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640" tabRatio="873" activeTab="0"/>
  </bookViews>
  <sheets>
    <sheet name="P01-1200" sheetId="1" r:id="rId1"/>
    <sheet name="P02-1200" sheetId="2" r:id="rId2"/>
    <sheet name="P03-1200" sheetId="3" r:id="rId3"/>
    <sheet name="P06-1200" sheetId="4" r:id="rId4"/>
    <sheet name="P09-1200" sheetId="5" r:id="rId5"/>
    <sheet name="P10-1200" sheetId="6" r:id="rId6"/>
    <sheet name="P11-1200" sheetId="7" r:id="rId7"/>
    <sheet name="P12-1200" sheetId="8" r:id="rId8"/>
    <sheet name="P13-1200" sheetId="9" r:id="rId9"/>
    <sheet name="P14-1200" sheetId="10" r:id="rId10"/>
    <sheet name="P15-1200" sheetId="11" r:id="rId11"/>
    <sheet name="P16-1200" sheetId="12" r:id="rId12"/>
  </sheets>
  <definedNames>
    <definedName name="\Z" localSheetId="0">'P01-1200'!$A$41:$A$47</definedName>
    <definedName name="\Z" localSheetId="1">'P02-1200'!$A$41:$A$47</definedName>
    <definedName name="\Z" localSheetId="4">'P09-1200'!$A$58:$A$59</definedName>
    <definedName name="\Z" localSheetId="5">'P10-1200'!$A$61:$A$64</definedName>
    <definedName name="\Z" localSheetId="6">'P11-1200'!$A$62:$A$65</definedName>
    <definedName name="\Z" localSheetId="7">'P12-1200'!$A$61:$A$67</definedName>
    <definedName name="\Z" localSheetId="8">'P13-1200'!$A$62:$A$65</definedName>
    <definedName name="\Z">'P14-1200'!$A$62:$A$65</definedName>
    <definedName name="_xlnm.Print_Area" localSheetId="0">'P01-1200'!$A$1:$H$34</definedName>
    <definedName name="_xlnm.Print_Area" localSheetId="1">'P02-1200'!$A$1:$H$34</definedName>
    <definedName name="_xlnm.Print_Area" localSheetId="2">'P03-1200'!$A$1:$E$48</definedName>
    <definedName name="_xlnm.Print_Area" localSheetId="3">'P06-1200'!$A$1:$E$48</definedName>
    <definedName name="_xlnm.Print_Area" localSheetId="4">'P09-1200'!$A$1:$F$54</definedName>
    <definedName name="_xlnm.Print_Area" localSheetId="5">'P10-1200'!$A$1:$F$54</definedName>
    <definedName name="_xlnm.Print_Area" localSheetId="6">'P11-1200'!$A$1:$F$54</definedName>
    <definedName name="_xlnm.Print_Area" localSheetId="7">'P12-1200'!$A$1:$F$54</definedName>
    <definedName name="_xlnm.Print_Area" localSheetId="8">'P13-1200'!$A$1:$F$54</definedName>
    <definedName name="_xlnm.Print_Area" localSheetId="9">'P14-1200'!$A$1:$F$54</definedName>
  </definedNames>
  <calcPr fullCalcOnLoad="1"/>
</workbook>
</file>

<file path=xl/sharedStrings.xml><?xml version="1.0" encoding="utf-8"?>
<sst xmlns="http://schemas.openxmlformats.org/spreadsheetml/2006/main" count="2182" uniqueCount="505">
  <si>
    <t>TENNESSEE DEPARTMENT OF REVENUE</t>
  </si>
  <si>
    <t>SALES AND USE  TAX BY CLASSIFICATION</t>
  </si>
  <si>
    <t>FISCAL YEAR 2000-2001</t>
  </si>
  <si>
    <t>Page # 16</t>
  </si>
  <si>
    <t>DECEMBER</t>
  </si>
  <si>
    <t>JULY-DECEMBER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</si>
  <si>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</si>
  <si>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</si>
  <si>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</si>
  <si>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</si>
  <si>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</si>
  <si>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</si>
  <si>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</si>
  <si>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</si>
  <si>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</si>
  <si>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</si>
  <si>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</si>
  <si>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</si>
  <si>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</si>
  <si>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</si>
  <si>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</si>
  <si>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</si>
  <si>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</si>
  <si>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</si>
  <si>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</si>
  <si>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</si>
  <si>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</si>
  <si>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</si>
  <si>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</si>
  <si>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</si>
  <si>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</si>
  <si>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</si>
  <si>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</si>
  <si>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</si>
  <si>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</si>
  <si>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</si>
  <si>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</si>
  <si>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</si>
  <si>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</si>
  <si>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</si>
  <si>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</si>
  <si>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</si>
  <si>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</si>
  <si>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</si>
  <si>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</si>
  <si>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</si>
  <si>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</si>
  <si>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</si>
  <si>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</si>
  <si>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</si>
  <si>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</si>
  <si>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</si>
  <si>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</si>
  <si>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</si>
  <si>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</si>
  <si>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</si>
  <si>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</si>
  <si>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</si>
  <si>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</si>
  <si>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</si>
  <si>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</si>
  <si>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</si>
  <si>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</si>
  <si>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</si>
  <si>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</si>
  <si>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</si>
  <si>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</si>
  <si>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</si>
  <si>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</si>
  <si>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</si>
  <si>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</si>
  <si>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</si>
  <si>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</si>
  <si>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</si>
  <si>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</si>
  <si>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</si>
  <si>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</si>
  <si>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</si>
  <si>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</si>
  <si>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</si>
  <si>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</si>
  <si>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</si>
  <si>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</si>
  <si>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</si>
  <si>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</si>
  <si>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</si>
  <si>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</si>
  <si>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</si>
  <si>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</si>
  <si>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</si>
  <si>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</si>
  <si>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</si>
  <si>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</si>
  <si>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</si>
  <si>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</si>
  <si>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</si>
  <si>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</si>
  <si>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</si>
  <si>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</si>
  <si>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</si>
  <si>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</si>
  <si>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</si>
  <si>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</si>
  <si>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</si>
  <si>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</si>
  <si>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</si>
  <si>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</si>
  <si>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</si>
  <si>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</si>
  <si>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Dec -00</t>
  </si>
  <si>
    <t>Jul 00 - Dec 00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</si>
  <si>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</si>
  <si>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</si>
  <si>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</si>
  <si>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</si>
  <si>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</si>
  <si>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</si>
  <si>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</si>
  <si>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</si>
  <si>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</si>
  <si>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</si>
  <si>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</si>
  <si>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</si>
  <si>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</si>
  <si>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</si>
  <si>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</si>
  <si>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</si>
  <si>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</si>
  <si>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</si>
  <si>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</si>
  <si>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</si>
  <si>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</si>
  <si>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</si>
  <si>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</si>
  <si>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</si>
  <si>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</si>
  <si>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</si>
  <si>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</si>
  <si>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</si>
  <si>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</si>
  <si>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</si>
  <si>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</si>
  <si>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</si>
  <si>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</si>
  <si>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</si>
  <si>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</si>
  <si>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</si>
  <si>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</si>
  <si>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</si>
  <si>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</si>
  <si>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</si>
  <si>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</si>
  <si>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</si>
  <si>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</si>
  <si>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</si>
  <si>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</si>
  <si>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</si>
  <si>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</si>
  <si>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</si>
  <si>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</si>
  <si>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</si>
  <si>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</si>
  <si>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</si>
  <si>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</si>
  <si>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</si>
  <si>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</si>
  <si>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</si>
  <si>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</si>
  <si>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</si>
  <si>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</si>
  <si>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</si>
  <si>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</si>
  <si>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</si>
  <si>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</si>
  <si>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</si>
  <si>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</si>
  <si>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</si>
  <si>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</si>
  <si>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</si>
  <si>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</si>
  <si>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</si>
  <si>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</si>
  <si>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</si>
  <si>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</si>
  <si>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</si>
  <si>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</si>
  <si>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</si>
  <si>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</si>
  <si>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</si>
  <si>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</si>
  <si>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</si>
  <si>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</si>
  <si>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</si>
  <si>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</si>
  <si>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</si>
  <si>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</si>
  <si>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</si>
  <si>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</si>
  <si>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</si>
  <si>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</si>
  <si>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</si>
  <si>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</si>
  <si>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</si>
  <si>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</si>
  <si>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</si>
  <si>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</si>
  <si>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</si>
  <si>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</si>
  <si>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</si>
  <si>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</si>
  <si>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</si>
  <si>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</si>
  <si>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</si>
  <si>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</si>
  <si>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</si>
  <si>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</si>
  <si>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Dec - 00</t>
  </si>
  <si>
    <t>19.DAVIDSON</t>
  </si>
  <si>
    <t>87.UNION</t>
  </si>
  <si>
    <t>TOTAL</t>
  </si>
  <si>
    <t>REALTY TRANSFER &amp; MORTGAGE</t>
  </si>
  <si>
    <t>PAGE # 12</t>
  </si>
  <si>
    <t>Dec  -  00</t>
  </si>
  <si>
    <t>Jul 00-Dec 00</t>
  </si>
  <si>
    <t>Class of Tax   MOTOR VEHICLE</t>
  </si>
  <si>
    <t>PAGE #  11</t>
  </si>
  <si>
    <t>Dec-00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</si>
  <si>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</si>
  <si>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</si>
  <si>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</si>
  <si>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</si>
  <si>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</si>
  <si>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</si>
  <si>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</si>
  <si>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</si>
  <si>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</si>
  <si>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</si>
  <si>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</si>
  <si>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</si>
  <si>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</si>
  <si>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</si>
  <si>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 xml:space="preserve"> JULY-DECEMBER,  2000</t>
  </si>
  <si>
    <t>PAGE # 6</t>
  </si>
  <si>
    <t>CLASS OF TAX</t>
  </si>
  <si>
    <t>1999</t>
  </si>
  <si>
    <t>2000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</si>
  <si>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</si>
  <si>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</si>
  <si>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</si>
  <si>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</si>
  <si>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</si>
  <si>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</si>
  <si>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</si>
  <si>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</si>
  <si>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</si>
  <si>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</si>
  <si>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</si>
  <si>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</si>
  <si>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</si>
  <si>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</si>
  <si>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</si>
  <si>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</si>
  <si>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</si>
  <si>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</si>
  <si>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</si>
  <si>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</si>
  <si>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</si>
  <si>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</si>
  <si>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</si>
  <si>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</si>
  <si>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</si>
  <si>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</si>
  <si>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</si>
  <si>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</si>
  <si>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</si>
  <si>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</si>
  <si>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</si>
  <si>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</si>
  <si>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</si>
  <si>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</si>
  <si>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</si>
  <si>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</si>
  <si>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</si>
  <si>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</si>
  <si>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</si>
  <si>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</si>
  <si>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JULY-DECEMBER, 2000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</si>
  <si>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</si>
  <si>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</si>
  <si>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</si>
  <si>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</si>
  <si>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</si>
  <si>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</si>
  <si>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</si>
  <si>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</si>
  <si>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</si>
  <si>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</si>
  <si>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</si>
  <si>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</si>
  <si>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</si>
  <si>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</si>
  <si>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</si>
  <si>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</si>
  <si>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</si>
  <si>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</si>
  <si>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</si>
  <si>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</si>
  <si>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</si>
  <si>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</si>
  <si>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</si>
  <si>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</si>
  <si>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</si>
  <si>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</si>
  <si>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</si>
  <si>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</si>
  <si>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</si>
  <si>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</si>
  <si>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</si>
  <si>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</si>
  <si>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</si>
  <si>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</si>
  <si>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</si>
  <si>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</si>
  <si>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</si>
  <si>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</si>
  <si>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</si>
  <si>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</si>
  <si>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</si>
  <si>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</si>
  <si>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</si>
  <si>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</si>
  <si>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</si>
  <si>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</si>
  <si>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</si>
  <si>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</si>
  <si>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</si>
  <si>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</si>
  <si>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</si>
  <si>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</si>
  <si>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</si>
  <si>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</si>
  <si>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</si>
  <si>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</si>
  <si>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</si>
  <si>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</si>
  <si>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</si>
  <si>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</si>
  <si>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</si>
  <si>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</si>
  <si>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</si>
  <si>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 xml:space="preserve"> JULY-DECEMBER, 2000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</si>
  <si>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</si>
  <si>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</si>
  <si>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</si>
  <si>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</si>
  <si>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</si>
  <si>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</si>
  <si>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</si>
  <si>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</si>
  <si>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</si>
  <si>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</si>
  <si>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</si>
  <si>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</si>
  <si>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</si>
  <si>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</si>
  <si>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</si>
  <si>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</si>
  <si>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</si>
  <si>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</si>
  <si>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</si>
  <si>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</si>
  <si>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</si>
  <si>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</si>
  <si>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</si>
  <si>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</si>
  <si>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</si>
  <si>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</si>
  <si>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</si>
  <si>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</si>
  <si>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</si>
  <si>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</si>
  <si>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</si>
  <si>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</si>
  <si>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</si>
  <si>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</si>
  <si>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</si>
  <si>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</si>
  <si>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</si>
  <si>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</si>
  <si>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</si>
  <si>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</si>
  <si>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</si>
  <si>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</si>
  <si>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</si>
  <si>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</si>
  <si>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</si>
  <si>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</si>
  <si>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</si>
  <si>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</si>
  <si>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</si>
  <si>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</si>
  <si>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</si>
  <si>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</si>
  <si>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</si>
  <si>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</si>
  <si>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</si>
  <si>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</si>
  <si>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</si>
  <si>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</si>
  <si>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</si>
  <si>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</si>
  <si>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</si>
  <si>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</si>
  <si>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</si>
  <si>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</si>
  <si>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</si>
  <si>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</si>
  <si>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</si>
  <si>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</si>
  <si>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</si>
  <si>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</si>
  <si>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</si>
  <si>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</si>
  <si>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</si>
  <si>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</si>
  <si>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</si>
  <si>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</si>
  <si>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</si>
  <si>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</si>
  <si>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</si>
  <si>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</si>
  <si>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</si>
  <si>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</si>
  <si>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</si>
  <si>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</si>
  <si>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</si>
  <si>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</si>
  <si>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</si>
  <si>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</si>
  <si>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</si>
  <si>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</si>
  <si>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</si>
  <si>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</si>
  <si>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</si>
  <si>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</si>
  <si>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DECEMBER,  2000</t>
  </si>
  <si>
    <t>PAGE # 3</t>
  </si>
  <si>
    <t>DECEMBER, 2000</t>
  </si>
  <si>
    <t>PAGE # 4</t>
  </si>
  <si>
    <t>PAGE # 5</t>
  </si>
  <si>
    <t xml:space="preserve">                 N/A  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</si>
  <si>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</si>
  <si>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</si>
  <si>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</si>
  <si>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</si>
  <si>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</si>
  <si>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JULY-DECEMBER  2000</t>
  </si>
  <si>
    <t xml:space="preserve">   </t>
  </si>
  <si>
    <t>PAGE # 2</t>
  </si>
  <si>
    <t>JULY-DEC, 2000</t>
  </si>
  <si>
    <t>DO NOT INCLUDE start 07/00</t>
  </si>
  <si>
    <t>Monthly</t>
  </si>
  <si>
    <t>1998 CHANGE 1999</t>
  </si>
  <si>
    <t>%</t>
  </si>
  <si>
    <t>1999 CHANGE 2000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</si>
  <si>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</si>
  <si>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</si>
  <si>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</si>
  <si>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</si>
  <si>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</si>
  <si>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</si>
  <si>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</si>
  <si>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</si>
  <si>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</si>
  <si>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</si>
  <si>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</si>
  <si>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</si>
  <si>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</si>
  <si>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</si>
  <si>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</si>
  <si>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</si>
  <si>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</si>
  <si>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</si>
  <si>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</si>
  <si>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</si>
  <si>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</si>
  <si>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</si>
  <si>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</si>
  <si>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</si>
  <si>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</si>
  <si>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</si>
  <si>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</si>
  <si>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</si>
  <si>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</si>
  <si>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</si>
  <si>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/REK7..K28~</t>
  </si>
  <si>
    <t>/REK31..K32~</t>
  </si>
  <si>
    <t>/REB6..B25~</t>
  </si>
  <si>
    <t>/REB28..B29~</t>
  </si>
  <si>
    <t>/REC6..C25~</t>
  </si>
  <si>
    <t>/REC28..C29~</t>
  </si>
  <si>
    <t>PAGE # 1</t>
  </si>
  <si>
    <t>DEC, 2000</t>
  </si>
  <si>
    <t xml:space="preserve">    -100.00% </t>
  </si>
  <si>
    <t xml:space="preserve">         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</si>
</sst>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" fontId="4" fillId="0" borderId="0">
      <alignment/>
      <protection/>
    </xf>
    <xf numFmtId="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0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1" xfId="0" applyNumberFormat="1" applyFont="1" applyAlignment="1">
      <alignment/>
    </xf>
    <xf numFmtId="0" fontId="9" fillId="0" borderId="1" xfId="0" applyNumberFormat="1" applyFont="1" applyAlignment="1">
      <alignment horizontal="centerContinuous" vertical="center"/>
    </xf>
    <xf numFmtId="0" fontId="9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9" fillId="0" borderId="1" xfId="0" applyNumberFormat="1" applyFont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Alignment="1">
      <alignment/>
    </xf>
    <xf numFmtId="0" fontId="9" fillId="0" borderId="5" xfId="0" applyNumberFormat="1" applyFont="1" applyAlignment="1">
      <alignment horizontal="center"/>
    </xf>
    <xf numFmtId="0" fontId="9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4" fillId="0" borderId="0" xfId="24" applyNumberFormat="1">
      <alignment/>
      <protection/>
    </xf>
    <xf numFmtId="0" fontId="4" fillId="0" borderId="0" xfId="24" applyAlignment="1">
      <alignment/>
      <protection/>
    </xf>
    <xf numFmtId="0" fontId="4" fillId="0" borderId="0" xfId="24">
      <alignment/>
      <protection/>
    </xf>
    <xf numFmtId="0" fontId="4" fillId="0" borderId="0" xfId="24" applyNumberFormat="1" applyFont="1" applyAlignment="1">
      <alignment/>
      <protection locked="0"/>
    </xf>
    <xf numFmtId="0" fontId="10" fillId="0" borderId="0" xfId="24" applyFont="1" applyAlignment="1">
      <alignment/>
      <protection/>
    </xf>
    <xf numFmtId="0" fontId="10" fillId="0" borderId="0" xfId="24" applyFont="1" applyAlignment="1">
      <alignment horizontal="right"/>
      <protection/>
    </xf>
    <xf numFmtId="0" fontId="10" fillId="2" borderId="1" xfId="24" applyFont="1" applyFill="1" applyAlignment="1">
      <alignment horizontal="center"/>
      <protection/>
    </xf>
    <xf numFmtId="0" fontId="10" fillId="0" borderId="1" xfId="24" applyFont="1" applyAlignment="1">
      <alignment horizontal="center"/>
      <protection/>
    </xf>
    <xf numFmtId="0" fontId="4" fillId="0" borderId="5" xfId="24">
      <alignment/>
      <protection/>
    </xf>
    <xf numFmtId="0" fontId="4" fillId="0" borderId="0" xfId="24" applyFont="1" applyAlignment="1">
      <alignment horizontal="center"/>
      <protection/>
    </xf>
    <xf numFmtId="0" fontId="10" fillId="2" borderId="1" xfId="24" applyFont="1" applyFill="1" applyAlignment="1">
      <alignment/>
      <protection/>
    </xf>
    <xf numFmtId="4" fontId="10" fillId="0" borderId="1" xfId="24" applyNumberFormat="1" applyFont="1" applyAlignment="1">
      <alignment/>
      <protection locked="0"/>
    </xf>
    <xf numFmtId="4" fontId="10" fillId="0" borderId="1" xfId="24" applyNumberFormat="1" applyFont="1" applyAlignment="1">
      <alignment/>
      <protection/>
    </xf>
    <xf numFmtId="0" fontId="10" fillId="2" borderId="5" xfId="24" applyFont="1" applyFill="1" applyAlignment="1">
      <alignment/>
      <protection/>
    </xf>
    <xf numFmtId="0" fontId="10" fillId="0" borderId="15" xfId="24" applyNumberFormat="1" applyFont="1" applyAlignment="1">
      <alignment/>
      <protection/>
    </xf>
    <xf numFmtId="4" fontId="4" fillId="0" borderId="15" xfId="24" applyNumberFormat="1">
      <alignment/>
      <protection locked="0"/>
    </xf>
    <xf numFmtId="0" fontId="10" fillId="2" borderId="5" xfId="24" applyFont="1" applyFill="1" applyAlignment="1">
      <alignment horizontal="center"/>
      <protection/>
    </xf>
    <xf numFmtId="4" fontId="10" fillId="0" borderId="5" xfId="24" applyNumberFormat="1" applyFont="1" applyAlignment="1">
      <alignment/>
      <protection locked="0"/>
    </xf>
    <xf numFmtId="4" fontId="10" fillId="0" borderId="5" xfId="24" applyNumberFormat="1" applyFont="1" applyAlignment="1">
      <alignment/>
      <protection/>
    </xf>
    <xf numFmtId="4" fontId="4" fillId="0" borderId="5" xfId="24" applyNumberFormat="1">
      <alignment/>
      <protection locked="0"/>
    </xf>
    <xf numFmtId="0" fontId="4" fillId="0" borderId="2" xfId="24">
      <alignment/>
      <protection/>
    </xf>
    <xf numFmtId="4" fontId="4" fillId="0" borderId="2" xfId="24" applyNumberFormat="1" applyFont="1" applyAlignment="1">
      <alignment/>
      <protection locked="0"/>
    </xf>
    <xf numFmtId="4" fontId="4" fillId="0" borderId="0" xfId="24" applyNumberFormat="1">
      <alignment/>
      <protection locked="0"/>
    </xf>
    <xf numFmtId="0" fontId="4" fillId="0" borderId="0" xfId="24" applyFont="1" applyAlignment="1">
      <alignment/>
      <protection/>
    </xf>
    <xf numFmtId="0" fontId="4" fillId="0" borderId="0" xfId="24" applyNumberFormat="1" applyFont="1" applyAlignment="1">
      <alignment/>
      <protection/>
    </xf>
    <xf numFmtId="0" fontId="4" fillId="0" borderId="0" xfId="23">
      <alignment/>
      <protection/>
    </xf>
    <xf numFmtId="0" fontId="4" fillId="0" borderId="0" xfId="23" applyAlignment="1">
      <alignment/>
      <protection/>
    </xf>
    <xf numFmtId="0" fontId="4" fillId="0" borderId="0" xfId="23" applyNumberFormat="1">
      <alignment/>
      <protection/>
    </xf>
    <xf numFmtId="0" fontId="4" fillId="0" borderId="0" xfId="23" applyNumberFormat="1" applyFont="1" applyAlignment="1">
      <alignment/>
      <protection locked="0"/>
    </xf>
    <xf numFmtId="0" fontId="10" fillId="0" borderId="0" xfId="23" applyFont="1" applyAlignment="1">
      <alignment/>
      <protection/>
    </xf>
    <xf numFmtId="0" fontId="10" fillId="0" borderId="0" xfId="23" applyNumberFormat="1" applyFont="1" applyAlignment="1">
      <alignment horizontal="right"/>
      <protection locked="0"/>
    </xf>
    <xf numFmtId="0" fontId="10" fillId="2" borderId="1" xfId="23" applyFont="1" applyFill="1" applyAlignment="1">
      <alignment horizontal="center"/>
      <protection/>
    </xf>
    <xf numFmtId="17" fontId="10" fillId="0" borderId="1" xfId="23" applyNumberFormat="1" applyFont="1" applyAlignment="1">
      <alignment horizontal="center"/>
      <protection locked="0"/>
    </xf>
    <xf numFmtId="0" fontId="10" fillId="0" borderId="1" xfId="23" applyNumberFormat="1" applyFont="1" applyAlignment="1">
      <alignment horizontal="center"/>
      <protection locked="0"/>
    </xf>
    <xf numFmtId="0" fontId="4" fillId="0" borderId="5" xfId="23" applyNumberFormat="1">
      <alignment/>
      <protection/>
    </xf>
    <xf numFmtId="0" fontId="4" fillId="0" borderId="0" xfId="23" applyNumberFormat="1" applyFont="1" applyAlignment="1">
      <alignment horizontal="center"/>
      <protection/>
    </xf>
    <xf numFmtId="0" fontId="10" fillId="2" borderId="1" xfId="23" applyFont="1" applyFill="1" applyAlignment="1">
      <alignment/>
      <protection/>
    </xf>
    <xf numFmtId="4" fontId="10" fillId="0" borderId="1" xfId="23" applyNumberFormat="1" applyFont="1" applyAlignment="1">
      <alignment/>
      <protection locked="0"/>
    </xf>
    <xf numFmtId="4" fontId="10" fillId="0" borderId="1" xfId="23" applyNumberFormat="1" applyFont="1" applyAlignment="1">
      <alignment/>
      <protection/>
    </xf>
    <xf numFmtId="0" fontId="4" fillId="0" borderId="5" xfId="23">
      <alignment/>
      <protection/>
    </xf>
    <xf numFmtId="0" fontId="10" fillId="2" borderId="5" xfId="23" applyFont="1" applyFill="1" applyAlignment="1">
      <alignment/>
      <protection/>
    </xf>
    <xf numFmtId="4" fontId="11" fillId="3" borderId="1" xfId="23" applyNumberFormat="1" applyFont="1" applyFill="1" applyAlignment="1">
      <alignment/>
      <protection/>
    </xf>
    <xf numFmtId="4" fontId="4" fillId="0" borderId="15" xfId="23" applyNumberFormat="1">
      <alignment/>
      <protection/>
    </xf>
    <xf numFmtId="0" fontId="10" fillId="2" borderId="5" xfId="23" applyFont="1" applyFill="1" applyAlignment="1">
      <alignment horizontal="center"/>
      <protection/>
    </xf>
    <xf numFmtId="4" fontId="10" fillId="0" borderId="5" xfId="23" applyNumberFormat="1" applyFont="1" applyAlignment="1">
      <alignment/>
      <protection/>
    </xf>
    <xf numFmtId="4" fontId="4" fillId="0" borderId="5" xfId="23" applyNumberFormat="1">
      <alignment/>
      <protection/>
    </xf>
    <xf numFmtId="0" fontId="4" fillId="0" borderId="2" xfId="23" applyFont="1" applyAlignment="1">
      <alignment/>
      <protection/>
    </xf>
    <xf numFmtId="0" fontId="4" fillId="0" borderId="2" xfId="23">
      <alignment/>
      <protection/>
    </xf>
    <xf numFmtId="4" fontId="4" fillId="0" borderId="2" xfId="23" applyNumberFormat="1" applyFont="1" applyAlignment="1">
      <alignment/>
      <protection/>
    </xf>
    <xf numFmtId="0" fontId="4" fillId="0" borderId="2" xfId="23" applyNumberFormat="1">
      <alignment/>
      <protection/>
    </xf>
    <xf numFmtId="0" fontId="4" fillId="0" borderId="0" xfId="23" applyFont="1" applyAlignment="1">
      <alignment/>
      <protection/>
    </xf>
    <xf numFmtId="4" fontId="4" fillId="0" borderId="0" xfId="23" applyNumberFormat="1">
      <alignment/>
      <protection/>
    </xf>
    <xf numFmtId="0" fontId="4" fillId="0" borderId="0" xfId="23" applyNumberFormat="1" applyFont="1" applyAlignment="1">
      <alignment/>
      <protection/>
    </xf>
    <xf numFmtId="0" fontId="4" fillId="0" borderId="1" xfId="23" applyFont="1" applyAlignment="1">
      <alignment/>
      <protection/>
    </xf>
    <xf numFmtId="0" fontId="12" fillId="0" borderId="2" xfId="23" applyFont="1" applyAlignment="1">
      <alignment/>
      <protection/>
    </xf>
    <xf numFmtId="0" fontId="12" fillId="0" borderId="1" xfId="23" applyFont="1" applyAlignment="1">
      <alignment/>
      <protection/>
    </xf>
    <xf numFmtId="0" fontId="12" fillId="0" borderId="1" xfId="23" applyFont="1" applyAlignment="1">
      <alignment horizontal="center"/>
      <protection/>
    </xf>
    <xf numFmtId="0" fontId="10" fillId="0" borderId="1" xfId="23" applyFont="1" applyAlignment="1">
      <alignment/>
      <protection/>
    </xf>
    <xf numFmtId="4" fontId="12" fillId="0" borderId="1" xfId="23" applyNumberFormat="1" applyFont="1" applyAlignment="1">
      <alignment/>
      <protection locked="0"/>
    </xf>
    <xf numFmtId="4" fontId="12" fillId="0" borderId="1" xfId="23" applyNumberFormat="1" applyFont="1" applyAlignment="1">
      <alignment/>
      <protection/>
    </xf>
    <xf numFmtId="4" fontId="12" fillId="0" borderId="2" xfId="23" applyNumberFormat="1" applyFont="1" applyAlignment="1">
      <alignment/>
      <protection/>
    </xf>
    <xf numFmtId="4" fontId="12" fillId="0" borderId="1" xfId="23" applyNumberFormat="1" applyFont="1" applyAlignment="1">
      <alignment horizontal="center"/>
      <protection/>
    </xf>
    <xf numFmtId="0" fontId="10" fillId="0" borderId="1" xfId="23" applyFont="1" applyAlignment="1">
      <alignment horizontal="center"/>
      <protection/>
    </xf>
    <xf numFmtId="0" fontId="10" fillId="0" borderId="0" xfId="22" applyFont="1" applyAlignment="1">
      <alignment/>
      <protection/>
    </xf>
    <xf numFmtId="0" fontId="4" fillId="0" borderId="0" xfId="22" applyAlignment="1">
      <alignment/>
      <protection/>
    </xf>
    <xf numFmtId="0" fontId="4" fillId="0" borderId="0" xfId="22" applyNumberFormat="1">
      <alignment/>
      <protection/>
    </xf>
    <xf numFmtId="0" fontId="4" fillId="0" borderId="0" xfId="22" applyNumberFormat="1" applyFont="1" applyAlignment="1">
      <alignment/>
      <protection locked="0"/>
    </xf>
    <xf numFmtId="0" fontId="10" fillId="0" borderId="0" xfId="22" applyNumberFormat="1" applyFont="1" applyAlignment="1">
      <alignment horizontal="right"/>
      <protection locked="0"/>
    </xf>
    <xf numFmtId="0" fontId="10" fillId="0" borderId="1" xfId="22" applyFont="1" applyAlignment="1">
      <alignment horizontal="center"/>
      <protection/>
    </xf>
    <xf numFmtId="0" fontId="10" fillId="0" borderId="1" xfId="22" applyNumberFormat="1" applyFont="1" applyAlignment="1">
      <alignment horizontal="center"/>
      <protection locked="0"/>
    </xf>
    <xf numFmtId="0" fontId="4" fillId="0" borderId="5" xfId="22" applyNumberFormat="1">
      <alignment/>
      <protection/>
    </xf>
    <xf numFmtId="0" fontId="4" fillId="0" borderId="0" xfId="22" applyNumberFormat="1" applyFont="1" applyAlignment="1">
      <alignment horizontal="center"/>
      <protection/>
    </xf>
    <xf numFmtId="0" fontId="10" fillId="2" borderId="1" xfId="22" applyFont="1" applyFill="1" applyAlignment="1">
      <alignment/>
      <protection/>
    </xf>
    <xf numFmtId="4" fontId="10" fillId="0" borderId="1" xfId="22" applyNumberFormat="1" applyFont="1" applyAlignment="1">
      <alignment/>
      <protection/>
    </xf>
    <xf numFmtId="0" fontId="4" fillId="0" borderId="5" xfId="22">
      <alignment/>
      <protection/>
    </xf>
    <xf numFmtId="0" fontId="10" fillId="2" borderId="5" xfId="22" applyFont="1" applyFill="1" applyAlignment="1">
      <alignment/>
      <protection/>
    </xf>
    <xf numFmtId="0" fontId="10" fillId="0" borderId="15" xfId="22" applyFont="1" applyAlignment="1">
      <alignment horizontal="center"/>
      <protection/>
    </xf>
    <xf numFmtId="0" fontId="4" fillId="0" borderId="15" xfId="22" applyFont="1" applyAlignment="1">
      <alignment/>
      <protection/>
    </xf>
    <xf numFmtId="0" fontId="10" fillId="2" borderId="5" xfId="22" applyFont="1" applyFill="1" applyAlignment="1">
      <alignment horizontal="center"/>
      <protection/>
    </xf>
    <xf numFmtId="4" fontId="10" fillId="0" borderId="5" xfId="22" applyNumberFormat="1" applyFont="1" applyAlignment="1">
      <alignment/>
      <protection/>
    </xf>
    <xf numFmtId="0" fontId="4" fillId="0" borderId="2" xfId="22" applyNumberFormat="1">
      <alignment/>
      <protection/>
    </xf>
    <xf numFmtId="0" fontId="4" fillId="0" borderId="0" xfId="22" applyNumberFormat="1" applyFont="1" applyAlignment="1">
      <alignment/>
      <protection/>
    </xf>
    <xf numFmtId="0" fontId="4" fillId="0" borderId="1" xfId="22" applyFont="1" applyAlignment="1">
      <alignment/>
      <protection/>
    </xf>
    <xf numFmtId="0" fontId="12" fillId="0" borderId="2" xfId="22" applyFont="1" applyAlignment="1">
      <alignment/>
      <protection/>
    </xf>
    <xf numFmtId="0" fontId="12" fillId="0" borderId="1" xfId="22" applyFont="1" applyAlignment="1">
      <alignment/>
      <protection/>
    </xf>
    <xf numFmtId="0" fontId="12" fillId="0" borderId="1" xfId="22" applyFont="1" applyAlignment="1">
      <alignment horizontal="center"/>
      <protection/>
    </xf>
    <xf numFmtId="0" fontId="10" fillId="0" borderId="1" xfId="22" applyFont="1" applyAlignment="1">
      <alignment/>
      <protection/>
    </xf>
    <xf numFmtId="4" fontId="12" fillId="0" borderId="1" xfId="22" applyNumberFormat="1" applyFont="1" applyAlignment="1">
      <alignment/>
      <protection/>
    </xf>
    <xf numFmtId="4" fontId="12" fillId="0" borderId="2" xfId="22" applyNumberFormat="1" applyFont="1" applyAlignment="1">
      <alignment/>
      <protection/>
    </xf>
    <xf numFmtId="4" fontId="12" fillId="0" borderId="1" xfId="22" applyNumberFormat="1" applyFont="1" applyAlignment="1">
      <alignment horizontal="center"/>
      <protection/>
    </xf>
    <xf numFmtId="0" fontId="4" fillId="0" borderId="2" xfId="22">
      <alignment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2" borderId="1" xfId="0" applyNumberFormat="1" applyFont="1" applyFill="1" applyAlignment="1">
      <alignment horizontal="center"/>
    </xf>
    <xf numFmtId="0" fontId="10" fillId="0" borderId="1" xfId="0" applyNumberFormat="1" applyFont="1" applyAlignment="1">
      <alignment horizontal="center"/>
    </xf>
    <xf numFmtId="0" fontId="10" fillId="0" borderId="5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2" borderId="1" xfId="0" applyNumberFormat="1" applyFont="1" applyFill="1" applyAlignment="1">
      <alignment/>
    </xf>
    <xf numFmtId="4" fontId="10" fillId="0" borderId="1" xfId="0" applyNumberFormat="1" applyFont="1" applyAlignment="1">
      <alignment/>
    </xf>
    <xf numFmtId="4" fontId="10" fillId="0" borderId="1" xfId="0" applyNumberFormat="1" applyFont="1" applyAlignment="1">
      <alignment/>
    </xf>
    <xf numFmtId="0" fontId="10" fillId="0" borderId="5" xfId="0" applyNumberFormat="1" applyFont="1" applyAlignment="1">
      <alignment/>
    </xf>
    <xf numFmtId="0" fontId="10" fillId="2" borderId="5" xfId="0" applyNumberFormat="1" applyFont="1" applyFill="1" applyAlignment="1">
      <alignment/>
    </xf>
    <xf numFmtId="0" fontId="10" fillId="0" borderId="15" xfId="0" applyNumberFormat="1" applyFont="1" applyAlignment="1">
      <alignment/>
    </xf>
    <xf numFmtId="0" fontId="10" fillId="0" borderId="15" xfId="0" applyNumberFormat="1" applyFont="1" applyAlignment="1">
      <alignment/>
    </xf>
    <xf numFmtId="4" fontId="10" fillId="0" borderId="15" xfId="0" applyNumberFormat="1" applyFont="1" applyAlignment="1">
      <alignment/>
    </xf>
    <xf numFmtId="0" fontId="10" fillId="2" borderId="5" xfId="0" applyNumberFormat="1" applyFont="1" applyFill="1" applyAlignment="1">
      <alignment horizontal="center"/>
    </xf>
    <xf numFmtId="4" fontId="11" fillId="3" borderId="5" xfId="0" applyNumberFormat="1" applyFont="1" applyFill="1" applyAlignment="1">
      <alignment/>
    </xf>
    <xf numFmtId="4" fontId="11" fillId="3" borderId="5" xfId="0" applyNumberFormat="1" applyFont="1" applyFill="1" applyAlignment="1">
      <alignment/>
    </xf>
    <xf numFmtId="4" fontId="10" fillId="0" borderId="5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2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4" fillId="0" borderId="0" xfId="21">
      <alignment/>
      <protection/>
    </xf>
    <xf numFmtId="0" fontId="4" fillId="0" borderId="0" xfId="21" applyNumberFormat="1" applyFont="1" applyAlignment="1">
      <alignment/>
      <protection locked="0"/>
    </xf>
    <xf numFmtId="0" fontId="10" fillId="0" borderId="0" xfId="21" applyFont="1" applyAlignment="1">
      <alignment horizontal="right"/>
      <protection/>
    </xf>
    <xf numFmtId="0" fontId="10" fillId="2" borderId="1" xfId="21" applyFont="1" applyFill="1" applyAlignment="1">
      <alignment horizontal="center"/>
      <protection/>
    </xf>
    <xf numFmtId="17" fontId="10" fillId="0" borderId="1" xfId="21" applyNumberFormat="1" applyFont="1" applyAlignment="1">
      <alignment horizontal="center"/>
      <protection locked="0"/>
    </xf>
    <xf numFmtId="0" fontId="10" fillId="0" borderId="1" xfId="21" applyFont="1" applyAlignment="1">
      <alignment/>
      <protection/>
    </xf>
    <xf numFmtId="0" fontId="4" fillId="0" borderId="5" xfId="21">
      <alignment/>
      <protection/>
    </xf>
    <xf numFmtId="0" fontId="4" fillId="0" borderId="0" xfId="21" applyFont="1" applyAlignment="1">
      <alignment horizontal="center"/>
      <protection/>
    </xf>
    <xf numFmtId="0" fontId="10" fillId="2" borderId="1" xfId="21" applyFont="1" applyFill="1" applyAlignment="1">
      <alignment/>
      <protection/>
    </xf>
    <xf numFmtId="4" fontId="10" fillId="0" borderId="1" xfId="21" applyNumberFormat="1" applyFont="1" applyAlignment="1">
      <alignment/>
      <protection locked="0"/>
    </xf>
    <xf numFmtId="4" fontId="10" fillId="0" borderId="1" xfId="21" applyNumberFormat="1" applyFont="1" applyAlignment="1">
      <alignment/>
      <protection/>
    </xf>
    <xf numFmtId="0" fontId="4" fillId="0" borderId="5" xfId="21" applyNumberFormat="1">
      <alignment/>
      <protection/>
    </xf>
    <xf numFmtId="4" fontId="4" fillId="0" borderId="0" xfId="21" applyNumberFormat="1" applyFont="1" applyAlignment="1">
      <alignment/>
      <protection/>
    </xf>
    <xf numFmtId="0" fontId="10" fillId="2" borderId="5" xfId="21" applyFont="1" applyFill="1" applyAlignment="1">
      <alignment/>
      <protection/>
    </xf>
    <xf numFmtId="4" fontId="10" fillId="0" borderId="15" xfId="21" applyNumberFormat="1" applyFont="1" applyAlignment="1">
      <alignment/>
      <protection locked="0"/>
    </xf>
    <xf numFmtId="0" fontId="10" fillId="2" borderId="5" xfId="21" applyFont="1" applyFill="1" applyAlignment="1">
      <alignment horizontal="center"/>
      <protection/>
    </xf>
    <xf numFmtId="4" fontId="10" fillId="0" borderId="5" xfId="21" applyNumberFormat="1" applyFont="1" applyAlignment="1">
      <alignment/>
      <protection locked="0"/>
    </xf>
    <xf numFmtId="0" fontId="4" fillId="0" borderId="2" xfId="21" applyFont="1" applyAlignment="1">
      <alignment/>
      <protection/>
    </xf>
    <xf numFmtId="4" fontId="4" fillId="0" borderId="2" xfId="21" applyNumberFormat="1" applyFont="1" applyAlignment="1">
      <alignment/>
      <protection locked="0"/>
    </xf>
    <xf numFmtId="0" fontId="4" fillId="0" borderId="2" xfId="21">
      <alignment/>
      <protection/>
    </xf>
    <xf numFmtId="4" fontId="4" fillId="0" borderId="0" xfId="21" applyNumberFormat="1">
      <alignment/>
      <protection locked="0"/>
    </xf>
    <xf numFmtId="0" fontId="4" fillId="0" borderId="0" xfId="21" applyNumberFormat="1" applyFont="1" applyAlignment="1">
      <alignment/>
      <protection/>
    </xf>
    <xf numFmtId="0" fontId="4" fillId="0" borderId="1" xfId="21" applyNumberFormat="1" applyFont="1" applyAlignment="1">
      <alignment/>
      <protection/>
    </xf>
    <xf numFmtId="0" fontId="12" fillId="0" borderId="2" xfId="21" applyNumberFormat="1" applyFont="1" applyAlignment="1">
      <alignment/>
      <protection/>
    </xf>
    <xf numFmtId="0" fontId="12" fillId="0" borderId="1" xfId="21" applyNumberFormat="1" applyFont="1" applyAlignment="1">
      <alignment/>
      <protection/>
    </xf>
    <xf numFmtId="0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/>
    </xf>
    <xf numFmtId="4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 horizontal="center"/>
      <protection/>
    </xf>
    <xf numFmtId="0" fontId="4" fillId="0" borderId="2" xfId="21" applyNumberFormat="1">
      <alignment/>
      <protection/>
    </xf>
    <xf numFmtId="4" fontId="4" fillId="0" borderId="2" xfId="21" applyNumberFormat="1">
      <alignment/>
      <protection/>
    </xf>
    <xf numFmtId="4" fontId="4" fillId="0" borderId="0" xfId="21" applyNumberFormat="1">
      <alignment/>
      <protection/>
    </xf>
    <xf numFmtId="0" fontId="10" fillId="0" borderId="0" xfId="20" applyFont="1" applyAlignment="1">
      <alignment/>
      <protection/>
    </xf>
    <xf numFmtId="0" fontId="4" fillId="0" borderId="0" xfId="20" applyAlignment="1">
      <alignment/>
      <protection/>
    </xf>
    <xf numFmtId="0" fontId="4" fillId="0" borderId="0" xfId="20" applyNumberFormat="1">
      <alignment/>
      <protection/>
    </xf>
    <xf numFmtId="0" fontId="4" fillId="0" borderId="0" xfId="20" applyNumberFormat="1" applyFont="1" applyAlignment="1">
      <alignment/>
      <protection locked="0"/>
    </xf>
    <xf numFmtId="0" fontId="10" fillId="0" borderId="0" xfId="20" applyNumberFormat="1" applyFont="1" applyAlignment="1">
      <alignment horizontal="right"/>
      <protection locked="0"/>
    </xf>
    <xf numFmtId="0" fontId="10" fillId="2" borderId="1" xfId="20" applyFont="1" applyFill="1" applyAlignment="1">
      <alignment horizontal="center"/>
      <protection/>
    </xf>
    <xf numFmtId="17" fontId="10" fillId="0" borderId="1" xfId="20" applyNumberFormat="1" applyFont="1" applyAlignment="1">
      <alignment horizontal="center"/>
      <protection locked="0"/>
    </xf>
    <xf numFmtId="0" fontId="10" fillId="0" borderId="1" xfId="20" applyNumberFormat="1" applyFont="1" applyAlignment="1">
      <alignment horizontal="center"/>
      <protection locked="0"/>
    </xf>
    <xf numFmtId="0" fontId="4" fillId="0" borderId="5" xfId="20" applyNumberFormat="1">
      <alignment/>
      <protection/>
    </xf>
    <xf numFmtId="0" fontId="4" fillId="0" borderId="0" xfId="20" applyNumberFormat="1" applyFont="1" applyAlignment="1">
      <alignment horizontal="center"/>
      <protection/>
    </xf>
    <xf numFmtId="0" fontId="10" fillId="2" borderId="1" xfId="20" applyFont="1" applyFill="1" applyAlignment="1">
      <alignment/>
      <protection/>
    </xf>
    <xf numFmtId="4" fontId="10" fillId="0" borderId="1" xfId="20" applyNumberFormat="1" applyFont="1" applyAlignment="1">
      <alignment/>
      <protection/>
    </xf>
    <xf numFmtId="0" fontId="4" fillId="0" borderId="5" xfId="20">
      <alignment/>
      <protection/>
    </xf>
    <xf numFmtId="0" fontId="10" fillId="2" borderId="5" xfId="20" applyFont="1" applyFill="1" applyAlignment="1">
      <alignment/>
      <protection/>
    </xf>
    <xf numFmtId="0" fontId="10" fillId="0" borderId="15" xfId="20" applyFont="1" applyAlignment="1">
      <alignment/>
      <protection/>
    </xf>
    <xf numFmtId="0" fontId="10" fillId="0" borderId="1" xfId="20" applyFont="1" applyAlignment="1">
      <alignment/>
      <protection/>
    </xf>
    <xf numFmtId="0" fontId="10" fillId="2" borderId="5" xfId="20" applyFont="1" applyFill="1" applyAlignment="1">
      <alignment horizontal="center"/>
      <protection/>
    </xf>
    <xf numFmtId="4" fontId="10" fillId="0" borderId="5" xfId="20" applyNumberFormat="1" applyFont="1" applyAlignment="1">
      <alignment/>
      <protection/>
    </xf>
    <xf numFmtId="0" fontId="4" fillId="0" borderId="2" xfId="20">
      <alignment/>
      <protection/>
    </xf>
    <xf numFmtId="4" fontId="4" fillId="0" borderId="2" xfId="20" applyNumberFormat="1">
      <alignment/>
      <protection/>
    </xf>
    <xf numFmtId="4" fontId="4" fillId="0" borderId="2" xfId="20" applyNumberFormat="1">
      <alignment/>
      <protection locked="0"/>
    </xf>
    <xf numFmtId="0" fontId="4" fillId="0" borderId="2" xfId="20" applyNumberFormat="1">
      <alignment/>
      <protection/>
    </xf>
    <xf numFmtId="0" fontId="4" fillId="0" borderId="2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4" fillId="0" borderId="1" xfId="20" applyFont="1" applyAlignment="1">
      <alignment/>
      <protection/>
    </xf>
    <xf numFmtId="0" fontId="12" fillId="0" borderId="2" xfId="20" applyFont="1" applyAlignment="1">
      <alignment/>
      <protection/>
    </xf>
    <xf numFmtId="0" fontId="12" fillId="0" borderId="1" xfId="20" applyFont="1" applyAlignment="1">
      <alignment/>
      <protection/>
    </xf>
    <xf numFmtId="0" fontId="12" fillId="0" borderId="1" xfId="20" applyFont="1" applyAlignment="1">
      <alignment horizontal="center"/>
      <protection/>
    </xf>
    <xf numFmtId="4" fontId="12" fillId="0" borderId="2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/>
    </xf>
    <xf numFmtId="4" fontId="12" fillId="0" borderId="2" xfId="20" applyNumberFormat="1" applyFont="1" applyAlignment="1">
      <alignment/>
      <protection/>
    </xf>
    <xf numFmtId="4" fontId="12" fillId="0" borderId="1" xfId="20" applyNumberFormat="1" applyFont="1" applyAlignment="1">
      <alignment horizontal="center"/>
      <protection/>
    </xf>
    <xf numFmtId="0" fontId="10" fillId="0" borderId="1" xfId="20" applyFont="1" applyAlignment="1">
      <alignment horizontal="center"/>
      <protection/>
    </xf>
    <xf numFmtId="4" fontId="10" fillId="0" borderId="0" xfId="19" applyFont="1" applyAlignment="1">
      <alignment/>
      <protection/>
    </xf>
    <xf numFmtId="4" fontId="13" fillId="0" borderId="0" xfId="19" applyFont="1" applyAlignment="1">
      <alignment/>
      <protection/>
    </xf>
    <xf numFmtId="4" fontId="4" fillId="0" borderId="0" xfId="19" applyAlignment="1">
      <alignment/>
      <protection/>
    </xf>
    <xf numFmtId="4" fontId="12" fillId="0" borderId="0" xfId="19" applyFont="1" applyAlignment="1">
      <alignment/>
      <protection/>
    </xf>
    <xf numFmtId="4" fontId="4" fillId="0" borderId="0" xfId="19" applyNumberFormat="1" applyFont="1" applyAlignment="1">
      <alignment/>
      <protection locked="0"/>
    </xf>
    <xf numFmtId="4" fontId="10" fillId="0" borderId="0" xfId="19" applyNumberFormat="1" applyFont="1" applyAlignment="1">
      <alignment/>
      <protection locked="0"/>
    </xf>
    <xf numFmtId="165" fontId="10" fillId="0" borderId="1" xfId="19" applyNumberFormat="1" applyFont="1" applyAlignment="1">
      <alignment horizontal="center"/>
      <protection/>
    </xf>
    <xf numFmtId="165" fontId="12" fillId="0" borderId="5" xfId="19" applyNumberFormat="1" applyFont="1" applyAlignment="1">
      <alignment/>
      <protection/>
    </xf>
    <xf numFmtId="165" fontId="12" fillId="0" borderId="0" xfId="19" applyNumberFormat="1" applyFont="1" applyAlignment="1">
      <alignment/>
      <protection/>
    </xf>
    <xf numFmtId="4" fontId="13" fillId="0" borderId="1" xfId="19" applyFont="1" applyAlignment="1">
      <alignment/>
      <protection/>
    </xf>
    <xf numFmtId="4" fontId="10" fillId="0" borderId="1" xfId="19" applyFont="1" applyAlignment="1">
      <alignment/>
      <protection/>
    </xf>
    <xf numFmtId="4" fontId="12" fillId="0" borderId="5" xfId="19" applyFont="1" applyAlignment="1">
      <alignment/>
      <protection/>
    </xf>
    <xf numFmtId="4" fontId="10" fillId="0" borderId="5" xfId="19" applyFont="1" applyAlignment="1">
      <alignment/>
      <protection/>
    </xf>
    <xf numFmtId="4" fontId="10" fillId="0" borderId="5" xfId="19" applyNumberFormat="1" applyFont="1" applyAlignment="1">
      <alignment/>
      <protection locked="0"/>
    </xf>
    <xf numFmtId="4" fontId="10" fillId="0" borderId="5" xfId="19" applyFont="1" applyAlignment="1">
      <alignment horizontal="center"/>
      <protection/>
    </xf>
    <xf numFmtId="10" fontId="10" fillId="0" borderId="1" xfId="19" applyNumberFormat="1" applyFont="1" applyAlignment="1">
      <alignment/>
      <protection/>
    </xf>
    <xf numFmtId="4" fontId="13" fillId="0" borderId="15" xfId="19" applyFont="1" applyAlignment="1">
      <alignment/>
      <protection/>
    </xf>
    <xf numFmtId="4" fontId="10" fillId="0" borderId="15" xfId="19" applyFont="1" applyAlignment="1">
      <alignment/>
      <protection/>
    </xf>
    <xf numFmtId="10" fontId="10" fillId="0" borderId="15" xfId="19" applyNumberFormat="1" applyFont="1" applyAlignment="1">
      <alignment/>
      <protection/>
    </xf>
    <xf numFmtId="10" fontId="10" fillId="0" borderId="5" xfId="19" applyNumberFormat="1" applyFont="1" applyAlignment="1">
      <alignment/>
      <protection/>
    </xf>
    <xf numFmtId="4" fontId="10" fillId="0" borderId="1" xfId="19" applyNumberFormat="1" applyFont="1" applyAlignment="1">
      <alignment/>
      <protection locked="0"/>
    </xf>
    <xf numFmtId="4" fontId="10" fillId="0" borderId="16" xfId="19" applyFont="1" applyAlignment="1">
      <alignment/>
      <protection/>
    </xf>
    <xf numFmtId="4" fontId="10" fillId="0" borderId="15" xfId="19" applyNumberFormat="1" applyFont="1" applyAlignment="1">
      <alignment/>
      <protection locked="0"/>
    </xf>
    <xf numFmtId="10" fontId="13" fillId="0" borderId="1" xfId="19" applyNumberFormat="1" applyFont="1" applyAlignment="1">
      <alignment/>
      <protection/>
    </xf>
    <xf numFmtId="4" fontId="4" fillId="0" borderId="16" xfId="19">
      <alignment/>
      <protection/>
    </xf>
    <xf numFmtId="4" fontId="4" fillId="0" borderId="16" xfId="19" applyFont="1" applyAlignment="1">
      <alignment/>
      <protection/>
    </xf>
    <xf numFmtId="4" fontId="4" fillId="0" borderId="16" xfId="19" applyNumberFormat="1">
      <alignment/>
      <protection/>
    </xf>
    <xf numFmtId="4" fontId="4" fillId="0" borderId="0" xfId="19" applyNumberFormat="1" applyFont="1" applyAlignment="1">
      <alignment/>
      <protection/>
    </xf>
    <xf numFmtId="4" fontId="4" fillId="0" borderId="0" xfId="19" applyNumberFormat="1">
      <alignment/>
      <protection locked="0"/>
    </xf>
    <xf numFmtId="4" fontId="10" fillId="0" borderId="0" xfId="18" applyFont="1" applyAlignment="1">
      <alignment/>
      <protection/>
    </xf>
    <xf numFmtId="4" fontId="13" fillId="0" borderId="0" xfId="18" applyFont="1" applyAlignment="1">
      <alignment/>
      <protection/>
    </xf>
    <xf numFmtId="4" fontId="4" fillId="0" borderId="0" xfId="18" applyAlignment="1">
      <alignment/>
      <protection/>
    </xf>
    <xf numFmtId="4" fontId="12" fillId="0" borderId="0" xfId="18" applyFont="1" applyAlignment="1">
      <alignment/>
      <protection/>
    </xf>
    <xf numFmtId="4" fontId="4" fillId="0" borderId="0" xfId="18" applyNumberFormat="1" applyFont="1" applyAlignment="1">
      <alignment/>
      <protection locked="0"/>
    </xf>
    <xf numFmtId="4" fontId="10" fillId="0" borderId="0" xfId="18" applyNumberFormat="1" applyFont="1" applyAlignment="1">
      <alignment/>
      <protection locked="0"/>
    </xf>
    <xf numFmtId="165" fontId="10" fillId="0" borderId="1" xfId="18" applyNumberFormat="1" applyFont="1" applyAlignment="1">
      <alignment horizontal="center"/>
      <protection/>
    </xf>
    <xf numFmtId="165" fontId="12" fillId="0" borderId="5" xfId="18" applyNumberFormat="1" applyFont="1" applyAlignment="1">
      <alignment/>
      <protection/>
    </xf>
    <xf numFmtId="165" fontId="12" fillId="0" borderId="0" xfId="18" applyNumberFormat="1" applyFont="1" applyAlignment="1">
      <alignment/>
      <protection/>
    </xf>
    <xf numFmtId="4" fontId="13" fillId="0" borderId="1" xfId="18" applyFont="1" applyAlignment="1">
      <alignment/>
      <protection/>
    </xf>
    <xf numFmtId="4" fontId="10" fillId="0" borderId="1" xfId="18" applyFont="1" applyAlignment="1">
      <alignment/>
      <protection/>
    </xf>
    <xf numFmtId="4" fontId="12" fillId="0" borderId="5" xfId="18" applyFont="1" applyAlignment="1">
      <alignment/>
      <protection/>
    </xf>
    <xf numFmtId="4" fontId="10" fillId="0" borderId="5" xfId="18" applyFont="1" applyAlignment="1">
      <alignment/>
      <protection/>
    </xf>
    <xf numFmtId="4" fontId="10" fillId="0" borderId="5" xfId="18" applyNumberFormat="1" applyFont="1" applyAlignment="1">
      <alignment/>
      <protection locked="0"/>
    </xf>
    <xf numFmtId="4" fontId="10" fillId="0" borderId="5" xfId="18" applyFont="1" applyAlignment="1">
      <alignment horizontal="center"/>
      <protection/>
    </xf>
    <xf numFmtId="10" fontId="10" fillId="0" borderId="1" xfId="18" applyNumberFormat="1" applyFont="1" applyAlignment="1">
      <alignment/>
      <protection/>
    </xf>
    <xf numFmtId="4" fontId="13" fillId="0" borderId="15" xfId="18" applyFont="1" applyAlignment="1">
      <alignment/>
      <protection/>
    </xf>
    <xf numFmtId="4" fontId="10" fillId="0" borderId="15" xfId="18" applyFont="1" applyAlignment="1">
      <alignment/>
      <protection/>
    </xf>
    <xf numFmtId="10" fontId="10" fillId="0" borderId="15" xfId="18" applyNumberFormat="1" applyFont="1" applyAlignment="1">
      <alignment/>
      <protection/>
    </xf>
    <xf numFmtId="10" fontId="10" fillId="0" borderId="5" xfId="18" applyNumberFormat="1" applyFont="1" applyAlignment="1">
      <alignment/>
      <protection/>
    </xf>
    <xf numFmtId="4" fontId="10" fillId="0" borderId="1" xfId="18" applyNumberFormat="1" applyFont="1" applyAlignment="1">
      <alignment/>
      <protection locked="0"/>
    </xf>
    <xf numFmtId="4" fontId="10" fillId="0" borderId="16" xfId="18" applyFont="1" applyAlignment="1">
      <alignment/>
      <protection/>
    </xf>
    <xf numFmtId="4" fontId="10" fillId="0" borderId="15" xfId="18" applyNumberFormat="1" applyFont="1" applyAlignment="1">
      <alignment/>
      <protection locked="0"/>
    </xf>
    <xf numFmtId="10" fontId="10" fillId="0" borderId="1" xfId="18" applyNumberFormat="1" applyFont="1" applyAlignment="1">
      <alignment horizontal="right"/>
      <protection/>
    </xf>
    <xf numFmtId="10" fontId="13" fillId="0" borderId="1" xfId="18" applyNumberFormat="1" applyFont="1" applyAlignment="1">
      <alignment/>
      <protection/>
    </xf>
    <xf numFmtId="4" fontId="4" fillId="0" borderId="16" xfId="18">
      <alignment/>
      <protection/>
    </xf>
    <xf numFmtId="4" fontId="4" fillId="0" borderId="16" xfId="18" applyFont="1" applyAlignment="1">
      <alignment/>
      <protection/>
    </xf>
    <xf numFmtId="4" fontId="4" fillId="0" borderId="16" xfId="18" applyNumberFormat="1">
      <alignment/>
      <protection/>
    </xf>
    <xf numFmtId="4" fontId="4" fillId="0" borderId="0" xfId="18" applyNumberFormat="1" applyFont="1" applyAlignment="1">
      <alignment/>
      <protection/>
    </xf>
    <xf numFmtId="4" fontId="4" fillId="0" borderId="0" xfId="18" applyNumberFormat="1">
      <alignment/>
      <protection locked="0"/>
    </xf>
    <xf numFmtId="0" fontId="4" fillId="0" borderId="0" xfId="17" applyAlignment="1">
      <alignment/>
      <protection/>
    </xf>
    <xf numFmtId="0" fontId="10" fillId="0" borderId="0" xfId="17" applyFont="1" applyAlignment="1">
      <alignment/>
      <protection/>
    </xf>
    <xf numFmtId="0" fontId="13" fillId="0" borderId="0" xfId="17" applyFont="1" applyAlignment="1">
      <alignment/>
      <protection/>
    </xf>
    <xf numFmtId="0" fontId="12" fillId="0" borderId="0" xfId="17" applyFont="1" applyAlignment="1">
      <alignment/>
      <protection/>
    </xf>
    <xf numFmtId="0" fontId="4" fillId="0" borderId="0" xfId="17" applyNumberFormat="1" applyFont="1" applyAlignment="1">
      <alignment/>
      <protection locked="0"/>
    </xf>
    <xf numFmtId="0" fontId="10" fillId="0" borderId="0" xfId="17" applyNumberFormat="1" applyFont="1" applyAlignment="1">
      <alignment/>
      <protection locked="0"/>
    </xf>
    <xf numFmtId="0" fontId="14" fillId="0" borderId="0" xfId="17" applyNumberFormat="1" applyFont="1" applyAlignment="1">
      <alignment/>
      <protection locked="0"/>
    </xf>
    <xf numFmtId="0" fontId="4" fillId="0" borderId="0" xfId="17" applyNumberFormat="1" applyFont="1" applyAlignment="1">
      <alignment/>
      <protection/>
    </xf>
    <xf numFmtId="0" fontId="14" fillId="0" borderId="0" xfId="17" applyFont="1" applyAlignment="1">
      <alignment horizontal="center"/>
      <protection/>
    </xf>
    <xf numFmtId="0" fontId="10" fillId="0" borderId="1" xfId="17" applyFont="1" applyAlignment="1">
      <alignment/>
      <protection/>
    </xf>
    <xf numFmtId="0" fontId="10" fillId="0" borderId="1" xfId="17" applyNumberFormat="1" applyFont="1" applyAlignment="1">
      <alignment horizontal="center"/>
      <protection locked="0"/>
    </xf>
    <xf numFmtId="0" fontId="12" fillId="0" borderId="5" xfId="17" applyFont="1" applyAlignment="1">
      <alignment/>
      <protection/>
    </xf>
    <xf numFmtId="0" fontId="10" fillId="0" borderId="1" xfId="17" applyFont="1" applyAlignment="1">
      <alignment horizontal="center"/>
      <protection/>
    </xf>
    <xf numFmtId="0" fontId="4" fillId="0" borderId="5" xfId="17" applyNumberFormat="1">
      <alignment/>
      <protection/>
    </xf>
    <xf numFmtId="4" fontId="10" fillId="0" borderId="1" xfId="17" applyNumberFormat="1" applyFont="1" applyAlignment="1">
      <alignment/>
      <protection/>
    </xf>
    <xf numFmtId="10" fontId="10" fillId="0" borderId="1" xfId="17" applyNumberFormat="1" applyFont="1" applyAlignment="1">
      <alignment/>
      <protection/>
    </xf>
    <xf numFmtId="4" fontId="10" fillId="0" borderId="1" xfId="17" applyNumberFormat="1" applyFont="1" applyAlignment="1">
      <alignment/>
      <protection locked="0"/>
    </xf>
    <xf numFmtId="4" fontId="13" fillId="0" borderId="1" xfId="17" applyNumberFormat="1" applyFont="1" applyAlignment="1">
      <alignment/>
      <protection/>
    </xf>
    <xf numFmtId="10" fontId="13" fillId="0" borderId="1" xfId="17" applyNumberFormat="1" applyFont="1" applyAlignment="1">
      <alignment/>
      <protection/>
    </xf>
    <xf numFmtId="0" fontId="10" fillId="0" borderId="15" xfId="17" applyFont="1" applyAlignment="1">
      <alignment/>
      <protection/>
    </xf>
    <xf numFmtId="0" fontId="4" fillId="0" borderId="2" xfId="17">
      <alignment/>
      <protection/>
    </xf>
    <xf numFmtId="0" fontId="4" fillId="0" borderId="2" xfId="17" applyFont="1" applyAlignment="1">
      <alignment/>
      <protection/>
    </xf>
    <xf numFmtId="4" fontId="10" fillId="0" borderId="0" xfId="17" applyNumberFormat="1" applyFont="1" applyAlignment="1">
      <alignment/>
      <protection/>
    </xf>
    <xf numFmtId="0" fontId="4" fillId="0" borderId="2" xfId="17" applyNumberFormat="1">
      <alignment/>
      <protection/>
    </xf>
    <xf numFmtId="4" fontId="12" fillId="0" borderId="0" xfId="17" applyNumberFormat="1" applyFont="1" applyAlignment="1">
      <alignment/>
      <protection/>
    </xf>
    <xf numFmtId="0" fontId="12" fillId="0" borderId="0" xfId="17" applyNumberFormat="1" applyFont="1" applyAlignment="1">
      <alignment/>
      <protection locked="0"/>
    </xf>
    <xf numFmtId="0" fontId="4" fillId="0" borderId="0" xfId="16" applyAlignment="1">
      <alignment/>
      <protection/>
    </xf>
    <xf numFmtId="0" fontId="10" fillId="0" borderId="0" xfId="16" applyFont="1" applyAlignment="1">
      <alignment/>
      <protection/>
    </xf>
    <xf numFmtId="0" fontId="13" fillId="0" borderId="0" xfId="16" applyFont="1" applyAlignment="1">
      <alignment/>
      <protection/>
    </xf>
    <xf numFmtId="0" fontId="12" fillId="0" borderId="0" xfId="16" applyFont="1" applyAlignment="1">
      <alignment/>
      <protection/>
    </xf>
    <xf numFmtId="0" fontId="4" fillId="0" borderId="0" xfId="16" applyNumberFormat="1" applyFont="1" applyAlignment="1">
      <alignment/>
      <protection locked="0"/>
    </xf>
    <xf numFmtId="0" fontId="10" fillId="0" borderId="0" xfId="16" applyNumberFormat="1" applyFont="1" applyAlignment="1">
      <alignment/>
      <protection locked="0"/>
    </xf>
    <xf numFmtId="0" fontId="14" fillId="0" borderId="0" xfId="16" applyNumberFormat="1" applyFont="1" applyAlignment="1">
      <alignment/>
      <protection locked="0"/>
    </xf>
    <xf numFmtId="0" fontId="4" fillId="0" borderId="0" xfId="16" applyNumberFormat="1" applyFont="1" applyAlignment="1">
      <alignment/>
      <protection/>
    </xf>
    <xf numFmtId="0" fontId="14" fillId="0" borderId="0" xfId="16" applyFont="1" applyAlignment="1">
      <alignment horizontal="center"/>
      <protection/>
    </xf>
    <xf numFmtId="0" fontId="10" fillId="0" borderId="1" xfId="16" applyFont="1" applyAlignment="1">
      <alignment/>
      <protection/>
    </xf>
    <xf numFmtId="0" fontId="10" fillId="0" borderId="1" xfId="16" applyNumberFormat="1" applyFont="1" applyAlignment="1">
      <alignment horizontal="center"/>
      <protection locked="0"/>
    </xf>
    <xf numFmtId="0" fontId="12" fillId="0" borderId="5" xfId="16" applyFont="1" applyAlignment="1">
      <alignment/>
      <protection/>
    </xf>
    <xf numFmtId="0" fontId="10" fillId="0" borderId="1" xfId="16" applyFont="1" applyAlignment="1">
      <alignment horizontal="center"/>
      <protection/>
    </xf>
    <xf numFmtId="0" fontId="4" fillId="0" borderId="5" xfId="16" applyNumberFormat="1">
      <alignment/>
      <protection/>
    </xf>
    <xf numFmtId="4" fontId="10" fillId="0" borderId="1" xfId="16" applyNumberFormat="1" applyFont="1" applyAlignment="1">
      <alignment/>
      <protection/>
    </xf>
    <xf numFmtId="10" fontId="10" fillId="0" borderId="1" xfId="16" applyNumberFormat="1" applyFont="1" applyAlignment="1">
      <alignment/>
      <protection/>
    </xf>
    <xf numFmtId="4" fontId="10" fillId="0" borderId="1" xfId="16" applyNumberFormat="1" applyFont="1" applyAlignment="1">
      <alignment/>
      <protection locked="0"/>
    </xf>
    <xf numFmtId="10" fontId="10" fillId="0" borderId="1" xfId="16" applyNumberFormat="1" applyFont="1" applyAlignment="1">
      <alignment horizontal="right"/>
      <protection/>
    </xf>
    <xf numFmtId="4" fontId="13" fillId="0" borderId="1" xfId="16" applyNumberFormat="1" applyFont="1" applyAlignment="1">
      <alignment/>
      <protection/>
    </xf>
    <xf numFmtId="10" fontId="13" fillId="0" borderId="1" xfId="16" applyNumberFormat="1" applyFont="1" applyAlignment="1">
      <alignment/>
      <protection/>
    </xf>
    <xf numFmtId="0" fontId="10" fillId="0" borderId="15" xfId="16" applyFont="1" applyAlignment="1">
      <alignment/>
      <protection/>
    </xf>
    <xf numFmtId="0" fontId="4" fillId="0" borderId="2" xfId="16">
      <alignment/>
      <protection/>
    </xf>
    <xf numFmtId="0" fontId="4" fillId="0" borderId="2" xfId="16" applyFont="1" applyAlignment="1">
      <alignment/>
      <protection/>
    </xf>
    <xf numFmtId="4" fontId="10" fillId="0" borderId="0" xfId="16" applyNumberFormat="1" applyFont="1" applyAlignment="1">
      <alignment/>
      <protection/>
    </xf>
    <xf numFmtId="0" fontId="4" fillId="0" borderId="2" xfId="16" applyNumberFormat="1">
      <alignment/>
      <protection/>
    </xf>
    <xf numFmtId="4" fontId="12" fillId="0" borderId="0" xfId="16" applyNumberFormat="1" applyFont="1" applyAlignment="1">
      <alignment/>
      <protection/>
    </xf>
    <xf numFmtId="0" fontId="12" fillId="0" borderId="0" xfId="16" applyNumberFormat="1" applyFont="1" applyAlignment="1">
      <alignment/>
      <protection locked="0"/>
    </xf>
  </cellXfs>
  <cellStyles count="11">
    <cellStyle name="Normal" xfId="0"/>
    <cellStyle name="Comma" xfId="15"/>
    <cellStyle name="Normal_P01-1200" xfId="16"/>
    <cellStyle name="Normal_P02-1200" xfId="17"/>
    <cellStyle name="Normal_P03-1200" xfId="18"/>
    <cellStyle name="Normal_P06-1200" xfId="19"/>
    <cellStyle name="Normal_P09-1200" xfId="20"/>
    <cellStyle name="Normal_P10-1200" xfId="21"/>
    <cellStyle name="Normal_P12-1200" xfId="22"/>
    <cellStyle name="Normal_P13-1200" xfId="23"/>
    <cellStyle name="Normal_P14-120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7.77734375" style="317" customWidth="1"/>
    <col min="2" max="16384" width="17.4453125" style="317" customWidth="1"/>
  </cols>
  <sheetData>
    <row r="1" spans="1:13" ht="18">
      <c r="A1" s="313" t="s">
        <v>451</v>
      </c>
      <c r="B1" s="314" t="s">
        <v>451</v>
      </c>
      <c r="C1" s="315" t="s">
        <v>452</v>
      </c>
      <c r="D1" s="315"/>
      <c r="E1" s="315"/>
      <c r="F1" s="314"/>
      <c r="G1" s="314"/>
      <c r="H1" s="314"/>
      <c r="I1" s="316"/>
      <c r="J1" s="314"/>
      <c r="K1" s="315" t="s">
        <v>453</v>
      </c>
      <c r="L1" s="315"/>
      <c r="M1" s="314"/>
    </row>
    <row r="2" spans="1:13" ht="18">
      <c r="A2" s="314" t="s">
        <v>451</v>
      </c>
      <c r="B2" s="314"/>
      <c r="C2" s="315" t="s">
        <v>454</v>
      </c>
      <c r="D2" s="315"/>
      <c r="E2" s="315"/>
      <c r="F2" s="314"/>
      <c r="G2" s="314"/>
      <c r="H2" s="314"/>
      <c r="I2" s="316"/>
      <c r="J2" s="314"/>
      <c r="K2" s="315" t="s">
        <v>455</v>
      </c>
      <c r="L2" s="315"/>
      <c r="M2" s="314"/>
    </row>
    <row r="3" spans="1:14" ht="18">
      <c r="A3" s="318" t="s">
        <v>447</v>
      </c>
      <c r="B3" s="314" t="s">
        <v>451</v>
      </c>
      <c r="C3" s="315"/>
      <c r="D3" s="315" t="s">
        <v>457</v>
      </c>
      <c r="E3" s="315"/>
      <c r="F3" s="314"/>
      <c r="G3" s="314"/>
      <c r="H3" s="314" t="s">
        <v>501</v>
      </c>
      <c r="I3" s="316"/>
      <c r="J3" s="318" t="s">
        <v>502</v>
      </c>
      <c r="K3" s="314" t="s">
        <v>105</v>
      </c>
      <c r="L3" s="314" t="s">
        <v>106</v>
      </c>
      <c r="M3" s="319" t="s">
        <v>460</v>
      </c>
      <c r="N3" s="320" t="s">
        <v>106</v>
      </c>
    </row>
    <row r="4" spans="1:13" ht="18">
      <c r="A4" s="314" t="s">
        <v>451</v>
      </c>
      <c r="B4" s="314"/>
      <c r="C4" s="314"/>
      <c r="D4" s="314"/>
      <c r="E4" s="314"/>
      <c r="F4" s="314"/>
      <c r="G4" s="314"/>
      <c r="H4" s="314"/>
      <c r="I4" s="316"/>
      <c r="J4" s="314"/>
      <c r="K4" s="314"/>
      <c r="L4" s="314"/>
      <c r="M4" s="321" t="s">
        <v>461</v>
      </c>
    </row>
    <row r="5" spans="1:14" ht="18">
      <c r="A5" s="322" t="s">
        <v>243</v>
      </c>
      <c r="B5" s="323">
        <v>1998</v>
      </c>
      <c r="C5" s="323">
        <v>1999</v>
      </c>
      <c r="D5" s="323">
        <v>2000</v>
      </c>
      <c r="E5" s="323" t="s">
        <v>462</v>
      </c>
      <c r="F5" s="323" t="s">
        <v>463</v>
      </c>
      <c r="G5" s="323" t="s">
        <v>464</v>
      </c>
      <c r="H5" s="323" t="s">
        <v>463</v>
      </c>
      <c r="I5" s="324"/>
      <c r="J5" s="322"/>
      <c r="K5" s="325" t="s">
        <v>465</v>
      </c>
      <c r="L5" s="325" t="s">
        <v>466</v>
      </c>
      <c r="M5" s="325" t="s">
        <v>467</v>
      </c>
      <c r="N5" s="326"/>
    </row>
    <row r="6" spans="1:14" ht="18">
      <c r="A6" s="322" t="s">
        <v>468</v>
      </c>
      <c r="B6" s="327">
        <v>12061600.67</v>
      </c>
      <c r="C6" s="327">
        <v>20764196.52</v>
      </c>
      <c r="D6" s="327">
        <f>M7</f>
        <v>31590133.91</v>
      </c>
      <c r="E6" s="327">
        <f aca="true" t="shared" si="0" ref="E6:E25">-B6+C6</f>
        <v>8702595.85</v>
      </c>
      <c r="F6" s="328">
        <f aca="true" t="shared" si="1" ref="F6:F24">E6/B6</f>
        <v>0.721512516298552</v>
      </c>
      <c r="G6" s="327">
        <f aca="true" t="shared" si="2" ref="G6:G25">-C6+D6</f>
        <v>10825937.39</v>
      </c>
      <c r="H6" s="328">
        <f aca="true" t="shared" si="3" ref="H6:H24">G6/C6</f>
        <v>0.5213752133183914</v>
      </c>
      <c r="I6" s="324"/>
      <c r="J6" s="322" t="s">
        <v>243</v>
      </c>
      <c r="K6" s="325" t="s">
        <v>469</v>
      </c>
      <c r="L6" s="325" t="s">
        <v>469</v>
      </c>
      <c r="M6" s="325" t="s">
        <v>469</v>
      </c>
      <c r="N6" s="326"/>
    </row>
    <row r="7" spans="1:14" ht="18">
      <c r="A7" s="322" t="s">
        <v>470</v>
      </c>
      <c r="B7" s="327">
        <v>55110407.6</v>
      </c>
      <c r="C7" s="327">
        <v>54901592.52</v>
      </c>
      <c r="D7" s="327">
        <f>M8</f>
        <v>61439760.21</v>
      </c>
      <c r="E7" s="327">
        <f t="shared" si="0"/>
        <v>-208815.0799999982</v>
      </c>
      <c r="F7" s="328">
        <f t="shared" si="1"/>
        <v>-0.0037890316746631756</v>
      </c>
      <c r="G7" s="327">
        <f t="shared" si="2"/>
        <v>6538167.689999998</v>
      </c>
      <c r="H7" s="328">
        <f t="shared" si="3"/>
        <v>0.1190888531624692</v>
      </c>
      <c r="I7" s="324"/>
      <c r="J7" s="322" t="s">
        <v>468</v>
      </c>
      <c r="K7" s="329">
        <v>31590133.91</v>
      </c>
      <c r="L7" s="329">
        <v>0</v>
      </c>
      <c r="M7" s="327">
        <f>K7+L7</f>
        <v>31590133.91</v>
      </c>
      <c r="N7" s="326"/>
    </row>
    <row r="8" spans="1:14" ht="18">
      <c r="A8" s="322" t="s">
        <v>471</v>
      </c>
      <c r="B8" s="327">
        <v>3492363.98</v>
      </c>
      <c r="C8" s="327">
        <v>3325477.75</v>
      </c>
      <c r="D8" s="327">
        <f>M9</f>
        <v>3412006.36</v>
      </c>
      <c r="E8" s="327">
        <f t="shared" si="0"/>
        <v>-166886.22999999998</v>
      </c>
      <c r="F8" s="328">
        <f t="shared" si="1"/>
        <v>-0.0477860357499163</v>
      </c>
      <c r="G8" s="327">
        <f t="shared" si="2"/>
        <v>86528.60999999987</v>
      </c>
      <c r="H8" s="328">
        <f t="shared" si="3"/>
        <v>0.026019903455977076</v>
      </c>
      <c r="I8" s="324"/>
      <c r="J8" s="322" t="s">
        <v>470</v>
      </c>
      <c r="K8" s="329">
        <v>61439760.21</v>
      </c>
      <c r="L8" s="329">
        <v>0</v>
      </c>
      <c r="M8" s="327">
        <f>K8+L8</f>
        <v>61439760.21</v>
      </c>
      <c r="N8" s="326"/>
    </row>
    <row r="9" spans="1:14" ht="18">
      <c r="A9" s="322" t="s">
        <v>472</v>
      </c>
      <c r="B9" s="327">
        <v>7455909.73</v>
      </c>
      <c r="C9" s="327">
        <v>8623864.3</v>
      </c>
      <c r="D9" s="327">
        <f>M10</f>
        <v>5975399.51</v>
      </c>
      <c r="E9" s="327">
        <f t="shared" si="0"/>
        <v>1167954.5700000003</v>
      </c>
      <c r="F9" s="328">
        <f t="shared" si="1"/>
        <v>0.15664816397931366</v>
      </c>
      <c r="G9" s="327">
        <f t="shared" si="2"/>
        <v>-2648464.790000001</v>
      </c>
      <c r="H9" s="328">
        <f t="shared" si="3"/>
        <v>-0.30710882011443535</v>
      </c>
      <c r="I9" s="324"/>
      <c r="J9" s="322" t="s">
        <v>473</v>
      </c>
      <c r="K9" s="329">
        <v>3412006.36</v>
      </c>
      <c r="L9" s="329">
        <v>0</v>
      </c>
      <c r="M9" s="327">
        <f>K9+L9</f>
        <v>3412006.36</v>
      </c>
      <c r="N9" s="326"/>
    </row>
    <row r="10" spans="1:14" ht="18">
      <c r="A10" s="322" t="s">
        <v>474</v>
      </c>
      <c r="B10" s="327">
        <v>44451710.63</v>
      </c>
      <c r="C10" s="327">
        <v>48379929.14</v>
      </c>
      <c r="D10" s="327">
        <f>M12</f>
        <v>47925823.71</v>
      </c>
      <c r="E10" s="327">
        <f t="shared" si="0"/>
        <v>3928218.509999998</v>
      </c>
      <c r="F10" s="328">
        <f t="shared" si="1"/>
        <v>0.08837046885995167</v>
      </c>
      <c r="G10" s="327">
        <f t="shared" si="2"/>
        <v>-454105.4299999997</v>
      </c>
      <c r="H10" s="328">
        <f t="shared" si="3"/>
        <v>-0.009386235946851569</v>
      </c>
      <c r="I10" s="324"/>
      <c r="J10" s="322" t="s">
        <v>475</v>
      </c>
      <c r="K10" s="329">
        <v>5975399.51</v>
      </c>
      <c r="L10" s="329">
        <v>0</v>
      </c>
      <c r="M10" s="327">
        <f>K10+L10</f>
        <v>5975399.51</v>
      </c>
      <c r="N10" s="326"/>
    </row>
    <row r="11" spans="1:14" ht="18">
      <c r="A11" s="322" t="s">
        <v>476</v>
      </c>
      <c r="B11" s="327">
        <v>4669730.78</v>
      </c>
      <c r="C11" s="327">
        <v>5143043.08</v>
      </c>
      <c r="D11" s="327">
        <f>M13</f>
        <v>7036954.73</v>
      </c>
      <c r="E11" s="327">
        <f t="shared" si="0"/>
        <v>473312.2999999998</v>
      </c>
      <c r="F11" s="328">
        <f t="shared" si="1"/>
        <v>0.10135751337682036</v>
      </c>
      <c r="G11" s="327">
        <f t="shared" si="2"/>
        <v>1893911.6500000004</v>
      </c>
      <c r="H11" s="328">
        <f t="shared" si="3"/>
        <v>0.36824728483510977</v>
      </c>
      <c r="I11" s="324"/>
      <c r="J11" s="322" t="s">
        <v>477</v>
      </c>
      <c r="K11" s="329">
        <v>0</v>
      </c>
      <c r="L11" s="329">
        <v>0</v>
      </c>
      <c r="M11" s="327">
        <v>0</v>
      </c>
      <c r="N11" s="326"/>
    </row>
    <row r="12" spans="1:14" ht="18">
      <c r="A12" s="322" t="s">
        <v>478</v>
      </c>
      <c r="B12" s="327">
        <v>8560167.89</v>
      </c>
      <c r="C12" s="327">
        <v>7668937.08</v>
      </c>
      <c r="D12" s="327">
        <f aca="true" t="shared" si="4" ref="D12:D25">M15</f>
        <v>6852885.09</v>
      </c>
      <c r="E12" s="327">
        <f t="shared" si="0"/>
        <v>-891230.8100000005</v>
      </c>
      <c r="F12" s="328">
        <f t="shared" si="1"/>
        <v>-0.1041137068165611</v>
      </c>
      <c r="G12" s="327">
        <f t="shared" si="2"/>
        <v>-816051.9900000002</v>
      </c>
      <c r="H12" s="328">
        <f t="shared" si="3"/>
        <v>-0.10641005154784765</v>
      </c>
      <c r="I12" s="324"/>
      <c r="J12" s="322" t="s">
        <v>474</v>
      </c>
      <c r="K12" s="329">
        <v>47925823.71</v>
      </c>
      <c r="L12" s="329">
        <v>0</v>
      </c>
      <c r="M12" s="327">
        <f>K12+L11+L12</f>
        <v>47925823.71</v>
      </c>
      <c r="N12" s="326"/>
    </row>
    <row r="13" spans="1:14" ht="18">
      <c r="A13" s="322" t="s">
        <v>479</v>
      </c>
      <c r="B13" s="327">
        <v>1387377.8</v>
      </c>
      <c r="C13" s="327">
        <v>1359579.74</v>
      </c>
      <c r="D13" s="327">
        <f t="shared" si="4"/>
        <v>1161671.75</v>
      </c>
      <c r="E13" s="327">
        <f t="shared" si="0"/>
        <v>-27798.060000000056</v>
      </c>
      <c r="F13" s="328">
        <f t="shared" si="1"/>
        <v>-0.02003640248532163</v>
      </c>
      <c r="G13" s="327">
        <f t="shared" si="2"/>
        <v>-197907.99</v>
      </c>
      <c r="H13" s="328">
        <f t="shared" si="3"/>
        <v>-0.1455655627819226</v>
      </c>
      <c r="I13" s="324"/>
      <c r="J13" s="322" t="s">
        <v>476</v>
      </c>
      <c r="K13" s="329">
        <v>7036954.73</v>
      </c>
      <c r="L13" s="329">
        <v>0</v>
      </c>
      <c r="M13" s="327">
        <f>K13+L13+L14</f>
        <v>7036954.73</v>
      </c>
      <c r="N13" s="326"/>
    </row>
    <row r="14" spans="1:14" ht="18">
      <c r="A14" s="322" t="s">
        <v>480</v>
      </c>
      <c r="B14" s="327">
        <v>10333992.54</v>
      </c>
      <c r="C14" s="327">
        <v>11308268.14</v>
      </c>
      <c r="D14" s="327">
        <f t="shared" si="4"/>
        <v>8527238.99</v>
      </c>
      <c r="E14" s="327">
        <f t="shared" si="0"/>
        <v>974275.6000000015</v>
      </c>
      <c r="F14" s="328">
        <f t="shared" si="1"/>
        <v>0.09427872104889304</v>
      </c>
      <c r="G14" s="327">
        <f t="shared" si="2"/>
        <v>-2781029.1500000004</v>
      </c>
      <c r="H14" s="328">
        <f t="shared" si="3"/>
        <v>-0.24592882973501903</v>
      </c>
      <c r="I14" s="324"/>
      <c r="J14" s="322" t="s">
        <v>481</v>
      </c>
      <c r="K14" s="329">
        <v>0</v>
      </c>
      <c r="L14" s="329">
        <v>0</v>
      </c>
      <c r="M14" s="327">
        <v>0</v>
      </c>
      <c r="N14" s="326"/>
    </row>
    <row r="15" spans="1:14" ht="18">
      <c r="A15" s="322" t="s">
        <v>482</v>
      </c>
      <c r="B15" s="327">
        <v>839875.09</v>
      </c>
      <c r="C15" s="327">
        <v>846320.92</v>
      </c>
      <c r="D15" s="327">
        <f t="shared" si="4"/>
        <v>675607.95</v>
      </c>
      <c r="E15" s="327">
        <f t="shared" si="0"/>
        <v>6445.8300000000745</v>
      </c>
      <c r="F15" s="328">
        <f t="shared" si="1"/>
        <v>0.00767474839621696</v>
      </c>
      <c r="G15" s="327">
        <f t="shared" si="2"/>
        <v>-170712.9700000001</v>
      </c>
      <c r="H15" s="328">
        <f t="shared" si="3"/>
        <v>-0.2017118636273343</v>
      </c>
      <c r="I15" s="324"/>
      <c r="J15" s="322" t="s">
        <v>478</v>
      </c>
      <c r="K15" s="329">
        <v>6852885.09</v>
      </c>
      <c r="L15" s="329">
        <v>0</v>
      </c>
      <c r="M15" s="327">
        <f aca="true" t="shared" si="5" ref="M15:M28">K15+L15</f>
        <v>6852885.09</v>
      </c>
      <c r="N15" s="326"/>
    </row>
    <row r="16" spans="1:14" ht="18">
      <c r="A16" s="322" t="s">
        <v>483</v>
      </c>
      <c r="B16" s="327">
        <v>2368050.16</v>
      </c>
      <c r="C16" s="327">
        <v>2543028.43</v>
      </c>
      <c r="D16" s="327">
        <f t="shared" si="4"/>
        <v>2571069.83</v>
      </c>
      <c r="E16" s="327">
        <f t="shared" si="0"/>
        <v>174978.27000000002</v>
      </c>
      <c r="F16" s="328">
        <f t="shared" si="1"/>
        <v>0.07389128530959835</v>
      </c>
      <c r="G16" s="327">
        <f t="shared" si="2"/>
        <v>28041.399999999907</v>
      </c>
      <c r="H16" s="328">
        <f t="shared" si="3"/>
        <v>0.011026774089190935</v>
      </c>
      <c r="I16" s="324"/>
      <c r="J16" s="322" t="s">
        <v>479</v>
      </c>
      <c r="K16" s="329">
        <v>1161671.75</v>
      </c>
      <c r="L16" s="329">
        <v>0</v>
      </c>
      <c r="M16" s="327">
        <f t="shared" si="5"/>
        <v>1161671.75</v>
      </c>
      <c r="N16" s="326"/>
    </row>
    <row r="17" spans="1:14" ht="18">
      <c r="A17" s="322" t="s">
        <v>484</v>
      </c>
      <c r="B17" s="327">
        <v>296628.76</v>
      </c>
      <c r="C17" s="327">
        <v>336586.76</v>
      </c>
      <c r="D17" s="327">
        <f t="shared" si="4"/>
        <v>237281.47</v>
      </c>
      <c r="E17" s="327">
        <f t="shared" si="0"/>
        <v>39958</v>
      </c>
      <c r="F17" s="328">
        <f t="shared" si="1"/>
        <v>0.1347070998779754</v>
      </c>
      <c r="G17" s="327">
        <f t="shared" si="2"/>
        <v>-99305.29000000001</v>
      </c>
      <c r="H17" s="328">
        <f t="shared" si="3"/>
        <v>-0.2950362337484695</v>
      </c>
      <c r="I17" s="324"/>
      <c r="J17" s="322" t="s">
        <v>485</v>
      </c>
      <c r="K17" s="329">
        <v>8527238.99</v>
      </c>
      <c r="L17" s="329">
        <v>0</v>
      </c>
      <c r="M17" s="327">
        <f t="shared" si="5"/>
        <v>8527238.99</v>
      </c>
      <c r="N17" s="326"/>
    </row>
    <row r="18" spans="1:14" ht="18">
      <c r="A18" s="322" t="s">
        <v>486</v>
      </c>
      <c r="B18" s="327">
        <v>12292131.87</v>
      </c>
      <c r="C18" s="327">
        <v>13009873.13</v>
      </c>
      <c r="D18" s="327">
        <f t="shared" si="4"/>
        <v>11993682.15</v>
      </c>
      <c r="E18" s="327">
        <f t="shared" si="0"/>
        <v>717741.2600000016</v>
      </c>
      <c r="F18" s="328">
        <f t="shared" si="1"/>
        <v>0.05839029938750581</v>
      </c>
      <c r="G18" s="327">
        <f t="shared" si="2"/>
        <v>-1016190.9800000004</v>
      </c>
      <c r="H18" s="328">
        <f t="shared" si="3"/>
        <v>-0.07810921519724308</v>
      </c>
      <c r="I18" s="324"/>
      <c r="J18" s="322" t="s">
        <v>482</v>
      </c>
      <c r="K18" s="329">
        <v>675607.95</v>
      </c>
      <c r="L18" s="329">
        <v>0</v>
      </c>
      <c r="M18" s="327">
        <f t="shared" si="5"/>
        <v>675607.95</v>
      </c>
      <c r="N18" s="326"/>
    </row>
    <row r="19" spans="1:14" ht="18">
      <c r="A19" s="322" t="s">
        <v>487</v>
      </c>
      <c r="B19" s="327">
        <v>15394129.2</v>
      </c>
      <c r="C19" s="327">
        <v>15738189.32</v>
      </c>
      <c r="D19" s="327">
        <f t="shared" si="4"/>
        <v>16169039.01</v>
      </c>
      <c r="E19" s="327">
        <f t="shared" si="0"/>
        <v>344060.12000000104</v>
      </c>
      <c r="F19" s="328">
        <f t="shared" si="1"/>
        <v>0.022350086551176995</v>
      </c>
      <c r="G19" s="327">
        <f t="shared" si="2"/>
        <v>430849.6899999995</v>
      </c>
      <c r="H19" s="328">
        <f t="shared" si="3"/>
        <v>0.027376064758128062</v>
      </c>
      <c r="I19" s="324"/>
      <c r="J19" s="322" t="s">
        <v>483</v>
      </c>
      <c r="K19" s="329">
        <v>2571069.83</v>
      </c>
      <c r="L19" s="329">
        <v>0</v>
      </c>
      <c r="M19" s="327">
        <f t="shared" si="5"/>
        <v>2571069.83</v>
      </c>
      <c r="N19" s="326"/>
    </row>
    <row r="20" spans="1:14" ht="18">
      <c r="A20" s="322" t="s">
        <v>488</v>
      </c>
      <c r="B20" s="327">
        <v>2644341.24</v>
      </c>
      <c r="C20" s="327">
        <v>2417085.9</v>
      </c>
      <c r="D20" s="327">
        <f t="shared" si="4"/>
        <v>2971991.69</v>
      </c>
      <c r="E20" s="327">
        <f t="shared" si="0"/>
        <v>-227255.34000000032</v>
      </c>
      <c r="F20" s="328">
        <f t="shared" si="1"/>
        <v>-0.08594024725795234</v>
      </c>
      <c r="G20" s="327">
        <f t="shared" si="2"/>
        <v>554905.79</v>
      </c>
      <c r="H20" s="328">
        <f t="shared" si="3"/>
        <v>0.2295763630080338</v>
      </c>
      <c r="I20" s="324"/>
      <c r="J20" s="322" t="s">
        <v>484</v>
      </c>
      <c r="K20" s="329">
        <v>237281.47</v>
      </c>
      <c r="L20" s="329">
        <v>0</v>
      </c>
      <c r="M20" s="327">
        <f t="shared" si="5"/>
        <v>237281.47</v>
      </c>
      <c r="N20" s="326"/>
    </row>
    <row r="21" spans="1:14" ht="18">
      <c r="A21" s="322" t="s">
        <v>489</v>
      </c>
      <c r="B21" s="327">
        <v>345367326.51</v>
      </c>
      <c r="C21" s="327">
        <v>366029467.27</v>
      </c>
      <c r="D21" s="327">
        <f t="shared" si="4"/>
        <v>363135135.12</v>
      </c>
      <c r="E21" s="327">
        <f t="shared" si="0"/>
        <v>20662140.75999999</v>
      </c>
      <c r="F21" s="328">
        <f t="shared" si="1"/>
        <v>0.05982656486007146</v>
      </c>
      <c r="G21" s="327">
        <f t="shared" si="2"/>
        <v>-2894332.149999976</v>
      </c>
      <c r="H21" s="328">
        <f t="shared" si="3"/>
        <v>-0.007907374702881463</v>
      </c>
      <c r="I21" s="324"/>
      <c r="J21" s="322" t="s">
        <v>486</v>
      </c>
      <c r="K21" s="329">
        <v>11993682.15</v>
      </c>
      <c r="L21" s="329">
        <v>0</v>
      </c>
      <c r="M21" s="327">
        <f t="shared" si="5"/>
        <v>11993682.15</v>
      </c>
      <c r="N21" s="326"/>
    </row>
    <row r="22" spans="1:14" ht="18">
      <c r="A22" s="322" t="s">
        <v>490</v>
      </c>
      <c r="B22" s="327">
        <v>11442937.53</v>
      </c>
      <c r="C22" s="327">
        <v>12927062.01</v>
      </c>
      <c r="D22" s="327">
        <f t="shared" si="4"/>
        <v>12117421.83</v>
      </c>
      <c r="E22" s="327">
        <f t="shared" si="0"/>
        <v>1484124.4800000004</v>
      </c>
      <c r="F22" s="328">
        <f t="shared" si="1"/>
        <v>0.12969785739973366</v>
      </c>
      <c r="G22" s="327">
        <f t="shared" si="2"/>
        <v>-809640.1799999997</v>
      </c>
      <c r="H22" s="328">
        <f t="shared" si="3"/>
        <v>-0.06263141457615702</v>
      </c>
      <c r="I22" s="324"/>
      <c r="J22" s="322" t="s">
        <v>487</v>
      </c>
      <c r="K22" s="329">
        <v>16169039.01</v>
      </c>
      <c r="L22" s="329">
        <v>0</v>
      </c>
      <c r="M22" s="327">
        <f t="shared" si="5"/>
        <v>16169039.01</v>
      </c>
      <c r="N22" s="326"/>
    </row>
    <row r="23" spans="1:14" ht="18">
      <c r="A23" s="322" t="s">
        <v>397</v>
      </c>
      <c r="B23" s="327">
        <v>49091</v>
      </c>
      <c r="C23" s="327">
        <v>14667</v>
      </c>
      <c r="D23" s="327">
        <f t="shared" si="4"/>
        <v>46035</v>
      </c>
      <c r="E23" s="327">
        <f t="shared" si="0"/>
        <v>-34424</v>
      </c>
      <c r="F23" s="328">
        <f t="shared" si="1"/>
        <v>-0.7012283310586462</v>
      </c>
      <c r="G23" s="327">
        <f t="shared" si="2"/>
        <v>31368</v>
      </c>
      <c r="H23" s="328">
        <f t="shared" si="3"/>
        <v>2.1386786663939454</v>
      </c>
      <c r="I23" s="324"/>
      <c r="J23" s="322" t="s">
        <v>488</v>
      </c>
      <c r="K23" s="329">
        <v>2971991.69</v>
      </c>
      <c r="L23" s="329">
        <v>0</v>
      </c>
      <c r="M23" s="327">
        <f t="shared" si="5"/>
        <v>2971991.69</v>
      </c>
      <c r="N23" s="326"/>
    </row>
    <row r="24" spans="1:14" ht="18">
      <c r="A24" s="322" t="s">
        <v>398</v>
      </c>
      <c r="B24" s="327">
        <v>14071.47</v>
      </c>
      <c r="C24" s="327">
        <v>25400.34</v>
      </c>
      <c r="D24" s="327">
        <f t="shared" si="4"/>
        <v>50513.68</v>
      </c>
      <c r="E24" s="327">
        <f t="shared" si="0"/>
        <v>11328.87</v>
      </c>
      <c r="F24" s="328">
        <f t="shared" si="1"/>
        <v>0.8050949900756639</v>
      </c>
      <c r="G24" s="327">
        <f t="shared" si="2"/>
        <v>25113.34</v>
      </c>
      <c r="H24" s="328">
        <f t="shared" si="3"/>
        <v>0.9887009386488528</v>
      </c>
      <c r="I24" s="324"/>
      <c r="J24" s="322" t="s">
        <v>489</v>
      </c>
      <c r="K24" s="329">
        <v>363135135.12</v>
      </c>
      <c r="L24" s="329">
        <v>0</v>
      </c>
      <c r="M24" s="327">
        <f t="shared" si="5"/>
        <v>363135135.12</v>
      </c>
      <c r="N24" s="326"/>
    </row>
    <row r="25" spans="1:14" ht="18">
      <c r="A25" s="322" t="s">
        <v>491</v>
      </c>
      <c r="B25" s="327">
        <v>787.5</v>
      </c>
      <c r="C25" s="327">
        <v>0</v>
      </c>
      <c r="D25" s="327">
        <f t="shared" si="4"/>
        <v>0</v>
      </c>
      <c r="E25" s="327">
        <f t="shared" si="0"/>
        <v>-787.5</v>
      </c>
      <c r="F25" s="330" t="s">
        <v>503</v>
      </c>
      <c r="G25" s="327">
        <f t="shared" si="2"/>
        <v>0</v>
      </c>
      <c r="H25" s="328" t="s">
        <v>504</v>
      </c>
      <c r="I25" s="324"/>
      <c r="J25" s="322" t="s">
        <v>490</v>
      </c>
      <c r="K25" s="329">
        <v>12117421.83</v>
      </c>
      <c r="L25" s="329">
        <v>0</v>
      </c>
      <c r="M25" s="327">
        <f t="shared" si="5"/>
        <v>12117421.83</v>
      </c>
      <c r="N25" s="326"/>
    </row>
    <row r="26" spans="1:14" ht="18">
      <c r="A26" s="331" t="s">
        <v>219</v>
      </c>
      <c r="B26" s="331">
        <f>SUM(B6:B25)</f>
        <v>538232631.95</v>
      </c>
      <c r="C26" s="331">
        <f>SUM(C6:C25)</f>
        <v>575362569.35</v>
      </c>
      <c r="D26" s="331">
        <f>SUM(D6:D25)</f>
        <v>583889651.99</v>
      </c>
      <c r="E26" s="331">
        <f>SUM(E6:E25)</f>
        <v>37129937.39999998</v>
      </c>
      <c r="F26" s="332">
        <f>E26/B26</f>
        <v>0.06898492435413917</v>
      </c>
      <c r="G26" s="331">
        <f>SUM(G6:G25)</f>
        <v>8527082.64000002</v>
      </c>
      <c r="H26" s="332">
        <f>G26/C26</f>
        <v>0.014820363878785606</v>
      </c>
      <c r="I26" s="324"/>
      <c r="J26" s="322" t="s">
        <v>397</v>
      </c>
      <c r="K26" s="329">
        <v>46035</v>
      </c>
      <c r="L26" s="329">
        <v>0</v>
      </c>
      <c r="M26" s="327">
        <f t="shared" si="5"/>
        <v>46035</v>
      </c>
      <c r="N26" s="326"/>
    </row>
    <row r="27" spans="1:14" ht="18">
      <c r="A27" s="333" t="s">
        <v>492</v>
      </c>
      <c r="B27" s="327"/>
      <c r="C27" s="327"/>
      <c r="D27" s="327"/>
      <c r="E27" s="327" t="s">
        <v>106</v>
      </c>
      <c r="F27" s="328" t="s">
        <v>457</v>
      </c>
      <c r="G27" s="327" t="s">
        <v>106</v>
      </c>
      <c r="H27" s="328" t="s">
        <v>106</v>
      </c>
      <c r="I27" s="324"/>
      <c r="J27" s="322" t="s">
        <v>398</v>
      </c>
      <c r="K27" s="329">
        <v>50513.68</v>
      </c>
      <c r="L27" s="329">
        <v>0</v>
      </c>
      <c r="M27" s="327">
        <f t="shared" si="5"/>
        <v>50513.68</v>
      </c>
      <c r="N27" s="326"/>
    </row>
    <row r="28" spans="1:14" ht="18">
      <c r="A28" s="322" t="s">
        <v>493</v>
      </c>
      <c r="B28" s="327">
        <v>112664155.85</v>
      </c>
      <c r="C28" s="327">
        <v>120951052.2</v>
      </c>
      <c r="D28" s="327">
        <f>M31</f>
        <v>119223694.85</v>
      </c>
      <c r="E28" s="327">
        <f>-B28+C28</f>
        <v>8286896.350000009</v>
      </c>
      <c r="F28" s="328">
        <f>E28/B28</f>
        <v>0.0735539736438722</v>
      </c>
      <c r="G28" s="327">
        <f>-C28+D28</f>
        <v>-1727357.350000009</v>
      </c>
      <c r="H28" s="328">
        <f>G28/B28</f>
        <v>-0.01533191578961277</v>
      </c>
      <c r="I28" s="324"/>
      <c r="J28" s="322" t="s">
        <v>491</v>
      </c>
      <c r="K28" s="329">
        <v>0</v>
      </c>
      <c r="L28" s="329">
        <v>0</v>
      </c>
      <c r="M28" s="327">
        <f t="shared" si="5"/>
        <v>0</v>
      </c>
      <c r="N28" s="326"/>
    </row>
    <row r="29" spans="1:14" ht="18">
      <c r="A29" s="322" t="s">
        <v>494</v>
      </c>
      <c r="B29" s="327">
        <v>500337.66</v>
      </c>
      <c r="C29" s="327">
        <v>509529.89</v>
      </c>
      <c r="D29" s="327">
        <f>M32</f>
        <v>398461.23</v>
      </c>
      <c r="E29" s="327">
        <f>-B29+C29</f>
        <v>9192.23000000004</v>
      </c>
      <c r="F29" s="328">
        <f>E29/B29</f>
        <v>0.01837205298517813</v>
      </c>
      <c r="G29" s="327">
        <f>-C29+D29</f>
        <v>-111068.66000000003</v>
      </c>
      <c r="H29" s="328">
        <f>G29/B29</f>
        <v>-0.22198740746399148</v>
      </c>
      <c r="I29" s="324"/>
      <c r="J29" s="322" t="s">
        <v>219</v>
      </c>
      <c r="K29" s="327">
        <f>SUM(K6:K28)</f>
        <v>583889651.99</v>
      </c>
      <c r="L29" s="327">
        <f>SUM(L6:L28)</f>
        <v>0</v>
      </c>
      <c r="M29" s="327">
        <f>SUM(M6:M28)</f>
        <v>583889651.99</v>
      </c>
      <c r="N29" s="326"/>
    </row>
    <row r="30" spans="1:14" ht="18">
      <c r="A30" s="322" t="s">
        <v>106</v>
      </c>
      <c r="B30" s="329"/>
      <c r="C30" s="327"/>
      <c r="D30" s="327" t="s">
        <v>106</v>
      </c>
      <c r="E30" s="327" t="s">
        <v>106</v>
      </c>
      <c r="F30" s="328" t="s">
        <v>106</v>
      </c>
      <c r="G30" s="327" t="s">
        <v>106</v>
      </c>
      <c r="H30" s="328" t="s">
        <v>106</v>
      </c>
      <c r="I30" s="324"/>
      <c r="J30" s="322" t="s">
        <v>492</v>
      </c>
      <c r="K30" s="327"/>
      <c r="L30" s="327"/>
      <c r="M30" s="327" t="s">
        <v>106</v>
      </c>
      <c r="N30" s="326"/>
    </row>
    <row r="31" spans="1:14" ht="18">
      <c r="A31" s="334"/>
      <c r="B31" s="334"/>
      <c r="C31" s="334"/>
      <c r="D31" s="335" t="s">
        <v>451</v>
      </c>
      <c r="E31" s="334"/>
      <c r="F31" s="334"/>
      <c r="G31" s="334"/>
      <c r="H31" s="334"/>
      <c r="I31" s="316"/>
      <c r="J31" s="322" t="s">
        <v>493</v>
      </c>
      <c r="K31" s="329">
        <v>119223694.85</v>
      </c>
      <c r="L31" s="329">
        <v>0</v>
      </c>
      <c r="M31" s="327">
        <f>K31+L31</f>
        <v>119223694.85</v>
      </c>
      <c r="N31" s="326"/>
    </row>
    <row r="32" spans="1:14" ht="18">
      <c r="A32" s="318" t="s">
        <v>106</v>
      </c>
      <c r="B32" s="318"/>
      <c r="C32" s="318"/>
      <c r="D32" s="314"/>
      <c r="E32" s="314"/>
      <c r="F32" s="314"/>
      <c r="G32" s="314"/>
      <c r="H32" s="314"/>
      <c r="I32" s="316"/>
      <c r="J32" s="322" t="s">
        <v>494</v>
      </c>
      <c r="K32" s="329">
        <v>398461.23</v>
      </c>
      <c r="L32" s="329">
        <v>0</v>
      </c>
      <c r="M32" s="327">
        <f>K32+L32</f>
        <v>398461.23</v>
      </c>
      <c r="N32" s="326"/>
    </row>
    <row r="33" spans="1:13" ht="18">
      <c r="A33" s="318" t="s">
        <v>106</v>
      </c>
      <c r="B33" s="318"/>
      <c r="C33" s="318"/>
      <c r="D33" s="314"/>
      <c r="E33" s="336" t="s">
        <v>106</v>
      </c>
      <c r="F33" s="314"/>
      <c r="G33" s="314"/>
      <c r="H33" s="314"/>
      <c r="I33" s="316"/>
      <c r="J33" s="337"/>
      <c r="K33" s="337"/>
      <c r="L33" s="337"/>
      <c r="M33" s="337"/>
    </row>
    <row r="34" spans="1:9" ht="18">
      <c r="A34" s="316" t="s">
        <v>106</v>
      </c>
      <c r="B34" s="316"/>
      <c r="C34" s="316"/>
      <c r="D34" s="316"/>
      <c r="E34" s="338" t="s">
        <v>106</v>
      </c>
      <c r="F34" s="316"/>
      <c r="G34" s="316"/>
      <c r="H34" s="316"/>
      <c r="I34" s="316"/>
    </row>
    <row r="35" spans="1:13" ht="18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</row>
    <row r="36" spans="1:13" ht="18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1:13" ht="18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</row>
    <row r="38" spans="1:13" ht="18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</row>
    <row r="39" spans="1:13" ht="18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</row>
    <row r="40" spans="1:13" ht="18">
      <c r="A40" s="339" t="s">
        <v>209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</row>
    <row r="41" spans="1:13" ht="18">
      <c r="A41" s="339" t="s">
        <v>495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</row>
    <row r="42" ht="12.75">
      <c r="A42" s="317" t="s">
        <v>496</v>
      </c>
    </row>
    <row r="43" ht="12.75">
      <c r="A43" s="317" t="s">
        <v>451</v>
      </c>
    </row>
    <row r="44" ht="12.75">
      <c r="A44" s="317" t="s">
        <v>497</v>
      </c>
    </row>
    <row r="45" ht="12.75">
      <c r="A45" s="317" t="s">
        <v>498</v>
      </c>
    </row>
    <row r="46" ht="12.75">
      <c r="A46" s="317" t="s">
        <v>499</v>
      </c>
    </row>
    <row r="47" ht="12.75">
      <c r="A47" s="317" t="s">
        <v>500</v>
      </c>
    </row>
    <row r="48" ht="12.75">
      <c r="A48" s="317" t="s">
        <v>106</v>
      </c>
    </row>
    <row r="49" ht="12.75">
      <c r="A49" s="317" t="s">
        <v>106</v>
      </c>
    </row>
    <row r="50" ht="12.75">
      <c r="A50" s="317" t="s">
        <v>106</v>
      </c>
    </row>
    <row r="51" ht="12.75">
      <c r="A51" s="317" t="s">
        <v>106</v>
      </c>
    </row>
    <row r="52" ht="12.75">
      <c r="A52" s="317" t="s">
        <v>106</v>
      </c>
    </row>
    <row r="53" ht="12.75">
      <c r="A53" s="317" t="s">
        <v>106</v>
      </c>
    </row>
    <row r="54" ht="12.75">
      <c r="A54" s="317" t="s">
        <v>106</v>
      </c>
    </row>
    <row r="55" ht="12.75">
      <c r="A55" s="317" t="s">
        <v>106</v>
      </c>
    </row>
    <row r="56" ht="12.75">
      <c r="A56" s="317" t="s">
        <v>106</v>
      </c>
    </row>
    <row r="57" ht="12.75">
      <c r="A57" s="317" t="s">
        <v>106</v>
      </c>
    </row>
    <row r="58" ht="12.75">
      <c r="A58" s="317" t="s">
        <v>106</v>
      </c>
    </row>
    <row r="59" ht="12.75">
      <c r="A59" s="317" t="s">
        <v>106</v>
      </c>
    </row>
    <row r="60" ht="12.75">
      <c r="A60" s="317" t="s">
        <v>105</v>
      </c>
    </row>
    <row r="61" ht="12.75">
      <c r="A61" s="317" t="s">
        <v>106</v>
      </c>
    </row>
    <row r="62" ht="12.75">
      <c r="A62" s="317" t="s">
        <v>106</v>
      </c>
    </row>
    <row r="63" ht="12.75">
      <c r="A63" s="317" t="s">
        <v>106</v>
      </c>
    </row>
    <row r="64" ht="12.75">
      <c r="A64" s="317" t="s">
        <v>106</v>
      </c>
    </row>
    <row r="65" ht="12.75">
      <c r="A65" s="317" t="s">
        <v>106</v>
      </c>
    </row>
    <row r="66" ht="12.75">
      <c r="A66" s="317" t="s">
        <v>106</v>
      </c>
    </row>
    <row r="67" ht="12.75">
      <c r="A67" s="317" t="s">
        <v>106</v>
      </c>
    </row>
    <row r="68" ht="12.75">
      <c r="A68" s="317" t="s">
        <v>106</v>
      </c>
    </row>
    <row r="69" ht="12.75">
      <c r="A69" s="317" t="s">
        <v>105</v>
      </c>
    </row>
    <row r="70" ht="12.75">
      <c r="A70" s="317" t="s">
        <v>106</v>
      </c>
    </row>
    <row r="71" ht="12.75">
      <c r="A71" s="317" t="s">
        <v>106</v>
      </c>
    </row>
    <row r="72" ht="12.75">
      <c r="A72" s="317" t="s">
        <v>106</v>
      </c>
    </row>
    <row r="73" ht="12.75">
      <c r="A73" s="317" t="s">
        <v>106</v>
      </c>
    </row>
    <row r="74" ht="12.75">
      <c r="A74" s="317" t="s">
        <v>106</v>
      </c>
    </row>
    <row r="75" ht="12.75">
      <c r="A75" s="317" t="s">
        <v>106</v>
      </c>
    </row>
    <row r="76" ht="12.75">
      <c r="A76" s="317" t="s">
        <v>106</v>
      </c>
    </row>
    <row r="77" ht="12.75">
      <c r="A77" s="317" t="s">
        <v>106</v>
      </c>
    </row>
    <row r="78" ht="12.75">
      <c r="A78" s="317" t="s">
        <v>106</v>
      </c>
    </row>
    <row r="79" ht="12.75">
      <c r="A79" s="317" t="s">
        <v>106</v>
      </c>
    </row>
    <row r="80" ht="12.75">
      <c r="A80" s="317" t="s">
        <v>106</v>
      </c>
    </row>
    <row r="81" ht="12.75">
      <c r="A81" s="317" t="s">
        <v>106</v>
      </c>
    </row>
    <row r="82" ht="12.75">
      <c r="A82" s="317" t="s">
        <v>106</v>
      </c>
    </row>
    <row r="83" ht="12.75">
      <c r="A83" s="317" t="s">
        <v>106</v>
      </c>
    </row>
    <row r="84" ht="12.75">
      <c r="A84" s="317" t="s">
        <v>106</v>
      </c>
    </row>
    <row r="85" ht="12.75">
      <c r="A85" s="317" t="s">
        <v>106</v>
      </c>
    </row>
  </sheetData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D13" sqref="D13"/>
    </sheetView>
  </sheetViews>
  <sheetFormatPr defaultColWidth="12.21484375" defaultRowHeight="15"/>
  <cols>
    <col min="1" max="16384" width="17.10546875" style="43" customWidth="1"/>
  </cols>
  <sheetData>
    <row r="1" spans="1:10" ht="12.75">
      <c r="A1" s="40"/>
      <c r="B1" s="41"/>
      <c r="C1" s="41" t="s">
        <v>0</v>
      </c>
      <c r="D1" s="41"/>
      <c r="E1" s="41"/>
      <c r="F1" s="41"/>
      <c r="G1" s="42"/>
      <c r="H1" s="42"/>
      <c r="I1" s="42"/>
      <c r="J1" s="42"/>
    </row>
    <row r="2" spans="1:10" ht="18">
      <c r="A2" s="44"/>
      <c r="B2" s="44"/>
      <c r="C2" s="44" t="s">
        <v>102</v>
      </c>
      <c r="D2" s="44"/>
      <c r="E2" s="44"/>
      <c r="F2" s="44"/>
      <c r="G2" s="42"/>
      <c r="H2" s="42"/>
      <c r="I2" s="42"/>
      <c r="J2" s="42"/>
    </row>
    <row r="3" spans="1:10" ht="18">
      <c r="A3" s="44" t="s">
        <v>103</v>
      </c>
      <c r="B3" s="44" t="s">
        <v>104</v>
      </c>
      <c r="C3" s="44" t="s">
        <v>105</v>
      </c>
      <c r="D3" s="44" t="s">
        <v>106</v>
      </c>
      <c r="E3" s="44"/>
      <c r="F3" s="45" t="s">
        <v>107</v>
      </c>
      <c r="G3" s="42"/>
      <c r="H3" s="42"/>
      <c r="I3" s="42"/>
      <c r="J3" s="42"/>
    </row>
    <row r="4" spans="1:10" ht="18">
      <c r="A4" s="46" t="s">
        <v>108</v>
      </c>
      <c r="B4" s="47" t="s">
        <v>109</v>
      </c>
      <c r="C4" s="47" t="s">
        <v>110</v>
      </c>
      <c r="D4" s="46" t="s">
        <v>108</v>
      </c>
      <c r="E4" s="47" t="s">
        <v>109</v>
      </c>
      <c r="F4" s="47" t="s">
        <v>110</v>
      </c>
      <c r="G4" s="48"/>
      <c r="H4" s="49" t="s">
        <v>111</v>
      </c>
      <c r="I4" s="49" t="s">
        <v>111</v>
      </c>
      <c r="J4" s="42"/>
    </row>
    <row r="5" spans="1:10" ht="18">
      <c r="A5" s="50" t="s">
        <v>112</v>
      </c>
      <c r="B5" s="51">
        <v>1202393.48</v>
      </c>
      <c r="C5" s="52">
        <f aca="true" t="shared" si="0" ref="C5:C36">B5+H5</f>
        <v>7064741.609999999</v>
      </c>
      <c r="D5" s="50" t="s">
        <v>113</v>
      </c>
      <c r="E5" s="51">
        <v>565586.26</v>
      </c>
      <c r="F5" s="52">
        <f aca="true" t="shared" si="1" ref="F5:F51">E5+I5</f>
        <v>3609544.96</v>
      </c>
      <c r="G5" s="48"/>
      <c r="H5" s="52">
        <v>5862348.13</v>
      </c>
      <c r="I5" s="52">
        <v>3043958.7</v>
      </c>
      <c r="J5" s="48"/>
    </row>
    <row r="6" spans="1:10" ht="18">
      <c r="A6" s="53" t="s">
        <v>114</v>
      </c>
      <c r="B6" s="51">
        <v>320108.59</v>
      </c>
      <c r="C6" s="52">
        <f t="shared" si="0"/>
        <v>2248745.2199999997</v>
      </c>
      <c r="D6" s="53" t="s">
        <v>115</v>
      </c>
      <c r="E6" s="51">
        <v>117998.85</v>
      </c>
      <c r="F6" s="52">
        <f t="shared" si="1"/>
        <v>761269.5399999999</v>
      </c>
      <c r="G6" s="48"/>
      <c r="H6" s="52">
        <v>1928636.63</v>
      </c>
      <c r="I6" s="52">
        <v>643270.69</v>
      </c>
      <c r="J6" s="48"/>
    </row>
    <row r="7" spans="1:10" ht="18">
      <c r="A7" s="53" t="s">
        <v>116</v>
      </c>
      <c r="B7" s="51">
        <v>228545.7</v>
      </c>
      <c r="C7" s="52">
        <f t="shared" si="0"/>
        <v>1456047.16</v>
      </c>
      <c r="D7" s="53" t="s">
        <v>117</v>
      </c>
      <c r="E7" s="51">
        <v>393098.77</v>
      </c>
      <c r="F7" s="52">
        <f t="shared" si="1"/>
        <v>2424253.9</v>
      </c>
      <c r="G7" s="48"/>
      <c r="H7" s="52">
        <v>1227501.46</v>
      </c>
      <c r="I7" s="52">
        <v>2031155.13</v>
      </c>
      <c r="J7" s="48"/>
    </row>
    <row r="8" spans="1:10" ht="18">
      <c r="A8" s="53" t="s">
        <v>118</v>
      </c>
      <c r="B8" s="51">
        <v>69705.41</v>
      </c>
      <c r="C8" s="52">
        <f t="shared" si="0"/>
        <v>454985.16000000003</v>
      </c>
      <c r="D8" s="53" t="s">
        <v>119</v>
      </c>
      <c r="E8" s="51">
        <v>489065.77</v>
      </c>
      <c r="F8" s="52">
        <f t="shared" si="1"/>
        <v>2943456.52</v>
      </c>
      <c r="G8" s="48"/>
      <c r="H8" s="52">
        <v>385279.75</v>
      </c>
      <c r="I8" s="52">
        <v>2454390.75</v>
      </c>
      <c r="J8" s="48"/>
    </row>
    <row r="9" spans="1:10" ht="18">
      <c r="A9" s="53" t="s">
        <v>120</v>
      </c>
      <c r="B9" s="51">
        <v>1932466.8</v>
      </c>
      <c r="C9" s="52">
        <f t="shared" si="0"/>
        <v>11743087.66</v>
      </c>
      <c r="D9" s="53" t="s">
        <v>121</v>
      </c>
      <c r="E9" s="51">
        <v>608138.86</v>
      </c>
      <c r="F9" s="52">
        <f t="shared" si="1"/>
        <v>3638704.2199999997</v>
      </c>
      <c r="G9" s="48"/>
      <c r="H9" s="52">
        <v>9810620.86</v>
      </c>
      <c r="I9" s="52">
        <v>3030565.36</v>
      </c>
      <c r="J9" s="48"/>
    </row>
    <row r="10" spans="1:10" ht="18">
      <c r="A10" s="53" t="s">
        <v>122</v>
      </c>
      <c r="B10" s="51">
        <v>1413090.3</v>
      </c>
      <c r="C10" s="52">
        <f t="shared" si="0"/>
        <v>8510578.15</v>
      </c>
      <c r="D10" s="53" t="s">
        <v>123</v>
      </c>
      <c r="E10" s="51">
        <v>220269.14</v>
      </c>
      <c r="F10" s="52">
        <f t="shared" si="1"/>
        <v>1420818.4</v>
      </c>
      <c r="G10" s="48"/>
      <c r="H10" s="52">
        <v>7097487.85</v>
      </c>
      <c r="I10" s="52">
        <v>1200549.26</v>
      </c>
      <c r="J10" s="48"/>
    </row>
    <row r="11" spans="1:10" ht="18">
      <c r="A11" s="53" t="s">
        <v>124</v>
      </c>
      <c r="B11" s="51">
        <v>421070.06</v>
      </c>
      <c r="C11" s="52">
        <f t="shared" si="0"/>
        <v>2844805.89</v>
      </c>
      <c r="D11" s="53" t="s">
        <v>125</v>
      </c>
      <c r="E11" s="51">
        <v>201047.74</v>
      </c>
      <c r="F11" s="52">
        <f t="shared" si="1"/>
        <v>1246999.77</v>
      </c>
      <c r="G11" s="48"/>
      <c r="H11" s="52">
        <v>2423735.83</v>
      </c>
      <c r="I11" s="52">
        <v>1045952.03</v>
      </c>
      <c r="J11" s="48"/>
    </row>
    <row r="12" spans="1:10" ht="18">
      <c r="A12" s="53" t="s">
        <v>126</v>
      </c>
      <c r="B12" s="51">
        <v>53126.71</v>
      </c>
      <c r="C12" s="52">
        <f t="shared" si="0"/>
        <v>363272.69</v>
      </c>
      <c r="D12" s="53" t="s">
        <v>127</v>
      </c>
      <c r="E12" s="51">
        <v>2963464.64</v>
      </c>
      <c r="F12" s="52">
        <f t="shared" si="1"/>
        <v>17530890.58</v>
      </c>
      <c r="G12" s="48"/>
      <c r="H12" s="52">
        <v>310145.98</v>
      </c>
      <c r="I12" s="52">
        <v>14567425.94</v>
      </c>
      <c r="J12" s="48"/>
    </row>
    <row r="13" spans="1:10" ht="18">
      <c r="A13" s="53" t="s">
        <v>128</v>
      </c>
      <c r="B13" s="51">
        <v>291945.64</v>
      </c>
      <c r="C13" s="52">
        <f t="shared" si="0"/>
        <v>1795788.37</v>
      </c>
      <c r="D13" s="53" t="s">
        <v>129</v>
      </c>
      <c r="E13" s="51">
        <v>363417.28</v>
      </c>
      <c r="F13" s="52">
        <f t="shared" si="1"/>
        <v>2367127.84</v>
      </c>
      <c r="G13" s="48"/>
      <c r="H13" s="52">
        <v>1503842.73</v>
      </c>
      <c r="I13" s="52">
        <v>2003710.56</v>
      </c>
      <c r="J13" s="48"/>
    </row>
    <row r="14" spans="1:10" ht="18">
      <c r="A14" s="53" t="s">
        <v>130</v>
      </c>
      <c r="B14" s="51">
        <v>483455.98</v>
      </c>
      <c r="C14" s="52">
        <f t="shared" si="0"/>
        <v>3032279.71</v>
      </c>
      <c r="D14" s="53" t="s">
        <v>131</v>
      </c>
      <c r="E14" s="51">
        <v>268314.62</v>
      </c>
      <c r="F14" s="52">
        <f t="shared" si="1"/>
        <v>2087406.9300000002</v>
      </c>
      <c r="G14" s="48"/>
      <c r="H14" s="52">
        <v>2548823.73</v>
      </c>
      <c r="I14" s="52">
        <v>1819092.31</v>
      </c>
      <c r="J14" s="48"/>
    </row>
    <row r="15" spans="1:10" ht="18">
      <c r="A15" s="53" t="s">
        <v>132</v>
      </c>
      <c r="B15" s="51">
        <v>301967.74</v>
      </c>
      <c r="C15" s="52">
        <f t="shared" si="0"/>
        <v>1931675.17</v>
      </c>
      <c r="D15" s="53" t="s">
        <v>133</v>
      </c>
      <c r="E15" s="51">
        <v>1174867.28</v>
      </c>
      <c r="F15" s="52">
        <f t="shared" si="1"/>
        <v>6982054.470000001</v>
      </c>
      <c r="G15" s="48"/>
      <c r="H15" s="52">
        <v>1629707.43</v>
      </c>
      <c r="I15" s="52">
        <v>5807187.19</v>
      </c>
      <c r="J15" s="48"/>
    </row>
    <row r="16" spans="1:10" ht="18">
      <c r="A16" s="53" t="s">
        <v>134</v>
      </c>
      <c r="B16" s="51">
        <v>151725.1</v>
      </c>
      <c r="C16" s="52">
        <f t="shared" si="0"/>
        <v>993103.39</v>
      </c>
      <c r="D16" s="53" t="s">
        <v>135</v>
      </c>
      <c r="E16" s="51">
        <v>54834.77</v>
      </c>
      <c r="F16" s="52">
        <f t="shared" si="1"/>
        <v>335264.96</v>
      </c>
      <c r="G16" s="48"/>
      <c r="H16" s="52">
        <v>841378.29</v>
      </c>
      <c r="I16" s="52">
        <v>280430.19</v>
      </c>
      <c r="J16" s="48"/>
    </row>
    <row r="17" spans="1:10" ht="18">
      <c r="A17" s="53" t="s">
        <v>136</v>
      </c>
      <c r="B17" s="51">
        <v>209913.37</v>
      </c>
      <c r="C17" s="52">
        <f t="shared" si="0"/>
        <v>1409790.23</v>
      </c>
      <c r="D17" s="53" t="s">
        <v>137</v>
      </c>
      <c r="E17" s="51">
        <v>450055.52</v>
      </c>
      <c r="F17" s="52">
        <f t="shared" si="1"/>
        <v>2909156.97</v>
      </c>
      <c r="G17" s="48"/>
      <c r="H17" s="52">
        <v>1199876.86</v>
      </c>
      <c r="I17" s="52">
        <v>2459101.45</v>
      </c>
      <c r="J17" s="48"/>
    </row>
    <row r="18" spans="1:10" ht="18">
      <c r="A18" s="53" t="s">
        <v>138</v>
      </c>
      <c r="B18" s="51">
        <v>62478.27</v>
      </c>
      <c r="C18" s="52">
        <f t="shared" si="0"/>
        <v>511184.31</v>
      </c>
      <c r="D18" s="53" t="s">
        <v>139</v>
      </c>
      <c r="E18" s="51">
        <v>2391199.61</v>
      </c>
      <c r="F18" s="52">
        <f t="shared" si="1"/>
        <v>14154363.04</v>
      </c>
      <c r="G18" s="48"/>
      <c r="H18" s="52">
        <v>448706.04</v>
      </c>
      <c r="I18" s="52">
        <v>11763163.43</v>
      </c>
      <c r="J18" s="48"/>
    </row>
    <row r="19" spans="1:10" ht="18">
      <c r="A19" s="53" t="s">
        <v>140</v>
      </c>
      <c r="B19" s="51">
        <v>487409.25</v>
      </c>
      <c r="C19" s="52">
        <f t="shared" si="0"/>
        <v>3079542.63</v>
      </c>
      <c r="D19" s="53" t="s">
        <v>141</v>
      </c>
      <c r="E19" s="51">
        <v>23937.18</v>
      </c>
      <c r="F19" s="52">
        <f t="shared" si="1"/>
        <v>185713.91</v>
      </c>
      <c r="G19" s="48"/>
      <c r="H19" s="52">
        <v>2592133.38</v>
      </c>
      <c r="I19" s="52">
        <v>161776.73</v>
      </c>
      <c r="J19" s="48"/>
    </row>
    <row r="20" spans="1:10" ht="18">
      <c r="A20" s="53" t="s">
        <v>142</v>
      </c>
      <c r="B20" s="51">
        <v>861023</v>
      </c>
      <c r="C20" s="52">
        <f t="shared" si="0"/>
        <v>5161080.65</v>
      </c>
      <c r="D20" s="53" t="s">
        <v>143</v>
      </c>
      <c r="E20" s="51">
        <v>71408.5</v>
      </c>
      <c r="F20" s="52">
        <f t="shared" si="1"/>
        <v>494352.8</v>
      </c>
      <c r="G20" s="48"/>
      <c r="H20" s="52">
        <v>4300057.65</v>
      </c>
      <c r="I20" s="52">
        <v>422944.3</v>
      </c>
      <c r="J20" s="48"/>
    </row>
    <row r="21" spans="1:10" ht="18">
      <c r="A21" s="53" t="s">
        <v>144</v>
      </c>
      <c r="B21" s="51">
        <v>83815.21</v>
      </c>
      <c r="C21" s="52">
        <f t="shared" si="0"/>
        <v>642578.39</v>
      </c>
      <c r="D21" s="53" t="s">
        <v>145</v>
      </c>
      <c r="E21" s="51">
        <v>624922.92</v>
      </c>
      <c r="F21" s="52">
        <f t="shared" si="1"/>
        <v>3796751.41</v>
      </c>
      <c r="G21" s="48"/>
      <c r="H21" s="52">
        <v>558763.18</v>
      </c>
      <c r="I21" s="52">
        <v>3171828.49</v>
      </c>
      <c r="J21" s="48"/>
    </row>
    <row r="22" spans="1:10" ht="18">
      <c r="A22" s="53" t="s">
        <v>146</v>
      </c>
      <c r="B22" s="51">
        <v>1008663.67</v>
      </c>
      <c r="C22" s="52">
        <f t="shared" si="0"/>
        <v>6402951.09</v>
      </c>
      <c r="D22" s="53" t="s">
        <v>147</v>
      </c>
      <c r="E22" s="51">
        <v>185999.23</v>
      </c>
      <c r="F22" s="52">
        <f t="shared" si="1"/>
        <v>1174597.23</v>
      </c>
      <c r="G22" s="48"/>
      <c r="H22" s="52">
        <v>5394287.42</v>
      </c>
      <c r="I22" s="52">
        <v>988598</v>
      </c>
      <c r="J22" s="48"/>
    </row>
    <row r="23" spans="1:10" ht="18">
      <c r="A23" s="53" t="s">
        <v>148</v>
      </c>
      <c r="B23" s="51">
        <v>18268445.72</v>
      </c>
      <c r="C23" s="52">
        <f t="shared" si="0"/>
        <v>112786951.58</v>
      </c>
      <c r="D23" s="53" t="s">
        <v>149</v>
      </c>
      <c r="E23" s="51">
        <v>54204.28</v>
      </c>
      <c r="F23" s="52">
        <f t="shared" si="1"/>
        <v>359382.53</v>
      </c>
      <c r="G23" s="48"/>
      <c r="H23" s="52">
        <v>94518505.86</v>
      </c>
      <c r="I23" s="52">
        <v>305178.25</v>
      </c>
      <c r="J23" s="48"/>
    </row>
    <row r="24" spans="1:10" ht="18">
      <c r="A24" s="53" t="s">
        <v>150</v>
      </c>
      <c r="B24" s="51">
        <v>150005.64</v>
      </c>
      <c r="C24" s="52">
        <f t="shared" si="0"/>
        <v>1074814.15</v>
      </c>
      <c r="D24" s="53" t="s">
        <v>151</v>
      </c>
      <c r="E24" s="51">
        <v>47418.92</v>
      </c>
      <c r="F24" s="52">
        <f t="shared" si="1"/>
        <v>391835.07</v>
      </c>
      <c r="G24" s="48"/>
      <c r="H24" s="52">
        <v>924808.51</v>
      </c>
      <c r="I24" s="52">
        <v>344416.15</v>
      </c>
      <c r="J24" s="48"/>
    </row>
    <row r="25" spans="1:10" ht="18">
      <c r="A25" s="53" t="s">
        <v>152</v>
      </c>
      <c r="B25" s="51">
        <v>118051.57</v>
      </c>
      <c r="C25" s="52">
        <f t="shared" si="0"/>
        <v>703624.3700000001</v>
      </c>
      <c r="D25" s="53" t="s">
        <v>153</v>
      </c>
      <c r="E25" s="51">
        <v>88514.34</v>
      </c>
      <c r="F25" s="52">
        <f t="shared" si="1"/>
        <v>658887.26</v>
      </c>
      <c r="G25" s="48"/>
      <c r="H25" s="52">
        <v>585572.8</v>
      </c>
      <c r="I25" s="52">
        <v>570372.92</v>
      </c>
      <c r="J25" s="48"/>
    </row>
    <row r="26" spans="1:10" ht="18">
      <c r="A26" s="53" t="s">
        <v>154</v>
      </c>
      <c r="B26" s="51">
        <v>727907.46</v>
      </c>
      <c r="C26" s="52">
        <f t="shared" si="0"/>
        <v>4523318.95</v>
      </c>
      <c r="D26" s="53" t="s">
        <v>155</v>
      </c>
      <c r="E26" s="51">
        <v>1638209.45</v>
      </c>
      <c r="F26" s="52">
        <f t="shared" si="1"/>
        <v>9961021.02</v>
      </c>
      <c r="G26" s="48"/>
      <c r="H26" s="52">
        <v>3795411.49</v>
      </c>
      <c r="I26" s="52">
        <v>8322811.57</v>
      </c>
      <c r="J26" s="48"/>
    </row>
    <row r="27" spans="1:10" ht="18">
      <c r="A27" s="53" t="s">
        <v>156</v>
      </c>
      <c r="B27" s="51">
        <v>719853.87</v>
      </c>
      <c r="C27" s="52">
        <f t="shared" si="0"/>
        <v>4402896.46</v>
      </c>
      <c r="D27" s="53" t="s">
        <v>157</v>
      </c>
      <c r="E27" s="51">
        <v>266242.3</v>
      </c>
      <c r="F27" s="52">
        <f t="shared" si="1"/>
        <v>1734648.69</v>
      </c>
      <c r="G27" s="48"/>
      <c r="H27" s="52">
        <v>3683042.59</v>
      </c>
      <c r="I27" s="52">
        <v>1468406.39</v>
      </c>
      <c r="J27" s="48"/>
    </row>
    <row r="28" spans="1:10" ht="18">
      <c r="A28" s="53" t="s">
        <v>158</v>
      </c>
      <c r="B28" s="51">
        <v>220738.16</v>
      </c>
      <c r="C28" s="52">
        <f t="shared" si="0"/>
        <v>1277371.16</v>
      </c>
      <c r="D28" s="53" t="s">
        <v>159</v>
      </c>
      <c r="E28" s="51">
        <v>689062.21</v>
      </c>
      <c r="F28" s="52">
        <f t="shared" si="1"/>
        <v>4356948.8100000005</v>
      </c>
      <c r="G28" s="48"/>
      <c r="H28" s="52">
        <v>1056633</v>
      </c>
      <c r="I28" s="52">
        <v>3667886.6</v>
      </c>
      <c r="J28" s="48"/>
    </row>
    <row r="29" spans="1:10" ht="18">
      <c r="A29" s="53" t="s">
        <v>160</v>
      </c>
      <c r="B29" s="51">
        <v>166321.41</v>
      </c>
      <c r="C29" s="52">
        <f t="shared" si="0"/>
        <v>1088277.57</v>
      </c>
      <c r="D29" s="53" t="s">
        <v>161</v>
      </c>
      <c r="E29" s="51">
        <v>603924.72</v>
      </c>
      <c r="F29" s="52">
        <f t="shared" si="1"/>
        <v>3793685.84</v>
      </c>
      <c r="G29" s="48"/>
      <c r="H29" s="52">
        <v>921956.16</v>
      </c>
      <c r="I29" s="52">
        <v>3189761.12</v>
      </c>
      <c r="J29" s="48"/>
    </row>
    <row r="30" spans="1:10" ht="18">
      <c r="A30" s="53" t="s">
        <v>162</v>
      </c>
      <c r="B30" s="51">
        <v>428096.37</v>
      </c>
      <c r="C30" s="52">
        <f t="shared" si="0"/>
        <v>2619791.0100000002</v>
      </c>
      <c r="D30" s="53" t="s">
        <v>163</v>
      </c>
      <c r="E30" s="51">
        <v>3743984.13</v>
      </c>
      <c r="F30" s="52">
        <f t="shared" si="1"/>
        <v>23372778.34</v>
      </c>
      <c r="G30" s="48"/>
      <c r="H30" s="52">
        <v>2191694.64</v>
      </c>
      <c r="I30" s="52">
        <v>19628794.21</v>
      </c>
      <c r="J30" s="48"/>
    </row>
    <row r="31" spans="1:10" ht="18">
      <c r="A31" s="53" t="s">
        <v>164</v>
      </c>
      <c r="B31" s="51">
        <v>621360.71</v>
      </c>
      <c r="C31" s="52">
        <f t="shared" si="0"/>
        <v>3667819.93</v>
      </c>
      <c r="D31" s="53" t="s">
        <v>165</v>
      </c>
      <c r="E31" s="51">
        <v>238046.3</v>
      </c>
      <c r="F31" s="52">
        <f t="shared" si="1"/>
        <v>1500565.24</v>
      </c>
      <c r="G31" s="48"/>
      <c r="H31" s="52">
        <v>3046459.22</v>
      </c>
      <c r="I31" s="52">
        <v>1262518.94</v>
      </c>
      <c r="J31" s="48"/>
    </row>
    <row r="32" spans="1:10" ht="18">
      <c r="A32" s="53" t="s">
        <v>166</v>
      </c>
      <c r="B32" s="51">
        <v>413268.94</v>
      </c>
      <c r="C32" s="52">
        <f t="shared" si="0"/>
        <v>2417665.19</v>
      </c>
      <c r="D32" s="53" t="s">
        <v>167</v>
      </c>
      <c r="E32" s="51">
        <v>91434.79</v>
      </c>
      <c r="F32" s="52">
        <f t="shared" si="1"/>
        <v>664692.12</v>
      </c>
      <c r="G32" s="48"/>
      <c r="H32" s="52">
        <v>2004396.25</v>
      </c>
      <c r="I32" s="52">
        <v>573257.33</v>
      </c>
      <c r="J32" s="48"/>
    </row>
    <row r="33" spans="1:10" ht="18">
      <c r="A33" s="53" t="s">
        <v>168</v>
      </c>
      <c r="B33" s="51">
        <v>103086.12</v>
      </c>
      <c r="C33" s="52">
        <f t="shared" si="0"/>
        <v>768770.76</v>
      </c>
      <c r="D33" s="53" t="s">
        <v>169</v>
      </c>
      <c r="E33" s="51">
        <v>3782055.29</v>
      </c>
      <c r="F33" s="52">
        <f t="shared" si="1"/>
        <v>26279137.06</v>
      </c>
      <c r="G33" s="48"/>
      <c r="H33" s="52">
        <v>665684.64</v>
      </c>
      <c r="I33" s="52">
        <v>22497081.77</v>
      </c>
      <c r="J33" s="48"/>
    </row>
    <row r="34" spans="1:10" ht="18">
      <c r="A34" s="53" t="s">
        <v>170</v>
      </c>
      <c r="B34" s="51">
        <v>971368.32</v>
      </c>
      <c r="C34" s="52">
        <f t="shared" si="0"/>
        <v>6026262.88</v>
      </c>
      <c r="D34" s="53" t="s">
        <v>171</v>
      </c>
      <c r="E34" s="51">
        <v>18367619.96</v>
      </c>
      <c r="F34" s="52">
        <f t="shared" si="1"/>
        <v>114114571.59</v>
      </c>
      <c r="G34" s="48"/>
      <c r="H34" s="52">
        <v>5054894.56</v>
      </c>
      <c r="I34" s="52">
        <v>95746951.63</v>
      </c>
      <c r="J34" s="48"/>
    </row>
    <row r="35" spans="1:10" ht="18">
      <c r="A35" s="53" t="s">
        <v>172</v>
      </c>
      <c r="B35" s="51">
        <v>74220.95</v>
      </c>
      <c r="C35" s="52">
        <f t="shared" si="0"/>
        <v>551278.47</v>
      </c>
      <c r="D35" s="53" t="s">
        <v>173</v>
      </c>
      <c r="E35" s="51">
        <v>206987.17</v>
      </c>
      <c r="F35" s="52">
        <f t="shared" si="1"/>
        <v>1330678.7999999998</v>
      </c>
      <c r="G35" s="48"/>
      <c r="H35" s="52">
        <v>477057.52</v>
      </c>
      <c r="I35" s="52">
        <v>1123691.63</v>
      </c>
      <c r="J35" s="48"/>
    </row>
    <row r="36" spans="1:10" ht="18">
      <c r="A36" s="53" t="s">
        <v>174</v>
      </c>
      <c r="B36" s="51">
        <v>1217271.09</v>
      </c>
      <c r="C36" s="52">
        <f t="shared" si="0"/>
        <v>7686958.6899999995</v>
      </c>
      <c r="D36" s="53" t="s">
        <v>175</v>
      </c>
      <c r="E36" s="51">
        <v>90380.51</v>
      </c>
      <c r="F36" s="52">
        <f t="shared" si="1"/>
        <v>576214.37</v>
      </c>
      <c r="G36" s="48"/>
      <c r="H36" s="52">
        <v>6469687.6</v>
      </c>
      <c r="I36" s="52">
        <v>485833.86</v>
      </c>
      <c r="J36" s="48"/>
    </row>
    <row r="37" spans="1:10" ht="18">
      <c r="A37" s="53" t="s">
        <v>176</v>
      </c>
      <c r="B37" s="51">
        <v>6693534.77</v>
      </c>
      <c r="C37" s="52">
        <f aca="true" t="shared" si="2" ref="C37:C53">B37+H37</f>
        <v>41279510.28</v>
      </c>
      <c r="D37" s="53" t="s">
        <v>177</v>
      </c>
      <c r="E37" s="51">
        <v>3387155.4</v>
      </c>
      <c r="F37" s="52">
        <f t="shared" si="1"/>
        <v>19197507.55</v>
      </c>
      <c r="G37" s="48"/>
      <c r="H37" s="52">
        <v>34585975.51</v>
      </c>
      <c r="I37" s="52">
        <v>15810352.15</v>
      </c>
      <c r="J37" s="48"/>
    </row>
    <row r="38" spans="1:10" ht="18">
      <c r="A38" s="53" t="s">
        <v>178</v>
      </c>
      <c r="B38" s="51">
        <v>23082.05</v>
      </c>
      <c r="C38" s="52">
        <f t="shared" si="2"/>
        <v>146591.97999999998</v>
      </c>
      <c r="D38" s="53" t="s">
        <v>179</v>
      </c>
      <c r="E38" s="51">
        <v>1434921.7</v>
      </c>
      <c r="F38" s="52">
        <f t="shared" si="1"/>
        <v>9178454.32</v>
      </c>
      <c r="G38" s="48"/>
      <c r="H38" s="52">
        <v>123509.93</v>
      </c>
      <c r="I38" s="52">
        <v>7743532.62</v>
      </c>
      <c r="J38" s="48"/>
    </row>
    <row r="39" spans="1:10" ht="18">
      <c r="A39" s="53" t="s">
        <v>180</v>
      </c>
      <c r="B39" s="51">
        <v>186807.01</v>
      </c>
      <c r="C39" s="52">
        <f t="shared" si="2"/>
        <v>1243504.98</v>
      </c>
      <c r="D39" s="53" t="s">
        <v>181</v>
      </c>
      <c r="E39" s="51">
        <v>381271.46</v>
      </c>
      <c r="F39" s="52">
        <f t="shared" si="1"/>
        <v>2503700.12</v>
      </c>
      <c r="G39" s="48"/>
      <c r="H39" s="52">
        <v>1056697.97</v>
      </c>
      <c r="I39" s="52">
        <v>2122428.66</v>
      </c>
      <c r="J39" s="48"/>
    </row>
    <row r="40" spans="1:10" ht="18">
      <c r="A40" s="53" t="s">
        <v>182</v>
      </c>
      <c r="B40" s="51">
        <v>328795.75</v>
      </c>
      <c r="C40" s="52">
        <f t="shared" si="2"/>
        <v>2230174.77</v>
      </c>
      <c r="D40" s="53" t="s">
        <v>183</v>
      </c>
      <c r="E40" s="51">
        <v>50193.73</v>
      </c>
      <c r="F40" s="52">
        <f t="shared" si="1"/>
        <v>324173.39999999997</v>
      </c>
      <c r="G40" s="48"/>
      <c r="H40" s="52">
        <v>1901379.02</v>
      </c>
      <c r="I40" s="52">
        <v>273979.67</v>
      </c>
      <c r="J40" s="48"/>
    </row>
    <row r="41" spans="1:10" ht="18">
      <c r="A41" s="53" t="s">
        <v>184</v>
      </c>
      <c r="B41" s="51">
        <v>483454.42</v>
      </c>
      <c r="C41" s="52">
        <f t="shared" si="2"/>
        <v>3097978.32</v>
      </c>
      <c r="D41" s="53" t="s">
        <v>185</v>
      </c>
      <c r="E41" s="51">
        <v>141222.35</v>
      </c>
      <c r="F41" s="52">
        <f t="shared" si="1"/>
        <v>922777.53</v>
      </c>
      <c r="G41" s="48"/>
      <c r="H41" s="52">
        <v>2614523.9</v>
      </c>
      <c r="I41" s="52">
        <v>781555.18</v>
      </c>
      <c r="J41" s="48"/>
    </row>
    <row r="42" spans="1:10" ht="18">
      <c r="A42" s="53" t="s">
        <v>186</v>
      </c>
      <c r="B42" s="51">
        <v>231894.84</v>
      </c>
      <c r="C42" s="52">
        <f t="shared" si="2"/>
        <v>1367333.87</v>
      </c>
      <c r="D42" s="53" t="s">
        <v>187</v>
      </c>
      <c r="E42" s="51">
        <v>75210.48</v>
      </c>
      <c r="F42" s="52">
        <f t="shared" si="1"/>
        <v>531784.51</v>
      </c>
      <c r="G42" s="48"/>
      <c r="H42" s="52">
        <v>1135439.03</v>
      </c>
      <c r="I42" s="52">
        <v>456574.03</v>
      </c>
      <c r="J42" s="48"/>
    </row>
    <row r="43" spans="1:10" ht="18">
      <c r="A43" s="53" t="s">
        <v>188</v>
      </c>
      <c r="B43" s="51">
        <v>349165.4</v>
      </c>
      <c r="C43" s="52">
        <f t="shared" si="2"/>
        <v>2325595.32</v>
      </c>
      <c r="D43" s="53" t="s">
        <v>189</v>
      </c>
      <c r="E43" s="51">
        <v>24319.54</v>
      </c>
      <c r="F43" s="52">
        <f t="shared" si="1"/>
        <v>235143.53</v>
      </c>
      <c r="G43" s="48"/>
      <c r="H43" s="52">
        <v>1976429.92</v>
      </c>
      <c r="I43" s="52">
        <v>210823.99</v>
      </c>
      <c r="J43" s="48"/>
    </row>
    <row r="44" spans="1:10" ht="18">
      <c r="A44" s="53" t="s">
        <v>190</v>
      </c>
      <c r="B44" s="51">
        <v>487296.33</v>
      </c>
      <c r="C44" s="52">
        <f t="shared" si="2"/>
        <v>3097516.4</v>
      </c>
      <c r="D44" s="53" t="s">
        <v>191</v>
      </c>
      <c r="E44" s="51">
        <v>481323.42</v>
      </c>
      <c r="F44" s="52">
        <f t="shared" si="1"/>
        <v>2929797.19</v>
      </c>
      <c r="G44" s="48"/>
      <c r="H44" s="52">
        <v>2610220.07</v>
      </c>
      <c r="I44" s="52">
        <v>2448473.77</v>
      </c>
      <c r="J44" s="48"/>
    </row>
    <row r="45" spans="1:10" ht="18">
      <c r="A45" s="53" t="s">
        <v>192</v>
      </c>
      <c r="B45" s="51">
        <v>128471.04</v>
      </c>
      <c r="C45" s="52">
        <f t="shared" si="2"/>
        <v>874414.86</v>
      </c>
      <c r="D45" s="53" t="s">
        <v>193</v>
      </c>
      <c r="E45" s="51">
        <v>2655454.3</v>
      </c>
      <c r="F45" s="52">
        <f t="shared" si="1"/>
        <v>15574388.469999999</v>
      </c>
      <c r="G45" s="48"/>
      <c r="H45" s="52">
        <v>745943.82</v>
      </c>
      <c r="I45" s="52">
        <v>12918934.17</v>
      </c>
      <c r="J45" s="48"/>
    </row>
    <row r="46" spans="1:10" ht="18">
      <c r="A46" s="53" t="s">
        <v>194</v>
      </c>
      <c r="B46" s="51">
        <v>60409.5</v>
      </c>
      <c r="C46" s="52">
        <f t="shared" si="2"/>
        <v>434241.09</v>
      </c>
      <c r="D46" s="53" t="s">
        <v>195</v>
      </c>
      <c r="E46" s="51">
        <v>118853.88</v>
      </c>
      <c r="F46" s="52">
        <f t="shared" si="1"/>
        <v>890804.12</v>
      </c>
      <c r="G46" s="48"/>
      <c r="H46" s="52">
        <v>373831.59</v>
      </c>
      <c r="I46" s="52">
        <v>771950.24</v>
      </c>
      <c r="J46" s="48"/>
    </row>
    <row r="47" spans="1:10" ht="18">
      <c r="A47" s="53" t="s">
        <v>196</v>
      </c>
      <c r="B47" s="51">
        <v>212350.31</v>
      </c>
      <c r="C47" s="52">
        <f t="shared" si="2"/>
        <v>1327034.46</v>
      </c>
      <c r="D47" s="53" t="s">
        <v>197</v>
      </c>
      <c r="E47" s="51">
        <v>413598.01</v>
      </c>
      <c r="F47" s="52">
        <f t="shared" si="1"/>
        <v>2586173.26</v>
      </c>
      <c r="G47" s="48"/>
      <c r="H47" s="52">
        <v>1114684.15</v>
      </c>
      <c r="I47" s="52">
        <v>2172575.25</v>
      </c>
      <c r="J47" s="48"/>
    </row>
    <row r="48" spans="1:10" ht="18">
      <c r="A48" s="53" t="s">
        <v>198</v>
      </c>
      <c r="B48" s="51">
        <v>56472.9</v>
      </c>
      <c r="C48" s="52">
        <f t="shared" si="2"/>
        <v>387283.33</v>
      </c>
      <c r="D48" s="53" t="s">
        <v>199</v>
      </c>
      <c r="E48" s="51">
        <v>211199.98</v>
      </c>
      <c r="F48" s="52">
        <f t="shared" si="1"/>
        <v>1409397.8</v>
      </c>
      <c r="G48" s="48"/>
      <c r="H48" s="52">
        <v>330810.43</v>
      </c>
      <c r="I48" s="52">
        <v>1198197.82</v>
      </c>
      <c r="J48" s="48"/>
    </row>
    <row r="49" spans="1:10" ht="18">
      <c r="A49" s="53" t="s">
        <v>200</v>
      </c>
      <c r="B49" s="51">
        <v>460360.3</v>
      </c>
      <c r="C49" s="52">
        <f t="shared" si="2"/>
        <v>3093986.75</v>
      </c>
      <c r="D49" s="53" t="s">
        <v>201</v>
      </c>
      <c r="E49" s="51">
        <v>3399043.32</v>
      </c>
      <c r="F49" s="52">
        <f t="shared" si="1"/>
        <v>21172439.47</v>
      </c>
      <c r="G49" s="48"/>
      <c r="H49" s="52">
        <v>2633626.45</v>
      </c>
      <c r="I49" s="52">
        <v>17773396.15</v>
      </c>
      <c r="J49" s="48"/>
    </row>
    <row r="50" spans="1:10" ht="18">
      <c r="A50" s="53" t="s">
        <v>202</v>
      </c>
      <c r="B50" s="51">
        <v>78452.55</v>
      </c>
      <c r="C50" s="52">
        <f t="shared" si="2"/>
        <v>528617.48</v>
      </c>
      <c r="D50" s="53" t="s">
        <v>203</v>
      </c>
      <c r="E50" s="51">
        <v>1178365.96</v>
      </c>
      <c r="F50" s="52">
        <f t="shared" si="1"/>
        <v>7423860.92</v>
      </c>
      <c r="G50" s="48"/>
      <c r="H50" s="52">
        <v>450164.93</v>
      </c>
      <c r="I50" s="52">
        <v>6245494.96</v>
      </c>
      <c r="J50" s="48"/>
    </row>
    <row r="51" spans="1:10" ht="18">
      <c r="A51" s="53" t="s">
        <v>204</v>
      </c>
      <c r="B51" s="51">
        <v>10136262.9</v>
      </c>
      <c r="C51" s="52">
        <f t="shared" si="2"/>
        <v>62193704.43</v>
      </c>
      <c r="D51" s="53" t="s">
        <v>205</v>
      </c>
      <c r="E51" s="51">
        <v>10162201.39</v>
      </c>
      <c r="F51" s="52">
        <f t="shared" si="1"/>
        <v>64786309.08</v>
      </c>
      <c r="G51" s="48"/>
      <c r="H51" s="52">
        <v>52057441.53</v>
      </c>
      <c r="I51" s="52">
        <v>54624107.69</v>
      </c>
      <c r="J51" s="48"/>
    </row>
    <row r="52" spans="1:10" ht="18">
      <c r="A52" s="53" t="s">
        <v>206</v>
      </c>
      <c r="B52" s="51">
        <v>49099.7</v>
      </c>
      <c r="C52" s="52">
        <f t="shared" si="2"/>
        <v>328516.61</v>
      </c>
      <c r="D52" s="53"/>
      <c r="E52" s="54"/>
      <c r="F52" s="51" t="s">
        <v>106</v>
      </c>
      <c r="G52" s="48"/>
      <c r="H52" s="52">
        <v>279416.91</v>
      </c>
      <c r="I52" s="55"/>
      <c r="J52" s="42"/>
    </row>
    <row r="53" spans="1:10" ht="18">
      <c r="A53" s="53" t="s">
        <v>207</v>
      </c>
      <c r="B53" s="51">
        <v>284838.24</v>
      </c>
      <c r="C53" s="52">
        <f t="shared" si="2"/>
        <v>1725196.29</v>
      </c>
      <c r="D53" s="56" t="s">
        <v>208</v>
      </c>
      <c r="E53" s="57">
        <f>SUM(B5:B53)+SUM(E5:E51)</f>
        <v>119223694.85</v>
      </c>
      <c r="F53" s="58">
        <f>SUM(C5:C53)+SUM(F5:F51)</f>
        <v>741747725.3299999</v>
      </c>
      <c r="G53" s="48"/>
      <c r="H53" s="52">
        <v>1440358.05</v>
      </c>
      <c r="I53" s="59">
        <f>SUM(H5:H53)+SUM(I5:I51)</f>
        <v>622524030.48</v>
      </c>
      <c r="J53" s="42"/>
    </row>
    <row r="54" spans="1:10" ht="12.75">
      <c r="A54" s="60"/>
      <c r="B54" s="60"/>
      <c r="C54" s="60"/>
      <c r="D54" s="60"/>
      <c r="E54" s="60"/>
      <c r="F54" s="61" t="s">
        <v>106</v>
      </c>
      <c r="G54" s="42"/>
      <c r="H54" s="60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62">
        <f>I53+E53</f>
        <v>741747725.33</v>
      </c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63" t="s">
        <v>106</v>
      </c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63" t="s">
        <v>106</v>
      </c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9" t="s">
        <v>209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9" ht="12.75">
      <c r="A62" s="64" t="s">
        <v>210</v>
      </c>
      <c r="H62" s="42"/>
      <c r="I62" s="42"/>
    </row>
    <row r="63" spans="1:9" ht="12.75">
      <c r="A63" s="64" t="s">
        <v>211</v>
      </c>
      <c r="H63" s="42"/>
      <c r="I63" s="42"/>
    </row>
    <row r="64" spans="1:9" ht="12.75">
      <c r="A64" s="64" t="s">
        <v>212</v>
      </c>
      <c r="H64" s="42"/>
      <c r="I64" s="42"/>
    </row>
    <row r="65" spans="1:9" ht="12.75">
      <c r="A65" s="64" t="s">
        <v>213</v>
      </c>
      <c r="H65" s="42"/>
      <c r="I65" s="42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56" sqref="A56"/>
    </sheetView>
  </sheetViews>
  <sheetFormatPr defaultColWidth="8.88671875" defaultRowHeight="15"/>
  <cols>
    <col min="1" max="1" width="31.77734375" style="0" bestFit="1" customWidth="1"/>
    <col min="2" max="2" width="9.88671875" style="0" bestFit="1" customWidth="1"/>
    <col min="3" max="3" width="8.77734375" style="0" bestFit="1" customWidth="1"/>
    <col min="4" max="4" width="10.88671875" style="0" bestFit="1" customWidth="1"/>
    <col min="5" max="5" width="9.1054687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4"/>
      <c r="B4" s="7"/>
      <c r="C4" s="8"/>
      <c r="D4" s="7"/>
      <c r="E4" s="8"/>
    </row>
    <row r="5" spans="1:5" ht="15">
      <c r="A5" s="34"/>
      <c r="B5" s="7"/>
      <c r="C5" s="8"/>
      <c r="D5" s="7"/>
      <c r="E5" s="8" t="s">
        <v>57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58</v>
      </c>
      <c r="B9" s="35"/>
      <c r="C9" s="35"/>
      <c r="D9" s="35"/>
      <c r="E9" s="19"/>
    </row>
    <row r="10" spans="1:5" ht="15">
      <c r="A10" s="15" t="s">
        <v>59</v>
      </c>
      <c r="B10" s="36"/>
      <c r="C10" s="36"/>
      <c r="D10" s="36"/>
      <c r="E10" s="37"/>
    </row>
    <row r="11" spans="1:5" ht="15">
      <c r="A11" s="15" t="s">
        <v>60</v>
      </c>
      <c r="B11" s="20">
        <v>12048072</v>
      </c>
      <c r="C11" s="21">
        <v>0.03386112773488091</v>
      </c>
      <c r="D11" s="20">
        <v>88958399.26</v>
      </c>
      <c r="E11" s="22">
        <v>0.03902901494552709</v>
      </c>
    </row>
    <row r="12" spans="1:5" ht="15">
      <c r="A12" s="15" t="s">
        <v>61</v>
      </c>
      <c r="B12" s="20">
        <v>425741</v>
      </c>
      <c r="C12" s="21">
        <v>0.0011965458359624623</v>
      </c>
      <c r="D12" s="20">
        <v>2512572.54</v>
      </c>
      <c r="E12" s="22">
        <v>0.0011023493231793677</v>
      </c>
    </row>
    <row r="13" spans="1:5" ht="15">
      <c r="A13" s="15" t="s">
        <v>62</v>
      </c>
      <c r="B13" s="20">
        <v>1923792</v>
      </c>
      <c r="C13" s="21">
        <v>0.0054068208297013845</v>
      </c>
      <c r="D13" s="20">
        <v>12903311.629999999</v>
      </c>
      <c r="E13" s="22">
        <v>0.005661112909441796</v>
      </c>
    </row>
    <row r="14" spans="1:5" ht="15">
      <c r="A14" s="15" t="s">
        <v>63</v>
      </c>
      <c r="B14" s="20">
        <v>641463</v>
      </c>
      <c r="C14" s="21">
        <v>0.00180283289975358</v>
      </c>
      <c r="D14" s="20">
        <v>5055682.58</v>
      </c>
      <c r="E14" s="22">
        <v>0.002218096465494572</v>
      </c>
    </row>
    <row r="15" spans="1:5" ht="15">
      <c r="A15" s="15" t="s">
        <v>64</v>
      </c>
      <c r="B15" s="20">
        <v>808281</v>
      </c>
      <c r="C15" s="21">
        <v>0.0022716751847662664</v>
      </c>
      <c r="D15" s="20">
        <v>6712322.51</v>
      </c>
      <c r="E15" s="22">
        <v>0.0029449196224440683</v>
      </c>
    </row>
    <row r="16" spans="1:5" ht="15">
      <c r="A16" s="15" t="s">
        <v>32</v>
      </c>
      <c r="B16" s="20">
        <v>15847349</v>
      </c>
      <c r="C16" s="21">
        <v>0.04453900248506461</v>
      </c>
      <c r="D16" s="20">
        <v>116142288.52000001</v>
      </c>
      <c r="E16" s="26">
        <v>0.0509554932660869</v>
      </c>
    </row>
    <row r="17" spans="1:5" ht="15">
      <c r="A17" s="9" t="s">
        <v>65</v>
      </c>
      <c r="B17" s="18"/>
      <c r="C17" s="27"/>
      <c r="D17" s="18"/>
      <c r="E17" s="28"/>
    </row>
    <row r="18" spans="1:5" ht="15">
      <c r="A18" s="15" t="s">
        <v>66</v>
      </c>
      <c r="B18" s="20">
        <v>38997770.55</v>
      </c>
      <c r="C18" s="21">
        <v>0.10960330333095013</v>
      </c>
      <c r="D18" s="20">
        <v>203445146.01</v>
      </c>
      <c r="E18" s="22">
        <v>0.08925816685406071</v>
      </c>
    </row>
    <row r="19" spans="1:5" ht="15">
      <c r="A19" s="15" t="s">
        <v>67</v>
      </c>
      <c r="B19" s="20">
        <v>5360835.33</v>
      </c>
      <c r="C19" s="21">
        <v>0.015066637207579144</v>
      </c>
      <c r="D19" s="20">
        <v>28846054.189999998</v>
      </c>
      <c r="E19" s="22">
        <v>0.012655725479170389</v>
      </c>
    </row>
    <row r="20" spans="1:5" ht="15">
      <c r="A20" s="15" t="s">
        <v>68</v>
      </c>
      <c r="B20" s="20">
        <v>4833891</v>
      </c>
      <c r="C20" s="21">
        <v>0.013585659233069924</v>
      </c>
      <c r="D20" s="20">
        <v>25561144.52</v>
      </c>
      <c r="E20" s="22">
        <v>0.011214526113268754</v>
      </c>
    </row>
    <row r="21" spans="1:5" ht="15">
      <c r="A21" s="15" t="s">
        <v>32</v>
      </c>
      <c r="B21" s="20">
        <v>49192496.879999995</v>
      </c>
      <c r="C21" s="21">
        <v>0.1382555997715992</v>
      </c>
      <c r="D21" s="20">
        <v>257852344.72</v>
      </c>
      <c r="E21" s="26">
        <v>0.11312841844649985</v>
      </c>
    </row>
    <row r="22" spans="1:5" ht="15">
      <c r="A22" s="9" t="s">
        <v>69</v>
      </c>
      <c r="B22" s="18"/>
      <c r="C22" s="27"/>
      <c r="D22" s="18"/>
      <c r="E22" s="28"/>
    </row>
    <row r="23" spans="1:5" ht="15">
      <c r="A23" s="15" t="s">
        <v>70</v>
      </c>
      <c r="B23" s="20">
        <v>36239716.64</v>
      </c>
      <c r="C23" s="21">
        <v>0.10185178792282527</v>
      </c>
      <c r="D23" s="20">
        <v>225291300.77999997</v>
      </c>
      <c r="E23" s="22">
        <v>0.09884280313476335</v>
      </c>
    </row>
    <row r="24" spans="1:5" ht="15">
      <c r="A24" s="15" t="s">
        <v>71</v>
      </c>
      <c r="B24" s="20">
        <v>172551.11</v>
      </c>
      <c r="C24" s="21">
        <v>0.00048495520084088865</v>
      </c>
      <c r="D24" s="20">
        <v>678554.11</v>
      </c>
      <c r="E24" s="22">
        <v>0.00029770430584228155</v>
      </c>
    </row>
    <row r="25" spans="1:5" ht="15">
      <c r="A25" s="15" t="s">
        <v>72</v>
      </c>
      <c r="B25" s="20">
        <v>224471.24</v>
      </c>
      <c r="C25" s="21">
        <v>0.0006308768183363371</v>
      </c>
      <c r="D25" s="20">
        <v>1605921.96</v>
      </c>
      <c r="E25" s="22">
        <v>0.0007045714929627</v>
      </c>
    </row>
    <row r="26" spans="1:5" ht="15">
      <c r="A26" s="15" t="s">
        <v>73</v>
      </c>
      <c r="B26" s="20">
        <v>93108.91</v>
      </c>
      <c r="C26" s="21">
        <v>0.00026168275677349294</v>
      </c>
      <c r="D26" s="20">
        <v>520824.57</v>
      </c>
      <c r="E26" s="22">
        <v>0.00022850309915218813</v>
      </c>
    </row>
    <row r="27" spans="1:5" ht="15">
      <c r="A27" s="15" t="s">
        <v>74</v>
      </c>
      <c r="B27" s="20">
        <v>11462.28</v>
      </c>
      <c r="C27" s="21">
        <v>3.221475827941357E-05</v>
      </c>
      <c r="D27" s="20">
        <v>70561.96</v>
      </c>
      <c r="E27" s="22">
        <v>3.095788384609569E-05</v>
      </c>
    </row>
    <row r="28" spans="1:5" ht="15">
      <c r="A28" s="15" t="s">
        <v>75</v>
      </c>
      <c r="B28" s="20">
        <v>378003.15</v>
      </c>
      <c r="C28" s="21">
        <v>0.001062378523828323</v>
      </c>
      <c r="D28" s="20">
        <v>1888494.98</v>
      </c>
      <c r="E28" s="22">
        <v>0.0008285456956520879</v>
      </c>
    </row>
    <row r="29" spans="1:5" ht="15">
      <c r="A29" s="15" t="s">
        <v>76</v>
      </c>
      <c r="B29" s="20">
        <v>673568.41</v>
      </c>
      <c r="C29" s="21">
        <v>0.0018930652115285035</v>
      </c>
      <c r="D29" s="20">
        <v>4350105.82</v>
      </c>
      <c r="E29" s="22">
        <v>0.001908536422369572</v>
      </c>
    </row>
    <row r="30" spans="1:5" ht="15">
      <c r="A30" s="15" t="s">
        <v>32</v>
      </c>
      <c r="B30" s="20">
        <v>37792881.739999995</v>
      </c>
      <c r="C30" s="21">
        <v>0.10621696119241222</v>
      </c>
      <c r="D30" s="20">
        <v>234405764.18</v>
      </c>
      <c r="E30" s="25">
        <v>0.10284162203458828</v>
      </c>
    </row>
    <row r="31" spans="1:5" ht="15">
      <c r="A31" s="9" t="s">
        <v>77</v>
      </c>
      <c r="B31" s="18"/>
      <c r="C31" s="27"/>
      <c r="D31" s="18"/>
      <c r="E31" s="22"/>
    </row>
    <row r="32" spans="1:5" ht="15">
      <c r="A32" s="15" t="s">
        <v>78</v>
      </c>
      <c r="B32" s="20">
        <v>28857573.21</v>
      </c>
      <c r="C32" s="21">
        <v>0.08110426071345585</v>
      </c>
      <c r="D32" s="20">
        <v>207879874.55999997</v>
      </c>
      <c r="E32" s="22">
        <v>0.0912038300887535</v>
      </c>
    </row>
    <row r="33" spans="1:5" ht="15">
      <c r="A33" s="15" t="s">
        <v>79</v>
      </c>
      <c r="B33" s="20">
        <v>5203193.93</v>
      </c>
      <c r="C33" s="21">
        <v>0.014623585773150012</v>
      </c>
      <c r="D33" s="20">
        <v>37550303.91</v>
      </c>
      <c r="E33" s="22">
        <v>0.01647456996420412</v>
      </c>
    </row>
    <row r="34" spans="1:5" ht="15">
      <c r="A34" s="15" t="s">
        <v>80</v>
      </c>
      <c r="B34" s="20">
        <v>4934165.99</v>
      </c>
      <c r="C34" s="21">
        <v>0.013867482270399375</v>
      </c>
      <c r="D34" s="20">
        <v>33438198.67</v>
      </c>
      <c r="E34" s="22">
        <v>0.014670452329392939</v>
      </c>
    </row>
    <row r="35" spans="1:5" ht="15">
      <c r="A35" s="15" t="s">
        <v>81</v>
      </c>
      <c r="B35" s="20">
        <v>3444735.41</v>
      </c>
      <c r="C35" s="21">
        <v>0.009681434982367086</v>
      </c>
      <c r="D35" s="20">
        <v>23410942.65</v>
      </c>
      <c r="E35" s="22">
        <v>0.010271160881674879</v>
      </c>
    </row>
    <row r="36" spans="1:5" ht="15">
      <c r="A36" s="15" t="s">
        <v>82</v>
      </c>
      <c r="B36" s="20">
        <v>104780.14</v>
      </c>
      <c r="C36" s="21">
        <v>0.00029448476939868096</v>
      </c>
      <c r="D36" s="20">
        <v>1360680.34</v>
      </c>
      <c r="E36" s="22">
        <v>0.0005969758197956234</v>
      </c>
    </row>
    <row r="37" spans="1:5" ht="15">
      <c r="A37" s="15" t="s">
        <v>83</v>
      </c>
      <c r="B37" s="20">
        <v>128292.7</v>
      </c>
      <c r="C37" s="21">
        <v>0.00036056686100089346</v>
      </c>
      <c r="D37" s="20">
        <v>869604.05</v>
      </c>
      <c r="E37" s="22">
        <v>0.0003815242826587355</v>
      </c>
    </row>
    <row r="38" spans="1:5" ht="15">
      <c r="A38" s="15" t="s">
        <v>84</v>
      </c>
      <c r="B38" s="20">
        <v>218401.85</v>
      </c>
      <c r="C38" s="21">
        <v>0.0006138187869714176</v>
      </c>
      <c r="D38" s="20">
        <v>1708364.44</v>
      </c>
      <c r="E38" s="22">
        <v>0.00074951642358461</v>
      </c>
    </row>
    <row r="39" spans="1:5" ht="15">
      <c r="A39" s="15" t="s">
        <v>85</v>
      </c>
      <c r="B39" s="20">
        <v>1258455.83</v>
      </c>
      <c r="C39" s="21">
        <v>0.003536892343300703</v>
      </c>
      <c r="D39" s="20">
        <v>12754616.34</v>
      </c>
      <c r="E39" s="22">
        <v>0.005595875329359248</v>
      </c>
    </row>
    <row r="40" spans="1:5" ht="15">
      <c r="A40" s="15" t="s">
        <v>32</v>
      </c>
      <c r="B40" s="20">
        <v>44149599.06000001</v>
      </c>
      <c r="C40" s="21">
        <v>0.12408252650004405</v>
      </c>
      <c r="D40" s="20">
        <v>318972584.96</v>
      </c>
      <c r="E40" s="26">
        <v>0.13994390511942367</v>
      </c>
    </row>
    <row r="41" spans="1:5" ht="15">
      <c r="A41" s="9" t="s">
        <v>86</v>
      </c>
      <c r="B41" s="18"/>
      <c r="C41" s="27"/>
      <c r="D41" s="18"/>
      <c r="E41" s="28"/>
    </row>
    <row r="42" spans="1:5" ht="15">
      <c r="A42" s="15" t="s">
        <v>87</v>
      </c>
      <c r="B42" s="20">
        <v>1227620.47</v>
      </c>
      <c r="C42" s="21">
        <v>0.0034502295093044384</v>
      </c>
      <c r="D42" s="20">
        <v>6061255.76</v>
      </c>
      <c r="E42" s="22">
        <v>0.0026592749376513694</v>
      </c>
    </row>
    <row r="43" spans="1:5" ht="15">
      <c r="A43" s="15" t="s">
        <v>88</v>
      </c>
      <c r="B43" s="20">
        <v>1857652.54</v>
      </c>
      <c r="C43" s="21">
        <v>0.005220935760009235</v>
      </c>
      <c r="D43" s="20">
        <v>10711358.39</v>
      </c>
      <c r="E43" s="22">
        <v>0.004699429960158739</v>
      </c>
    </row>
    <row r="44" spans="1:5" ht="15">
      <c r="A44" s="15" t="s">
        <v>89</v>
      </c>
      <c r="B44" s="20">
        <v>825833.57</v>
      </c>
      <c r="C44" s="21">
        <v>0.0023210067138976858</v>
      </c>
      <c r="D44" s="20">
        <v>4399918.47</v>
      </c>
      <c r="E44" s="22">
        <v>0.0019303908922959489</v>
      </c>
    </row>
    <row r="45" spans="1:5" ht="15">
      <c r="A45" s="15" t="s">
        <v>90</v>
      </c>
      <c r="B45" s="20">
        <v>508913.52</v>
      </c>
      <c r="C45" s="21">
        <v>0.00143030235100918</v>
      </c>
      <c r="D45" s="20">
        <v>3235781.83</v>
      </c>
      <c r="E45" s="22">
        <v>0.0014196453449485664</v>
      </c>
    </row>
    <row r="46" spans="1:5" ht="15">
      <c r="A46" s="15" t="s">
        <v>91</v>
      </c>
      <c r="B46" s="20">
        <v>4346806.22</v>
      </c>
      <c r="C46" s="21">
        <v>0.012216706594565077</v>
      </c>
      <c r="D46" s="20">
        <v>21484788.08</v>
      </c>
      <c r="E46" s="22">
        <v>0.009426092668608145</v>
      </c>
    </row>
    <row r="47" spans="1:5" ht="15">
      <c r="A47" s="15" t="s">
        <v>92</v>
      </c>
      <c r="B47" s="20">
        <v>1781441.25</v>
      </c>
      <c r="C47" s="21">
        <v>0.005006743794229975</v>
      </c>
      <c r="D47" s="20">
        <v>11948224.819999998</v>
      </c>
      <c r="E47" s="22">
        <v>0.005242084490632027</v>
      </c>
    </row>
    <row r="48" spans="1:5" ht="15">
      <c r="A48" s="15" t="s">
        <v>93</v>
      </c>
      <c r="B48" s="20">
        <v>2104467.4</v>
      </c>
      <c r="C48" s="21">
        <v>0.00591460936200354</v>
      </c>
      <c r="D48" s="20">
        <v>10508672.950000001</v>
      </c>
      <c r="E48" s="22">
        <v>0.004610505101654032</v>
      </c>
    </row>
    <row r="49" spans="1:5" ht="15">
      <c r="A49" s="15" t="s">
        <v>32</v>
      </c>
      <c r="B49" s="20">
        <v>12652734.97</v>
      </c>
      <c r="C49" s="21">
        <v>0.035560534085019135</v>
      </c>
      <c r="D49" s="20">
        <v>68350000.3</v>
      </c>
      <c r="E49" s="26">
        <v>0.02998742339594883</v>
      </c>
    </row>
    <row r="50" spans="1:5" ht="15">
      <c r="A50" s="9" t="s">
        <v>94</v>
      </c>
      <c r="B50" s="18"/>
      <c r="C50" s="27"/>
      <c r="D50" s="18"/>
      <c r="E50" s="28"/>
    </row>
    <row r="51" spans="1:5" ht="15">
      <c r="A51" s="15" t="s">
        <v>95</v>
      </c>
      <c r="B51" s="20">
        <v>4387994.31</v>
      </c>
      <c r="C51" s="21">
        <v>0.012332465794596898</v>
      </c>
      <c r="D51" s="20">
        <v>26108324.73</v>
      </c>
      <c r="E51" s="22">
        <v>0.011454592310183668</v>
      </c>
    </row>
    <row r="52" spans="1:5" ht="15">
      <c r="A52" s="15" t="s">
        <v>96</v>
      </c>
      <c r="B52" s="20">
        <v>2472059.67</v>
      </c>
      <c r="C52" s="21">
        <v>0.006947728089118123</v>
      </c>
      <c r="D52" s="20">
        <v>14873330.83</v>
      </c>
      <c r="E52" s="22">
        <v>0.006525425997799579</v>
      </c>
    </row>
    <row r="53" spans="1:5" ht="15">
      <c r="A53" s="15" t="s">
        <v>97</v>
      </c>
      <c r="B53" s="20">
        <v>1272475.77</v>
      </c>
      <c r="C53" s="21">
        <v>0.003576295409548594</v>
      </c>
      <c r="D53" s="20">
        <v>6569087.01</v>
      </c>
      <c r="E53" s="22">
        <v>0.002882077434222009</v>
      </c>
    </row>
    <row r="54" spans="1:5" ht="15">
      <c r="A54" s="15" t="s">
        <v>98</v>
      </c>
      <c r="B54" s="20">
        <v>5781128.83</v>
      </c>
      <c r="C54" s="21">
        <v>0.01624787283512521</v>
      </c>
      <c r="D54" s="20">
        <v>33504320.21</v>
      </c>
      <c r="E54" s="22">
        <v>0.014699462052975516</v>
      </c>
    </row>
    <row r="55" spans="1:5" ht="15">
      <c r="A55" s="15" t="s">
        <v>32</v>
      </c>
      <c r="B55" s="20">
        <v>13913658.58</v>
      </c>
      <c r="C55" s="21">
        <v>0.039104362128388824</v>
      </c>
      <c r="D55" s="20">
        <v>81055062.78</v>
      </c>
      <c r="E55" s="26">
        <v>0.035561557795180776</v>
      </c>
    </row>
    <row r="56" spans="1:5" ht="15">
      <c r="A56" s="9" t="s">
        <v>99</v>
      </c>
      <c r="B56" s="18"/>
      <c r="C56" s="27"/>
      <c r="D56" s="18"/>
      <c r="E56" s="28"/>
    </row>
    <row r="57" spans="1:5" ht="15">
      <c r="A57" s="15" t="s">
        <v>100</v>
      </c>
      <c r="B57" s="20">
        <v>27220255.47</v>
      </c>
      <c r="C57" s="21">
        <v>0.07650257629982297</v>
      </c>
      <c r="D57" s="20">
        <v>176879264.77</v>
      </c>
      <c r="E57" s="22">
        <v>0.07760282925151832</v>
      </c>
    </row>
    <row r="58" spans="1:5" ht="15">
      <c r="A58" s="15" t="s">
        <v>101</v>
      </c>
      <c r="B58" s="20">
        <v>874188.58</v>
      </c>
      <c r="C58" s="21">
        <v>0.002456908555306954</v>
      </c>
      <c r="D58" s="20">
        <v>5515802.28</v>
      </c>
      <c r="E58" s="22">
        <v>0.0024199663147433798</v>
      </c>
    </row>
    <row r="59" spans="1:5" ht="15">
      <c r="A59" s="38" t="s">
        <v>32</v>
      </c>
      <c r="B59" s="23">
        <v>28094444.049999997</v>
      </c>
      <c r="C59" s="24">
        <v>0.07895948485512994</v>
      </c>
      <c r="D59" s="39">
        <v>182395067.05</v>
      </c>
      <c r="E59" s="26">
        <v>0.0800227955662617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58" sqref="A58"/>
    </sheetView>
  </sheetViews>
  <sheetFormatPr defaultColWidth="8.88671875" defaultRowHeight="15"/>
  <cols>
    <col min="1" max="1" width="34.99609375" style="0" bestFit="1" customWidth="1"/>
    <col min="2" max="2" width="10.88671875" style="0" bestFit="1" customWidth="1"/>
    <col min="3" max="3" width="8.77734375" style="0" bestFit="1" customWidth="1"/>
    <col min="4" max="4" width="12.3359375" style="0" bestFit="1" customWidth="1"/>
    <col min="5" max="5" width="9.1054687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2944813.74</v>
      </c>
      <c r="C10" s="21">
        <v>0.008276404241738628</v>
      </c>
      <c r="D10" s="20">
        <v>17215368.12</v>
      </c>
      <c r="E10" s="22">
        <v>0.0075529558224677815</v>
      </c>
    </row>
    <row r="11" spans="1:5" ht="15">
      <c r="A11" s="15" t="s">
        <v>12</v>
      </c>
      <c r="B11" s="20">
        <v>2008560.91</v>
      </c>
      <c r="C11" s="21">
        <v>0.00564506400167584</v>
      </c>
      <c r="D11" s="20">
        <v>10760678.72</v>
      </c>
      <c r="E11" s="22">
        <v>0.004721068432890946</v>
      </c>
    </row>
    <row r="12" spans="1:5" ht="15">
      <c r="A12" s="15" t="s">
        <v>13</v>
      </c>
      <c r="B12" s="20">
        <v>1065449.91</v>
      </c>
      <c r="C12" s="21">
        <v>0.002994448862658471</v>
      </c>
      <c r="D12" s="20">
        <v>6770022.779999999</v>
      </c>
      <c r="E12" s="22">
        <v>0.0029702346541771486</v>
      </c>
    </row>
    <row r="13" spans="1:5" ht="15">
      <c r="A13" s="15" t="s">
        <v>14</v>
      </c>
      <c r="B13" s="20">
        <v>1574582.42</v>
      </c>
      <c r="C13" s="21">
        <v>0.004425366685451241</v>
      </c>
      <c r="D13" s="20">
        <v>11062925.13</v>
      </c>
      <c r="E13" s="22">
        <v>0.00485367400753314</v>
      </c>
    </row>
    <row r="14" spans="1:5" ht="15">
      <c r="A14" s="15" t="s">
        <v>15</v>
      </c>
      <c r="B14" s="20">
        <v>1234859.67</v>
      </c>
      <c r="C14" s="21">
        <v>0.0034705752937501445</v>
      </c>
      <c r="D14" s="20">
        <v>7126984.379999999</v>
      </c>
      <c r="E14" s="22">
        <v>0.003126845606456769</v>
      </c>
    </row>
    <row r="15" spans="1:5" ht="15">
      <c r="A15" s="15" t="s">
        <v>16</v>
      </c>
      <c r="B15" s="20">
        <v>944431.5</v>
      </c>
      <c r="C15" s="21">
        <v>0.00265432640661055</v>
      </c>
      <c r="D15" s="20">
        <v>8059027.710000001</v>
      </c>
      <c r="E15" s="22">
        <v>0.0035357640824978014</v>
      </c>
    </row>
    <row r="16" spans="1:5" ht="15">
      <c r="A16" s="15" t="s">
        <v>17</v>
      </c>
      <c r="B16" s="20">
        <v>1786761.24</v>
      </c>
      <c r="C16" s="21">
        <v>0.005021695635565111</v>
      </c>
      <c r="D16" s="20">
        <v>8176627.9799999995</v>
      </c>
      <c r="E16" s="22">
        <v>0.0035873592408370743</v>
      </c>
    </row>
    <row r="17" spans="1:5" ht="15">
      <c r="A17" s="15" t="s">
        <v>18</v>
      </c>
      <c r="B17" s="20">
        <v>2014246.26</v>
      </c>
      <c r="C17" s="21">
        <v>0.005661042687939295</v>
      </c>
      <c r="D17" s="20">
        <v>8492449.86</v>
      </c>
      <c r="E17" s="22">
        <v>0.003725920826670228</v>
      </c>
    </row>
    <row r="18" spans="1:5" ht="15">
      <c r="A18" s="15" t="s">
        <v>19</v>
      </c>
      <c r="B18" s="20">
        <v>112687.31</v>
      </c>
      <c r="C18" s="21">
        <v>0.00031670788471467663</v>
      </c>
      <c r="D18" s="20">
        <v>717210.05</v>
      </c>
      <c r="E18" s="22">
        <v>0.0003146639552125888</v>
      </c>
    </row>
    <row r="19" spans="1:5" ht="15">
      <c r="A19" s="15" t="s">
        <v>20</v>
      </c>
      <c r="B19" s="20">
        <v>3301298.39</v>
      </c>
      <c r="C19" s="21">
        <v>0.009278304983133128</v>
      </c>
      <c r="D19" s="20">
        <v>16154176.63</v>
      </c>
      <c r="E19" s="22">
        <v>0.007087375743826468</v>
      </c>
    </row>
    <row r="20" spans="1:5" ht="15">
      <c r="A20" s="15" t="s">
        <v>21</v>
      </c>
      <c r="B20" s="20">
        <v>165829.08</v>
      </c>
      <c r="C20" s="21">
        <v>0.00046606292359788236</v>
      </c>
      <c r="D20" s="20">
        <v>820028.49</v>
      </c>
      <c r="E20" s="22">
        <v>0.0003597738320181191</v>
      </c>
    </row>
    <row r="21" spans="1:5" ht="15">
      <c r="A21" s="15" t="s">
        <v>22</v>
      </c>
      <c r="B21" s="20">
        <v>372516.28</v>
      </c>
      <c r="C21" s="21">
        <v>0.0010469576659570647</v>
      </c>
      <c r="D21" s="20">
        <v>1951634.01</v>
      </c>
      <c r="E21" s="22">
        <v>0.0008562468926836776</v>
      </c>
    </row>
    <row r="22" spans="1:5" ht="15">
      <c r="A22" s="15" t="s">
        <v>23</v>
      </c>
      <c r="B22" s="20">
        <v>1657865.64</v>
      </c>
      <c r="C22" s="21">
        <v>0.004659434323044392</v>
      </c>
      <c r="D22" s="20">
        <v>8795369.09</v>
      </c>
      <c r="E22" s="22">
        <v>0.003858821589873075</v>
      </c>
    </row>
    <row r="23" spans="1:5" ht="15">
      <c r="A23" s="15" t="s">
        <v>24</v>
      </c>
      <c r="B23" s="20">
        <v>100544.9</v>
      </c>
      <c r="C23" s="21">
        <v>0.00028258161986339625</v>
      </c>
      <c r="D23" s="20">
        <v>687568.26</v>
      </c>
      <c r="E23" s="22">
        <v>0.0003016591139098477</v>
      </c>
    </row>
    <row r="24" spans="1:5" ht="15">
      <c r="A24" s="15" t="s">
        <v>25</v>
      </c>
      <c r="B24" s="20">
        <v>1779529.72</v>
      </c>
      <c r="C24" s="21">
        <v>0.005001371435773032</v>
      </c>
      <c r="D24" s="20">
        <v>10596974.200000001</v>
      </c>
      <c r="E24" s="22">
        <v>0.004649245803314886</v>
      </c>
    </row>
    <row r="25" spans="1:5" ht="15">
      <c r="A25" s="15" t="s">
        <v>26</v>
      </c>
      <c r="B25" s="20">
        <v>687021.57</v>
      </c>
      <c r="C25" s="21">
        <v>0.0019308753415806636</v>
      </c>
      <c r="D25" s="20">
        <v>3538568.31</v>
      </c>
      <c r="E25" s="22">
        <v>0.0015524878663015472</v>
      </c>
    </row>
    <row r="26" spans="1:5" ht="15">
      <c r="A26" s="15" t="s">
        <v>27</v>
      </c>
      <c r="B26" s="20">
        <v>642187.08</v>
      </c>
      <c r="C26" s="21">
        <v>0.0018048679278784346</v>
      </c>
      <c r="D26" s="20">
        <v>3747432.34</v>
      </c>
      <c r="E26" s="22">
        <v>0.0016441234781860163</v>
      </c>
    </row>
    <row r="27" spans="1:5" ht="15">
      <c r="A27" s="15" t="s">
        <v>28</v>
      </c>
      <c r="B27" s="20">
        <v>891575.35</v>
      </c>
      <c r="C27" s="21">
        <v>0.002505774103244167</v>
      </c>
      <c r="D27" s="20">
        <v>5677954.87</v>
      </c>
      <c r="E27" s="22">
        <v>0.0024911080608990077</v>
      </c>
    </row>
    <row r="28" spans="1:5" ht="15">
      <c r="A28" s="15" t="s">
        <v>29</v>
      </c>
      <c r="B28" s="20">
        <v>9269.55</v>
      </c>
      <c r="C28" s="21">
        <v>2.605208672349114E-05</v>
      </c>
      <c r="D28" s="20">
        <v>42068.02</v>
      </c>
      <c r="E28" s="22">
        <v>1.845664259886248E-05</v>
      </c>
    </row>
    <row r="29" spans="1:5" ht="15">
      <c r="A29" s="15" t="s">
        <v>30</v>
      </c>
      <c r="B29" s="20">
        <v>3014.17</v>
      </c>
      <c r="C29" s="21">
        <v>8.471330133538878E-06</v>
      </c>
      <c r="D29" s="20">
        <v>21439.18</v>
      </c>
      <c r="E29" s="22">
        <v>9.406082883688857E-06</v>
      </c>
    </row>
    <row r="30" spans="1:5" ht="15">
      <c r="A30" s="15" t="s">
        <v>31</v>
      </c>
      <c r="B30" s="20">
        <v>6924101.81</v>
      </c>
      <c r="C30" s="21">
        <v>0.019460200423580647</v>
      </c>
      <c r="D30" s="20">
        <v>47463624.980000004</v>
      </c>
      <c r="E30" s="22">
        <v>0.020823874351640542</v>
      </c>
    </row>
    <row r="31" spans="1:5" ht="15">
      <c r="A31" s="15" t="s">
        <v>32</v>
      </c>
      <c r="B31" s="23">
        <v>30221146.5</v>
      </c>
      <c r="C31" s="24">
        <v>0.08493658586461379</v>
      </c>
      <c r="D31" s="23">
        <v>177878133.11</v>
      </c>
      <c r="E31" s="25">
        <v>0.07804106608687922</v>
      </c>
    </row>
    <row r="32" spans="1:5" ht="15">
      <c r="A32" s="9" t="s">
        <v>33</v>
      </c>
      <c r="B32" s="20">
        <v>231864310.78000003</v>
      </c>
      <c r="C32" s="21">
        <v>0.6516550568822719</v>
      </c>
      <c r="D32" s="20">
        <v>1437051245.6200001</v>
      </c>
      <c r="E32" s="26">
        <v>0.6304822817108693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8617290.24</v>
      </c>
      <c r="C34" s="21">
        <v>0.02421890951059909</v>
      </c>
      <c r="D34" s="20">
        <v>58126355.25</v>
      </c>
      <c r="E34" s="22">
        <v>0.02550196953466704</v>
      </c>
    </row>
    <row r="35" spans="1:5" ht="15">
      <c r="A35" s="15" t="s">
        <v>36</v>
      </c>
      <c r="B35" s="20">
        <v>3112833.65</v>
      </c>
      <c r="C35" s="21">
        <v>0.008748624496939061</v>
      </c>
      <c r="D35" s="20">
        <v>19487507.25</v>
      </c>
      <c r="E35" s="22">
        <v>0.008549818994475884</v>
      </c>
    </row>
    <row r="36" spans="1:5" ht="15">
      <c r="A36" s="15" t="s">
        <v>37</v>
      </c>
      <c r="B36" s="20">
        <v>12659526.56</v>
      </c>
      <c r="C36" s="21">
        <v>0.03557962186076557</v>
      </c>
      <c r="D36" s="20">
        <v>94325452.59</v>
      </c>
      <c r="E36" s="22">
        <v>0.04138372013775731</v>
      </c>
    </row>
    <row r="37" spans="1:5" ht="15">
      <c r="A37" s="15" t="s">
        <v>38</v>
      </c>
      <c r="B37" s="20">
        <v>10677892</v>
      </c>
      <c r="C37" s="21">
        <v>0.030010234413544595</v>
      </c>
      <c r="D37" s="20">
        <v>71679764.62</v>
      </c>
      <c r="E37" s="22">
        <v>0.03144830199191518</v>
      </c>
    </row>
    <row r="38" spans="1:5" ht="15">
      <c r="A38" s="15" t="s">
        <v>39</v>
      </c>
      <c r="B38" s="20">
        <v>1389571.42</v>
      </c>
      <c r="C38" s="21">
        <v>0.003905392941655715</v>
      </c>
      <c r="D38" s="20">
        <v>10414717.27</v>
      </c>
      <c r="E38" s="22">
        <v>0.0045692836130768865</v>
      </c>
    </row>
    <row r="39" spans="1:5" ht="15">
      <c r="A39" s="15" t="s">
        <v>40</v>
      </c>
      <c r="B39" s="20">
        <v>1383557.35</v>
      </c>
      <c r="C39" s="21">
        <v>0.003888490387248959</v>
      </c>
      <c r="D39" s="20">
        <v>7967958.77</v>
      </c>
      <c r="E39" s="22">
        <v>0.0034958091029804084</v>
      </c>
    </row>
    <row r="40" spans="1:5" ht="15">
      <c r="A40" s="15" t="s">
        <v>41</v>
      </c>
      <c r="B40" s="20">
        <v>2270021.88</v>
      </c>
      <c r="C40" s="21">
        <v>0.006379900521814155</v>
      </c>
      <c r="D40" s="20">
        <v>23281699.31</v>
      </c>
      <c r="E40" s="22">
        <v>0.010214457520436026</v>
      </c>
    </row>
    <row r="41" spans="1:5" ht="15">
      <c r="A41" s="15" t="s">
        <v>42</v>
      </c>
      <c r="B41" s="20">
        <v>578399.04</v>
      </c>
      <c r="C41" s="21">
        <v>0.0016255915282687966</v>
      </c>
      <c r="D41" s="20">
        <v>5003974.48</v>
      </c>
      <c r="E41" s="22">
        <v>0.0021954103984734422</v>
      </c>
    </row>
    <row r="42" spans="1:5" ht="15">
      <c r="A42" s="15" t="s">
        <v>43</v>
      </c>
      <c r="B42" s="20">
        <v>1407336.87</v>
      </c>
      <c r="C42" s="21">
        <v>0.003955322770404883</v>
      </c>
      <c r="D42" s="20">
        <v>11152891.969999999</v>
      </c>
      <c r="E42" s="22">
        <v>0.004893145459044976</v>
      </c>
    </row>
    <row r="43" spans="1:5" ht="15">
      <c r="A43" s="15" t="s">
        <v>44</v>
      </c>
      <c r="B43" s="20">
        <v>42096429.010000005</v>
      </c>
      <c r="C43" s="21">
        <v>0.11831208843124084</v>
      </c>
      <c r="D43" s="20">
        <v>301440321.51</v>
      </c>
      <c r="E43" s="26">
        <v>0.13225191675282716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264529.12</v>
      </c>
      <c r="C45" s="21">
        <v>0.0007434595611576393</v>
      </c>
      <c r="D45" s="20">
        <v>2462940.9</v>
      </c>
      <c r="E45" s="22">
        <v>0.0010805742683734744</v>
      </c>
    </row>
    <row r="46" spans="1:5" ht="15">
      <c r="A46" s="15" t="s">
        <v>46</v>
      </c>
      <c r="B46" s="20">
        <v>307667.21</v>
      </c>
      <c r="C46" s="21">
        <v>0.000864699239649666</v>
      </c>
      <c r="D46" s="20">
        <v>3157737.25</v>
      </c>
      <c r="E46" s="22">
        <v>0.0013854045862953582</v>
      </c>
    </row>
    <row r="47" spans="1:5" ht="15">
      <c r="A47" s="15" t="s">
        <v>47</v>
      </c>
      <c r="B47" s="20">
        <v>849507.16</v>
      </c>
      <c r="C47" s="21">
        <v>0.0023875413806006404</v>
      </c>
      <c r="D47" s="20">
        <v>20212132.99</v>
      </c>
      <c r="E47" s="22">
        <v>0.008867736460073652</v>
      </c>
    </row>
    <row r="48" spans="1:5" ht="15">
      <c r="A48" s="15" t="s">
        <v>48</v>
      </c>
      <c r="B48" s="20">
        <v>17672982.34</v>
      </c>
      <c r="C48" s="21">
        <v>0.04966994822665689</v>
      </c>
      <c r="D48" s="20">
        <v>120230815.32999998</v>
      </c>
      <c r="E48" s="22">
        <v>0.052749266257733206</v>
      </c>
    </row>
    <row r="49" spans="1:5" ht="15">
      <c r="A49" s="15" t="s">
        <v>49</v>
      </c>
      <c r="B49" s="20">
        <v>3773594</v>
      </c>
      <c r="C49" s="21">
        <v>0.010605692633110111</v>
      </c>
      <c r="D49" s="20">
        <v>11409972.8</v>
      </c>
      <c r="E49" s="22">
        <v>0.005005935388267435</v>
      </c>
    </row>
    <row r="50" spans="1:5" ht="15">
      <c r="A50" s="15" t="s">
        <v>50</v>
      </c>
      <c r="B50" s="20">
        <v>19364321.46</v>
      </c>
      <c r="C50" s="21">
        <v>0.0544234598246388</v>
      </c>
      <c r="D50" s="20">
        <v>124225435.48999998</v>
      </c>
      <c r="E50" s="22">
        <v>0.05450183927189767</v>
      </c>
    </row>
    <row r="51" spans="1:5" ht="15">
      <c r="A51" s="15" t="s">
        <v>51</v>
      </c>
      <c r="B51" s="20">
        <v>9948334.21</v>
      </c>
      <c r="C51" s="21">
        <v>0.027959810950174902</v>
      </c>
      <c r="D51" s="20">
        <v>65918159.68</v>
      </c>
      <c r="E51" s="22">
        <v>0.028920493857055956</v>
      </c>
    </row>
    <row r="52" spans="1:5" ht="15">
      <c r="A52" s="15" t="s">
        <v>52</v>
      </c>
      <c r="B52" s="20">
        <v>22784594.69</v>
      </c>
      <c r="C52" s="21">
        <v>0.0640361438067086</v>
      </c>
      <c r="D52" s="20">
        <v>147445442.53</v>
      </c>
      <c r="E52" s="22">
        <v>0.06468923033713798</v>
      </c>
    </row>
    <row r="53" spans="1:5" ht="15">
      <c r="A53" s="15" t="s">
        <v>53</v>
      </c>
      <c r="B53" s="20">
        <v>1689428.94</v>
      </c>
      <c r="C53" s="21">
        <v>0.00474814303370236</v>
      </c>
      <c r="D53" s="20">
        <v>6461112.0600000005</v>
      </c>
      <c r="E53" s="22">
        <v>0.002834705224601018</v>
      </c>
    </row>
    <row r="54" spans="1:5" ht="15">
      <c r="A54" s="15" t="s">
        <v>54</v>
      </c>
      <c r="B54" s="20">
        <v>76654959.13</v>
      </c>
      <c r="C54" s="24">
        <v>0.21543889865639962</v>
      </c>
      <c r="D54" s="23">
        <v>501523749.03</v>
      </c>
      <c r="E54" s="25">
        <v>0.22003518565143576</v>
      </c>
    </row>
    <row r="55" spans="1:5" ht="15">
      <c r="A55" s="9" t="s">
        <v>55</v>
      </c>
      <c r="B55" s="29">
        <v>5192651.42</v>
      </c>
      <c r="C55" s="24">
        <v>0.014593956030087698</v>
      </c>
      <c r="D55" s="23">
        <v>39273550.96</v>
      </c>
      <c r="E55" s="25">
        <v>0.017230615884867708</v>
      </c>
    </row>
    <row r="56" spans="1:5" ht="15">
      <c r="A56" s="30" t="s">
        <v>56</v>
      </c>
      <c r="B56" s="31">
        <v>355808350.34000003</v>
      </c>
      <c r="C56" s="32">
        <v>1</v>
      </c>
      <c r="D56" s="31">
        <v>2279288867.1200004</v>
      </c>
      <c r="E56" s="3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workbookViewId="0" topLeftCell="A1">
      <selection activeCell="B3" sqref="B3"/>
    </sheetView>
  </sheetViews>
  <sheetFormatPr defaultColWidth="12.21484375" defaultRowHeight="15"/>
  <cols>
    <col min="1" max="1" width="26.4453125" style="291" customWidth="1"/>
    <col min="2" max="16384" width="15.88671875" style="291" customWidth="1"/>
  </cols>
  <sheetData>
    <row r="1" spans="1:13" ht="18">
      <c r="A1" s="287" t="s">
        <v>451</v>
      </c>
      <c r="B1" s="288" t="s">
        <v>451</v>
      </c>
      <c r="C1" s="289" t="s">
        <v>452</v>
      </c>
      <c r="D1" s="289"/>
      <c r="E1" s="289"/>
      <c r="F1" s="288"/>
      <c r="G1" s="288"/>
      <c r="H1" s="288"/>
      <c r="I1" s="290"/>
      <c r="J1" s="288"/>
      <c r="K1" s="289" t="s">
        <v>453</v>
      </c>
      <c r="L1" s="289"/>
      <c r="M1" s="288"/>
    </row>
    <row r="2" spans="1:13" ht="18">
      <c r="A2" s="288" t="s">
        <v>451</v>
      </c>
      <c r="B2" s="288"/>
      <c r="C2" s="289" t="s">
        <v>454</v>
      </c>
      <c r="D2" s="289"/>
      <c r="E2" s="289"/>
      <c r="F2" s="288"/>
      <c r="G2" s="288"/>
      <c r="H2" s="288"/>
      <c r="I2" s="290"/>
      <c r="J2" s="288"/>
      <c r="K2" s="289" t="s">
        <v>455</v>
      </c>
      <c r="L2" s="289"/>
      <c r="M2" s="288"/>
    </row>
    <row r="3" spans="1:14" ht="18">
      <c r="A3" s="292" t="s">
        <v>456</v>
      </c>
      <c r="B3" s="288" t="s">
        <v>451</v>
      </c>
      <c r="C3" s="289"/>
      <c r="D3" s="289" t="s">
        <v>457</v>
      </c>
      <c r="E3" s="289"/>
      <c r="F3" s="288"/>
      <c r="G3" s="288"/>
      <c r="H3" s="288" t="s">
        <v>458</v>
      </c>
      <c r="I3" s="290"/>
      <c r="J3" s="292" t="s">
        <v>459</v>
      </c>
      <c r="K3" s="288" t="s">
        <v>105</v>
      </c>
      <c r="L3" s="288" t="s">
        <v>106</v>
      </c>
      <c r="M3" s="293" t="s">
        <v>460</v>
      </c>
      <c r="N3" s="294" t="s">
        <v>106</v>
      </c>
    </row>
    <row r="4" spans="1:13" ht="18">
      <c r="A4" s="288" t="s">
        <v>451</v>
      </c>
      <c r="B4" s="288"/>
      <c r="C4" s="288"/>
      <c r="D4" s="288"/>
      <c r="E4" s="288"/>
      <c r="F4" s="288"/>
      <c r="G4" s="288"/>
      <c r="H4" s="288"/>
      <c r="I4" s="290"/>
      <c r="J4" s="288"/>
      <c r="K4" s="288"/>
      <c r="L4" s="288"/>
      <c r="M4" s="295" t="s">
        <v>461</v>
      </c>
    </row>
    <row r="5" spans="1:14" ht="18">
      <c r="A5" s="296" t="s">
        <v>243</v>
      </c>
      <c r="B5" s="297">
        <v>1998</v>
      </c>
      <c r="C5" s="297">
        <v>1999</v>
      </c>
      <c r="D5" s="297">
        <v>2000</v>
      </c>
      <c r="E5" s="297" t="s">
        <v>462</v>
      </c>
      <c r="F5" s="297" t="s">
        <v>463</v>
      </c>
      <c r="G5" s="297" t="s">
        <v>464</v>
      </c>
      <c r="H5" s="297" t="s">
        <v>463</v>
      </c>
      <c r="I5" s="298"/>
      <c r="J5" s="296"/>
      <c r="K5" s="299" t="s">
        <v>465</v>
      </c>
      <c r="L5" s="299" t="s">
        <v>466</v>
      </c>
      <c r="M5" s="299" t="s">
        <v>467</v>
      </c>
      <c r="N5" s="300"/>
    </row>
    <row r="6" spans="1:14" ht="18">
      <c r="A6" s="296" t="s">
        <v>468</v>
      </c>
      <c r="B6" s="301">
        <v>59124808.51</v>
      </c>
      <c r="C6" s="301">
        <v>66202499.72</v>
      </c>
      <c r="D6" s="301">
        <f>M7</f>
        <v>185996048.72</v>
      </c>
      <c r="E6" s="301">
        <f aca="true" t="shared" si="0" ref="E6:E25">-B6+C6</f>
        <v>7077691.210000001</v>
      </c>
      <c r="F6" s="302">
        <f aca="true" t="shared" si="1" ref="F6:F26">E6/B6</f>
        <v>0.11970763860999101</v>
      </c>
      <c r="G6" s="301">
        <f aca="true" t="shared" si="2" ref="G6:G25">-C6+D6</f>
        <v>119793549</v>
      </c>
      <c r="H6" s="302">
        <f aca="true" t="shared" si="3" ref="H6:H26">G6/C6</f>
        <v>1.809501899575704</v>
      </c>
      <c r="I6" s="298"/>
      <c r="J6" s="296" t="s">
        <v>243</v>
      </c>
      <c r="K6" s="299" t="s">
        <v>469</v>
      </c>
      <c r="L6" s="299" t="s">
        <v>469</v>
      </c>
      <c r="M6" s="299" t="s">
        <v>469</v>
      </c>
      <c r="N6" s="300"/>
    </row>
    <row r="7" spans="1:14" ht="18">
      <c r="A7" s="296" t="s">
        <v>470</v>
      </c>
      <c r="B7" s="301">
        <v>288568013.96</v>
      </c>
      <c r="C7" s="301">
        <v>281567864.56</v>
      </c>
      <c r="D7" s="301">
        <f>M8</f>
        <v>223754094.98</v>
      </c>
      <c r="E7" s="301">
        <f t="shared" si="0"/>
        <v>-7000149.399999976</v>
      </c>
      <c r="F7" s="302">
        <f t="shared" si="1"/>
        <v>-0.02425823050842463</v>
      </c>
      <c r="G7" s="301">
        <f t="shared" si="2"/>
        <v>-57813769.58000001</v>
      </c>
      <c r="H7" s="302">
        <f t="shared" si="3"/>
        <v>-0.20532801095872336</v>
      </c>
      <c r="I7" s="298"/>
      <c r="J7" s="296" t="s">
        <v>468</v>
      </c>
      <c r="K7" s="303">
        <v>185996048.72</v>
      </c>
      <c r="L7" s="303">
        <v>0</v>
      </c>
      <c r="M7" s="301">
        <f>K7+L7</f>
        <v>185996048.72</v>
      </c>
      <c r="N7" s="300"/>
    </row>
    <row r="8" spans="1:14" ht="18">
      <c r="A8" s="296" t="s">
        <v>471</v>
      </c>
      <c r="B8" s="301">
        <v>9192444.22</v>
      </c>
      <c r="C8" s="301">
        <v>9128567.67</v>
      </c>
      <c r="D8" s="301">
        <f>M9</f>
        <v>10454059.99</v>
      </c>
      <c r="E8" s="301">
        <f t="shared" si="0"/>
        <v>-63876.550000000745</v>
      </c>
      <c r="F8" s="302">
        <f t="shared" si="1"/>
        <v>-0.0069488101827177295</v>
      </c>
      <c r="G8" s="301">
        <f t="shared" si="2"/>
        <v>1325492.3200000003</v>
      </c>
      <c r="H8" s="302">
        <f t="shared" si="3"/>
        <v>0.14520266135026638</v>
      </c>
      <c r="I8" s="298"/>
      <c r="J8" s="296" t="s">
        <v>470</v>
      </c>
      <c r="K8" s="303">
        <v>223754094.98</v>
      </c>
      <c r="L8" s="303">
        <v>0</v>
      </c>
      <c r="M8" s="301">
        <f>K8+L8</f>
        <v>223754094.98</v>
      </c>
      <c r="N8" s="300"/>
    </row>
    <row r="9" spans="1:14" ht="18">
      <c r="A9" s="296" t="s">
        <v>472</v>
      </c>
      <c r="B9" s="301">
        <v>40392692.31</v>
      </c>
      <c r="C9" s="301">
        <v>41316322.19</v>
      </c>
      <c r="D9" s="301">
        <f>M10</f>
        <v>33877068.32</v>
      </c>
      <c r="E9" s="301">
        <f t="shared" si="0"/>
        <v>923629.8799999952</v>
      </c>
      <c r="F9" s="302">
        <f t="shared" si="1"/>
        <v>0.022866261870128735</v>
      </c>
      <c r="G9" s="301">
        <f t="shared" si="2"/>
        <v>-7439253.869999997</v>
      </c>
      <c r="H9" s="302">
        <f t="shared" si="3"/>
        <v>-0.1800560523221149</v>
      </c>
      <c r="I9" s="298"/>
      <c r="J9" s="296" t="s">
        <v>473</v>
      </c>
      <c r="K9" s="303">
        <v>10454059.99</v>
      </c>
      <c r="L9" s="303">
        <v>0</v>
      </c>
      <c r="M9" s="301">
        <f>K9+L9</f>
        <v>10454059.99</v>
      </c>
      <c r="N9" s="300"/>
    </row>
    <row r="10" spans="1:14" ht="18">
      <c r="A10" s="296" t="s">
        <v>474</v>
      </c>
      <c r="B10" s="301">
        <v>279639158.11</v>
      </c>
      <c r="C10" s="301">
        <v>296173199.22</v>
      </c>
      <c r="D10" s="301">
        <f>M12</f>
        <v>291375569.87</v>
      </c>
      <c r="E10" s="301">
        <f t="shared" si="0"/>
        <v>16534041.110000014</v>
      </c>
      <c r="F10" s="302">
        <f t="shared" si="1"/>
        <v>0.05912634418494464</v>
      </c>
      <c r="G10" s="301">
        <f t="shared" si="2"/>
        <v>-4797629.350000024</v>
      </c>
      <c r="H10" s="302">
        <f t="shared" si="3"/>
        <v>-0.016198728860798452</v>
      </c>
      <c r="I10" s="298"/>
      <c r="J10" s="296" t="s">
        <v>475</v>
      </c>
      <c r="K10" s="303">
        <v>33877068.32</v>
      </c>
      <c r="L10" s="303">
        <v>0</v>
      </c>
      <c r="M10" s="301">
        <f>K10+L10</f>
        <v>33877068.32</v>
      </c>
      <c r="N10" s="300"/>
    </row>
    <row r="11" spans="1:14" ht="18">
      <c r="A11" s="296" t="s">
        <v>476</v>
      </c>
      <c r="B11" s="301">
        <v>28619157.61</v>
      </c>
      <c r="C11" s="301">
        <v>31033320.52</v>
      </c>
      <c r="D11" s="301">
        <f>M13</f>
        <v>32389284.85</v>
      </c>
      <c r="E11" s="301">
        <f t="shared" si="0"/>
        <v>2414162.91</v>
      </c>
      <c r="F11" s="302">
        <f t="shared" si="1"/>
        <v>0.08435478580111849</v>
      </c>
      <c r="G11" s="301">
        <f t="shared" si="2"/>
        <v>1355964.330000002</v>
      </c>
      <c r="H11" s="302">
        <f t="shared" si="3"/>
        <v>0.04369382029635293</v>
      </c>
      <c r="I11" s="298"/>
      <c r="J11" s="296" t="s">
        <v>477</v>
      </c>
      <c r="K11" s="303">
        <v>0</v>
      </c>
      <c r="L11" s="303">
        <v>0</v>
      </c>
      <c r="M11" s="301">
        <v>0</v>
      </c>
      <c r="N11" s="300"/>
    </row>
    <row r="12" spans="1:14" ht="18">
      <c r="A12" s="296" t="s">
        <v>478</v>
      </c>
      <c r="B12" s="301">
        <v>43734290.22</v>
      </c>
      <c r="C12" s="301">
        <v>42227870.1</v>
      </c>
      <c r="D12" s="301">
        <f aca="true" t="shared" si="4" ref="D12:D25">M15</f>
        <v>41757284.16</v>
      </c>
      <c r="E12" s="301">
        <f t="shared" si="0"/>
        <v>-1506420.1199999973</v>
      </c>
      <c r="F12" s="302">
        <f t="shared" si="1"/>
        <v>-0.034444828358300435</v>
      </c>
      <c r="G12" s="301">
        <f t="shared" si="2"/>
        <v>-470585.94000000507</v>
      </c>
      <c r="H12" s="302">
        <f t="shared" si="3"/>
        <v>-0.011143965795234485</v>
      </c>
      <c r="I12" s="298"/>
      <c r="J12" s="296" t="s">
        <v>474</v>
      </c>
      <c r="K12" s="303">
        <v>291375569.87</v>
      </c>
      <c r="L12" s="303">
        <v>0</v>
      </c>
      <c r="M12" s="301">
        <f>K12+L11+L12</f>
        <v>291375569.87</v>
      </c>
      <c r="N12" s="300"/>
    </row>
    <row r="13" spans="1:14" ht="18">
      <c r="A13" s="296" t="s">
        <v>479</v>
      </c>
      <c r="B13" s="301">
        <v>8046771.93</v>
      </c>
      <c r="C13" s="301">
        <v>8066403.83</v>
      </c>
      <c r="D13" s="301">
        <f t="shared" si="4"/>
        <v>8276305.55</v>
      </c>
      <c r="E13" s="301">
        <f t="shared" si="0"/>
        <v>19631.900000000373</v>
      </c>
      <c r="F13" s="302">
        <f t="shared" si="1"/>
        <v>0.0024397236768708037</v>
      </c>
      <c r="G13" s="301">
        <f t="shared" si="2"/>
        <v>209901.71999999974</v>
      </c>
      <c r="H13" s="302">
        <f t="shared" si="3"/>
        <v>0.026021722247446633</v>
      </c>
      <c r="I13" s="298"/>
      <c r="J13" s="296" t="s">
        <v>476</v>
      </c>
      <c r="K13" s="303">
        <v>32389284.85</v>
      </c>
      <c r="L13" s="303">
        <v>0</v>
      </c>
      <c r="M13" s="301">
        <f>K13+L13+L14</f>
        <v>32389284.85</v>
      </c>
      <c r="N13" s="300"/>
    </row>
    <row r="14" spans="1:14" ht="18">
      <c r="A14" s="296" t="s">
        <v>480</v>
      </c>
      <c r="B14" s="301">
        <v>75535982.65</v>
      </c>
      <c r="C14" s="301">
        <v>86086638.91</v>
      </c>
      <c r="D14" s="301">
        <f t="shared" si="4"/>
        <v>81776814.92</v>
      </c>
      <c r="E14" s="301">
        <f t="shared" si="0"/>
        <v>10550656.25999999</v>
      </c>
      <c r="F14" s="302">
        <f t="shared" si="1"/>
        <v>0.13967722256142504</v>
      </c>
      <c r="G14" s="301">
        <f t="shared" si="2"/>
        <v>-4309823.989999995</v>
      </c>
      <c r="H14" s="302">
        <f t="shared" si="3"/>
        <v>-0.05006379671188855</v>
      </c>
      <c r="I14" s="298"/>
      <c r="J14" s="296" t="s">
        <v>481</v>
      </c>
      <c r="K14" s="303">
        <v>0</v>
      </c>
      <c r="L14" s="303">
        <v>0</v>
      </c>
      <c r="M14" s="301">
        <v>0</v>
      </c>
      <c r="N14" s="300"/>
    </row>
    <row r="15" spans="1:14" ht="18">
      <c r="A15" s="296" t="s">
        <v>482</v>
      </c>
      <c r="B15" s="301">
        <v>5242598.23</v>
      </c>
      <c r="C15" s="301">
        <v>5359048.81</v>
      </c>
      <c r="D15" s="301">
        <f t="shared" si="4"/>
        <v>5157802.69</v>
      </c>
      <c r="E15" s="301">
        <f t="shared" si="0"/>
        <v>116450.57999999914</v>
      </c>
      <c r="F15" s="302">
        <f t="shared" si="1"/>
        <v>0.022212379223269057</v>
      </c>
      <c r="G15" s="301">
        <f t="shared" si="2"/>
        <v>-201246.11999999918</v>
      </c>
      <c r="H15" s="302">
        <f t="shared" si="3"/>
        <v>-0.03755258202248007</v>
      </c>
      <c r="I15" s="298"/>
      <c r="J15" s="296" t="s">
        <v>478</v>
      </c>
      <c r="K15" s="303">
        <v>41757284.16</v>
      </c>
      <c r="L15" s="303">
        <v>0</v>
      </c>
      <c r="M15" s="301">
        <f aca="true" t="shared" si="5" ref="M15:M28">K15+L15</f>
        <v>41757284.16</v>
      </c>
      <c r="N15" s="300"/>
    </row>
    <row r="16" spans="1:14" ht="18">
      <c r="A16" s="296" t="s">
        <v>483</v>
      </c>
      <c r="B16" s="301">
        <v>14697034.29</v>
      </c>
      <c r="C16" s="301">
        <v>15762982.75</v>
      </c>
      <c r="D16" s="301">
        <f t="shared" si="4"/>
        <v>16342650.61</v>
      </c>
      <c r="E16" s="301">
        <f t="shared" si="0"/>
        <v>1065948.460000001</v>
      </c>
      <c r="F16" s="302">
        <f t="shared" si="1"/>
        <v>0.07252813315712832</v>
      </c>
      <c r="G16" s="301">
        <f t="shared" si="2"/>
        <v>579667.8599999994</v>
      </c>
      <c r="H16" s="302">
        <f t="shared" si="3"/>
        <v>0.03677399570839468</v>
      </c>
      <c r="I16" s="298"/>
      <c r="J16" s="296" t="s">
        <v>479</v>
      </c>
      <c r="K16" s="303">
        <v>8276305.55</v>
      </c>
      <c r="L16" s="303">
        <v>0</v>
      </c>
      <c r="M16" s="301">
        <f t="shared" si="5"/>
        <v>8276305.55</v>
      </c>
      <c r="N16" s="300"/>
    </row>
    <row r="17" spans="1:14" ht="18">
      <c r="A17" s="296" t="s">
        <v>484</v>
      </c>
      <c r="B17" s="301">
        <v>2163892.66</v>
      </c>
      <c r="C17" s="301">
        <v>4504528.85</v>
      </c>
      <c r="D17" s="301">
        <f t="shared" si="4"/>
        <v>2560591.36</v>
      </c>
      <c r="E17" s="301">
        <f t="shared" si="0"/>
        <v>2340636.1899999995</v>
      </c>
      <c r="F17" s="302">
        <f t="shared" si="1"/>
        <v>1.0816785108000686</v>
      </c>
      <c r="G17" s="301">
        <f t="shared" si="2"/>
        <v>-1943937.4899999998</v>
      </c>
      <c r="H17" s="302">
        <f t="shared" si="3"/>
        <v>-0.43155179037203856</v>
      </c>
      <c r="I17" s="298"/>
      <c r="J17" s="296" t="s">
        <v>485</v>
      </c>
      <c r="K17" s="303">
        <v>81786312.7</v>
      </c>
      <c r="L17" s="303">
        <v>-9497.78</v>
      </c>
      <c r="M17" s="301">
        <f t="shared" si="5"/>
        <v>81776814.92</v>
      </c>
      <c r="N17" s="300"/>
    </row>
    <row r="18" spans="1:14" ht="18">
      <c r="A18" s="296" t="s">
        <v>486</v>
      </c>
      <c r="B18" s="301">
        <v>86929692.12</v>
      </c>
      <c r="C18" s="301">
        <v>87692300.25</v>
      </c>
      <c r="D18" s="301">
        <f t="shared" si="4"/>
        <v>83888397.86</v>
      </c>
      <c r="E18" s="301">
        <f t="shared" si="0"/>
        <v>762608.1299999952</v>
      </c>
      <c r="F18" s="302">
        <f t="shared" si="1"/>
        <v>0.008772700229367788</v>
      </c>
      <c r="G18" s="301">
        <f t="shared" si="2"/>
        <v>-3803902.3900000006</v>
      </c>
      <c r="H18" s="302">
        <f t="shared" si="3"/>
        <v>-0.043377837953338445</v>
      </c>
      <c r="I18" s="298"/>
      <c r="J18" s="296" t="s">
        <v>482</v>
      </c>
      <c r="K18" s="303">
        <v>5157802.69</v>
      </c>
      <c r="L18" s="303">
        <v>0</v>
      </c>
      <c r="M18" s="301">
        <f t="shared" si="5"/>
        <v>5157802.69</v>
      </c>
      <c r="N18" s="300"/>
    </row>
    <row r="19" spans="1:14" ht="18">
      <c r="A19" s="296" t="s">
        <v>487</v>
      </c>
      <c r="B19" s="301">
        <v>105502472.2</v>
      </c>
      <c r="C19" s="301">
        <v>116971781.35</v>
      </c>
      <c r="D19" s="301">
        <f t="shared" si="4"/>
        <v>117102171.96</v>
      </c>
      <c r="E19" s="301">
        <f t="shared" si="0"/>
        <v>11469309.149999991</v>
      </c>
      <c r="F19" s="302">
        <f t="shared" si="1"/>
        <v>0.10871128335512113</v>
      </c>
      <c r="G19" s="301">
        <f t="shared" si="2"/>
        <v>130390.6099999994</v>
      </c>
      <c r="H19" s="302">
        <f t="shared" si="3"/>
        <v>0.001114718511551499</v>
      </c>
      <c r="I19" s="298"/>
      <c r="J19" s="296" t="s">
        <v>483</v>
      </c>
      <c r="K19" s="303">
        <v>16342650.61</v>
      </c>
      <c r="L19" s="303">
        <v>0</v>
      </c>
      <c r="M19" s="301">
        <f t="shared" si="5"/>
        <v>16342650.61</v>
      </c>
      <c r="N19" s="300"/>
    </row>
    <row r="20" spans="1:14" ht="18">
      <c r="A20" s="296" t="s">
        <v>488</v>
      </c>
      <c r="B20" s="301">
        <v>13918043.38</v>
      </c>
      <c r="C20" s="301">
        <v>14160276.83</v>
      </c>
      <c r="D20" s="301">
        <f t="shared" si="4"/>
        <v>15187200.7</v>
      </c>
      <c r="E20" s="301">
        <f t="shared" si="0"/>
        <v>242233.44999999925</v>
      </c>
      <c r="F20" s="302">
        <f t="shared" si="1"/>
        <v>0.017404274680454346</v>
      </c>
      <c r="G20" s="301">
        <f t="shared" si="2"/>
        <v>1026923.8699999992</v>
      </c>
      <c r="H20" s="302">
        <f t="shared" si="3"/>
        <v>0.0725214543704651</v>
      </c>
      <c r="I20" s="298"/>
      <c r="J20" s="296" t="s">
        <v>484</v>
      </c>
      <c r="K20" s="303">
        <v>2560591.36</v>
      </c>
      <c r="L20" s="303">
        <v>0</v>
      </c>
      <c r="M20" s="301">
        <f t="shared" si="5"/>
        <v>2560591.36</v>
      </c>
      <c r="N20" s="300"/>
    </row>
    <row r="21" spans="1:14" ht="18">
      <c r="A21" s="296" t="s">
        <v>489</v>
      </c>
      <c r="B21" s="301">
        <v>2135796891.44</v>
      </c>
      <c r="C21" s="301">
        <v>2281608488.1</v>
      </c>
      <c r="D21" s="301">
        <f t="shared" si="4"/>
        <v>2330194629.09</v>
      </c>
      <c r="E21" s="301">
        <f t="shared" si="0"/>
        <v>145811596.65999985</v>
      </c>
      <c r="F21" s="302">
        <f t="shared" si="1"/>
        <v>0.06827034782398739</v>
      </c>
      <c r="G21" s="301">
        <f t="shared" si="2"/>
        <v>48586140.99000025</v>
      </c>
      <c r="H21" s="302">
        <f t="shared" si="3"/>
        <v>0.021294688042846545</v>
      </c>
      <c r="I21" s="298"/>
      <c r="J21" s="296" t="s">
        <v>486</v>
      </c>
      <c r="K21" s="303">
        <v>83888397.86</v>
      </c>
      <c r="L21" s="303">
        <v>0</v>
      </c>
      <c r="M21" s="301">
        <f t="shared" si="5"/>
        <v>83888397.86</v>
      </c>
      <c r="N21" s="300"/>
    </row>
    <row r="22" spans="1:14" ht="18">
      <c r="A22" s="296" t="s">
        <v>490</v>
      </c>
      <c r="B22" s="301">
        <v>73461545.75</v>
      </c>
      <c r="C22" s="301">
        <v>74852797.36</v>
      </c>
      <c r="D22" s="301">
        <f t="shared" si="4"/>
        <v>76660689.35</v>
      </c>
      <c r="E22" s="301">
        <f t="shared" si="0"/>
        <v>1391251.6099999994</v>
      </c>
      <c r="F22" s="302">
        <f t="shared" si="1"/>
        <v>0.018938501712646025</v>
      </c>
      <c r="G22" s="301">
        <f t="shared" si="2"/>
        <v>1807891.9899999946</v>
      </c>
      <c r="H22" s="302">
        <f t="shared" si="3"/>
        <v>0.0241526309471782</v>
      </c>
      <c r="I22" s="298"/>
      <c r="J22" s="296" t="s">
        <v>487</v>
      </c>
      <c r="K22" s="303">
        <v>117102171.96</v>
      </c>
      <c r="L22" s="303">
        <v>0</v>
      </c>
      <c r="M22" s="301">
        <f t="shared" si="5"/>
        <v>117102171.96</v>
      </c>
      <c r="N22" s="300"/>
    </row>
    <row r="23" spans="1:14" ht="18">
      <c r="A23" s="296" t="s">
        <v>397</v>
      </c>
      <c r="B23" s="301">
        <v>282075.95</v>
      </c>
      <c r="C23" s="301">
        <v>271920.64</v>
      </c>
      <c r="D23" s="301">
        <f t="shared" si="4"/>
        <v>269711.5</v>
      </c>
      <c r="E23" s="301">
        <f t="shared" si="0"/>
        <v>-10155.309999999998</v>
      </c>
      <c r="F23" s="302">
        <f t="shared" si="1"/>
        <v>-0.036002041294197526</v>
      </c>
      <c r="G23" s="301">
        <f t="shared" si="2"/>
        <v>-2209.140000000014</v>
      </c>
      <c r="H23" s="302">
        <f t="shared" si="3"/>
        <v>-0.008124208592624723</v>
      </c>
      <c r="I23" s="298"/>
      <c r="J23" s="296" t="s">
        <v>488</v>
      </c>
      <c r="K23" s="303">
        <v>15187200.7</v>
      </c>
      <c r="L23" s="303">
        <v>0</v>
      </c>
      <c r="M23" s="301">
        <f t="shared" si="5"/>
        <v>15187200.7</v>
      </c>
      <c r="N23" s="300"/>
    </row>
    <row r="24" spans="1:14" ht="18">
      <c r="A24" s="296" t="s">
        <v>398</v>
      </c>
      <c r="B24" s="301">
        <v>104130.69</v>
      </c>
      <c r="C24" s="301">
        <v>139066.52</v>
      </c>
      <c r="D24" s="301">
        <f t="shared" si="4"/>
        <v>263205.12</v>
      </c>
      <c r="E24" s="301">
        <f t="shared" si="0"/>
        <v>34935.82999999999</v>
      </c>
      <c r="F24" s="302">
        <f t="shared" si="1"/>
        <v>0.33549984159329</v>
      </c>
      <c r="G24" s="301">
        <f t="shared" si="2"/>
        <v>124138.6</v>
      </c>
      <c r="H24" s="302">
        <f t="shared" si="3"/>
        <v>0.8926562626288486</v>
      </c>
      <c r="I24" s="298"/>
      <c r="J24" s="296" t="s">
        <v>489</v>
      </c>
      <c r="K24" s="303">
        <v>2330194629.09</v>
      </c>
      <c r="L24" s="303">
        <v>0</v>
      </c>
      <c r="M24" s="301">
        <f t="shared" si="5"/>
        <v>2330194629.09</v>
      </c>
      <c r="N24" s="300"/>
    </row>
    <row r="25" spans="1:14" ht="18">
      <c r="A25" s="296" t="s">
        <v>491</v>
      </c>
      <c r="B25" s="301">
        <v>46860.08</v>
      </c>
      <c r="C25" s="301">
        <v>44027.33</v>
      </c>
      <c r="D25" s="301">
        <f t="shared" si="4"/>
        <v>54512.5</v>
      </c>
      <c r="E25" s="301">
        <f t="shared" si="0"/>
        <v>-2832.75</v>
      </c>
      <c r="F25" s="302">
        <f t="shared" si="1"/>
        <v>-0.0604512412270743</v>
      </c>
      <c r="G25" s="301">
        <f t="shared" si="2"/>
        <v>10485.169999999998</v>
      </c>
      <c r="H25" s="302">
        <f t="shared" si="3"/>
        <v>0.23815139369114588</v>
      </c>
      <c r="I25" s="298"/>
      <c r="J25" s="296" t="s">
        <v>490</v>
      </c>
      <c r="K25" s="303">
        <v>76660689.35</v>
      </c>
      <c r="L25" s="303">
        <v>0</v>
      </c>
      <c r="M25" s="301">
        <f t="shared" si="5"/>
        <v>76660689.35</v>
      </c>
      <c r="N25" s="300"/>
    </row>
    <row r="26" spans="1:14" ht="18">
      <c r="A26" s="304" t="s">
        <v>219</v>
      </c>
      <c r="B26" s="304">
        <f>SUM(B6:B25)</f>
        <v>3270998556.31</v>
      </c>
      <c r="C26" s="304">
        <f>SUM(C6:C25)</f>
        <v>3463169905.5099998</v>
      </c>
      <c r="D26" s="304">
        <f>SUM(D6:D25)</f>
        <v>3557338094.1</v>
      </c>
      <c r="E26" s="304">
        <f>SUM(E6:E25)</f>
        <v>192171349.1999999</v>
      </c>
      <c r="F26" s="305">
        <f t="shared" si="1"/>
        <v>0.05875005625706775</v>
      </c>
      <c r="G26" s="304">
        <f>SUM(G6:G25)</f>
        <v>94168188.5900002</v>
      </c>
      <c r="H26" s="305">
        <f t="shared" si="3"/>
        <v>0.027191327933456567</v>
      </c>
      <c r="I26" s="298"/>
      <c r="J26" s="296" t="s">
        <v>397</v>
      </c>
      <c r="K26" s="303">
        <v>269711.5</v>
      </c>
      <c r="L26" s="303">
        <v>0</v>
      </c>
      <c r="M26" s="301">
        <f t="shared" si="5"/>
        <v>269711.5</v>
      </c>
      <c r="N26" s="300"/>
    </row>
    <row r="27" spans="1:14" ht="18">
      <c r="A27" s="306" t="s">
        <v>492</v>
      </c>
      <c r="B27" s="301"/>
      <c r="C27" s="301"/>
      <c r="D27" s="301"/>
      <c r="E27" s="301" t="s">
        <v>106</v>
      </c>
      <c r="F27" s="302" t="s">
        <v>457</v>
      </c>
      <c r="G27" s="301" t="s">
        <v>106</v>
      </c>
      <c r="H27" s="302" t="s">
        <v>106</v>
      </c>
      <c r="I27" s="298"/>
      <c r="J27" s="296" t="s">
        <v>398</v>
      </c>
      <c r="K27" s="303">
        <v>263205.12</v>
      </c>
      <c r="L27" s="303">
        <v>0</v>
      </c>
      <c r="M27" s="301">
        <f t="shared" si="5"/>
        <v>263205.12</v>
      </c>
      <c r="N27" s="300"/>
    </row>
    <row r="28" spans="1:14" ht="18">
      <c r="A28" s="296" t="s">
        <v>493</v>
      </c>
      <c r="B28" s="301">
        <v>680143081.22</v>
      </c>
      <c r="C28" s="301">
        <v>722931168.58</v>
      </c>
      <c r="D28" s="301">
        <f>M31</f>
        <v>741747725.33</v>
      </c>
      <c r="E28" s="301">
        <f>-B28+C28</f>
        <v>42788087.360000014</v>
      </c>
      <c r="F28" s="302">
        <f>E28/B28</f>
        <v>0.06291042067685126</v>
      </c>
      <c r="G28" s="301">
        <f>-C28+D28</f>
        <v>18816556.75</v>
      </c>
      <c r="H28" s="302">
        <f>G28/B28</f>
        <v>0.027665585770935117</v>
      </c>
      <c r="I28" s="298"/>
      <c r="J28" s="296" t="s">
        <v>491</v>
      </c>
      <c r="K28" s="303">
        <v>54512.5</v>
      </c>
      <c r="L28" s="303">
        <v>0</v>
      </c>
      <c r="M28" s="301">
        <f t="shared" si="5"/>
        <v>54512.5</v>
      </c>
      <c r="N28" s="300"/>
    </row>
    <row r="29" spans="1:14" ht="18">
      <c r="A29" s="296" t="s">
        <v>494</v>
      </c>
      <c r="B29" s="301">
        <v>3362263.58</v>
      </c>
      <c r="C29" s="301">
        <v>3362680.26</v>
      </c>
      <c r="D29" s="301">
        <f>M32</f>
        <v>3453760.46</v>
      </c>
      <c r="E29" s="301">
        <f>-B29+C29</f>
        <v>416.679999999702</v>
      </c>
      <c r="F29" s="302">
        <f>E29/B29</f>
        <v>0.00012392841610582534</v>
      </c>
      <c r="G29" s="301">
        <f>-C29+D29</f>
        <v>91080.20000000019</v>
      </c>
      <c r="H29" s="302">
        <f>G29/B29</f>
        <v>0.027088952972568612</v>
      </c>
      <c r="I29" s="298"/>
      <c r="J29" s="296" t="s">
        <v>219</v>
      </c>
      <c r="K29" s="301">
        <f>SUM(K6:K28)</f>
        <v>3557347591.88</v>
      </c>
      <c r="L29" s="301">
        <f>SUM(L6:L28)</f>
        <v>-9497.78</v>
      </c>
      <c r="M29" s="301">
        <f>SUM(M6:M28)</f>
        <v>3557338094.1</v>
      </c>
      <c r="N29" s="300"/>
    </row>
    <row r="30" spans="1:14" ht="18">
      <c r="A30" s="296" t="s">
        <v>106</v>
      </c>
      <c r="B30" s="303"/>
      <c r="C30" s="301"/>
      <c r="D30" s="301" t="s">
        <v>106</v>
      </c>
      <c r="E30" s="301" t="s">
        <v>106</v>
      </c>
      <c r="F30" s="302" t="s">
        <v>106</v>
      </c>
      <c r="G30" s="301" t="s">
        <v>106</v>
      </c>
      <c r="H30" s="302" t="s">
        <v>106</v>
      </c>
      <c r="I30" s="298"/>
      <c r="J30" s="296" t="s">
        <v>492</v>
      </c>
      <c r="K30" s="301"/>
      <c r="L30" s="301"/>
      <c r="M30" s="301" t="s">
        <v>106</v>
      </c>
      <c r="N30" s="300"/>
    </row>
    <row r="31" spans="1:14" ht="18">
      <c r="A31" s="307"/>
      <c r="B31" s="307"/>
      <c r="C31" s="307"/>
      <c r="D31" s="308" t="s">
        <v>451</v>
      </c>
      <c r="E31" s="307"/>
      <c r="F31" s="307"/>
      <c r="G31" s="307"/>
      <c r="H31" s="307"/>
      <c r="I31" s="290"/>
      <c r="J31" s="296" t="s">
        <v>493</v>
      </c>
      <c r="K31" s="303">
        <v>741747725.33</v>
      </c>
      <c r="L31" s="303">
        <v>0</v>
      </c>
      <c r="M31" s="301">
        <f>K31+L31</f>
        <v>741747725.33</v>
      </c>
      <c r="N31" s="300"/>
    </row>
    <row r="32" spans="1:14" ht="18">
      <c r="A32" s="292" t="s">
        <v>106</v>
      </c>
      <c r="B32" s="292"/>
      <c r="C32" s="292"/>
      <c r="D32" s="288"/>
      <c r="E32" s="288"/>
      <c r="F32" s="288"/>
      <c r="G32" s="288"/>
      <c r="H32" s="288"/>
      <c r="I32" s="290"/>
      <c r="J32" s="296" t="s">
        <v>494</v>
      </c>
      <c r="K32" s="303">
        <v>3453760.46</v>
      </c>
      <c r="L32" s="303">
        <v>0</v>
      </c>
      <c r="M32" s="301">
        <f>K32+L32</f>
        <v>3453760.46</v>
      </c>
      <c r="N32" s="300"/>
    </row>
    <row r="33" spans="1:13" ht="18">
      <c r="A33" s="292" t="s">
        <v>106</v>
      </c>
      <c r="B33" s="292"/>
      <c r="C33" s="292"/>
      <c r="D33" s="288"/>
      <c r="E33" s="309" t="s">
        <v>106</v>
      </c>
      <c r="F33" s="288"/>
      <c r="G33" s="288"/>
      <c r="H33" s="288"/>
      <c r="I33" s="290"/>
      <c r="J33" s="310"/>
      <c r="K33" s="310"/>
      <c r="L33" s="310"/>
      <c r="M33" s="310"/>
    </row>
    <row r="34" spans="1:9" ht="18">
      <c r="A34" s="290" t="s">
        <v>106</v>
      </c>
      <c r="B34" s="290"/>
      <c r="C34" s="290"/>
      <c r="D34" s="290"/>
      <c r="E34" s="311" t="s">
        <v>106</v>
      </c>
      <c r="F34" s="290"/>
      <c r="G34" s="290"/>
      <c r="H34" s="290"/>
      <c r="I34" s="290"/>
    </row>
    <row r="35" spans="1:13" ht="18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</row>
    <row r="36" spans="1:13" ht="18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  <row r="37" spans="1:13" ht="18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 ht="18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8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 ht="18">
      <c r="A40" s="312" t="s">
        <v>209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</row>
    <row r="41" spans="1:13" ht="18">
      <c r="A41" s="312" t="s">
        <v>495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</row>
    <row r="42" ht="12.75">
      <c r="A42" s="291" t="s">
        <v>496</v>
      </c>
    </row>
    <row r="43" ht="12.75">
      <c r="A43" s="291" t="s">
        <v>451</v>
      </c>
    </row>
    <row r="44" ht="12.75">
      <c r="A44" s="291" t="s">
        <v>497</v>
      </c>
    </row>
    <row r="45" ht="12.75">
      <c r="A45" s="291" t="s">
        <v>498</v>
      </c>
    </row>
    <row r="46" ht="12.75">
      <c r="A46" s="291" t="s">
        <v>499</v>
      </c>
    </row>
    <row r="47" ht="12.75">
      <c r="A47" s="291" t="s">
        <v>500</v>
      </c>
    </row>
    <row r="48" ht="12.75">
      <c r="A48" s="291" t="s">
        <v>106</v>
      </c>
    </row>
    <row r="49" ht="12.75">
      <c r="A49" s="291" t="s">
        <v>106</v>
      </c>
    </row>
    <row r="50" ht="12.75">
      <c r="A50" s="291" t="s">
        <v>106</v>
      </c>
    </row>
    <row r="51" ht="12.75">
      <c r="A51" s="291" t="s">
        <v>106</v>
      </c>
    </row>
    <row r="52" ht="12.75">
      <c r="A52" s="291" t="s">
        <v>106</v>
      </c>
    </row>
    <row r="53" ht="12.75">
      <c r="A53" s="291" t="s">
        <v>106</v>
      </c>
    </row>
    <row r="54" ht="12.75">
      <c r="A54" s="291" t="s">
        <v>106</v>
      </c>
    </row>
    <row r="55" ht="12.75">
      <c r="A55" s="291" t="s">
        <v>106</v>
      </c>
    </row>
    <row r="56" ht="12.75">
      <c r="A56" s="291" t="s">
        <v>106</v>
      </c>
    </row>
    <row r="57" ht="12.75">
      <c r="A57" s="291" t="s">
        <v>106</v>
      </c>
    </row>
    <row r="58" ht="12.75">
      <c r="A58" s="291" t="s">
        <v>106</v>
      </c>
    </row>
    <row r="59" ht="12.75">
      <c r="A59" s="291" t="s">
        <v>106</v>
      </c>
    </row>
    <row r="60" ht="12.75">
      <c r="A60" s="291" t="s">
        <v>105</v>
      </c>
    </row>
    <row r="61" ht="12.75">
      <c r="A61" s="291" t="s">
        <v>106</v>
      </c>
    </row>
    <row r="62" ht="12.75">
      <c r="A62" s="291" t="s">
        <v>106</v>
      </c>
    </row>
    <row r="63" ht="12.75">
      <c r="A63" s="291" t="s">
        <v>106</v>
      </c>
    </row>
    <row r="64" ht="12.75">
      <c r="A64" s="291" t="s">
        <v>106</v>
      </c>
    </row>
    <row r="65" ht="12.75">
      <c r="A65" s="291" t="s">
        <v>106</v>
      </c>
    </row>
    <row r="66" ht="12.75">
      <c r="A66" s="291" t="s">
        <v>106</v>
      </c>
    </row>
    <row r="67" ht="12.75">
      <c r="A67" s="291" t="s">
        <v>106</v>
      </c>
    </row>
    <row r="68" ht="12.75">
      <c r="A68" s="291" t="s">
        <v>106</v>
      </c>
    </row>
    <row r="69" ht="12.75">
      <c r="A69" s="291" t="s">
        <v>105</v>
      </c>
    </row>
    <row r="70" ht="12.75">
      <c r="A70" s="291" t="s">
        <v>106</v>
      </c>
    </row>
    <row r="71" ht="12.75">
      <c r="A71" s="291" t="s">
        <v>106</v>
      </c>
    </row>
    <row r="72" ht="12.75">
      <c r="A72" s="291" t="s">
        <v>106</v>
      </c>
    </row>
    <row r="73" ht="12.75">
      <c r="A73" s="291" t="s">
        <v>106</v>
      </c>
    </row>
    <row r="74" ht="12.75">
      <c r="A74" s="291" t="s">
        <v>106</v>
      </c>
    </row>
    <row r="75" ht="12.75">
      <c r="A75" s="291" t="s">
        <v>106</v>
      </c>
    </row>
    <row r="76" ht="12.75">
      <c r="A76" s="291" t="s">
        <v>106</v>
      </c>
    </row>
    <row r="77" ht="12.75">
      <c r="A77" s="291" t="s">
        <v>106</v>
      </c>
    </row>
    <row r="78" ht="12.75">
      <c r="A78" s="291" t="s">
        <v>106</v>
      </c>
    </row>
    <row r="79" ht="12.75">
      <c r="A79" s="291" t="s">
        <v>106</v>
      </c>
    </row>
    <row r="80" ht="12.75">
      <c r="A80" s="291" t="s">
        <v>106</v>
      </c>
    </row>
    <row r="81" ht="12.75">
      <c r="A81" s="291" t="s">
        <v>106</v>
      </c>
    </row>
    <row r="82" ht="12.75">
      <c r="A82" s="291" t="s">
        <v>106</v>
      </c>
    </row>
    <row r="83" ht="12.75">
      <c r="A83" s="291" t="s">
        <v>106</v>
      </c>
    </row>
    <row r="84" ht="12.75">
      <c r="A84" s="291" t="s">
        <v>106</v>
      </c>
    </row>
    <row r="85" ht="12.75">
      <c r="A85" s="291" t="s">
        <v>106</v>
      </c>
    </row>
  </sheetData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9.77734375" style="261" customWidth="1"/>
    <col min="2" max="16384" width="16.99609375" style="261" customWidth="1"/>
  </cols>
  <sheetData>
    <row r="1" spans="1:256" ht="18">
      <c r="A1" s="257"/>
      <c r="B1" s="258" t="s">
        <v>0</v>
      </c>
      <c r="C1" s="258"/>
      <c r="D1" s="258"/>
      <c r="E1" s="259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  <c r="IV1" s="260"/>
    </row>
    <row r="2" spans="1:256" ht="18">
      <c r="A2" s="257"/>
      <c r="B2" s="258" t="s">
        <v>240</v>
      </c>
      <c r="C2" s="258"/>
      <c r="D2" s="258"/>
      <c r="E2" s="257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  <c r="IV2" s="260"/>
    </row>
    <row r="3" spans="1:256" ht="18">
      <c r="A3" s="262" t="s">
        <v>445</v>
      </c>
      <c r="B3" s="258" t="s">
        <v>105</v>
      </c>
      <c r="C3" s="258"/>
      <c r="D3" s="258"/>
      <c r="E3" s="262" t="s">
        <v>446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  <c r="IV3" s="260"/>
    </row>
    <row r="4" spans="1:256" ht="18">
      <c r="A4" s="263" t="s">
        <v>243</v>
      </c>
      <c r="B4" s="263" t="s">
        <v>244</v>
      </c>
      <c r="C4" s="263" t="s">
        <v>245</v>
      </c>
      <c r="D4" s="263" t="s">
        <v>246</v>
      </c>
      <c r="E4" s="263" t="s">
        <v>247</v>
      </c>
      <c r="F4" s="264"/>
      <c r="G4" s="265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8">
      <c r="A5" s="266" t="s">
        <v>248</v>
      </c>
      <c r="B5" s="267"/>
      <c r="C5" s="267"/>
      <c r="D5" s="267"/>
      <c r="E5" s="267"/>
      <c r="F5" s="268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ht="18">
      <c r="A6" s="269" t="s">
        <v>249</v>
      </c>
      <c r="B6" s="270">
        <v>20764196.52</v>
      </c>
      <c r="C6" s="270">
        <v>31590133.91</v>
      </c>
      <c r="D6" s="269"/>
      <c r="E6" s="269"/>
      <c r="F6" s="268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ht="18">
      <c r="A7" s="271" t="s">
        <v>219</v>
      </c>
      <c r="B7" s="267">
        <f>B6</f>
        <v>20764196.52</v>
      </c>
      <c r="C7" s="267">
        <f>C6</f>
        <v>31590133.91</v>
      </c>
      <c r="D7" s="267">
        <f>C7-B7</f>
        <v>10825937.39</v>
      </c>
      <c r="E7" s="272">
        <f>D7/B7</f>
        <v>0.5213752133183914</v>
      </c>
      <c r="F7" s="268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  <c r="IV7" s="260"/>
    </row>
    <row r="8" spans="1:256" ht="18">
      <c r="A8" s="273" t="s">
        <v>250</v>
      </c>
      <c r="B8" s="274"/>
      <c r="C8" s="274"/>
      <c r="D8" s="274"/>
      <c r="E8" s="275"/>
      <c r="F8" s="268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0"/>
    </row>
    <row r="9" spans="1:256" ht="18">
      <c r="A9" s="269" t="s">
        <v>251</v>
      </c>
      <c r="B9" s="270">
        <v>54901592.52</v>
      </c>
      <c r="C9" s="270">
        <v>61439760.21</v>
      </c>
      <c r="D9" s="269"/>
      <c r="E9" s="276"/>
      <c r="F9" s="268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  <c r="IU9" s="260"/>
      <c r="IV9" s="260"/>
    </row>
    <row r="10" spans="1:256" ht="18">
      <c r="A10" s="271" t="s">
        <v>219</v>
      </c>
      <c r="B10" s="267">
        <f>SUM(B8:B9)</f>
        <v>54901592.52</v>
      </c>
      <c r="C10" s="267">
        <f>SUM(C8:C9)</f>
        <v>61439760.21</v>
      </c>
      <c r="D10" s="267">
        <f>C10-B10</f>
        <v>6538167.689999998</v>
      </c>
      <c r="E10" s="272">
        <f>-D10/B10</f>
        <v>-0.1190888531624692</v>
      </c>
      <c r="F10" s="268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  <c r="IV10" s="260"/>
    </row>
    <row r="11" spans="1:256" ht="18">
      <c r="A11" s="273" t="s">
        <v>252</v>
      </c>
      <c r="B11" s="274"/>
      <c r="C11" s="274"/>
      <c r="D11" s="274"/>
      <c r="E11" s="275" t="s">
        <v>106</v>
      </c>
      <c r="F11" s="268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  <c r="IV11" s="260"/>
    </row>
    <row r="12" spans="1:256" ht="18">
      <c r="A12" s="269" t="s">
        <v>253</v>
      </c>
      <c r="B12" s="270">
        <v>2415763.43</v>
      </c>
      <c r="C12" s="270">
        <v>2080580.65</v>
      </c>
      <c r="D12" s="269"/>
      <c r="E12" s="276"/>
      <c r="F12" s="268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  <c r="IV12" s="260"/>
    </row>
    <row r="13" spans="1:256" ht="18">
      <c r="A13" s="269" t="s">
        <v>254</v>
      </c>
      <c r="B13" s="277">
        <v>813160.48</v>
      </c>
      <c r="C13" s="277">
        <v>1200830.67</v>
      </c>
      <c r="D13" s="267"/>
      <c r="E13" s="272"/>
      <c r="F13" s="268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  <c r="IV13" s="260"/>
    </row>
    <row r="14" spans="1:256" ht="18">
      <c r="A14" s="269" t="s">
        <v>255</v>
      </c>
      <c r="B14" s="277">
        <v>96553.84</v>
      </c>
      <c r="C14" s="277">
        <v>130595.04</v>
      </c>
      <c r="D14" s="267"/>
      <c r="E14" s="272"/>
      <c r="F14" s="268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ht="18">
      <c r="A15" s="271" t="s">
        <v>219</v>
      </c>
      <c r="B15" s="267">
        <f>SUM(B12:B14)</f>
        <v>3325477.75</v>
      </c>
      <c r="C15" s="267">
        <f>SUM(C12:C14)</f>
        <v>3412006.36</v>
      </c>
      <c r="D15" s="267">
        <f>C15-B15</f>
        <v>86528.60999999987</v>
      </c>
      <c r="E15" s="272">
        <f>-D15/B15</f>
        <v>-0.026019903455977076</v>
      </c>
      <c r="F15" s="268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ht="18">
      <c r="A16" s="273" t="s">
        <v>256</v>
      </c>
      <c r="B16" s="274"/>
      <c r="C16" s="274"/>
      <c r="D16" s="274"/>
      <c r="E16" s="275"/>
      <c r="F16" s="268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ht="18">
      <c r="A17" s="269" t="s">
        <v>257</v>
      </c>
      <c r="B17" s="270">
        <v>5942467.81</v>
      </c>
      <c r="C17" s="270">
        <v>3034730.26</v>
      </c>
      <c r="D17" s="269"/>
      <c r="E17" s="276"/>
      <c r="F17" s="268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ht="18">
      <c r="A18" s="269" t="s">
        <v>258</v>
      </c>
      <c r="B18" s="277">
        <v>185081.07</v>
      </c>
      <c r="C18" s="277">
        <v>299129.96</v>
      </c>
      <c r="D18" s="267"/>
      <c r="E18" s="272"/>
      <c r="F18" s="268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ht="18">
      <c r="A19" s="269" t="s">
        <v>259</v>
      </c>
      <c r="B19" s="277">
        <v>927734.8</v>
      </c>
      <c r="C19" s="277">
        <v>904955</v>
      </c>
      <c r="D19" s="267"/>
      <c r="E19" s="272"/>
      <c r="F19" s="268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  <c r="IU19" s="260"/>
      <c r="IV19" s="260"/>
    </row>
    <row r="20" spans="1:256" ht="18">
      <c r="A20" s="269" t="s">
        <v>260</v>
      </c>
      <c r="B20" s="277">
        <v>-2928.51</v>
      </c>
      <c r="C20" s="277">
        <v>255.18</v>
      </c>
      <c r="D20" s="267"/>
      <c r="E20" s="272"/>
      <c r="F20" s="268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  <c r="IV20" s="260"/>
    </row>
    <row r="21" spans="1:256" ht="18">
      <c r="A21" s="269" t="s">
        <v>261</v>
      </c>
      <c r="B21" s="277">
        <v>28920.5</v>
      </c>
      <c r="C21" s="277">
        <v>46439.61</v>
      </c>
      <c r="D21" s="267"/>
      <c r="E21" s="272"/>
      <c r="F21" s="268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  <c r="IV21" s="260"/>
    </row>
    <row r="22" spans="1:256" ht="18">
      <c r="A22" s="269" t="s">
        <v>262</v>
      </c>
      <c r="B22" s="277">
        <v>-38770.81</v>
      </c>
      <c r="C22" s="277">
        <v>-113952.5</v>
      </c>
      <c r="D22" s="267"/>
      <c r="E22" s="272"/>
      <c r="F22" s="268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  <c r="IU22" s="260"/>
      <c r="IV22" s="260"/>
    </row>
    <row r="23" spans="1:256" ht="18">
      <c r="A23" s="269" t="s">
        <v>263</v>
      </c>
      <c r="B23" s="277">
        <v>1581359.44</v>
      </c>
      <c r="C23" s="277">
        <v>1803842</v>
      </c>
      <c r="D23" s="267"/>
      <c r="E23" s="272"/>
      <c r="F23" s="268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  <c r="IV23" s="260"/>
    </row>
    <row r="24" spans="1:256" ht="18">
      <c r="A24" s="271" t="s">
        <v>219</v>
      </c>
      <c r="B24" s="267">
        <f>SUM(B17:B23)</f>
        <v>8623864.3</v>
      </c>
      <c r="C24" s="267">
        <f>SUM(C17:C23)</f>
        <v>5975399.51</v>
      </c>
      <c r="D24" s="267">
        <f>C24-B24</f>
        <v>-2648464.790000001</v>
      </c>
      <c r="E24" s="272">
        <f>D24/B24</f>
        <v>-0.30710882011443535</v>
      </c>
      <c r="F24" s="268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  <c r="IV24" s="260"/>
    </row>
    <row r="25" spans="1:256" ht="18">
      <c r="A25" s="273" t="s">
        <v>264</v>
      </c>
      <c r="B25" s="274"/>
      <c r="C25" s="274"/>
      <c r="D25" s="274"/>
      <c r="E25" s="275"/>
      <c r="F25" s="268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256" ht="18">
      <c r="A26" s="269" t="s">
        <v>265</v>
      </c>
      <c r="B26" s="270">
        <v>48365640.2</v>
      </c>
      <c r="C26" s="270">
        <v>47770341.76</v>
      </c>
      <c r="D26" s="269"/>
      <c r="E26" s="276"/>
      <c r="F26" s="268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0"/>
      <c r="IV26" s="260"/>
    </row>
    <row r="27" spans="1:256" ht="18">
      <c r="A27" s="269" t="s">
        <v>266</v>
      </c>
      <c r="B27" s="277">
        <v>0</v>
      </c>
      <c r="C27" s="277">
        <v>0</v>
      </c>
      <c r="D27" s="267"/>
      <c r="E27" s="272"/>
      <c r="F27" s="268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  <c r="IC27" s="260"/>
      <c r="ID27" s="260"/>
      <c r="IE27" s="260"/>
      <c r="IF27" s="260"/>
      <c r="IG27" s="260"/>
      <c r="IH27" s="260"/>
      <c r="II27" s="260"/>
      <c r="IJ27" s="260"/>
      <c r="IK27" s="260"/>
      <c r="IL27" s="260"/>
      <c r="IM27" s="260"/>
      <c r="IN27" s="260"/>
      <c r="IO27" s="260"/>
      <c r="IP27" s="260"/>
      <c r="IQ27" s="260"/>
      <c r="IR27" s="260"/>
      <c r="IS27" s="260"/>
      <c r="IT27" s="260"/>
      <c r="IU27" s="260"/>
      <c r="IV27" s="260"/>
    </row>
    <row r="28" spans="1:256" ht="18">
      <c r="A28" s="269" t="s">
        <v>267</v>
      </c>
      <c r="B28" s="277">
        <v>9000</v>
      </c>
      <c r="C28" s="277">
        <v>0</v>
      </c>
      <c r="D28" s="267"/>
      <c r="E28" s="272"/>
      <c r="F28" s="268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  <c r="IC28" s="260"/>
      <c r="ID28" s="260"/>
      <c r="IE28" s="260"/>
      <c r="IF28" s="260"/>
      <c r="IG28" s="260"/>
      <c r="IH28" s="260"/>
      <c r="II28" s="260"/>
      <c r="IJ28" s="260"/>
      <c r="IK28" s="260"/>
      <c r="IL28" s="260"/>
      <c r="IM28" s="260"/>
      <c r="IN28" s="260"/>
      <c r="IO28" s="260"/>
      <c r="IP28" s="260"/>
      <c r="IQ28" s="260"/>
      <c r="IR28" s="260"/>
      <c r="IS28" s="260"/>
      <c r="IT28" s="260"/>
      <c r="IU28" s="260"/>
      <c r="IV28" s="260"/>
    </row>
    <row r="29" spans="1:256" ht="18">
      <c r="A29" s="269" t="s">
        <v>268</v>
      </c>
      <c r="B29" s="277">
        <v>0</v>
      </c>
      <c r="C29" s="277">
        <v>0</v>
      </c>
      <c r="D29" s="267"/>
      <c r="E29" s="272"/>
      <c r="F29" s="268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  <c r="IU29" s="260"/>
      <c r="IV29" s="260"/>
    </row>
    <row r="30" spans="1:256" ht="18">
      <c r="A30" s="269" t="s">
        <v>269</v>
      </c>
      <c r="B30" s="277">
        <v>5288.94</v>
      </c>
      <c r="C30" s="277">
        <v>155381.95</v>
      </c>
      <c r="D30" s="267"/>
      <c r="E30" s="272"/>
      <c r="F30" s="268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  <c r="IC30" s="260"/>
      <c r="ID30" s="260"/>
      <c r="IE30" s="260"/>
      <c r="IF30" s="260"/>
      <c r="IG30" s="260"/>
      <c r="IH30" s="260"/>
      <c r="II30" s="260"/>
      <c r="IJ30" s="260"/>
      <c r="IK30" s="260"/>
      <c r="IL30" s="260"/>
      <c r="IM30" s="260"/>
      <c r="IN30" s="260"/>
      <c r="IO30" s="260"/>
      <c r="IP30" s="260"/>
      <c r="IQ30" s="260"/>
      <c r="IR30" s="260"/>
      <c r="IS30" s="260"/>
      <c r="IT30" s="260"/>
      <c r="IU30" s="260"/>
      <c r="IV30" s="260"/>
    </row>
    <row r="31" spans="1:256" ht="18">
      <c r="A31" s="269" t="s">
        <v>270</v>
      </c>
      <c r="B31" s="277">
        <v>0</v>
      </c>
      <c r="C31" s="277">
        <v>0</v>
      </c>
      <c r="D31" s="267"/>
      <c r="E31" s="272"/>
      <c r="F31" s="268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60"/>
      <c r="FP31" s="260"/>
      <c r="FQ31" s="260"/>
      <c r="FR31" s="260"/>
      <c r="FS31" s="260"/>
      <c r="FT31" s="260"/>
      <c r="FU31" s="260"/>
      <c r="FV31" s="260"/>
      <c r="FW31" s="260"/>
      <c r="FX31" s="260"/>
      <c r="FY31" s="260"/>
      <c r="FZ31" s="260"/>
      <c r="GA31" s="260"/>
      <c r="GB31" s="260"/>
      <c r="GC31" s="260"/>
      <c r="GD31" s="260"/>
      <c r="GE31" s="260"/>
      <c r="GF31" s="260"/>
      <c r="GG31" s="260"/>
      <c r="GH31" s="260"/>
      <c r="GI31" s="260"/>
      <c r="GJ31" s="260"/>
      <c r="GK31" s="260"/>
      <c r="GL31" s="260"/>
      <c r="GM31" s="260"/>
      <c r="GN31" s="260"/>
      <c r="GO31" s="260"/>
      <c r="GP31" s="260"/>
      <c r="GQ31" s="260"/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60"/>
      <c r="HF31" s="260"/>
      <c r="HG31" s="260"/>
      <c r="HH31" s="260"/>
      <c r="HI31" s="260"/>
      <c r="HJ31" s="260"/>
      <c r="HK31" s="260"/>
      <c r="HL31" s="260"/>
      <c r="HM31" s="260"/>
      <c r="HN31" s="260"/>
      <c r="HO31" s="260"/>
      <c r="HP31" s="260"/>
      <c r="HQ31" s="260"/>
      <c r="HR31" s="260"/>
      <c r="HS31" s="260"/>
      <c r="HT31" s="260"/>
      <c r="HU31" s="260"/>
      <c r="HV31" s="260"/>
      <c r="HW31" s="260"/>
      <c r="HX31" s="260"/>
      <c r="HY31" s="260"/>
      <c r="HZ31" s="260"/>
      <c r="IA31" s="260"/>
      <c r="IB31" s="260"/>
      <c r="IC31" s="260"/>
      <c r="ID31" s="260"/>
      <c r="IE31" s="260"/>
      <c r="IF31" s="260"/>
      <c r="IG31" s="260"/>
      <c r="IH31" s="260"/>
      <c r="II31" s="260"/>
      <c r="IJ31" s="260"/>
      <c r="IK31" s="260"/>
      <c r="IL31" s="260"/>
      <c r="IM31" s="260"/>
      <c r="IN31" s="260"/>
      <c r="IO31" s="260"/>
      <c r="IP31" s="260"/>
      <c r="IQ31" s="260"/>
      <c r="IR31" s="260"/>
      <c r="IS31" s="260"/>
      <c r="IT31" s="260"/>
      <c r="IU31" s="260"/>
      <c r="IV31" s="260"/>
    </row>
    <row r="32" spans="1:256" ht="18">
      <c r="A32" s="269" t="s">
        <v>271</v>
      </c>
      <c r="B32" s="277">
        <v>0</v>
      </c>
      <c r="C32" s="277">
        <v>100</v>
      </c>
      <c r="D32" s="267"/>
      <c r="E32" s="272"/>
      <c r="F32" s="268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0"/>
      <c r="FK32" s="260"/>
      <c r="FL32" s="260"/>
      <c r="FM32" s="260"/>
      <c r="FN32" s="260"/>
      <c r="FO32" s="260"/>
      <c r="FP32" s="260"/>
      <c r="FQ32" s="260"/>
      <c r="FR32" s="260"/>
      <c r="FS32" s="260"/>
      <c r="FT32" s="260"/>
      <c r="FU32" s="260"/>
      <c r="FV32" s="260"/>
      <c r="FW32" s="260"/>
      <c r="FX32" s="260"/>
      <c r="FY32" s="260"/>
      <c r="FZ32" s="260"/>
      <c r="GA32" s="260"/>
      <c r="GB32" s="260"/>
      <c r="GC32" s="260"/>
      <c r="GD32" s="260"/>
      <c r="GE32" s="260"/>
      <c r="GF32" s="260"/>
      <c r="GG32" s="260"/>
      <c r="GH32" s="260"/>
      <c r="GI32" s="260"/>
      <c r="GJ32" s="260"/>
      <c r="GK32" s="260"/>
      <c r="GL32" s="260"/>
      <c r="GM32" s="260"/>
      <c r="GN32" s="260"/>
      <c r="GO32" s="260"/>
      <c r="GP32" s="260"/>
      <c r="GQ32" s="260"/>
      <c r="GR32" s="260"/>
      <c r="GS32" s="260"/>
      <c r="GT32" s="260"/>
      <c r="GU32" s="260"/>
      <c r="GV32" s="260"/>
      <c r="GW32" s="260"/>
      <c r="GX32" s="260"/>
      <c r="GY32" s="260"/>
      <c r="GZ32" s="260"/>
      <c r="HA32" s="260"/>
      <c r="HB32" s="260"/>
      <c r="HC32" s="260"/>
      <c r="HD32" s="260"/>
      <c r="HE32" s="260"/>
      <c r="HF32" s="260"/>
      <c r="HG32" s="260"/>
      <c r="HH32" s="260"/>
      <c r="HI32" s="260"/>
      <c r="HJ32" s="260"/>
      <c r="HK32" s="260"/>
      <c r="HL32" s="260"/>
      <c r="HM32" s="260"/>
      <c r="HN32" s="260"/>
      <c r="HO32" s="260"/>
      <c r="HP32" s="260"/>
      <c r="HQ32" s="260"/>
      <c r="HR32" s="260"/>
      <c r="HS32" s="260"/>
      <c r="HT32" s="260"/>
      <c r="HU32" s="260"/>
      <c r="HV32" s="260"/>
      <c r="HW32" s="260"/>
      <c r="HX32" s="260"/>
      <c r="HY32" s="260"/>
      <c r="HZ32" s="260"/>
      <c r="IA32" s="260"/>
      <c r="IB32" s="260"/>
      <c r="IC32" s="260"/>
      <c r="ID32" s="260"/>
      <c r="IE32" s="260"/>
      <c r="IF32" s="260"/>
      <c r="IG32" s="260"/>
      <c r="IH32" s="260"/>
      <c r="II32" s="260"/>
      <c r="IJ32" s="260"/>
      <c r="IK32" s="260"/>
      <c r="IL32" s="260"/>
      <c r="IM32" s="260"/>
      <c r="IN32" s="260"/>
      <c r="IO32" s="260"/>
      <c r="IP32" s="260"/>
      <c r="IQ32" s="260"/>
      <c r="IR32" s="260"/>
      <c r="IS32" s="260"/>
      <c r="IT32" s="260"/>
      <c r="IU32" s="260"/>
      <c r="IV32" s="260"/>
    </row>
    <row r="33" spans="1:256" ht="18">
      <c r="A33" s="271" t="s">
        <v>219</v>
      </c>
      <c r="B33" s="267">
        <f>SUM(B26:B32)</f>
        <v>48379929.14</v>
      </c>
      <c r="C33" s="267">
        <f>SUM(C26:C32)</f>
        <v>47925823.71</v>
      </c>
      <c r="D33" s="267">
        <f>C33-B33</f>
        <v>-454105.4299999997</v>
      </c>
      <c r="E33" s="272">
        <f>D33/B33</f>
        <v>-0.009386235946851569</v>
      </c>
      <c r="F33" s="268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0"/>
      <c r="FF33" s="260"/>
      <c r="FG33" s="260"/>
      <c r="FH33" s="260"/>
      <c r="FI33" s="260"/>
      <c r="FJ33" s="260"/>
      <c r="FK33" s="260"/>
      <c r="FL33" s="260"/>
      <c r="FM33" s="260"/>
      <c r="FN33" s="260"/>
      <c r="FO33" s="260"/>
      <c r="FP33" s="260"/>
      <c r="FQ33" s="260"/>
      <c r="FR33" s="260"/>
      <c r="FS33" s="260"/>
      <c r="FT33" s="260"/>
      <c r="FU33" s="260"/>
      <c r="FV33" s="260"/>
      <c r="FW33" s="260"/>
      <c r="FX33" s="260"/>
      <c r="FY33" s="260"/>
      <c r="FZ33" s="260"/>
      <c r="GA33" s="260"/>
      <c r="GB33" s="260"/>
      <c r="GC33" s="260"/>
      <c r="GD33" s="260"/>
      <c r="GE33" s="260"/>
      <c r="GF33" s="260"/>
      <c r="GG33" s="260"/>
      <c r="GH33" s="260"/>
      <c r="GI33" s="260"/>
      <c r="GJ33" s="260"/>
      <c r="GK33" s="260"/>
      <c r="GL33" s="260"/>
      <c r="GM33" s="260"/>
      <c r="GN33" s="260"/>
      <c r="GO33" s="260"/>
      <c r="GP33" s="260"/>
      <c r="GQ33" s="260"/>
      <c r="GR33" s="260"/>
      <c r="GS33" s="260"/>
      <c r="GT33" s="260"/>
      <c r="GU33" s="260"/>
      <c r="GV33" s="260"/>
      <c r="GW33" s="260"/>
      <c r="GX33" s="260"/>
      <c r="GY33" s="260"/>
      <c r="GZ33" s="260"/>
      <c r="HA33" s="260"/>
      <c r="HB33" s="260"/>
      <c r="HC33" s="260"/>
      <c r="HD33" s="260"/>
      <c r="HE33" s="260"/>
      <c r="HF33" s="260"/>
      <c r="HG33" s="260"/>
      <c r="HH33" s="260"/>
      <c r="HI33" s="260"/>
      <c r="HJ33" s="260"/>
      <c r="HK33" s="260"/>
      <c r="HL33" s="260"/>
      <c r="HM33" s="260"/>
      <c r="HN33" s="260"/>
      <c r="HO33" s="260"/>
      <c r="HP33" s="260"/>
      <c r="HQ33" s="260"/>
      <c r="HR33" s="260"/>
      <c r="HS33" s="260"/>
      <c r="HT33" s="260"/>
      <c r="HU33" s="260"/>
      <c r="HV33" s="260"/>
      <c r="HW33" s="260"/>
      <c r="HX33" s="260"/>
      <c r="HY33" s="260"/>
      <c r="HZ33" s="260"/>
      <c r="IA33" s="260"/>
      <c r="IB33" s="260"/>
      <c r="IC33" s="260"/>
      <c r="ID33" s="260"/>
      <c r="IE33" s="260"/>
      <c r="IF33" s="260"/>
      <c r="IG33" s="260"/>
      <c r="IH33" s="260"/>
      <c r="II33" s="260"/>
      <c r="IJ33" s="260"/>
      <c r="IK33" s="260"/>
      <c r="IL33" s="260"/>
      <c r="IM33" s="260"/>
      <c r="IN33" s="260"/>
      <c r="IO33" s="260"/>
      <c r="IP33" s="260"/>
      <c r="IQ33" s="260"/>
      <c r="IR33" s="260"/>
      <c r="IS33" s="260"/>
      <c r="IT33" s="260"/>
      <c r="IU33" s="260"/>
      <c r="IV33" s="260"/>
    </row>
    <row r="34" spans="1:256" ht="18">
      <c r="A34" s="273" t="s">
        <v>272</v>
      </c>
      <c r="B34" s="274"/>
      <c r="C34" s="274"/>
      <c r="D34" s="274"/>
      <c r="E34" s="275"/>
      <c r="F34" s="268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  <c r="FL34" s="260"/>
      <c r="FM34" s="260"/>
      <c r="FN34" s="260"/>
      <c r="FO34" s="260"/>
      <c r="FP34" s="260"/>
      <c r="FQ34" s="260"/>
      <c r="FR34" s="260"/>
      <c r="FS34" s="260"/>
      <c r="FT34" s="260"/>
      <c r="FU34" s="260"/>
      <c r="FV34" s="260"/>
      <c r="FW34" s="260"/>
      <c r="FX34" s="260"/>
      <c r="FY34" s="260"/>
      <c r="FZ34" s="260"/>
      <c r="GA34" s="260"/>
      <c r="GB34" s="260"/>
      <c r="GC34" s="260"/>
      <c r="GD34" s="260"/>
      <c r="GE34" s="260"/>
      <c r="GF34" s="260"/>
      <c r="GG34" s="260"/>
      <c r="GH34" s="260"/>
      <c r="GI34" s="260"/>
      <c r="GJ34" s="260"/>
      <c r="GK34" s="260"/>
      <c r="GL34" s="260"/>
      <c r="GM34" s="260"/>
      <c r="GN34" s="260"/>
      <c r="GO34" s="260"/>
      <c r="GP34" s="260"/>
      <c r="GQ34" s="260"/>
      <c r="GR34" s="260"/>
      <c r="GS34" s="260"/>
      <c r="GT34" s="260"/>
      <c r="GU34" s="260"/>
      <c r="GV34" s="260"/>
      <c r="GW34" s="260"/>
      <c r="GX34" s="260"/>
      <c r="GY34" s="260"/>
      <c r="GZ34" s="260"/>
      <c r="HA34" s="260"/>
      <c r="HB34" s="260"/>
      <c r="HC34" s="260"/>
      <c r="HD34" s="260"/>
      <c r="HE34" s="260"/>
      <c r="HF34" s="260"/>
      <c r="HG34" s="260"/>
      <c r="HH34" s="260"/>
      <c r="HI34" s="260"/>
      <c r="HJ34" s="260"/>
      <c r="HK34" s="260"/>
      <c r="HL34" s="260"/>
      <c r="HM34" s="260"/>
      <c r="HN34" s="260"/>
      <c r="HO34" s="260"/>
      <c r="HP34" s="260"/>
      <c r="HQ34" s="260"/>
      <c r="HR34" s="260"/>
      <c r="HS34" s="260"/>
      <c r="HT34" s="260"/>
      <c r="HU34" s="260"/>
      <c r="HV34" s="260"/>
      <c r="HW34" s="260"/>
      <c r="HX34" s="260"/>
      <c r="HY34" s="260"/>
      <c r="HZ34" s="260"/>
      <c r="IA34" s="260"/>
      <c r="IB34" s="260"/>
      <c r="IC34" s="260"/>
      <c r="ID34" s="260"/>
      <c r="IE34" s="260"/>
      <c r="IF34" s="260"/>
      <c r="IG34" s="260"/>
      <c r="IH34" s="260"/>
      <c r="II34" s="260"/>
      <c r="IJ34" s="260"/>
      <c r="IK34" s="260"/>
      <c r="IL34" s="260"/>
      <c r="IM34" s="260"/>
      <c r="IN34" s="260"/>
      <c r="IO34" s="260"/>
      <c r="IP34" s="260"/>
      <c r="IQ34" s="260"/>
      <c r="IR34" s="260"/>
      <c r="IS34" s="260"/>
      <c r="IT34" s="260"/>
      <c r="IU34" s="260"/>
      <c r="IV34" s="260"/>
    </row>
    <row r="35" spans="1:256" ht="18">
      <c r="A35" s="269" t="s">
        <v>273</v>
      </c>
      <c r="B35" s="270">
        <v>3696257.94</v>
      </c>
      <c r="C35" s="270">
        <v>5047174.68</v>
      </c>
      <c r="D35" s="269"/>
      <c r="E35" s="276"/>
      <c r="F35" s="268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  <c r="GB35" s="260"/>
      <c r="GC35" s="260"/>
      <c r="GD35" s="260"/>
      <c r="GE35" s="260"/>
      <c r="GF35" s="260"/>
      <c r="GG35" s="260"/>
      <c r="GH35" s="260"/>
      <c r="GI35" s="260"/>
      <c r="GJ35" s="260"/>
      <c r="GK35" s="260"/>
      <c r="GL35" s="260"/>
      <c r="GM35" s="260"/>
      <c r="GN35" s="260"/>
      <c r="GO35" s="260"/>
      <c r="GP35" s="260"/>
      <c r="GQ35" s="260"/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60"/>
      <c r="HF35" s="260"/>
      <c r="HG35" s="260"/>
      <c r="HH35" s="260"/>
      <c r="HI35" s="260"/>
      <c r="HJ35" s="260"/>
      <c r="HK35" s="260"/>
      <c r="HL35" s="260"/>
      <c r="HM35" s="260"/>
      <c r="HN35" s="260"/>
      <c r="HO35" s="260"/>
      <c r="HP35" s="260"/>
      <c r="HQ35" s="260"/>
      <c r="HR35" s="260"/>
      <c r="HS35" s="260"/>
      <c r="HT35" s="260"/>
      <c r="HU35" s="260"/>
      <c r="HV35" s="260"/>
      <c r="HW35" s="260"/>
      <c r="HX35" s="260"/>
      <c r="HY35" s="260"/>
      <c r="HZ35" s="260"/>
      <c r="IA35" s="260"/>
      <c r="IB35" s="260"/>
      <c r="IC35" s="260"/>
      <c r="ID35" s="260"/>
      <c r="IE35" s="260"/>
      <c r="IF35" s="260"/>
      <c r="IG35" s="260"/>
      <c r="IH35" s="260"/>
      <c r="II35" s="260"/>
      <c r="IJ35" s="260"/>
      <c r="IK35" s="260"/>
      <c r="IL35" s="260"/>
      <c r="IM35" s="260"/>
      <c r="IN35" s="260"/>
      <c r="IO35" s="260"/>
      <c r="IP35" s="260"/>
      <c r="IQ35" s="260"/>
      <c r="IR35" s="260"/>
      <c r="IS35" s="260"/>
      <c r="IT35" s="260"/>
      <c r="IU35" s="260"/>
      <c r="IV35" s="260"/>
    </row>
    <row r="36" spans="1:256" ht="18">
      <c r="A36" s="269" t="s">
        <v>274</v>
      </c>
      <c r="B36" s="277">
        <v>428.77</v>
      </c>
      <c r="C36" s="277">
        <v>12928.15</v>
      </c>
      <c r="D36" s="267"/>
      <c r="E36" s="272"/>
      <c r="F36" s="268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  <c r="IC36" s="260"/>
      <c r="ID36" s="260"/>
      <c r="IE36" s="260"/>
      <c r="IF36" s="260"/>
      <c r="IG36" s="260"/>
      <c r="IH36" s="260"/>
      <c r="II36" s="260"/>
      <c r="IJ36" s="260"/>
      <c r="IK36" s="260"/>
      <c r="IL36" s="260"/>
      <c r="IM36" s="260"/>
      <c r="IN36" s="260"/>
      <c r="IO36" s="260"/>
      <c r="IP36" s="260"/>
      <c r="IQ36" s="260"/>
      <c r="IR36" s="260"/>
      <c r="IS36" s="260"/>
      <c r="IT36" s="260"/>
      <c r="IU36" s="260"/>
      <c r="IV36" s="260"/>
    </row>
    <row r="37" spans="1:256" ht="18">
      <c r="A37" s="269" t="s">
        <v>275</v>
      </c>
      <c r="B37" s="277">
        <v>1446356.37</v>
      </c>
      <c r="C37" s="277">
        <v>1976851.9</v>
      </c>
      <c r="D37" s="267"/>
      <c r="E37" s="272"/>
      <c r="F37" s="268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  <c r="IG37" s="260"/>
      <c r="IH37" s="260"/>
      <c r="II37" s="260"/>
      <c r="IJ37" s="260"/>
      <c r="IK37" s="260"/>
      <c r="IL37" s="260"/>
      <c r="IM37" s="260"/>
      <c r="IN37" s="260"/>
      <c r="IO37" s="260"/>
      <c r="IP37" s="260"/>
      <c r="IQ37" s="260"/>
      <c r="IR37" s="260"/>
      <c r="IS37" s="260"/>
      <c r="IT37" s="260"/>
      <c r="IU37" s="260"/>
      <c r="IV37" s="260"/>
    </row>
    <row r="38" spans="1:256" ht="18">
      <c r="A38" s="271" t="s">
        <v>219</v>
      </c>
      <c r="B38" s="267">
        <f>SUM(B35:B37)</f>
        <v>5143043.08</v>
      </c>
      <c r="C38" s="267">
        <f>SUM(C35:C37)</f>
        <v>7036954.73</v>
      </c>
      <c r="D38" s="267">
        <f>C38-B38</f>
        <v>1893911.6500000004</v>
      </c>
      <c r="E38" s="272">
        <f>D38/B38</f>
        <v>0.36824728483510977</v>
      </c>
      <c r="F38" s="268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  <c r="IH38" s="260"/>
      <c r="II38" s="260"/>
      <c r="IJ38" s="260"/>
      <c r="IK38" s="260"/>
      <c r="IL38" s="260"/>
      <c r="IM38" s="260"/>
      <c r="IN38" s="260"/>
      <c r="IO38" s="260"/>
      <c r="IP38" s="260"/>
      <c r="IQ38" s="260"/>
      <c r="IR38" s="260"/>
      <c r="IS38" s="260"/>
      <c r="IT38" s="260"/>
      <c r="IU38" s="260"/>
      <c r="IV38" s="260"/>
    </row>
    <row r="39" spans="1:256" ht="18">
      <c r="A39" s="273" t="s">
        <v>276</v>
      </c>
      <c r="B39" s="274"/>
      <c r="C39" s="274"/>
      <c r="D39" s="274"/>
      <c r="E39" s="275"/>
      <c r="F39" s="268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60"/>
      <c r="HF39" s="260"/>
      <c r="HG39" s="260"/>
      <c r="HH39" s="260"/>
      <c r="HI39" s="260"/>
      <c r="HJ39" s="260"/>
      <c r="HK39" s="260"/>
      <c r="HL39" s="260"/>
      <c r="HM39" s="260"/>
      <c r="HN39" s="260"/>
      <c r="HO39" s="260"/>
      <c r="HP39" s="260"/>
      <c r="HQ39" s="260"/>
      <c r="HR39" s="260"/>
      <c r="HS39" s="260"/>
      <c r="HT39" s="260"/>
      <c r="HU39" s="260"/>
      <c r="HV39" s="260"/>
      <c r="HW39" s="260"/>
      <c r="HX39" s="260"/>
      <c r="HY39" s="260"/>
      <c r="HZ39" s="260"/>
      <c r="IA39" s="260"/>
      <c r="IB39" s="260"/>
      <c r="IC39" s="260"/>
      <c r="ID39" s="260"/>
      <c r="IE39" s="260"/>
      <c r="IF39" s="260"/>
      <c r="IG39" s="260"/>
      <c r="IH39" s="260"/>
      <c r="II39" s="260"/>
      <c r="IJ39" s="260"/>
      <c r="IK39" s="260"/>
      <c r="IL39" s="260"/>
      <c r="IM39" s="260"/>
      <c r="IN39" s="260"/>
      <c r="IO39" s="260"/>
      <c r="IP39" s="260"/>
      <c r="IQ39" s="260"/>
      <c r="IR39" s="260"/>
      <c r="IS39" s="260"/>
      <c r="IT39" s="260"/>
      <c r="IU39" s="260"/>
      <c r="IV39" s="260"/>
    </row>
    <row r="40" spans="1:256" ht="18">
      <c r="A40" s="269" t="s">
        <v>277</v>
      </c>
      <c r="B40" s="270">
        <v>7078616.05</v>
      </c>
      <c r="C40" s="270">
        <v>6327881.42</v>
      </c>
      <c r="D40" s="269"/>
      <c r="E40" s="276"/>
      <c r="F40" s="268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0"/>
      <c r="HA40" s="260"/>
      <c r="HB40" s="260"/>
      <c r="HC40" s="260"/>
      <c r="HD40" s="260"/>
      <c r="HE40" s="260"/>
      <c r="HF40" s="260"/>
      <c r="HG40" s="260"/>
      <c r="HH40" s="260"/>
      <c r="HI40" s="260"/>
      <c r="HJ40" s="260"/>
      <c r="HK40" s="260"/>
      <c r="HL40" s="260"/>
      <c r="HM40" s="260"/>
      <c r="HN40" s="260"/>
      <c r="HO40" s="260"/>
      <c r="HP40" s="260"/>
      <c r="HQ40" s="260"/>
      <c r="HR40" s="260"/>
      <c r="HS40" s="260"/>
      <c r="HT40" s="260"/>
      <c r="HU40" s="260"/>
      <c r="HV40" s="260"/>
      <c r="HW40" s="260"/>
      <c r="HX40" s="260"/>
      <c r="HY40" s="260"/>
      <c r="HZ40" s="260"/>
      <c r="IA40" s="260"/>
      <c r="IB40" s="260"/>
      <c r="IC40" s="260"/>
      <c r="ID40" s="260"/>
      <c r="IE40" s="260"/>
      <c r="IF40" s="260"/>
      <c r="IG40" s="260"/>
      <c r="IH40" s="260"/>
      <c r="II40" s="260"/>
      <c r="IJ40" s="260"/>
      <c r="IK40" s="260"/>
      <c r="IL40" s="260"/>
      <c r="IM40" s="260"/>
      <c r="IN40" s="260"/>
      <c r="IO40" s="260"/>
      <c r="IP40" s="260"/>
      <c r="IQ40" s="260"/>
      <c r="IR40" s="260"/>
      <c r="IS40" s="260"/>
      <c r="IT40" s="260"/>
      <c r="IU40" s="260"/>
      <c r="IV40" s="260"/>
    </row>
    <row r="41" spans="1:256" ht="18">
      <c r="A41" s="269" t="s">
        <v>278</v>
      </c>
      <c r="B41" s="277">
        <v>557638.02</v>
      </c>
      <c r="C41" s="277">
        <v>485311.96</v>
      </c>
      <c r="D41" s="267"/>
      <c r="E41" s="272"/>
      <c r="F41" s="268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0"/>
      <c r="HA41" s="260"/>
      <c r="HB41" s="260"/>
      <c r="HC41" s="260"/>
      <c r="HD41" s="260"/>
      <c r="HE41" s="260"/>
      <c r="HF41" s="260"/>
      <c r="HG41" s="260"/>
      <c r="HH41" s="260"/>
      <c r="HI41" s="260"/>
      <c r="HJ41" s="260"/>
      <c r="HK41" s="260"/>
      <c r="HL41" s="260"/>
      <c r="HM41" s="260"/>
      <c r="HN41" s="260"/>
      <c r="HO41" s="260"/>
      <c r="HP41" s="260"/>
      <c r="HQ41" s="260"/>
      <c r="HR41" s="260"/>
      <c r="HS41" s="260"/>
      <c r="HT41" s="260"/>
      <c r="HU41" s="260"/>
      <c r="HV41" s="260"/>
      <c r="HW41" s="260"/>
      <c r="HX41" s="260"/>
      <c r="HY41" s="260"/>
      <c r="HZ41" s="260"/>
      <c r="IA41" s="260"/>
      <c r="IB41" s="260"/>
      <c r="IC41" s="260"/>
      <c r="ID41" s="260"/>
      <c r="IE41" s="260"/>
      <c r="IF41" s="260"/>
      <c r="IG41" s="260"/>
      <c r="IH41" s="260"/>
      <c r="II41" s="260"/>
      <c r="IJ41" s="260"/>
      <c r="IK41" s="260"/>
      <c r="IL41" s="260"/>
      <c r="IM41" s="260"/>
      <c r="IN41" s="260"/>
      <c r="IO41" s="260"/>
      <c r="IP41" s="260"/>
      <c r="IQ41" s="260"/>
      <c r="IR41" s="260"/>
      <c r="IS41" s="260"/>
      <c r="IT41" s="260"/>
      <c r="IU41" s="260"/>
      <c r="IV41" s="260"/>
    </row>
    <row r="42" spans="1:256" ht="18">
      <c r="A42" s="269" t="s">
        <v>279</v>
      </c>
      <c r="B42" s="277">
        <v>27524.42</v>
      </c>
      <c r="C42" s="277">
        <v>25137.1</v>
      </c>
      <c r="D42" s="267"/>
      <c r="E42" s="272"/>
      <c r="F42" s="268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0"/>
      <c r="GU42" s="260"/>
      <c r="GV42" s="260"/>
      <c r="GW42" s="260"/>
      <c r="GX42" s="260"/>
      <c r="GY42" s="260"/>
      <c r="GZ42" s="260"/>
      <c r="HA42" s="260"/>
      <c r="HB42" s="260"/>
      <c r="HC42" s="260"/>
      <c r="HD42" s="260"/>
      <c r="HE42" s="260"/>
      <c r="HF42" s="260"/>
      <c r="HG42" s="260"/>
      <c r="HH42" s="260"/>
      <c r="HI42" s="260"/>
      <c r="HJ42" s="260"/>
      <c r="HK42" s="260"/>
      <c r="HL42" s="260"/>
      <c r="HM42" s="260"/>
      <c r="HN42" s="260"/>
      <c r="HO42" s="260"/>
      <c r="HP42" s="260"/>
      <c r="HQ42" s="260"/>
      <c r="HR42" s="260"/>
      <c r="HS42" s="260"/>
      <c r="HT42" s="260"/>
      <c r="HU42" s="260"/>
      <c r="HV42" s="260"/>
      <c r="HW42" s="260"/>
      <c r="HX42" s="260"/>
      <c r="HY42" s="260"/>
      <c r="HZ42" s="260"/>
      <c r="IA42" s="260"/>
      <c r="IB42" s="260"/>
      <c r="IC42" s="260"/>
      <c r="ID42" s="260"/>
      <c r="IE42" s="260"/>
      <c r="IF42" s="260"/>
      <c r="IG42" s="260"/>
      <c r="IH42" s="260"/>
      <c r="II42" s="260"/>
      <c r="IJ42" s="260"/>
      <c r="IK42" s="260"/>
      <c r="IL42" s="260"/>
      <c r="IM42" s="260"/>
      <c r="IN42" s="260"/>
      <c r="IO42" s="260"/>
      <c r="IP42" s="260"/>
      <c r="IQ42" s="260"/>
      <c r="IR42" s="260"/>
      <c r="IS42" s="260"/>
      <c r="IT42" s="260"/>
      <c r="IU42" s="260"/>
      <c r="IV42" s="260"/>
    </row>
    <row r="43" spans="1:256" ht="18">
      <c r="A43" s="269" t="s">
        <v>280</v>
      </c>
      <c r="B43" s="277">
        <v>50</v>
      </c>
      <c r="C43" s="277">
        <v>120</v>
      </c>
      <c r="D43" s="267"/>
      <c r="E43" s="272"/>
      <c r="F43" s="268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  <c r="GK43" s="260"/>
      <c r="GL43" s="260"/>
      <c r="GM43" s="260"/>
      <c r="GN43" s="260"/>
      <c r="GO43" s="260"/>
      <c r="GP43" s="260"/>
      <c r="GQ43" s="260"/>
      <c r="GR43" s="260"/>
      <c r="GS43" s="260"/>
      <c r="GT43" s="260"/>
      <c r="GU43" s="260"/>
      <c r="GV43" s="260"/>
      <c r="GW43" s="260"/>
      <c r="GX43" s="260"/>
      <c r="GY43" s="260"/>
      <c r="GZ43" s="260"/>
      <c r="HA43" s="260"/>
      <c r="HB43" s="260"/>
      <c r="HC43" s="260"/>
      <c r="HD43" s="260"/>
      <c r="HE43" s="260"/>
      <c r="HF43" s="260"/>
      <c r="HG43" s="260"/>
      <c r="HH43" s="260"/>
      <c r="HI43" s="260"/>
      <c r="HJ43" s="260"/>
      <c r="HK43" s="260"/>
      <c r="HL43" s="260"/>
      <c r="HM43" s="260"/>
      <c r="HN43" s="260"/>
      <c r="HO43" s="260"/>
      <c r="HP43" s="260"/>
      <c r="HQ43" s="260"/>
      <c r="HR43" s="260"/>
      <c r="HS43" s="260"/>
      <c r="HT43" s="260"/>
      <c r="HU43" s="260"/>
      <c r="HV43" s="260"/>
      <c r="HW43" s="260"/>
      <c r="HX43" s="260"/>
      <c r="HY43" s="260"/>
      <c r="HZ43" s="260"/>
      <c r="IA43" s="260"/>
      <c r="IB43" s="260"/>
      <c r="IC43" s="260"/>
      <c r="ID43" s="260"/>
      <c r="IE43" s="260"/>
      <c r="IF43" s="260"/>
      <c r="IG43" s="260"/>
      <c r="IH43" s="260"/>
      <c r="II43" s="260"/>
      <c r="IJ43" s="260"/>
      <c r="IK43" s="260"/>
      <c r="IL43" s="260"/>
      <c r="IM43" s="260"/>
      <c r="IN43" s="260"/>
      <c r="IO43" s="260"/>
      <c r="IP43" s="260"/>
      <c r="IQ43" s="260"/>
      <c r="IR43" s="260"/>
      <c r="IS43" s="260"/>
      <c r="IT43" s="260"/>
      <c r="IU43" s="260"/>
      <c r="IV43" s="260"/>
    </row>
    <row r="44" spans="1:256" ht="18">
      <c r="A44" s="269" t="s">
        <v>281</v>
      </c>
      <c r="B44" s="277">
        <v>0</v>
      </c>
      <c r="C44" s="277">
        <v>5</v>
      </c>
      <c r="D44" s="267"/>
      <c r="E44" s="272"/>
      <c r="F44" s="268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  <c r="GK44" s="260"/>
      <c r="GL44" s="260"/>
      <c r="GM44" s="260"/>
      <c r="GN44" s="260"/>
      <c r="GO44" s="260"/>
      <c r="GP44" s="260"/>
      <c r="GQ44" s="260"/>
      <c r="GR44" s="260"/>
      <c r="GS44" s="260"/>
      <c r="GT44" s="260"/>
      <c r="GU44" s="260"/>
      <c r="GV44" s="260"/>
      <c r="GW44" s="260"/>
      <c r="GX44" s="260"/>
      <c r="GY44" s="260"/>
      <c r="GZ44" s="260"/>
      <c r="HA44" s="260"/>
      <c r="HB44" s="260"/>
      <c r="HC44" s="260"/>
      <c r="HD44" s="260"/>
      <c r="HE44" s="260"/>
      <c r="HF44" s="260"/>
      <c r="HG44" s="260"/>
      <c r="HH44" s="260"/>
      <c r="HI44" s="260"/>
      <c r="HJ44" s="260"/>
      <c r="HK44" s="260"/>
      <c r="HL44" s="260"/>
      <c r="HM44" s="260"/>
      <c r="HN44" s="260"/>
      <c r="HO44" s="260"/>
      <c r="HP44" s="260"/>
      <c r="HQ44" s="260"/>
      <c r="HR44" s="260"/>
      <c r="HS44" s="260"/>
      <c r="HT44" s="260"/>
      <c r="HU44" s="260"/>
      <c r="HV44" s="260"/>
      <c r="HW44" s="260"/>
      <c r="HX44" s="260"/>
      <c r="HY44" s="260"/>
      <c r="HZ44" s="260"/>
      <c r="IA44" s="260"/>
      <c r="IB44" s="260"/>
      <c r="IC44" s="260"/>
      <c r="ID44" s="260"/>
      <c r="IE44" s="260"/>
      <c r="IF44" s="260"/>
      <c r="IG44" s="260"/>
      <c r="IH44" s="260"/>
      <c r="II44" s="260"/>
      <c r="IJ44" s="260"/>
      <c r="IK44" s="260"/>
      <c r="IL44" s="260"/>
      <c r="IM44" s="260"/>
      <c r="IN44" s="260"/>
      <c r="IO44" s="260"/>
      <c r="IP44" s="260"/>
      <c r="IQ44" s="260"/>
      <c r="IR44" s="260"/>
      <c r="IS44" s="260"/>
      <c r="IT44" s="260"/>
      <c r="IU44" s="260"/>
      <c r="IV44" s="260"/>
    </row>
    <row r="45" spans="1:256" ht="18">
      <c r="A45" s="269" t="s">
        <v>282</v>
      </c>
      <c r="B45" s="277">
        <v>0</v>
      </c>
      <c r="C45" s="277">
        <v>0</v>
      </c>
      <c r="D45" s="267"/>
      <c r="E45" s="272"/>
      <c r="F45" s="268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260"/>
      <c r="EF45" s="260"/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J45" s="260"/>
      <c r="GK45" s="260"/>
      <c r="GL45" s="260"/>
      <c r="GM45" s="260"/>
      <c r="GN45" s="260"/>
      <c r="GO45" s="260"/>
      <c r="GP45" s="260"/>
      <c r="GQ45" s="260"/>
      <c r="GR45" s="260"/>
      <c r="GS45" s="260"/>
      <c r="GT45" s="260"/>
      <c r="GU45" s="260"/>
      <c r="GV45" s="260"/>
      <c r="GW45" s="260"/>
      <c r="GX45" s="260"/>
      <c r="GY45" s="260"/>
      <c r="GZ45" s="260"/>
      <c r="HA45" s="260"/>
      <c r="HB45" s="260"/>
      <c r="HC45" s="260"/>
      <c r="HD45" s="260"/>
      <c r="HE45" s="260"/>
      <c r="HF45" s="260"/>
      <c r="HG45" s="260"/>
      <c r="HH45" s="260"/>
      <c r="HI45" s="260"/>
      <c r="HJ45" s="260"/>
      <c r="HK45" s="260"/>
      <c r="HL45" s="260"/>
      <c r="HM45" s="260"/>
      <c r="HN45" s="260"/>
      <c r="HO45" s="260"/>
      <c r="HP45" s="260"/>
      <c r="HQ45" s="260"/>
      <c r="HR45" s="260"/>
      <c r="HS45" s="260"/>
      <c r="HT45" s="260"/>
      <c r="HU45" s="260"/>
      <c r="HV45" s="260"/>
      <c r="HW45" s="260"/>
      <c r="HX45" s="260"/>
      <c r="HY45" s="260"/>
      <c r="HZ45" s="260"/>
      <c r="IA45" s="260"/>
      <c r="IB45" s="260"/>
      <c r="IC45" s="260"/>
      <c r="ID45" s="260"/>
      <c r="IE45" s="260"/>
      <c r="IF45" s="260"/>
      <c r="IG45" s="260"/>
      <c r="IH45" s="260"/>
      <c r="II45" s="260"/>
      <c r="IJ45" s="260"/>
      <c r="IK45" s="260"/>
      <c r="IL45" s="260"/>
      <c r="IM45" s="260"/>
      <c r="IN45" s="260"/>
      <c r="IO45" s="260"/>
      <c r="IP45" s="260"/>
      <c r="IQ45" s="260"/>
      <c r="IR45" s="260"/>
      <c r="IS45" s="260"/>
      <c r="IT45" s="260"/>
      <c r="IU45" s="260"/>
      <c r="IV45" s="260"/>
    </row>
    <row r="46" spans="1:256" ht="18">
      <c r="A46" s="269" t="s">
        <v>283</v>
      </c>
      <c r="B46" s="277">
        <v>0</v>
      </c>
      <c r="C46" s="277">
        <v>0</v>
      </c>
      <c r="D46" s="267"/>
      <c r="E46" s="272"/>
      <c r="F46" s="268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0"/>
      <c r="GU46" s="260"/>
      <c r="GV46" s="260"/>
      <c r="GW46" s="260"/>
      <c r="GX46" s="260"/>
      <c r="GY46" s="260"/>
      <c r="GZ46" s="260"/>
      <c r="HA46" s="260"/>
      <c r="HB46" s="260"/>
      <c r="HC46" s="260"/>
      <c r="HD46" s="260"/>
      <c r="HE46" s="260"/>
      <c r="HF46" s="260"/>
      <c r="HG46" s="260"/>
      <c r="HH46" s="260"/>
      <c r="HI46" s="260"/>
      <c r="HJ46" s="260"/>
      <c r="HK46" s="260"/>
      <c r="HL46" s="260"/>
      <c r="HM46" s="260"/>
      <c r="HN46" s="260"/>
      <c r="HO46" s="260"/>
      <c r="HP46" s="260"/>
      <c r="HQ46" s="260"/>
      <c r="HR46" s="260"/>
      <c r="HS46" s="260"/>
      <c r="HT46" s="260"/>
      <c r="HU46" s="260"/>
      <c r="HV46" s="260"/>
      <c r="HW46" s="260"/>
      <c r="HX46" s="260"/>
      <c r="HY46" s="260"/>
      <c r="HZ46" s="260"/>
      <c r="IA46" s="260"/>
      <c r="IB46" s="260"/>
      <c r="IC46" s="260"/>
      <c r="ID46" s="260"/>
      <c r="IE46" s="260"/>
      <c r="IF46" s="260"/>
      <c r="IG46" s="260"/>
      <c r="IH46" s="260"/>
      <c r="II46" s="260"/>
      <c r="IJ46" s="260"/>
      <c r="IK46" s="260"/>
      <c r="IL46" s="260"/>
      <c r="IM46" s="260"/>
      <c r="IN46" s="260"/>
      <c r="IO46" s="260"/>
      <c r="IP46" s="260"/>
      <c r="IQ46" s="260"/>
      <c r="IR46" s="260"/>
      <c r="IS46" s="260"/>
      <c r="IT46" s="260"/>
      <c r="IU46" s="260"/>
      <c r="IV46" s="260"/>
    </row>
    <row r="47" spans="1:256" ht="18">
      <c r="A47" s="269" t="s">
        <v>284</v>
      </c>
      <c r="B47" s="277">
        <v>5108.59</v>
      </c>
      <c r="C47" s="277">
        <v>14429.61</v>
      </c>
      <c r="D47" s="267"/>
      <c r="E47" s="272" t="s">
        <v>106</v>
      </c>
      <c r="F47" s="268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/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  <c r="GK47" s="260"/>
      <c r="GL47" s="260"/>
      <c r="GM47" s="260"/>
      <c r="GN47" s="260"/>
      <c r="GO47" s="260"/>
      <c r="GP47" s="260"/>
      <c r="GQ47" s="260"/>
      <c r="GR47" s="260"/>
      <c r="GS47" s="260"/>
      <c r="GT47" s="260"/>
      <c r="GU47" s="260"/>
      <c r="GV47" s="260"/>
      <c r="GW47" s="260"/>
      <c r="GX47" s="260"/>
      <c r="GY47" s="260"/>
      <c r="GZ47" s="260"/>
      <c r="HA47" s="260"/>
      <c r="HB47" s="260"/>
      <c r="HC47" s="260"/>
      <c r="HD47" s="260"/>
      <c r="HE47" s="260"/>
      <c r="HF47" s="260"/>
      <c r="HG47" s="260"/>
      <c r="HH47" s="260"/>
      <c r="HI47" s="260"/>
      <c r="HJ47" s="260"/>
      <c r="HK47" s="260"/>
      <c r="HL47" s="260"/>
      <c r="HM47" s="260"/>
      <c r="HN47" s="260"/>
      <c r="HO47" s="260"/>
      <c r="HP47" s="260"/>
      <c r="HQ47" s="260"/>
      <c r="HR47" s="260"/>
      <c r="HS47" s="260"/>
      <c r="HT47" s="260"/>
      <c r="HU47" s="260"/>
      <c r="HV47" s="260"/>
      <c r="HW47" s="260"/>
      <c r="HX47" s="260"/>
      <c r="HY47" s="260"/>
      <c r="HZ47" s="260"/>
      <c r="IA47" s="260"/>
      <c r="IB47" s="260"/>
      <c r="IC47" s="260"/>
      <c r="ID47" s="260"/>
      <c r="IE47" s="260"/>
      <c r="IF47" s="260"/>
      <c r="IG47" s="260"/>
      <c r="IH47" s="260"/>
      <c r="II47" s="260"/>
      <c r="IJ47" s="260"/>
      <c r="IK47" s="260"/>
      <c r="IL47" s="260"/>
      <c r="IM47" s="260"/>
      <c r="IN47" s="260"/>
      <c r="IO47" s="260"/>
      <c r="IP47" s="260"/>
      <c r="IQ47" s="260"/>
      <c r="IR47" s="260"/>
      <c r="IS47" s="260"/>
      <c r="IT47" s="260"/>
      <c r="IU47" s="260"/>
      <c r="IV47" s="260"/>
    </row>
    <row r="48" spans="1:256" ht="18">
      <c r="A48" s="271" t="s">
        <v>219</v>
      </c>
      <c r="B48" s="267">
        <f>SUM(B40:B47)</f>
        <v>7668937.08</v>
      </c>
      <c r="C48" s="267">
        <f>SUM(C40:C47)</f>
        <v>6852885.09</v>
      </c>
      <c r="D48" s="267">
        <f>C48-B48</f>
        <v>-816051.9900000002</v>
      </c>
      <c r="E48" s="272">
        <f>D48/B48</f>
        <v>-0.10641005154784765</v>
      </c>
      <c r="F48" s="268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  <c r="GK48" s="260"/>
      <c r="GL48" s="260"/>
      <c r="GM48" s="260"/>
      <c r="GN48" s="260"/>
      <c r="GO48" s="260"/>
      <c r="GP48" s="260"/>
      <c r="GQ48" s="260"/>
      <c r="GR48" s="260"/>
      <c r="GS48" s="260"/>
      <c r="GT48" s="260"/>
      <c r="GU48" s="260"/>
      <c r="GV48" s="260"/>
      <c r="GW48" s="260"/>
      <c r="GX48" s="260"/>
      <c r="GY48" s="260"/>
      <c r="GZ48" s="260"/>
      <c r="HA48" s="260"/>
      <c r="HB48" s="260"/>
      <c r="HC48" s="260"/>
      <c r="HD48" s="260"/>
      <c r="HE48" s="260"/>
      <c r="HF48" s="260"/>
      <c r="HG48" s="260"/>
      <c r="HH48" s="260"/>
      <c r="HI48" s="260"/>
      <c r="HJ48" s="260"/>
      <c r="HK48" s="260"/>
      <c r="HL48" s="260"/>
      <c r="HM48" s="260"/>
      <c r="HN48" s="260"/>
      <c r="HO48" s="260"/>
      <c r="HP48" s="260"/>
      <c r="HQ48" s="260"/>
      <c r="HR48" s="260"/>
      <c r="HS48" s="260"/>
      <c r="HT48" s="260"/>
      <c r="HU48" s="260"/>
      <c r="HV48" s="260"/>
      <c r="HW48" s="260"/>
      <c r="HX48" s="260"/>
      <c r="HY48" s="260"/>
      <c r="HZ48" s="260"/>
      <c r="IA48" s="260"/>
      <c r="IB48" s="260"/>
      <c r="IC48" s="260"/>
      <c r="ID48" s="260"/>
      <c r="IE48" s="260"/>
      <c r="IF48" s="260"/>
      <c r="IG48" s="260"/>
      <c r="IH48" s="260"/>
      <c r="II48" s="260"/>
      <c r="IJ48" s="260"/>
      <c r="IK48" s="260"/>
      <c r="IL48" s="260"/>
      <c r="IM48" s="260"/>
      <c r="IN48" s="260"/>
      <c r="IO48" s="260"/>
      <c r="IP48" s="260"/>
      <c r="IQ48" s="260"/>
      <c r="IR48" s="260"/>
      <c r="IS48" s="260"/>
      <c r="IT48" s="260"/>
      <c r="IU48" s="260"/>
      <c r="IV48" s="260"/>
    </row>
    <row r="49" spans="1:256" ht="18">
      <c r="A49" s="278"/>
      <c r="B49" s="278"/>
      <c r="C49" s="278"/>
      <c r="D49" s="278"/>
      <c r="E49" s="278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  <c r="GK49" s="260"/>
      <c r="GL49" s="260"/>
      <c r="GM49" s="260"/>
      <c r="GN49" s="260"/>
      <c r="GO49" s="260"/>
      <c r="GP49" s="260"/>
      <c r="GQ49" s="260"/>
      <c r="GR49" s="260"/>
      <c r="GS49" s="260"/>
      <c r="GT49" s="260"/>
      <c r="GU49" s="260"/>
      <c r="GV49" s="260"/>
      <c r="GW49" s="260"/>
      <c r="GX49" s="260"/>
      <c r="GY49" s="260"/>
      <c r="GZ49" s="260"/>
      <c r="HA49" s="260"/>
      <c r="HB49" s="260"/>
      <c r="HC49" s="260"/>
      <c r="HD49" s="260"/>
      <c r="HE49" s="260"/>
      <c r="HF49" s="260"/>
      <c r="HG49" s="260"/>
      <c r="HH49" s="260"/>
      <c r="HI49" s="260"/>
      <c r="HJ49" s="260"/>
      <c r="HK49" s="260"/>
      <c r="HL49" s="260"/>
      <c r="HM49" s="260"/>
      <c r="HN49" s="260"/>
      <c r="HO49" s="260"/>
      <c r="HP49" s="260"/>
      <c r="HQ49" s="260"/>
      <c r="HR49" s="260"/>
      <c r="HS49" s="260"/>
      <c r="HT49" s="260"/>
      <c r="HU49" s="260"/>
      <c r="HV49" s="260"/>
      <c r="HW49" s="260"/>
      <c r="HX49" s="260"/>
      <c r="HY49" s="260"/>
      <c r="HZ49" s="260"/>
      <c r="IA49" s="260"/>
      <c r="IB49" s="260"/>
      <c r="IC49" s="260"/>
      <c r="ID49" s="260"/>
      <c r="IE49" s="260"/>
      <c r="IF49" s="260"/>
      <c r="IG49" s="260"/>
      <c r="IH49" s="260"/>
      <c r="II49" s="260"/>
      <c r="IJ49" s="260"/>
      <c r="IK49" s="260"/>
      <c r="IL49" s="260"/>
      <c r="IM49" s="260"/>
      <c r="IN49" s="260"/>
      <c r="IO49" s="260"/>
      <c r="IP49" s="260"/>
      <c r="IQ49" s="260"/>
      <c r="IR49" s="260"/>
      <c r="IS49" s="260"/>
      <c r="IT49" s="260"/>
      <c r="IU49" s="260"/>
      <c r="IV49" s="260"/>
    </row>
    <row r="50" spans="1:256" ht="18">
      <c r="A50" s="257"/>
      <c r="B50" s="257"/>
      <c r="C50" s="257"/>
      <c r="D50" s="257"/>
      <c r="E50" s="25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  <c r="GK50" s="260"/>
      <c r="GL50" s="260"/>
      <c r="GM50" s="260"/>
      <c r="GN50" s="260"/>
      <c r="GO50" s="260"/>
      <c r="GP50" s="260"/>
      <c r="GQ50" s="260"/>
      <c r="GR50" s="260"/>
      <c r="GS50" s="260"/>
      <c r="GT50" s="260"/>
      <c r="GU50" s="260"/>
      <c r="GV50" s="260"/>
      <c r="GW50" s="260"/>
      <c r="GX50" s="260"/>
      <c r="GY50" s="260"/>
      <c r="GZ50" s="260"/>
      <c r="HA50" s="260"/>
      <c r="HB50" s="260"/>
      <c r="HC50" s="260"/>
      <c r="HD50" s="260"/>
      <c r="HE50" s="260"/>
      <c r="HF50" s="260"/>
      <c r="HG50" s="260"/>
      <c r="HH50" s="260"/>
      <c r="HI50" s="260"/>
      <c r="HJ50" s="260"/>
      <c r="HK50" s="260"/>
      <c r="HL50" s="260"/>
      <c r="HM50" s="260"/>
      <c r="HN50" s="260"/>
      <c r="HO50" s="260"/>
      <c r="HP50" s="260"/>
      <c r="HQ50" s="260"/>
      <c r="HR50" s="260"/>
      <c r="HS50" s="260"/>
      <c r="HT50" s="260"/>
      <c r="HU50" s="260"/>
      <c r="HV50" s="260"/>
      <c r="HW50" s="260"/>
      <c r="HX50" s="260"/>
      <c r="HY50" s="260"/>
      <c r="HZ50" s="260"/>
      <c r="IA50" s="260"/>
      <c r="IB50" s="260"/>
      <c r="IC50" s="260"/>
      <c r="ID50" s="260"/>
      <c r="IE50" s="260"/>
      <c r="IF50" s="260"/>
      <c r="IG50" s="260"/>
      <c r="IH50" s="260"/>
      <c r="II50" s="260"/>
      <c r="IJ50" s="260"/>
      <c r="IK50" s="260"/>
      <c r="IL50" s="260"/>
      <c r="IM50" s="260"/>
      <c r="IN50" s="260"/>
      <c r="IO50" s="260"/>
      <c r="IP50" s="260"/>
      <c r="IQ50" s="260"/>
      <c r="IR50" s="260"/>
      <c r="IS50" s="260"/>
      <c r="IT50" s="260"/>
      <c r="IU50" s="260"/>
      <c r="IV50" s="260"/>
    </row>
    <row r="51" spans="1:256" ht="18">
      <c r="A51" s="257"/>
      <c r="B51" s="258" t="s">
        <v>0</v>
      </c>
      <c r="C51" s="258"/>
      <c r="D51" s="258"/>
      <c r="E51" s="257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0"/>
      <c r="GU51" s="260"/>
      <c r="GV51" s="260"/>
      <c r="GW51" s="260"/>
      <c r="GX51" s="260"/>
      <c r="GY51" s="260"/>
      <c r="GZ51" s="260"/>
      <c r="HA51" s="260"/>
      <c r="HB51" s="260"/>
      <c r="HC51" s="260"/>
      <c r="HD51" s="260"/>
      <c r="HE51" s="260"/>
      <c r="HF51" s="260"/>
      <c r="HG51" s="260"/>
      <c r="HH51" s="260"/>
      <c r="HI51" s="260"/>
      <c r="HJ51" s="260"/>
      <c r="HK51" s="260"/>
      <c r="HL51" s="260"/>
      <c r="HM51" s="260"/>
      <c r="HN51" s="260"/>
      <c r="HO51" s="260"/>
      <c r="HP51" s="260"/>
      <c r="HQ51" s="260"/>
      <c r="HR51" s="260"/>
      <c r="HS51" s="260"/>
      <c r="HT51" s="260"/>
      <c r="HU51" s="260"/>
      <c r="HV51" s="260"/>
      <c r="HW51" s="260"/>
      <c r="HX51" s="260"/>
      <c r="HY51" s="260"/>
      <c r="HZ51" s="260"/>
      <c r="IA51" s="260"/>
      <c r="IB51" s="260"/>
      <c r="IC51" s="260"/>
      <c r="ID51" s="260"/>
      <c r="IE51" s="260"/>
      <c r="IF51" s="260"/>
      <c r="IG51" s="260"/>
      <c r="IH51" s="260"/>
      <c r="II51" s="260"/>
      <c r="IJ51" s="260"/>
      <c r="IK51" s="260"/>
      <c r="IL51" s="260"/>
      <c r="IM51" s="260"/>
      <c r="IN51" s="260"/>
      <c r="IO51" s="260"/>
      <c r="IP51" s="260"/>
      <c r="IQ51" s="260"/>
      <c r="IR51" s="260"/>
      <c r="IS51" s="260"/>
      <c r="IT51" s="260"/>
      <c r="IU51" s="260"/>
      <c r="IV51" s="260"/>
    </row>
    <row r="52" spans="1:256" ht="18">
      <c r="A52" s="257"/>
      <c r="B52" s="258" t="s">
        <v>285</v>
      </c>
      <c r="C52" s="258"/>
      <c r="D52" s="258"/>
      <c r="E52" s="257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0"/>
      <c r="FM52" s="260"/>
      <c r="FN52" s="260"/>
      <c r="FO52" s="260"/>
      <c r="FP52" s="260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0"/>
      <c r="GU52" s="260"/>
      <c r="GV52" s="260"/>
      <c r="GW52" s="260"/>
      <c r="GX52" s="260"/>
      <c r="GY52" s="260"/>
      <c r="GZ52" s="260"/>
      <c r="HA52" s="260"/>
      <c r="HB52" s="260"/>
      <c r="HC52" s="260"/>
      <c r="HD52" s="260"/>
      <c r="HE52" s="260"/>
      <c r="HF52" s="260"/>
      <c r="HG52" s="260"/>
      <c r="HH52" s="260"/>
      <c r="HI52" s="260"/>
      <c r="HJ52" s="260"/>
      <c r="HK52" s="260"/>
      <c r="HL52" s="260"/>
      <c r="HM52" s="260"/>
      <c r="HN52" s="260"/>
      <c r="HO52" s="260"/>
      <c r="HP52" s="260"/>
      <c r="HQ52" s="260"/>
      <c r="HR52" s="260"/>
      <c r="HS52" s="260"/>
      <c r="HT52" s="260"/>
      <c r="HU52" s="260"/>
      <c r="HV52" s="260"/>
      <c r="HW52" s="260"/>
      <c r="HX52" s="260"/>
      <c r="HY52" s="260"/>
      <c r="HZ52" s="260"/>
      <c r="IA52" s="260"/>
      <c r="IB52" s="260"/>
      <c r="IC52" s="260"/>
      <c r="ID52" s="260"/>
      <c r="IE52" s="260"/>
      <c r="IF52" s="260"/>
      <c r="IG52" s="260"/>
      <c r="IH52" s="260"/>
      <c r="II52" s="260"/>
      <c r="IJ52" s="260"/>
      <c r="IK52" s="260"/>
      <c r="IL52" s="260"/>
      <c r="IM52" s="260"/>
      <c r="IN52" s="260"/>
      <c r="IO52" s="260"/>
      <c r="IP52" s="260"/>
      <c r="IQ52" s="260"/>
      <c r="IR52" s="260"/>
      <c r="IS52" s="260"/>
      <c r="IT52" s="260"/>
      <c r="IU52" s="260"/>
      <c r="IV52" s="260"/>
    </row>
    <row r="53" spans="1:256" ht="18">
      <c r="A53" s="262" t="s">
        <v>447</v>
      </c>
      <c r="B53" s="257" t="s">
        <v>105</v>
      </c>
      <c r="C53" s="257"/>
      <c r="D53" s="257"/>
      <c r="E53" s="262" t="s">
        <v>448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0"/>
      <c r="DT53" s="260"/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0"/>
      <c r="HF53" s="260"/>
      <c r="HG53" s="260"/>
      <c r="HH53" s="260"/>
      <c r="HI53" s="260"/>
      <c r="HJ53" s="260"/>
      <c r="HK53" s="260"/>
      <c r="HL53" s="260"/>
      <c r="HM53" s="260"/>
      <c r="HN53" s="260"/>
      <c r="HO53" s="260"/>
      <c r="HP53" s="260"/>
      <c r="HQ53" s="260"/>
      <c r="HR53" s="260"/>
      <c r="HS53" s="260"/>
      <c r="HT53" s="260"/>
      <c r="HU53" s="260"/>
      <c r="HV53" s="260"/>
      <c r="HW53" s="260"/>
      <c r="HX53" s="260"/>
      <c r="HY53" s="260"/>
      <c r="HZ53" s="260"/>
      <c r="IA53" s="260"/>
      <c r="IB53" s="260"/>
      <c r="IC53" s="260"/>
      <c r="ID53" s="260"/>
      <c r="IE53" s="260"/>
      <c r="IF53" s="260"/>
      <c r="IG53" s="260"/>
      <c r="IH53" s="260"/>
      <c r="II53" s="260"/>
      <c r="IJ53" s="260"/>
      <c r="IK53" s="260"/>
      <c r="IL53" s="260"/>
      <c r="IM53" s="260"/>
      <c r="IN53" s="260"/>
      <c r="IO53" s="260"/>
      <c r="IP53" s="260"/>
      <c r="IQ53" s="260"/>
      <c r="IR53" s="260"/>
      <c r="IS53" s="260"/>
      <c r="IT53" s="260"/>
      <c r="IU53" s="260"/>
      <c r="IV53" s="260"/>
    </row>
    <row r="54" spans="1:256" ht="18">
      <c r="A54" s="263" t="s">
        <v>243</v>
      </c>
      <c r="B54" s="263" t="s">
        <v>244</v>
      </c>
      <c r="C54" s="263" t="s">
        <v>245</v>
      </c>
      <c r="D54" s="263" t="s">
        <v>246</v>
      </c>
      <c r="E54" s="263" t="s">
        <v>247</v>
      </c>
      <c r="F54" s="268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60"/>
      <c r="DU54" s="260"/>
      <c r="DV54" s="260"/>
      <c r="DW54" s="260"/>
      <c r="DX54" s="260"/>
      <c r="DY54" s="260"/>
      <c r="DZ54" s="260"/>
      <c r="EA54" s="260"/>
      <c r="EB54" s="260"/>
      <c r="EC54" s="260"/>
      <c r="ED54" s="260"/>
      <c r="EE54" s="260"/>
      <c r="EF54" s="260"/>
      <c r="EG54" s="260"/>
      <c r="EH54" s="260"/>
      <c r="EI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  <c r="FH54" s="260"/>
      <c r="FI54" s="260"/>
      <c r="FJ54" s="260"/>
      <c r="FK54" s="260"/>
      <c r="FL54" s="260"/>
      <c r="FM54" s="260"/>
      <c r="FN54" s="260"/>
      <c r="FO54" s="260"/>
      <c r="FP54" s="260"/>
      <c r="FQ54" s="260"/>
      <c r="FR54" s="260"/>
      <c r="FS54" s="260"/>
      <c r="FT54" s="260"/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  <c r="GK54" s="260"/>
      <c r="GL54" s="260"/>
      <c r="GM54" s="260"/>
      <c r="GN54" s="260"/>
      <c r="GO54" s="260"/>
      <c r="GP54" s="260"/>
      <c r="GQ54" s="260"/>
      <c r="GR54" s="260"/>
      <c r="GS54" s="260"/>
      <c r="GT54" s="260"/>
      <c r="GU54" s="260"/>
      <c r="GV54" s="260"/>
      <c r="GW54" s="260"/>
      <c r="GX54" s="260"/>
      <c r="GY54" s="260"/>
      <c r="GZ54" s="260"/>
      <c r="HA54" s="260"/>
      <c r="HB54" s="260"/>
      <c r="HC54" s="260"/>
      <c r="HD54" s="260"/>
      <c r="HE54" s="260"/>
      <c r="HF54" s="260"/>
      <c r="HG54" s="260"/>
      <c r="HH54" s="260"/>
      <c r="HI54" s="260"/>
      <c r="HJ54" s="260"/>
      <c r="HK54" s="260"/>
      <c r="HL54" s="260"/>
      <c r="HM54" s="260"/>
      <c r="HN54" s="260"/>
      <c r="HO54" s="260"/>
      <c r="HP54" s="260"/>
      <c r="HQ54" s="260"/>
      <c r="HR54" s="260"/>
      <c r="HS54" s="260"/>
      <c r="HT54" s="260"/>
      <c r="HU54" s="260"/>
      <c r="HV54" s="260"/>
      <c r="HW54" s="260"/>
      <c r="HX54" s="260"/>
      <c r="HY54" s="260"/>
      <c r="HZ54" s="260"/>
      <c r="IA54" s="260"/>
      <c r="IB54" s="260"/>
      <c r="IC54" s="260"/>
      <c r="ID54" s="260"/>
      <c r="IE54" s="260"/>
      <c r="IF54" s="260"/>
      <c r="IG54" s="260"/>
      <c r="IH54" s="260"/>
      <c r="II54" s="260"/>
      <c r="IJ54" s="260"/>
      <c r="IK54" s="260"/>
      <c r="IL54" s="260"/>
      <c r="IM54" s="260"/>
      <c r="IN54" s="260"/>
      <c r="IO54" s="260"/>
      <c r="IP54" s="260"/>
      <c r="IQ54" s="260"/>
      <c r="IR54" s="260"/>
      <c r="IS54" s="260"/>
      <c r="IT54" s="260"/>
      <c r="IU54" s="260"/>
      <c r="IV54" s="260"/>
    </row>
    <row r="55" spans="1:256" ht="18">
      <c r="A55" s="266" t="s">
        <v>288</v>
      </c>
      <c r="B55" s="267" t="s">
        <v>106</v>
      </c>
      <c r="C55" s="267" t="s">
        <v>106</v>
      </c>
      <c r="D55" s="267"/>
      <c r="E55" s="267"/>
      <c r="F55" s="268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260"/>
      <c r="EF55" s="260"/>
      <c r="EG55" s="260"/>
      <c r="EH55" s="260"/>
      <c r="EI55" s="260"/>
      <c r="EJ55" s="260"/>
      <c r="EK55" s="260"/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260"/>
      <c r="FI55" s="260"/>
      <c r="FJ55" s="260"/>
      <c r="FK55" s="260"/>
      <c r="FL55" s="260"/>
      <c r="FM55" s="260"/>
      <c r="FN55" s="260"/>
      <c r="FO55" s="260"/>
      <c r="FP55" s="260"/>
      <c r="FQ55" s="260"/>
      <c r="FR55" s="260"/>
      <c r="FS55" s="260"/>
      <c r="FT55" s="260"/>
      <c r="FU55" s="260"/>
      <c r="FV55" s="260"/>
      <c r="FW55" s="260"/>
      <c r="FX55" s="260"/>
      <c r="FY55" s="260"/>
      <c r="FZ55" s="260"/>
      <c r="GA55" s="260"/>
      <c r="GB55" s="260"/>
      <c r="GC55" s="260"/>
      <c r="GD55" s="260"/>
      <c r="GE55" s="260"/>
      <c r="GF55" s="260"/>
      <c r="GG55" s="260"/>
      <c r="GH55" s="260"/>
      <c r="GI55" s="260"/>
      <c r="GJ55" s="260"/>
      <c r="GK55" s="260"/>
      <c r="GL55" s="260"/>
      <c r="GM55" s="260"/>
      <c r="GN55" s="260"/>
      <c r="GO55" s="260"/>
      <c r="GP55" s="260"/>
      <c r="GQ55" s="260"/>
      <c r="GR55" s="260"/>
      <c r="GS55" s="260"/>
      <c r="GT55" s="260"/>
      <c r="GU55" s="260"/>
      <c r="GV55" s="260"/>
      <c r="GW55" s="260"/>
      <c r="GX55" s="260"/>
      <c r="GY55" s="260"/>
      <c r="GZ55" s="260"/>
      <c r="HA55" s="260"/>
      <c r="HB55" s="260"/>
      <c r="HC55" s="260"/>
      <c r="HD55" s="260"/>
      <c r="HE55" s="260"/>
      <c r="HF55" s="260"/>
      <c r="HG55" s="260"/>
      <c r="HH55" s="260"/>
      <c r="HI55" s="260"/>
      <c r="HJ55" s="260"/>
      <c r="HK55" s="260"/>
      <c r="HL55" s="260"/>
      <c r="HM55" s="260"/>
      <c r="HN55" s="260"/>
      <c r="HO55" s="260"/>
      <c r="HP55" s="260"/>
      <c r="HQ55" s="260"/>
      <c r="HR55" s="260"/>
      <c r="HS55" s="260"/>
      <c r="HT55" s="260"/>
      <c r="HU55" s="260"/>
      <c r="HV55" s="260"/>
      <c r="HW55" s="260"/>
      <c r="HX55" s="260"/>
      <c r="HY55" s="260"/>
      <c r="HZ55" s="260"/>
      <c r="IA55" s="260"/>
      <c r="IB55" s="260"/>
      <c r="IC55" s="260"/>
      <c r="ID55" s="260"/>
      <c r="IE55" s="260"/>
      <c r="IF55" s="260"/>
      <c r="IG55" s="260"/>
      <c r="IH55" s="260"/>
      <c r="II55" s="260"/>
      <c r="IJ55" s="260"/>
      <c r="IK55" s="260"/>
      <c r="IL55" s="260"/>
      <c r="IM55" s="260"/>
      <c r="IN55" s="260"/>
      <c r="IO55" s="260"/>
      <c r="IP55" s="260"/>
      <c r="IQ55" s="260"/>
      <c r="IR55" s="260"/>
      <c r="IS55" s="260"/>
      <c r="IT55" s="260"/>
      <c r="IU55" s="260"/>
      <c r="IV55" s="260"/>
    </row>
    <row r="56" spans="1:256" ht="18">
      <c r="A56" s="269" t="s">
        <v>289</v>
      </c>
      <c r="B56" s="270">
        <v>1332802.48</v>
      </c>
      <c r="C56" s="270">
        <v>1144437.75</v>
      </c>
      <c r="D56" s="269"/>
      <c r="E56" s="269"/>
      <c r="F56" s="268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260"/>
      <c r="FH56" s="260"/>
      <c r="FI56" s="260"/>
      <c r="FJ56" s="260"/>
      <c r="FK56" s="260"/>
      <c r="FL56" s="260"/>
      <c r="FM56" s="260"/>
      <c r="FN56" s="260"/>
      <c r="FO56" s="260"/>
      <c r="FP56" s="260"/>
      <c r="FQ56" s="260"/>
      <c r="FR56" s="260"/>
      <c r="FS56" s="260"/>
      <c r="FT56" s="260"/>
      <c r="FU56" s="260"/>
      <c r="FV56" s="260"/>
      <c r="FW56" s="260"/>
      <c r="FX56" s="260"/>
      <c r="FY56" s="260"/>
      <c r="FZ56" s="260"/>
      <c r="GA56" s="260"/>
      <c r="GB56" s="260"/>
      <c r="GC56" s="260"/>
      <c r="GD56" s="260"/>
      <c r="GE56" s="260"/>
      <c r="GF56" s="260"/>
      <c r="GG56" s="260"/>
      <c r="GH56" s="260"/>
      <c r="GI56" s="260"/>
      <c r="GJ56" s="260"/>
      <c r="GK56" s="260"/>
      <c r="GL56" s="260"/>
      <c r="GM56" s="260"/>
      <c r="GN56" s="260"/>
      <c r="GO56" s="260"/>
      <c r="GP56" s="260"/>
      <c r="GQ56" s="260"/>
      <c r="GR56" s="260"/>
      <c r="GS56" s="260"/>
      <c r="GT56" s="260"/>
      <c r="GU56" s="260"/>
      <c r="GV56" s="260"/>
      <c r="GW56" s="260"/>
      <c r="GX56" s="260"/>
      <c r="GY56" s="260"/>
      <c r="GZ56" s="260"/>
      <c r="HA56" s="260"/>
      <c r="HB56" s="260"/>
      <c r="HC56" s="260"/>
      <c r="HD56" s="260"/>
      <c r="HE56" s="260"/>
      <c r="HF56" s="260"/>
      <c r="HG56" s="260"/>
      <c r="HH56" s="260"/>
      <c r="HI56" s="260"/>
      <c r="HJ56" s="260"/>
      <c r="HK56" s="260"/>
      <c r="HL56" s="260"/>
      <c r="HM56" s="260"/>
      <c r="HN56" s="260"/>
      <c r="HO56" s="260"/>
      <c r="HP56" s="260"/>
      <c r="HQ56" s="260"/>
      <c r="HR56" s="260"/>
      <c r="HS56" s="260"/>
      <c r="HT56" s="260"/>
      <c r="HU56" s="260"/>
      <c r="HV56" s="260"/>
      <c r="HW56" s="260"/>
      <c r="HX56" s="260"/>
      <c r="HY56" s="260"/>
      <c r="HZ56" s="260"/>
      <c r="IA56" s="260"/>
      <c r="IB56" s="260"/>
      <c r="IC56" s="260"/>
      <c r="ID56" s="260"/>
      <c r="IE56" s="260"/>
      <c r="IF56" s="260"/>
      <c r="IG56" s="260"/>
      <c r="IH56" s="260"/>
      <c r="II56" s="260"/>
      <c r="IJ56" s="260"/>
      <c r="IK56" s="260"/>
      <c r="IL56" s="260"/>
      <c r="IM56" s="260"/>
      <c r="IN56" s="260"/>
      <c r="IO56" s="260"/>
      <c r="IP56" s="260"/>
      <c r="IQ56" s="260"/>
      <c r="IR56" s="260"/>
      <c r="IS56" s="260"/>
      <c r="IT56" s="260"/>
      <c r="IU56" s="260"/>
      <c r="IV56" s="260"/>
    </row>
    <row r="57" spans="1:256" ht="18">
      <c r="A57" s="269" t="s">
        <v>290</v>
      </c>
      <c r="B57" s="277">
        <v>2105</v>
      </c>
      <c r="C57" s="277">
        <v>120</v>
      </c>
      <c r="D57" s="267"/>
      <c r="E57" s="267"/>
      <c r="F57" s="268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/>
      <c r="EG57" s="260"/>
      <c r="EH57" s="260"/>
      <c r="EI57" s="260"/>
      <c r="EJ57" s="260"/>
      <c r="EK57" s="260"/>
      <c r="EL57" s="260"/>
      <c r="EM57" s="260"/>
      <c r="EN57" s="260"/>
      <c r="EO57" s="260"/>
      <c r="EP57" s="260"/>
      <c r="EQ57" s="260"/>
      <c r="ER57" s="260"/>
      <c r="ES57" s="260"/>
      <c r="ET57" s="260"/>
      <c r="EU57" s="260"/>
      <c r="EV57" s="260"/>
      <c r="EW57" s="260"/>
      <c r="EX57" s="260"/>
      <c r="EY57" s="260"/>
      <c r="EZ57" s="260"/>
      <c r="FA57" s="260"/>
      <c r="FB57" s="260"/>
      <c r="FC57" s="260"/>
      <c r="FD57" s="260"/>
      <c r="FE57" s="260"/>
      <c r="FF57" s="260"/>
      <c r="FG57" s="260"/>
      <c r="FH57" s="260"/>
      <c r="FI57" s="260"/>
      <c r="FJ57" s="260"/>
      <c r="FK57" s="260"/>
      <c r="FL57" s="260"/>
      <c r="FM57" s="260"/>
      <c r="FN57" s="260"/>
      <c r="FO57" s="260"/>
      <c r="FP57" s="260"/>
      <c r="FQ57" s="260"/>
      <c r="FR57" s="260"/>
      <c r="FS57" s="260"/>
      <c r="FT57" s="260"/>
      <c r="FU57" s="260"/>
      <c r="FV57" s="260"/>
      <c r="FW57" s="260"/>
      <c r="FX57" s="260"/>
      <c r="FY57" s="260"/>
      <c r="FZ57" s="260"/>
      <c r="GA57" s="260"/>
      <c r="GB57" s="260"/>
      <c r="GC57" s="260"/>
      <c r="GD57" s="260"/>
      <c r="GE57" s="260"/>
      <c r="GF57" s="260"/>
      <c r="GG57" s="260"/>
      <c r="GH57" s="260"/>
      <c r="GI57" s="260"/>
      <c r="GJ57" s="260"/>
      <c r="GK57" s="260"/>
      <c r="GL57" s="260"/>
      <c r="GM57" s="260"/>
      <c r="GN57" s="260"/>
      <c r="GO57" s="260"/>
      <c r="GP57" s="260"/>
      <c r="GQ57" s="260"/>
      <c r="GR57" s="260"/>
      <c r="GS57" s="260"/>
      <c r="GT57" s="260"/>
      <c r="GU57" s="260"/>
      <c r="GV57" s="260"/>
      <c r="GW57" s="260"/>
      <c r="GX57" s="260"/>
      <c r="GY57" s="260"/>
      <c r="GZ57" s="260"/>
      <c r="HA57" s="260"/>
      <c r="HB57" s="260"/>
      <c r="HC57" s="260"/>
      <c r="HD57" s="260"/>
      <c r="HE57" s="260"/>
      <c r="HF57" s="260"/>
      <c r="HG57" s="260"/>
      <c r="HH57" s="260"/>
      <c r="HI57" s="260"/>
      <c r="HJ57" s="260"/>
      <c r="HK57" s="260"/>
      <c r="HL57" s="260"/>
      <c r="HM57" s="260"/>
      <c r="HN57" s="260"/>
      <c r="HO57" s="260"/>
      <c r="HP57" s="260"/>
      <c r="HQ57" s="260"/>
      <c r="HR57" s="260"/>
      <c r="HS57" s="260"/>
      <c r="HT57" s="260"/>
      <c r="HU57" s="260"/>
      <c r="HV57" s="260"/>
      <c r="HW57" s="260"/>
      <c r="HX57" s="260"/>
      <c r="HY57" s="260"/>
      <c r="HZ57" s="260"/>
      <c r="IA57" s="260"/>
      <c r="IB57" s="260"/>
      <c r="IC57" s="260"/>
      <c r="ID57" s="260"/>
      <c r="IE57" s="260"/>
      <c r="IF57" s="260"/>
      <c r="IG57" s="260"/>
      <c r="IH57" s="260"/>
      <c r="II57" s="260"/>
      <c r="IJ57" s="260"/>
      <c r="IK57" s="260"/>
      <c r="IL57" s="260"/>
      <c r="IM57" s="260"/>
      <c r="IN57" s="260"/>
      <c r="IO57" s="260"/>
      <c r="IP57" s="260"/>
      <c r="IQ57" s="260"/>
      <c r="IR57" s="260"/>
      <c r="IS57" s="260"/>
      <c r="IT57" s="260"/>
      <c r="IU57" s="260"/>
      <c r="IV57" s="260"/>
    </row>
    <row r="58" spans="1:256" ht="18">
      <c r="A58" s="269" t="s">
        <v>291</v>
      </c>
      <c r="B58" s="277">
        <v>0</v>
      </c>
      <c r="C58" s="277">
        <v>0</v>
      </c>
      <c r="D58" s="267"/>
      <c r="E58" s="267"/>
      <c r="F58" s="268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0"/>
      <c r="ET58" s="260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  <c r="FF58" s="260"/>
      <c r="FG58" s="260"/>
      <c r="FH58" s="260"/>
      <c r="FI58" s="260"/>
      <c r="FJ58" s="260"/>
      <c r="FK58" s="260"/>
      <c r="FL58" s="260"/>
      <c r="FM58" s="260"/>
      <c r="FN58" s="260"/>
      <c r="FO58" s="260"/>
      <c r="FP58" s="260"/>
      <c r="FQ58" s="260"/>
      <c r="FR58" s="260"/>
      <c r="FS58" s="260"/>
      <c r="FT58" s="260"/>
      <c r="FU58" s="260"/>
      <c r="FV58" s="260"/>
      <c r="FW58" s="260"/>
      <c r="FX58" s="260"/>
      <c r="FY58" s="260"/>
      <c r="FZ58" s="260"/>
      <c r="GA58" s="260"/>
      <c r="GB58" s="260"/>
      <c r="GC58" s="260"/>
      <c r="GD58" s="260"/>
      <c r="GE58" s="260"/>
      <c r="GF58" s="260"/>
      <c r="GG58" s="260"/>
      <c r="GH58" s="260"/>
      <c r="GI58" s="260"/>
      <c r="GJ58" s="260"/>
      <c r="GK58" s="260"/>
      <c r="GL58" s="260"/>
      <c r="GM58" s="260"/>
      <c r="GN58" s="260"/>
      <c r="GO58" s="260"/>
      <c r="GP58" s="260"/>
      <c r="GQ58" s="260"/>
      <c r="GR58" s="260"/>
      <c r="GS58" s="260"/>
      <c r="GT58" s="260"/>
      <c r="GU58" s="260"/>
      <c r="GV58" s="260"/>
      <c r="GW58" s="260"/>
      <c r="GX58" s="260"/>
      <c r="GY58" s="260"/>
      <c r="GZ58" s="260"/>
      <c r="HA58" s="260"/>
      <c r="HB58" s="260"/>
      <c r="HC58" s="260"/>
      <c r="HD58" s="260"/>
      <c r="HE58" s="260"/>
      <c r="HF58" s="260"/>
      <c r="HG58" s="260"/>
      <c r="HH58" s="260"/>
      <c r="HI58" s="260"/>
      <c r="HJ58" s="260"/>
      <c r="HK58" s="260"/>
      <c r="HL58" s="260"/>
      <c r="HM58" s="260"/>
      <c r="HN58" s="260"/>
      <c r="HO58" s="260"/>
      <c r="HP58" s="260"/>
      <c r="HQ58" s="260"/>
      <c r="HR58" s="260"/>
      <c r="HS58" s="260"/>
      <c r="HT58" s="260"/>
      <c r="HU58" s="260"/>
      <c r="HV58" s="260"/>
      <c r="HW58" s="260"/>
      <c r="HX58" s="260"/>
      <c r="HY58" s="260"/>
      <c r="HZ58" s="260"/>
      <c r="IA58" s="260"/>
      <c r="IB58" s="260"/>
      <c r="IC58" s="260"/>
      <c r="ID58" s="260"/>
      <c r="IE58" s="260"/>
      <c r="IF58" s="260"/>
      <c r="IG58" s="260"/>
      <c r="IH58" s="260"/>
      <c r="II58" s="260"/>
      <c r="IJ58" s="260"/>
      <c r="IK58" s="260"/>
      <c r="IL58" s="260"/>
      <c r="IM58" s="260"/>
      <c r="IN58" s="260"/>
      <c r="IO58" s="260"/>
      <c r="IP58" s="260"/>
      <c r="IQ58" s="260"/>
      <c r="IR58" s="260"/>
      <c r="IS58" s="260"/>
      <c r="IT58" s="260"/>
      <c r="IU58" s="260"/>
      <c r="IV58" s="260"/>
    </row>
    <row r="59" spans="1:256" ht="18">
      <c r="A59" s="269" t="s">
        <v>292</v>
      </c>
      <c r="B59" s="277">
        <v>0</v>
      </c>
      <c r="C59" s="277">
        <v>0</v>
      </c>
      <c r="D59" s="267"/>
      <c r="E59" s="267"/>
      <c r="F59" s="268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  <c r="DN59" s="260"/>
      <c r="DO59" s="260"/>
      <c r="DP59" s="260"/>
      <c r="DQ59" s="260"/>
      <c r="DR59" s="260"/>
      <c r="DS59" s="260"/>
      <c r="DT59" s="260"/>
      <c r="DU59" s="260"/>
      <c r="DV59" s="260"/>
      <c r="DW59" s="260"/>
      <c r="DX59" s="260"/>
      <c r="DY59" s="260"/>
      <c r="DZ59" s="260"/>
      <c r="EA59" s="260"/>
      <c r="EB59" s="260"/>
      <c r="EC59" s="260"/>
      <c r="ED59" s="260"/>
      <c r="EE59" s="260"/>
      <c r="EF59" s="260"/>
      <c r="EG59" s="260"/>
      <c r="EH59" s="260"/>
      <c r="EI59" s="260"/>
      <c r="EJ59" s="260"/>
      <c r="EK59" s="260"/>
      <c r="EL59" s="260"/>
      <c r="EM59" s="260"/>
      <c r="EN59" s="260"/>
      <c r="EO59" s="260"/>
      <c r="EP59" s="260"/>
      <c r="EQ59" s="260"/>
      <c r="ER59" s="260"/>
      <c r="ES59" s="260"/>
      <c r="ET59" s="260"/>
      <c r="EU59" s="260"/>
      <c r="EV59" s="260"/>
      <c r="EW59" s="260"/>
      <c r="EX59" s="260"/>
      <c r="EY59" s="260"/>
      <c r="EZ59" s="260"/>
      <c r="FA59" s="260"/>
      <c r="FB59" s="260"/>
      <c r="FC59" s="260"/>
      <c r="FD59" s="260"/>
      <c r="FE59" s="260"/>
      <c r="FF59" s="260"/>
      <c r="FG59" s="260"/>
      <c r="FH59" s="260"/>
      <c r="FI59" s="260"/>
      <c r="FJ59" s="260"/>
      <c r="FK59" s="260"/>
      <c r="FL59" s="260"/>
      <c r="FM59" s="260"/>
      <c r="FN59" s="260"/>
      <c r="FO59" s="260"/>
      <c r="FP59" s="260"/>
      <c r="FQ59" s="260"/>
      <c r="FR59" s="260"/>
      <c r="FS59" s="260"/>
      <c r="FT59" s="260"/>
      <c r="FU59" s="260"/>
      <c r="FV59" s="260"/>
      <c r="FW59" s="260"/>
      <c r="FX59" s="260"/>
      <c r="FY59" s="260"/>
      <c r="FZ59" s="260"/>
      <c r="GA59" s="260"/>
      <c r="GB59" s="260"/>
      <c r="GC59" s="260"/>
      <c r="GD59" s="260"/>
      <c r="GE59" s="260"/>
      <c r="GF59" s="260"/>
      <c r="GG59" s="260"/>
      <c r="GH59" s="260"/>
      <c r="GI59" s="260"/>
      <c r="GJ59" s="260"/>
      <c r="GK59" s="260"/>
      <c r="GL59" s="260"/>
      <c r="GM59" s="260"/>
      <c r="GN59" s="260"/>
      <c r="GO59" s="260"/>
      <c r="GP59" s="260"/>
      <c r="GQ59" s="260"/>
      <c r="GR59" s="260"/>
      <c r="GS59" s="260"/>
      <c r="GT59" s="260"/>
      <c r="GU59" s="260"/>
      <c r="GV59" s="260"/>
      <c r="GW59" s="260"/>
      <c r="GX59" s="260"/>
      <c r="GY59" s="260"/>
      <c r="GZ59" s="260"/>
      <c r="HA59" s="260"/>
      <c r="HB59" s="260"/>
      <c r="HC59" s="260"/>
      <c r="HD59" s="260"/>
      <c r="HE59" s="260"/>
      <c r="HF59" s="260"/>
      <c r="HG59" s="260"/>
      <c r="HH59" s="260"/>
      <c r="HI59" s="260"/>
      <c r="HJ59" s="260"/>
      <c r="HK59" s="260"/>
      <c r="HL59" s="260"/>
      <c r="HM59" s="260"/>
      <c r="HN59" s="260"/>
      <c r="HO59" s="260"/>
      <c r="HP59" s="260"/>
      <c r="HQ59" s="260"/>
      <c r="HR59" s="260"/>
      <c r="HS59" s="260"/>
      <c r="HT59" s="260"/>
      <c r="HU59" s="260"/>
      <c r="HV59" s="260"/>
      <c r="HW59" s="260"/>
      <c r="HX59" s="260"/>
      <c r="HY59" s="260"/>
      <c r="HZ59" s="260"/>
      <c r="IA59" s="260"/>
      <c r="IB59" s="260"/>
      <c r="IC59" s="260"/>
      <c r="ID59" s="260"/>
      <c r="IE59" s="260"/>
      <c r="IF59" s="260"/>
      <c r="IG59" s="260"/>
      <c r="IH59" s="260"/>
      <c r="II59" s="260"/>
      <c r="IJ59" s="260"/>
      <c r="IK59" s="260"/>
      <c r="IL59" s="260"/>
      <c r="IM59" s="260"/>
      <c r="IN59" s="260"/>
      <c r="IO59" s="260"/>
      <c r="IP59" s="260"/>
      <c r="IQ59" s="260"/>
      <c r="IR59" s="260"/>
      <c r="IS59" s="260"/>
      <c r="IT59" s="260"/>
      <c r="IU59" s="260"/>
      <c r="IV59" s="260"/>
    </row>
    <row r="60" spans="1:256" ht="18">
      <c r="A60" s="269" t="s">
        <v>293</v>
      </c>
      <c r="B60" s="277">
        <v>-2872.33</v>
      </c>
      <c r="C60" s="277">
        <v>135.69</v>
      </c>
      <c r="D60" s="267"/>
      <c r="E60" s="267"/>
      <c r="F60" s="268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0"/>
      <c r="FF60" s="260"/>
      <c r="FG60" s="260"/>
      <c r="FH60" s="260"/>
      <c r="FI60" s="260"/>
      <c r="FJ60" s="260"/>
      <c r="FK60" s="260"/>
      <c r="FL60" s="260"/>
      <c r="FM60" s="260"/>
      <c r="FN60" s="260"/>
      <c r="FO60" s="260"/>
      <c r="FP60" s="260"/>
      <c r="FQ60" s="260"/>
      <c r="FR60" s="260"/>
      <c r="FS60" s="260"/>
      <c r="FT60" s="260"/>
      <c r="FU60" s="260"/>
      <c r="FV60" s="260"/>
      <c r="FW60" s="260"/>
      <c r="FX60" s="260"/>
      <c r="FY60" s="260"/>
      <c r="FZ60" s="260"/>
      <c r="GA60" s="260"/>
      <c r="GB60" s="260"/>
      <c r="GC60" s="260"/>
      <c r="GD60" s="260"/>
      <c r="GE60" s="260"/>
      <c r="GF60" s="260"/>
      <c r="GG60" s="260"/>
      <c r="GH60" s="260"/>
      <c r="GI60" s="260"/>
      <c r="GJ60" s="260"/>
      <c r="GK60" s="260"/>
      <c r="GL60" s="260"/>
      <c r="GM60" s="260"/>
      <c r="GN60" s="260"/>
      <c r="GO60" s="260"/>
      <c r="GP60" s="260"/>
      <c r="GQ60" s="260"/>
      <c r="GR60" s="260"/>
      <c r="GS60" s="260"/>
      <c r="GT60" s="260"/>
      <c r="GU60" s="260"/>
      <c r="GV60" s="260"/>
      <c r="GW60" s="260"/>
      <c r="GX60" s="260"/>
      <c r="GY60" s="260"/>
      <c r="GZ60" s="260"/>
      <c r="HA60" s="260"/>
      <c r="HB60" s="260"/>
      <c r="HC60" s="260"/>
      <c r="HD60" s="260"/>
      <c r="HE60" s="260"/>
      <c r="HF60" s="260"/>
      <c r="HG60" s="260"/>
      <c r="HH60" s="260"/>
      <c r="HI60" s="260"/>
      <c r="HJ60" s="260"/>
      <c r="HK60" s="260"/>
      <c r="HL60" s="260"/>
      <c r="HM60" s="260"/>
      <c r="HN60" s="260"/>
      <c r="HO60" s="260"/>
      <c r="HP60" s="260"/>
      <c r="HQ60" s="260"/>
      <c r="HR60" s="260"/>
      <c r="HS60" s="260"/>
      <c r="HT60" s="260"/>
      <c r="HU60" s="260"/>
      <c r="HV60" s="260"/>
      <c r="HW60" s="260"/>
      <c r="HX60" s="260"/>
      <c r="HY60" s="260"/>
      <c r="HZ60" s="260"/>
      <c r="IA60" s="260"/>
      <c r="IB60" s="260"/>
      <c r="IC60" s="260"/>
      <c r="ID60" s="260"/>
      <c r="IE60" s="260"/>
      <c r="IF60" s="260"/>
      <c r="IG60" s="260"/>
      <c r="IH60" s="260"/>
      <c r="II60" s="260"/>
      <c r="IJ60" s="260"/>
      <c r="IK60" s="260"/>
      <c r="IL60" s="260"/>
      <c r="IM60" s="260"/>
      <c r="IN60" s="260"/>
      <c r="IO60" s="260"/>
      <c r="IP60" s="260"/>
      <c r="IQ60" s="260"/>
      <c r="IR60" s="260"/>
      <c r="IS60" s="260"/>
      <c r="IT60" s="260"/>
      <c r="IU60" s="260"/>
      <c r="IV60" s="260"/>
    </row>
    <row r="61" spans="1:256" ht="18">
      <c r="A61" s="269" t="s">
        <v>294</v>
      </c>
      <c r="B61" s="277">
        <v>26770.66</v>
      </c>
      <c r="C61" s="277">
        <v>16854.97</v>
      </c>
      <c r="D61" s="267"/>
      <c r="E61" s="267"/>
      <c r="F61" s="268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0"/>
      <c r="FB61" s="260"/>
      <c r="FC61" s="260"/>
      <c r="FD61" s="260"/>
      <c r="FE61" s="260"/>
      <c r="FF61" s="260"/>
      <c r="FG61" s="260"/>
      <c r="FH61" s="260"/>
      <c r="FI61" s="260"/>
      <c r="FJ61" s="260"/>
      <c r="FK61" s="260"/>
      <c r="FL61" s="260"/>
      <c r="FM61" s="260"/>
      <c r="FN61" s="260"/>
      <c r="FO61" s="260"/>
      <c r="FP61" s="260"/>
      <c r="FQ61" s="260"/>
      <c r="FR61" s="260"/>
      <c r="FS61" s="260"/>
      <c r="FT61" s="260"/>
      <c r="FU61" s="260"/>
      <c r="FV61" s="260"/>
      <c r="FW61" s="260"/>
      <c r="FX61" s="260"/>
      <c r="FY61" s="260"/>
      <c r="FZ61" s="260"/>
      <c r="GA61" s="260"/>
      <c r="GB61" s="260"/>
      <c r="GC61" s="260"/>
      <c r="GD61" s="260"/>
      <c r="GE61" s="260"/>
      <c r="GF61" s="260"/>
      <c r="GG61" s="260"/>
      <c r="GH61" s="260"/>
      <c r="GI61" s="260"/>
      <c r="GJ61" s="260"/>
      <c r="GK61" s="260"/>
      <c r="GL61" s="260"/>
      <c r="GM61" s="260"/>
      <c r="GN61" s="260"/>
      <c r="GO61" s="260"/>
      <c r="GP61" s="260"/>
      <c r="GQ61" s="260"/>
      <c r="GR61" s="260"/>
      <c r="GS61" s="260"/>
      <c r="GT61" s="260"/>
      <c r="GU61" s="260"/>
      <c r="GV61" s="260"/>
      <c r="GW61" s="260"/>
      <c r="GX61" s="260"/>
      <c r="GY61" s="260"/>
      <c r="GZ61" s="260"/>
      <c r="HA61" s="260"/>
      <c r="HB61" s="260"/>
      <c r="HC61" s="260"/>
      <c r="HD61" s="260"/>
      <c r="HE61" s="260"/>
      <c r="HF61" s="260"/>
      <c r="HG61" s="260"/>
      <c r="HH61" s="260"/>
      <c r="HI61" s="260"/>
      <c r="HJ61" s="260"/>
      <c r="HK61" s="260"/>
      <c r="HL61" s="260"/>
      <c r="HM61" s="260"/>
      <c r="HN61" s="260"/>
      <c r="HO61" s="260"/>
      <c r="HP61" s="260"/>
      <c r="HQ61" s="260"/>
      <c r="HR61" s="260"/>
      <c r="HS61" s="260"/>
      <c r="HT61" s="260"/>
      <c r="HU61" s="260"/>
      <c r="HV61" s="260"/>
      <c r="HW61" s="260"/>
      <c r="HX61" s="260"/>
      <c r="HY61" s="260"/>
      <c r="HZ61" s="260"/>
      <c r="IA61" s="260"/>
      <c r="IB61" s="260"/>
      <c r="IC61" s="260"/>
      <c r="ID61" s="260"/>
      <c r="IE61" s="260"/>
      <c r="IF61" s="260"/>
      <c r="IG61" s="260"/>
      <c r="IH61" s="260"/>
      <c r="II61" s="260"/>
      <c r="IJ61" s="260"/>
      <c r="IK61" s="260"/>
      <c r="IL61" s="260"/>
      <c r="IM61" s="260"/>
      <c r="IN61" s="260"/>
      <c r="IO61" s="260"/>
      <c r="IP61" s="260"/>
      <c r="IQ61" s="260"/>
      <c r="IR61" s="260"/>
      <c r="IS61" s="260"/>
      <c r="IT61" s="260"/>
      <c r="IU61" s="260"/>
      <c r="IV61" s="260"/>
    </row>
    <row r="62" spans="1:256" ht="18">
      <c r="A62" s="269" t="s">
        <v>295</v>
      </c>
      <c r="B62" s="277">
        <v>640</v>
      </c>
      <c r="C62" s="277">
        <v>0</v>
      </c>
      <c r="D62" s="267"/>
      <c r="E62" s="267"/>
      <c r="F62" s="268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0"/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0"/>
      <c r="HF62" s="260"/>
      <c r="HG62" s="260"/>
      <c r="HH62" s="260"/>
      <c r="HI62" s="260"/>
      <c r="HJ62" s="260"/>
      <c r="HK62" s="260"/>
      <c r="HL62" s="260"/>
      <c r="HM62" s="260"/>
      <c r="HN62" s="260"/>
      <c r="HO62" s="260"/>
      <c r="HP62" s="260"/>
      <c r="HQ62" s="260"/>
      <c r="HR62" s="260"/>
      <c r="HS62" s="260"/>
      <c r="HT62" s="260"/>
      <c r="HU62" s="260"/>
      <c r="HV62" s="260"/>
      <c r="HW62" s="260"/>
      <c r="HX62" s="260"/>
      <c r="HY62" s="260"/>
      <c r="HZ62" s="260"/>
      <c r="IA62" s="260"/>
      <c r="IB62" s="260"/>
      <c r="IC62" s="260"/>
      <c r="ID62" s="260"/>
      <c r="IE62" s="260"/>
      <c r="IF62" s="260"/>
      <c r="IG62" s="260"/>
      <c r="IH62" s="260"/>
      <c r="II62" s="260"/>
      <c r="IJ62" s="260"/>
      <c r="IK62" s="260"/>
      <c r="IL62" s="260"/>
      <c r="IM62" s="260"/>
      <c r="IN62" s="260"/>
      <c r="IO62" s="260"/>
      <c r="IP62" s="260"/>
      <c r="IQ62" s="260"/>
      <c r="IR62" s="260"/>
      <c r="IS62" s="260"/>
      <c r="IT62" s="260"/>
      <c r="IU62" s="260"/>
      <c r="IV62" s="260"/>
    </row>
    <row r="63" spans="1:256" ht="18">
      <c r="A63" s="269" t="s">
        <v>296</v>
      </c>
      <c r="B63" s="277">
        <v>133.93</v>
      </c>
      <c r="C63" s="277">
        <v>123.34</v>
      </c>
      <c r="D63" s="267"/>
      <c r="E63" s="267"/>
      <c r="F63" s="268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60"/>
      <c r="CU63" s="260"/>
      <c r="CV63" s="260"/>
      <c r="CW63" s="260"/>
      <c r="CX63" s="260"/>
      <c r="CY63" s="260"/>
      <c r="CZ63" s="260"/>
      <c r="DA63" s="260"/>
      <c r="DB63" s="260"/>
      <c r="DC63" s="260"/>
      <c r="DD63" s="260"/>
      <c r="DE63" s="260"/>
      <c r="DF63" s="260"/>
      <c r="DG63" s="260"/>
      <c r="DH63" s="260"/>
      <c r="DI63" s="260"/>
      <c r="DJ63" s="260"/>
      <c r="DK63" s="260"/>
      <c r="DL63" s="260"/>
      <c r="DM63" s="260"/>
      <c r="DN63" s="260"/>
      <c r="DO63" s="260"/>
      <c r="DP63" s="260"/>
      <c r="DQ63" s="260"/>
      <c r="DR63" s="260"/>
      <c r="DS63" s="260"/>
      <c r="DT63" s="260"/>
      <c r="DU63" s="260"/>
      <c r="DV63" s="260"/>
      <c r="DW63" s="260"/>
      <c r="DX63" s="260"/>
      <c r="DY63" s="260"/>
      <c r="DZ63" s="260"/>
      <c r="EA63" s="260"/>
      <c r="EB63" s="260"/>
      <c r="EC63" s="260"/>
      <c r="ED63" s="260"/>
      <c r="EE63" s="260"/>
      <c r="EF63" s="260"/>
      <c r="EG63" s="260"/>
      <c r="EH63" s="260"/>
      <c r="EI63" s="260"/>
      <c r="EJ63" s="260"/>
      <c r="EK63" s="260"/>
      <c r="EL63" s="260"/>
      <c r="EM63" s="260"/>
      <c r="EN63" s="260"/>
      <c r="EO63" s="260"/>
      <c r="EP63" s="260"/>
      <c r="EQ63" s="260"/>
      <c r="ER63" s="260"/>
      <c r="ES63" s="260"/>
      <c r="ET63" s="260"/>
      <c r="EU63" s="260"/>
      <c r="EV63" s="260"/>
      <c r="EW63" s="260"/>
      <c r="EX63" s="260"/>
      <c r="EY63" s="260"/>
      <c r="EZ63" s="260"/>
      <c r="FA63" s="260"/>
      <c r="FB63" s="260"/>
      <c r="FC63" s="260"/>
      <c r="FD63" s="260"/>
      <c r="FE63" s="260"/>
      <c r="FF63" s="260"/>
      <c r="FG63" s="260"/>
      <c r="FH63" s="260"/>
      <c r="FI63" s="260"/>
      <c r="FJ63" s="260"/>
      <c r="FK63" s="260"/>
      <c r="FL63" s="260"/>
      <c r="FM63" s="260"/>
      <c r="FN63" s="260"/>
      <c r="FO63" s="260"/>
      <c r="FP63" s="260"/>
      <c r="FQ63" s="260"/>
      <c r="FR63" s="260"/>
      <c r="FS63" s="260"/>
      <c r="FT63" s="260"/>
      <c r="FU63" s="260"/>
      <c r="FV63" s="260"/>
      <c r="FW63" s="260"/>
      <c r="FX63" s="260"/>
      <c r="FY63" s="260"/>
      <c r="FZ63" s="260"/>
      <c r="GA63" s="260"/>
      <c r="GB63" s="260"/>
      <c r="GC63" s="260"/>
      <c r="GD63" s="260"/>
      <c r="GE63" s="260"/>
      <c r="GF63" s="260"/>
      <c r="GG63" s="260"/>
      <c r="GH63" s="260"/>
      <c r="GI63" s="260"/>
      <c r="GJ63" s="260"/>
      <c r="GK63" s="260"/>
      <c r="GL63" s="260"/>
      <c r="GM63" s="260"/>
      <c r="GN63" s="260"/>
      <c r="GO63" s="260"/>
      <c r="GP63" s="260"/>
      <c r="GQ63" s="260"/>
      <c r="GR63" s="260"/>
      <c r="GS63" s="260"/>
      <c r="GT63" s="260"/>
      <c r="GU63" s="260"/>
      <c r="GV63" s="260"/>
      <c r="GW63" s="260"/>
      <c r="GX63" s="260"/>
      <c r="GY63" s="260"/>
      <c r="GZ63" s="260"/>
      <c r="HA63" s="260"/>
      <c r="HB63" s="260"/>
      <c r="HC63" s="260"/>
      <c r="HD63" s="260"/>
      <c r="HE63" s="260"/>
      <c r="HF63" s="260"/>
      <c r="HG63" s="260"/>
      <c r="HH63" s="260"/>
      <c r="HI63" s="260"/>
      <c r="HJ63" s="260"/>
      <c r="HK63" s="260"/>
      <c r="HL63" s="260"/>
      <c r="HM63" s="260"/>
      <c r="HN63" s="260"/>
      <c r="HO63" s="260"/>
      <c r="HP63" s="260"/>
      <c r="HQ63" s="260"/>
      <c r="HR63" s="260"/>
      <c r="HS63" s="260"/>
      <c r="HT63" s="260"/>
      <c r="HU63" s="260"/>
      <c r="HV63" s="260"/>
      <c r="HW63" s="260"/>
      <c r="HX63" s="260"/>
      <c r="HY63" s="260"/>
      <c r="HZ63" s="260"/>
      <c r="IA63" s="260"/>
      <c r="IB63" s="260"/>
      <c r="IC63" s="260"/>
      <c r="ID63" s="260"/>
      <c r="IE63" s="260"/>
      <c r="IF63" s="260"/>
      <c r="IG63" s="260"/>
      <c r="IH63" s="260"/>
      <c r="II63" s="260"/>
      <c r="IJ63" s="260"/>
      <c r="IK63" s="260"/>
      <c r="IL63" s="260"/>
      <c r="IM63" s="260"/>
      <c r="IN63" s="260"/>
      <c r="IO63" s="260"/>
      <c r="IP63" s="260"/>
      <c r="IQ63" s="260"/>
      <c r="IR63" s="260"/>
      <c r="IS63" s="260"/>
      <c r="IT63" s="260"/>
      <c r="IU63" s="260"/>
      <c r="IV63" s="260"/>
    </row>
    <row r="64" spans="1:256" ht="18">
      <c r="A64" s="271" t="s">
        <v>219</v>
      </c>
      <c r="B64" s="267">
        <f>SUM(B56:B63)</f>
        <v>1359579.7399999998</v>
      </c>
      <c r="C64" s="267">
        <f>SUM(C56:C63)</f>
        <v>1161671.75</v>
      </c>
      <c r="D64" s="267">
        <f>C64-B64</f>
        <v>-197907.98999999976</v>
      </c>
      <c r="E64" s="272">
        <f>D64/B64</f>
        <v>-0.14556556278192245</v>
      </c>
      <c r="F64" s="268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  <c r="CU64" s="260"/>
      <c r="CV64" s="260"/>
      <c r="CW64" s="260"/>
      <c r="CX64" s="260"/>
      <c r="CY64" s="260"/>
      <c r="CZ64" s="260"/>
      <c r="DA64" s="260"/>
      <c r="DB64" s="260"/>
      <c r="DC64" s="260"/>
      <c r="DD64" s="260"/>
      <c r="DE64" s="260"/>
      <c r="DF64" s="260"/>
      <c r="DG64" s="260"/>
      <c r="DH64" s="260"/>
      <c r="DI64" s="260"/>
      <c r="DJ64" s="260"/>
      <c r="DK64" s="260"/>
      <c r="DL64" s="260"/>
      <c r="DM64" s="260"/>
      <c r="DN64" s="260"/>
      <c r="DO64" s="260"/>
      <c r="DP64" s="260"/>
      <c r="DQ64" s="260"/>
      <c r="DR64" s="260"/>
      <c r="DS64" s="260"/>
      <c r="DT64" s="260"/>
      <c r="DU64" s="260"/>
      <c r="DV64" s="260"/>
      <c r="DW64" s="260"/>
      <c r="DX64" s="260"/>
      <c r="DY64" s="260"/>
      <c r="DZ64" s="260"/>
      <c r="EA64" s="260"/>
      <c r="EB64" s="260"/>
      <c r="EC64" s="260"/>
      <c r="ED64" s="260"/>
      <c r="EE64" s="260"/>
      <c r="EF64" s="260"/>
      <c r="EG64" s="260"/>
      <c r="EH64" s="260"/>
      <c r="EI64" s="260"/>
      <c r="EJ64" s="260"/>
      <c r="EK64" s="260"/>
      <c r="EL64" s="260"/>
      <c r="EM64" s="260"/>
      <c r="EN64" s="260"/>
      <c r="EO64" s="260"/>
      <c r="EP64" s="260"/>
      <c r="EQ64" s="260"/>
      <c r="ER64" s="260"/>
      <c r="ES64" s="260"/>
      <c r="ET64" s="260"/>
      <c r="EU64" s="260"/>
      <c r="EV64" s="260"/>
      <c r="EW64" s="260"/>
      <c r="EX64" s="260"/>
      <c r="EY64" s="260"/>
      <c r="EZ64" s="260"/>
      <c r="FA64" s="260"/>
      <c r="FB64" s="260"/>
      <c r="FC64" s="260"/>
      <c r="FD64" s="260"/>
      <c r="FE64" s="260"/>
      <c r="FF64" s="260"/>
      <c r="FG64" s="260"/>
      <c r="FH64" s="260"/>
      <c r="FI64" s="260"/>
      <c r="FJ64" s="260"/>
      <c r="FK64" s="260"/>
      <c r="FL64" s="260"/>
      <c r="FM64" s="260"/>
      <c r="FN64" s="260"/>
      <c r="FO64" s="260"/>
      <c r="FP64" s="260"/>
      <c r="FQ64" s="260"/>
      <c r="FR64" s="260"/>
      <c r="FS64" s="260"/>
      <c r="FT64" s="260"/>
      <c r="FU64" s="260"/>
      <c r="FV64" s="260"/>
      <c r="FW64" s="260"/>
      <c r="FX64" s="260"/>
      <c r="FY64" s="260"/>
      <c r="FZ64" s="260"/>
      <c r="GA64" s="260"/>
      <c r="GB64" s="260"/>
      <c r="GC64" s="260"/>
      <c r="GD64" s="260"/>
      <c r="GE64" s="260"/>
      <c r="GF64" s="260"/>
      <c r="GG64" s="260"/>
      <c r="GH64" s="260"/>
      <c r="GI64" s="260"/>
      <c r="GJ64" s="260"/>
      <c r="GK64" s="260"/>
      <c r="GL64" s="260"/>
      <c r="GM64" s="260"/>
      <c r="GN64" s="260"/>
      <c r="GO64" s="260"/>
      <c r="GP64" s="260"/>
      <c r="GQ64" s="260"/>
      <c r="GR64" s="260"/>
      <c r="GS64" s="260"/>
      <c r="GT64" s="260"/>
      <c r="GU64" s="260"/>
      <c r="GV64" s="260"/>
      <c r="GW64" s="260"/>
      <c r="GX64" s="260"/>
      <c r="GY64" s="260"/>
      <c r="GZ64" s="260"/>
      <c r="HA64" s="260"/>
      <c r="HB64" s="260"/>
      <c r="HC64" s="260"/>
      <c r="HD64" s="260"/>
      <c r="HE64" s="260"/>
      <c r="HF64" s="260"/>
      <c r="HG64" s="260"/>
      <c r="HH64" s="260"/>
      <c r="HI64" s="260"/>
      <c r="HJ64" s="260"/>
      <c r="HK64" s="260"/>
      <c r="HL64" s="260"/>
      <c r="HM64" s="260"/>
      <c r="HN64" s="260"/>
      <c r="HO64" s="260"/>
      <c r="HP64" s="260"/>
      <c r="HQ64" s="260"/>
      <c r="HR64" s="260"/>
      <c r="HS64" s="260"/>
      <c r="HT64" s="260"/>
      <c r="HU64" s="260"/>
      <c r="HV64" s="260"/>
      <c r="HW64" s="260"/>
      <c r="HX64" s="260"/>
      <c r="HY64" s="260"/>
      <c r="HZ64" s="260"/>
      <c r="IA64" s="260"/>
      <c r="IB64" s="260"/>
      <c r="IC64" s="260"/>
      <c r="ID64" s="260"/>
      <c r="IE64" s="260"/>
      <c r="IF64" s="260"/>
      <c r="IG64" s="260"/>
      <c r="IH64" s="260"/>
      <c r="II64" s="260"/>
      <c r="IJ64" s="260"/>
      <c r="IK64" s="260"/>
      <c r="IL64" s="260"/>
      <c r="IM64" s="260"/>
      <c r="IN64" s="260"/>
      <c r="IO64" s="260"/>
      <c r="IP64" s="260"/>
      <c r="IQ64" s="260"/>
      <c r="IR64" s="260"/>
      <c r="IS64" s="260"/>
      <c r="IT64" s="260"/>
      <c r="IU64" s="260"/>
      <c r="IV64" s="260"/>
    </row>
    <row r="65" spans="1:256" ht="18">
      <c r="A65" s="273" t="s">
        <v>297</v>
      </c>
      <c r="B65" s="274" t="s">
        <v>106</v>
      </c>
      <c r="C65" s="274" t="s">
        <v>106</v>
      </c>
      <c r="D65" s="274"/>
      <c r="E65" s="274"/>
      <c r="F65" s="268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  <c r="CU65" s="260"/>
      <c r="CV65" s="260"/>
      <c r="CW65" s="260"/>
      <c r="CX65" s="260"/>
      <c r="CY65" s="260"/>
      <c r="CZ65" s="260"/>
      <c r="DA65" s="260"/>
      <c r="DB65" s="260"/>
      <c r="DC65" s="260"/>
      <c r="DD65" s="260"/>
      <c r="DE65" s="260"/>
      <c r="DF65" s="260"/>
      <c r="DG65" s="260"/>
      <c r="DH65" s="260"/>
      <c r="DI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  <c r="DU65" s="260"/>
      <c r="DV65" s="260"/>
      <c r="DW65" s="260"/>
      <c r="DX65" s="260"/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260"/>
      <c r="EN65" s="260"/>
      <c r="EO65" s="260"/>
      <c r="EP65" s="260"/>
      <c r="EQ65" s="260"/>
      <c r="ER65" s="260"/>
      <c r="ES65" s="260"/>
      <c r="ET65" s="260"/>
      <c r="EU65" s="260"/>
      <c r="EV65" s="260"/>
      <c r="EW65" s="260"/>
      <c r="EX65" s="260"/>
      <c r="EY65" s="260"/>
      <c r="EZ65" s="260"/>
      <c r="FA65" s="260"/>
      <c r="FB65" s="260"/>
      <c r="FC65" s="260"/>
      <c r="FD65" s="260"/>
      <c r="FE65" s="260"/>
      <c r="FF65" s="260"/>
      <c r="FG65" s="260"/>
      <c r="FH65" s="260"/>
      <c r="FI65" s="260"/>
      <c r="FJ65" s="260"/>
      <c r="FK65" s="260"/>
      <c r="FL65" s="260"/>
      <c r="FM65" s="260"/>
      <c r="FN65" s="260"/>
      <c r="FO65" s="260"/>
      <c r="FP65" s="260"/>
      <c r="FQ65" s="260"/>
      <c r="FR65" s="260"/>
      <c r="FS65" s="260"/>
      <c r="FT65" s="260"/>
      <c r="FU65" s="260"/>
      <c r="FV65" s="260"/>
      <c r="FW65" s="260"/>
      <c r="FX65" s="260"/>
      <c r="FY65" s="260"/>
      <c r="FZ65" s="260"/>
      <c r="GA65" s="260"/>
      <c r="GB65" s="260"/>
      <c r="GC65" s="260"/>
      <c r="GD65" s="260"/>
      <c r="GE65" s="260"/>
      <c r="GF65" s="260"/>
      <c r="GG65" s="260"/>
      <c r="GH65" s="260"/>
      <c r="GI65" s="260"/>
      <c r="GJ65" s="260"/>
      <c r="GK65" s="260"/>
      <c r="GL65" s="260"/>
      <c r="GM65" s="260"/>
      <c r="GN65" s="260"/>
      <c r="GO65" s="260"/>
      <c r="GP65" s="260"/>
      <c r="GQ65" s="260"/>
      <c r="GR65" s="260"/>
      <c r="GS65" s="260"/>
      <c r="GT65" s="260"/>
      <c r="GU65" s="260"/>
      <c r="GV65" s="260"/>
      <c r="GW65" s="260"/>
      <c r="GX65" s="260"/>
      <c r="GY65" s="260"/>
      <c r="GZ65" s="260"/>
      <c r="HA65" s="260"/>
      <c r="HB65" s="260"/>
      <c r="HC65" s="260"/>
      <c r="HD65" s="260"/>
      <c r="HE65" s="260"/>
      <c r="HF65" s="260"/>
      <c r="HG65" s="260"/>
      <c r="HH65" s="260"/>
      <c r="HI65" s="260"/>
      <c r="HJ65" s="260"/>
      <c r="HK65" s="260"/>
      <c r="HL65" s="260"/>
      <c r="HM65" s="260"/>
      <c r="HN65" s="260"/>
      <c r="HO65" s="260"/>
      <c r="HP65" s="260"/>
      <c r="HQ65" s="260"/>
      <c r="HR65" s="260"/>
      <c r="HS65" s="260"/>
      <c r="HT65" s="260"/>
      <c r="HU65" s="260"/>
      <c r="HV65" s="260"/>
      <c r="HW65" s="260"/>
      <c r="HX65" s="260"/>
      <c r="HY65" s="260"/>
      <c r="HZ65" s="260"/>
      <c r="IA65" s="260"/>
      <c r="IB65" s="260"/>
      <c r="IC65" s="260"/>
      <c r="ID65" s="260"/>
      <c r="IE65" s="260"/>
      <c r="IF65" s="260"/>
      <c r="IG65" s="260"/>
      <c r="IH65" s="260"/>
      <c r="II65" s="260"/>
      <c r="IJ65" s="260"/>
      <c r="IK65" s="260"/>
      <c r="IL65" s="260"/>
      <c r="IM65" s="260"/>
      <c r="IN65" s="260"/>
      <c r="IO65" s="260"/>
      <c r="IP65" s="260"/>
      <c r="IQ65" s="260"/>
      <c r="IR65" s="260"/>
      <c r="IS65" s="260"/>
      <c r="IT65" s="260"/>
      <c r="IU65" s="260"/>
      <c r="IV65" s="260"/>
    </row>
    <row r="66" spans="1:256" ht="18">
      <c r="A66" s="269" t="s">
        <v>298</v>
      </c>
      <c r="B66" s="270">
        <v>8788068.58</v>
      </c>
      <c r="C66" s="270">
        <v>8252049.37</v>
      </c>
      <c r="D66" s="269" t="s">
        <v>106</v>
      </c>
      <c r="E66" s="269"/>
      <c r="F66" s="268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0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0"/>
      <c r="DT66" s="260"/>
      <c r="DU66" s="260"/>
      <c r="DV66" s="260"/>
      <c r="DW66" s="260"/>
      <c r="DX66" s="260"/>
      <c r="DY66" s="260"/>
      <c r="DZ66" s="260"/>
      <c r="EA66" s="260"/>
      <c r="EB66" s="260"/>
      <c r="EC66" s="260"/>
      <c r="ED66" s="260"/>
      <c r="EE66" s="260"/>
      <c r="EF66" s="260"/>
      <c r="EG66" s="260"/>
      <c r="EH66" s="260"/>
      <c r="EI66" s="260"/>
      <c r="EJ66" s="260"/>
      <c r="EK66" s="260"/>
      <c r="EL66" s="260"/>
      <c r="EM66" s="260"/>
      <c r="EN66" s="260"/>
      <c r="EO66" s="260"/>
      <c r="EP66" s="260"/>
      <c r="EQ66" s="260"/>
      <c r="ER66" s="260"/>
      <c r="ES66" s="260"/>
      <c r="ET66" s="260"/>
      <c r="EU66" s="260"/>
      <c r="EV66" s="260"/>
      <c r="EW66" s="260"/>
      <c r="EX66" s="260"/>
      <c r="EY66" s="260"/>
      <c r="EZ66" s="260"/>
      <c r="FA66" s="260"/>
      <c r="FB66" s="260"/>
      <c r="FC66" s="260"/>
      <c r="FD66" s="260"/>
      <c r="FE66" s="260"/>
      <c r="FF66" s="260"/>
      <c r="FG66" s="260"/>
      <c r="FH66" s="260"/>
      <c r="FI66" s="260"/>
      <c r="FJ66" s="260"/>
      <c r="FK66" s="260"/>
      <c r="FL66" s="260"/>
      <c r="FM66" s="260"/>
      <c r="FN66" s="260"/>
      <c r="FO66" s="260"/>
      <c r="FP66" s="260"/>
      <c r="FQ66" s="260"/>
      <c r="FR66" s="260"/>
      <c r="FS66" s="260"/>
      <c r="FT66" s="260"/>
      <c r="FU66" s="260"/>
      <c r="FV66" s="260"/>
      <c r="FW66" s="260"/>
      <c r="FX66" s="260"/>
      <c r="FY66" s="260"/>
      <c r="FZ66" s="260"/>
      <c r="GA66" s="260"/>
      <c r="GB66" s="260"/>
      <c r="GC66" s="260"/>
      <c r="GD66" s="260"/>
      <c r="GE66" s="260"/>
      <c r="GF66" s="260"/>
      <c r="GG66" s="260"/>
      <c r="GH66" s="260"/>
      <c r="GI66" s="260"/>
      <c r="GJ66" s="260"/>
      <c r="GK66" s="260"/>
      <c r="GL66" s="260"/>
      <c r="GM66" s="260"/>
      <c r="GN66" s="260"/>
      <c r="GO66" s="260"/>
      <c r="GP66" s="260"/>
      <c r="GQ66" s="260"/>
      <c r="GR66" s="260"/>
      <c r="GS66" s="260"/>
      <c r="GT66" s="260"/>
      <c r="GU66" s="260"/>
      <c r="GV66" s="260"/>
      <c r="GW66" s="260"/>
      <c r="GX66" s="260"/>
      <c r="GY66" s="260"/>
      <c r="GZ66" s="260"/>
      <c r="HA66" s="260"/>
      <c r="HB66" s="260"/>
      <c r="HC66" s="260"/>
      <c r="HD66" s="260"/>
      <c r="HE66" s="260"/>
      <c r="HF66" s="260"/>
      <c r="HG66" s="260"/>
      <c r="HH66" s="260"/>
      <c r="HI66" s="260"/>
      <c r="HJ66" s="260"/>
      <c r="HK66" s="260"/>
      <c r="HL66" s="260"/>
      <c r="HM66" s="260"/>
      <c r="HN66" s="260"/>
      <c r="HO66" s="260"/>
      <c r="HP66" s="260"/>
      <c r="HQ66" s="260"/>
      <c r="HR66" s="260"/>
      <c r="HS66" s="260"/>
      <c r="HT66" s="260"/>
      <c r="HU66" s="260"/>
      <c r="HV66" s="260"/>
      <c r="HW66" s="260"/>
      <c r="HX66" s="260"/>
      <c r="HY66" s="260"/>
      <c r="HZ66" s="260"/>
      <c r="IA66" s="260"/>
      <c r="IB66" s="260"/>
      <c r="IC66" s="260"/>
      <c r="ID66" s="260"/>
      <c r="IE66" s="260"/>
      <c r="IF66" s="260"/>
      <c r="IG66" s="260"/>
      <c r="IH66" s="260"/>
      <c r="II66" s="260"/>
      <c r="IJ66" s="260"/>
      <c r="IK66" s="260"/>
      <c r="IL66" s="260"/>
      <c r="IM66" s="260"/>
      <c r="IN66" s="260"/>
      <c r="IO66" s="260"/>
      <c r="IP66" s="260"/>
      <c r="IQ66" s="260"/>
      <c r="IR66" s="260"/>
      <c r="IS66" s="260"/>
      <c r="IT66" s="260"/>
      <c r="IU66" s="260"/>
      <c r="IV66" s="260"/>
    </row>
    <row r="67" spans="1:256" ht="18">
      <c r="A67" s="269" t="s">
        <v>299</v>
      </c>
      <c r="B67" s="277">
        <v>170115</v>
      </c>
      <c r="C67" s="277">
        <v>146608</v>
      </c>
      <c r="D67" s="267"/>
      <c r="E67" s="267"/>
      <c r="F67" s="268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60"/>
      <c r="CX67" s="260"/>
      <c r="CY67" s="260"/>
      <c r="CZ67" s="260"/>
      <c r="DA67" s="260"/>
      <c r="DB67" s="260"/>
      <c r="DC67" s="260"/>
      <c r="DD67" s="260"/>
      <c r="DE67" s="260"/>
      <c r="DF67" s="260"/>
      <c r="DG67" s="260"/>
      <c r="DH67" s="260"/>
      <c r="DI67" s="260"/>
      <c r="DJ67" s="260"/>
      <c r="DK67" s="260"/>
      <c r="DL67" s="260"/>
      <c r="DM67" s="260"/>
      <c r="DN67" s="260"/>
      <c r="DO67" s="260"/>
      <c r="DP67" s="260"/>
      <c r="DQ67" s="260"/>
      <c r="DR67" s="260"/>
      <c r="DS67" s="260"/>
      <c r="DT67" s="260"/>
      <c r="DU67" s="260"/>
      <c r="DV67" s="260"/>
      <c r="DW67" s="260"/>
      <c r="DX67" s="260"/>
      <c r="DY67" s="260"/>
      <c r="DZ67" s="260"/>
      <c r="EA67" s="260"/>
      <c r="EB67" s="260"/>
      <c r="EC67" s="260"/>
      <c r="ED67" s="260"/>
      <c r="EE67" s="260"/>
      <c r="EF67" s="260"/>
      <c r="EG67" s="260"/>
      <c r="EH67" s="260"/>
      <c r="EI67" s="260"/>
      <c r="EJ67" s="260"/>
      <c r="EK67" s="260"/>
      <c r="EL67" s="260"/>
      <c r="EM67" s="260"/>
      <c r="EN67" s="260"/>
      <c r="EO67" s="260"/>
      <c r="EP67" s="260"/>
      <c r="EQ67" s="260"/>
      <c r="ER67" s="260"/>
      <c r="ES67" s="260"/>
      <c r="ET67" s="260"/>
      <c r="EU67" s="260"/>
      <c r="EV67" s="260"/>
      <c r="EW67" s="260"/>
      <c r="EX67" s="260"/>
      <c r="EY67" s="260"/>
      <c r="EZ67" s="260"/>
      <c r="FA67" s="260"/>
      <c r="FB67" s="260"/>
      <c r="FC67" s="260"/>
      <c r="FD67" s="260"/>
      <c r="FE67" s="260"/>
      <c r="FF67" s="260"/>
      <c r="FG67" s="260"/>
      <c r="FH67" s="260"/>
      <c r="FI67" s="260"/>
      <c r="FJ67" s="260"/>
      <c r="FK67" s="260"/>
      <c r="FL67" s="260"/>
      <c r="FM67" s="260"/>
      <c r="FN67" s="260"/>
      <c r="FO67" s="260"/>
      <c r="FP67" s="260"/>
      <c r="FQ67" s="260"/>
      <c r="FR67" s="260"/>
      <c r="FS67" s="260"/>
      <c r="FT67" s="260"/>
      <c r="FU67" s="260"/>
      <c r="FV67" s="260"/>
      <c r="FW67" s="260"/>
      <c r="FX67" s="260"/>
      <c r="FY67" s="260"/>
      <c r="FZ67" s="260"/>
      <c r="GA67" s="260"/>
      <c r="GB67" s="260"/>
      <c r="GC67" s="260"/>
      <c r="GD67" s="260"/>
      <c r="GE67" s="260"/>
      <c r="GF67" s="260"/>
      <c r="GG67" s="260"/>
      <c r="GH67" s="260"/>
      <c r="GI67" s="260"/>
      <c r="GJ67" s="260"/>
      <c r="GK67" s="260"/>
      <c r="GL67" s="260"/>
      <c r="GM67" s="260"/>
      <c r="GN67" s="260"/>
      <c r="GO67" s="260"/>
      <c r="GP67" s="260"/>
      <c r="GQ67" s="260"/>
      <c r="GR67" s="260"/>
      <c r="GS67" s="260"/>
      <c r="GT67" s="260"/>
      <c r="GU67" s="260"/>
      <c r="GV67" s="260"/>
      <c r="GW67" s="260"/>
      <c r="GX67" s="260"/>
      <c r="GY67" s="260"/>
      <c r="GZ67" s="260"/>
      <c r="HA67" s="260"/>
      <c r="HB67" s="260"/>
      <c r="HC67" s="260"/>
      <c r="HD67" s="260"/>
      <c r="HE67" s="260"/>
      <c r="HF67" s="260"/>
      <c r="HG67" s="260"/>
      <c r="HH67" s="260"/>
      <c r="HI67" s="260"/>
      <c r="HJ67" s="260"/>
      <c r="HK67" s="260"/>
      <c r="HL67" s="260"/>
      <c r="HM67" s="260"/>
      <c r="HN67" s="260"/>
      <c r="HO67" s="260"/>
      <c r="HP67" s="260"/>
      <c r="HQ67" s="260"/>
      <c r="HR67" s="260"/>
      <c r="HS67" s="260"/>
      <c r="HT67" s="260"/>
      <c r="HU67" s="260"/>
      <c r="HV67" s="260"/>
      <c r="HW67" s="260"/>
      <c r="HX67" s="260"/>
      <c r="HY67" s="260"/>
      <c r="HZ67" s="260"/>
      <c r="IA67" s="260"/>
      <c r="IB67" s="260"/>
      <c r="IC67" s="260"/>
      <c r="ID67" s="260"/>
      <c r="IE67" s="260"/>
      <c r="IF67" s="260"/>
      <c r="IG67" s="260"/>
      <c r="IH67" s="260"/>
      <c r="II67" s="260"/>
      <c r="IJ67" s="260"/>
      <c r="IK67" s="260"/>
      <c r="IL67" s="260"/>
      <c r="IM67" s="260"/>
      <c r="IN67" s="260"/>
      <c r="IO67" s="260"/>
      <c r="IP67" s="260"/>
      <c r="IQ67" s="260"/>
      <c r="IR67" s="260"/>
      <c r="IS67" s="260"/>
      <c r="IT67" s="260"/>
      <c r="IU67" s="260"/>
      <c r="IV67" s="260"/>
    </row>
    <row r="68" spans="1:256" ht="18">
      <c r="A68" s="269" t="s">
        <v>300</v>
      </c>
      <c r="B68" s="277">
        <v>1630</v>
      </c>
      <c r="C68" s="277">
        <v>1625</v>
      </c>
      <c r="D68" s="267"/>
      <c r="E68" s="267"/>
      <c r="F68" s="268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  <c r="CS68" s="260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0"/>
      <c r="DT68" s="260"/>
      <c r="DU68" s="260"/>
      <c r="DV68" s="260"/>
      <c r="DW68" s="260"/>
      <c r="DX68" s="260"/>
      <c r="DY68" s="260"/>
      <c r="DZ68" s="260"/>
      <c r="EA68" s="260"/>
      <c r="EB68" s="260"/>
      <c r="EC68" s="260"/>
      <c r="ED68" s="260"/>
      <c r="EE68" s="260"/>
      <c r="EF68" s="260"/>
      <c r="EG68" s="260"/>
      <c r="EH68" s="260"/>
      <c r="EI68" s="260"/>
      <c r="EJ68" s="260"/>
      <c r="EK68" s="260"/>
      <c r="EL68" s="260"/>
      <c r="EM68" s="260"/>
      <c r="EN68" s="260"/>
      <c r="EO68" s="260"/>
      <c r="EP68" s="260"/>
      <c r="EQ68" s="260"/>
      <c r="ER68" s="260"/>
      <c r="ES68" s="260"/>
      <c r="ET68" s="260"/>
      <c r="EU68" s="260"/>
      <c r="EV68" s="260"/>
      <c r="EW68" s="260"/>
      <c r="EX68" s="260"/>
      <c r="EY68" s="260"/>
      <c r="EZ68" s="260"/>
      <c r="FA68" s="260"/>
      <c r="FB68" s="260"/>
      <c r="FC68" s="260"/>
      <c r="FD68" s="260"/>
      <c r="FE68" s="260"/>
      <c r="FF68" s="260"/>
      <c r="FG68" s="260"/>
      <c r="FH68" s="260"/>
      <c r="FI68" s="260"/>
      <c r="FJ68" s="260"/>
      <c r="FK68" s="260"/>
      <c r="FL68" s="260"/>
      <c r="FM68" s="260"/>
      <c r="FN68" s="260"/>
      <c r="FO68" s="260"/>
      <c r="FP68" s="260"/>
      <c r="FQ68" s="260"/>
      <c r="FR68" s="260"/>
      <c r="FS68" s="260"/>
      <c r="FT68" s="260"/>
      <c r="FU68" s="260"/>
      <c r="FV68" s="260"/>
      <c r="FW68" s="260"/>
      <c r="FX68" s="260"/>
      <c r="FY68" s="260"/>
      <c r="FZ68" s="260"/>
      <c r="GA68" s="260"/>
      <c r="GB68" s="260"/>
      <c r="GC68" s="260"/>
      <c r="GD68" s="260"/>
      <c r="GE68" s="260"/>
      <c r="GF68" s="260"/>
      <c r="GG68" s="260"/>
      <c r="GH68" s="260"/>
      <c r="GI68" s="260"/>
      <c r="GJ68" s="260"/>
      <c r="GK68" s="260"/>
      <c r="GL68" s="260"/>
      <c r="GM68" s="260"/>
      <c r="GN68" s="260"/>
      <c r="GO68" s="260"/>
      <c r="GP68" s="260"/>
      <c r="GQ68" s="260"/>
      <c r="GR68" s="260"/>
      <c r="GS68" s="260"/>
      <c r="GT68" s="260"/>
      <c r="GU68" s="260"/>
      <c r="GV68" s="260"/>
      <c r="GW68" s="260"/>
      <c r="GX68" s="260"/>
      <c r="GY68" s="260"/>
      <c r="GZ68" s="260"/>
      <c r="HA68" s="260"/>
      <c r="HB68" s="260"/>
      <c r="HC68" s="260"/>
      <c r="HD68" s="260"/>
      <c r="HE68" s="260"/>
      <c r="HF68" s="260"/>
      <c r="HG68" s="260"/>
      <c r="HH68" s="260"/>
      <c r="HI68" s="260"/>
      <c r="HJ68" s="260"/>
      <c r="HK68" s="260"/>
      <c r="HL68" s="260"/>
      <c r="HM68" s="260"/>
      <c r="HN68" s="260"/>
      <c r="HO68" s="260"/>
      <c r="HP68" s="260"/>
      <c r="HQ68" s="260"/>
      <c r="HR68" s="260"/>
      <c r="HS68" s="260"/>
      <c r="HT68" s="260"/>
      <c r="HU68" s="260"/>
      <c r="HV68" s="260"/>
      <c r="HW68" s="260"/>
      <c r="HX68" s="260"/>
      <c r="HY68" s="260"/>
      <c r="HZ68" s="260"/>
      <c r="IA68" s="260"/>
      <c r="IB68" s="260"/>
      <c r="IC68" s="260"/>
      <c r="ID68" s="260"/>
      <c r="IE68" s="260"/>
      <c r="IF68" s="260"/>
      <c r="IG68" s="260"/>
      <c r="IH68" s="260"/>
      <c r="II68" s="260"/>
      <c r="IJ68" s="260"/>
      <c r="IK68" s="260"/>
      <c r="IL68" s="260"/>
      <c r="IM68" s="260"/>
      <c r="IN68" s="260"/>
      <c r="IO68" s="260"/>
      <c r="IP68" s="260"/>
      <c r="IQ68" s="260"/>
      <c r="IR68" s="260"/>
      <c r="IS68" s="260"/>
      <c r="IT68" s="260"/>
      <c r="IU68" s="260"/>
      <c r="IV68" s="260"/>
    </row>
    <row r="69" spans="1:256" ht="18">
      <c r="A69" s="269" t="s">
        <v>301</v>
      </c>
      <c r="B69" s="277">
        <v>15689.96</v>
      </c>
      <c r="C69" s="277">
        <v>14020.21</v>
      </c>
      <c r="D69" s="267"/>
      <c r="E69" s="267"/>
      <c r="F69" s="268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260"/>
      <c r="DU69" s="260"/>
      <c r="DV69" s="260"/>
      <c r="DW69" s="260"/>
      <c r="DX69" s="260"/>
      <c r="DY69" s="260"/>
      <c r="DZ69" s="260"/>
      <c r="EA69" s="260"/>
      <c r="EB69" s="260"/>
      <c r="EC69" s="260"/>
      <c r="ED69" s="260"/>
      <c r="EE69" s="260"/>
      <c r="EF69" s="260"/>
      <c r="EG69" s="260"/>
      <c r="EH69" s="260"/>
      <c r="EI69" s="260"/>
      <c r="EJ69" s="260"/>
      <c r="EK69" s="260"/>
      <c r="EL69" s="260"/>
      <c r="EM69" s="260"/>
      <c r="EN69" s="260"/>
      <c r="EO69" s="260"/>
      <c r="EP69" s="260"/>
      <c r="EQ69" s="260"/>
      <c r="ER69" s="260"/>
      <c r="ES69" s="260"/>
      <c r="ET69" s="260"/>
      <c r="EU69" s="260"/>
      <c r="EV69" s="260"/>
      <c r="EW69" s="260"/>
      <c r="EX69" s="260"/>
      <c r="EY69" s="260"/>
      <c r="EZ69" s="260"/>
      <c r="FA69" s="260"/>
      <c r="FB69" s="260"/>
      <c r="FC69" s="260"/>
      <c r="FD69" s="260"/>
      <c r="FE69" s="260"/>
      <c r="FF69" s="260"/>
      <c r="FG69" s="260"/>
      <c r="FH69" s="260"/>
      <c r="FI69" s="260"/>
      <c r="FJ69" s="260"/>
      <c r="FK69" s="260"/>
      <c r="FL69" s="260"/>
      <c r="FM69" s="260"/>
      <c r="FN69" s="260"/>
      <c r="FO69" s="260"/>
      <c r="FP69" s="260"/>
      <c r="FQ69" s="260"/>
      <c r="FR69" s="260"/>
      <c r="FS69" s="260"/>
      <c r="FT69" s="260"/>
      <c r="FU69" s="260"/>
      <c r="FV69" s="260"/>
      <c r="FW69" s="260"/>
      <c r="FX69" s="260"/>
      <c r="FY69" s="260"/>
      <c r="FZ69" s="260"/>
      <c r="GA69" s="260"/>
      <c r="GB69" s="260"/>
      <c r="GC69" s="260"/>
      <c r="GD69" s="260"/>
      <c r="GE69" s="260"/>
      <c r="GF69" s="260"/>
      <c r="GG69" s="260"/>
      <c r="GH69" s="260"/>
      <c r="GI69" s="260"/>
      <c r="GJ69" s="260"/>
      <c r="GK69" s="260"/>
      <c r="GL69" s="260"/>
      <c r="GM69" s="260"/>
      <c r="GN69" s="260"/>
      <c r="GO69" s="260"/>
      <c r="GP69" s="260"/>
      <c r="GQ69" s="260"/>
      <c r="GR69" s="260"/>
      <c r="GS69" s="260"/>
      <c r="GT69" s="260"/>
      <c r="GU69" s="260"/>
      <c r="GV69" s="260"/>
      <c r="GW69" s="260"/>
      <c r="GX69" s="260"/>
      <c r="GY69" s="260"/>
      <c r="GZ69" s="260"/>
      <c r="HA69" s="260"/>
      <c r="HB69" s="260"/>
      <c r="HC69" s="260"/>
      <c r="HD69" s="260"/>
      <c r="HE69" s="260"/>
      <c r="HF69" s="260"/>
      <c r="HG69" s="260"/>
      <c r="HH69" s="260"/>
      <c r="HI69" s="260"/>
      <c r="HJ69" s="260"/>
      <c r="HK69" s="260"/>
      <c r="HL69" s="260"/>
      <c r="HM69" s="260"/>
      <c r="HN69" s="260"/>
      <c r="HO69" s="260"/>
      <c r="HP69" s="260"/>
      <c r="HQ69" s="260"/>
      <c r="HR69" s="260"/>
      <c r="HS69" s="260"/>
      <c r="HT69" s="260"/>
      <c r="HU69" s="260"/>
      <c r="HV69" s="260"/>
      <c r="HW69" s="260"/>
      <c r="HX69" s="260"/>
      <c r="HY69" s="260"/>
      <c r="HZ69" s="260"/>
      <c r="IA69" s="260"/>
      <c r="IB69" s="260"/>
      <c r="IC69" s="260"/>
      <c r="ID69" s="260"/>
      <c r="IE69" s="260"/>
      <c r="IF69" s="260"/>
      <c r="IG69" s="260"/>
      <c r="IH69" s="260"/>
      <c r="II69" s="260"/>
      <c r="IJ69" s="260"/>
      <c r="IK69" s="260"/>
      <c r="IL69" s="260"/>
      <c r="IM69" s="260"/>
      <c r="IN69" s="260"/>
      <c r="IO69" s="260"/>
      <c r="IP69" s="260"/>
      <c r="IQ69" s="260"/>
      <c r="IR69" s="260"/>
      <c r="IS69" s="260"/>
      <c r="IT69" s="260"/>
      <c r="IU69" s="260"/>
      <c r="IV69" s="260"/>
    </row>
    <row r="70" spans="1:256" ht="18">
      <c r="A70" s="269" t="s">
        <v>302</v>
      </c>
      <c r="B70" s="277">
        <v>399520.7</v>
      </c>
      <c r="C70" s="277">
        <v>4436.83</v>
      </c>
      <c r="D70" s="267"/>
      <c r="E70" s="267"/>
      <c r="F70" s="268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0"/>
      <c r="DW70" s="260"/>
      <c r="DX70" s="260"/>
      <c r="DY70" s="260"/>
      <c r="DZ70" s="260"/>
      <c r="EA70" s="260"/>
      <c r="EB70" s="260"/>
      <c r="EC70" s="260"/>
      <c r="ED70" s="260"/>
      <c r="EE70" s="260"/>
      <c r="EF70" s="260"/>
      <c r="EG70" s="260"/>
      <c r="EH70" s="260"/>
      <c r="EI70" s="260"/>
      <c r="EJ70" s="260"/>
      <c r="EK70" s="260"/>
      <c r="EL70" s="260"/>
      <c r="EM70" s="260"/>
      <c r="EN70" s="260"/>
      <c r="EO70" s="260"/>
      <c r="EP70" s="260"/>
      <c r="EQ70" s="260"/>
      <c r="ER70" s="260"/>
      <c r="ES70" s="260"/>
      <c r="ET70" s="260"/>
      <c r="EU70" s="260"/>
      <c r="EV70" s="260"/>
      <c r="EW70" s="260"/>
      <c r="EX70" s="260"/>
      <c r="EY70" s="260"/>
      <c r="EZ70" s="260"/>
      <c r="FA70" s="260"/>
      <c r="FB70" s="260"/>
      <c r="FC70" s="260"/>
      <c r="FD70" s="260"/>
      <c r="FE70" s="260"/>
      <c r="FF70" s="260"/>
      <c r="FG70" s="260"/>
      <c r="FH70" s="260"/>
      <c r="FI70" s="260"/>
      <c r="FJ70" s="260"/>
      <c r="FK70" s="260"/>
      <c r="FL70" s="260"/>
      <c r="FM70" s="260"/>
      <c r="FN70" s="260"/>
      <c r="FO70" s="260"/>
      <c r="FP70" s="260"/>
      <c r="FQ70" s="260"/>
      <c r="FR70" s="260"/>
      <c r="FS70" s="260"/>
      <c r="FT70" s="260"/>
      <c r="FU70" s="260"/>
      <c r="FV70" s="260"/>
      <c r="FW70" s="260"/>
      <c r="FX70" s="260"/>
      <c r="FY70" s="260"/>
      <c r="FZ70" s="260"/>
      <c r="GA70" s="260"/>
      <c r="GB70" s="260"/>
      <c r="GC70" s="260"/>
      <c r="GD70" s="260"/>
      <c r="GE70" s="260"/>
      <c r="GF70" s="260"/>
      <c r="GG70" s="260"/>
      <c r="GH70" s="260"/>
      <c r="GI70" s="260"/>
      <c r="GJ70" s="260"/>
      <c r="GK70" s="260"/>
      <c r="GL70" s="260"/>
      <c r="GM70" s="260"/>
      <c r="GN70" s="260"/>
      <c r="GO70" s="260"/>
      <c r="GP70" s="260"/>
      <c r="GQ70" s="260"/>
      <c r="GR70" s="260"/>
      <c r="GS70" s="260"/>
      <c r="GT70" s="260"/>
      <c r="GU70" s="260"/>
      <c r="GV70" s="260"/>
      <c r="GW70" s="260"/>
      <c r="GX70" s="260"/>
      <c r="GY70" s="260"/>
      <c r="GZ70" s="260"/>
      <c r="HA70" s="260"/>
      <c r="HB70" s="260"/>
      <c r="HC70" s="260"/>
      <c r="HD70" s="260"/>
      <c r="HE70" s="260"/>
      <c r="HF70" s="260"/>
      <c r="HG70" s="260"/>
      <c r="HH70" s="260"/>
      <c r="HI70" s="260"/>
      <c r="HJ70" s="260"/>
      <c r="HK70" s="260"/>
      <c r="HL70" s="260"/>
      <c r="HM70" s="260"/>
      <c r="HN70" s="260"/>
      <c r="HO70" s="260"/>
      <c r="HP70" s="260"/>
      <c r="HQ70" s="260"/>
      <c r="HR70" s="260"/>
      <c r="HS70" s="260"/>
      <c r="HT70" s="260"/>
      <c r="HU70" s="260"/>
      <c r="HV70" s="260"/>
      <c r="HW70" s="260"/>
      <c r="HX70" s="260"/>
      <c r="HY70" s="260"/>
      <c r="HZ70" s="260"/>
      <c r="IA70" s="260"/>
      <c r="IB70" s="260"/>
      <c r="IC70" s="260"/>
      <c r="ID70" s="260"/>
      <c r="IE70" s="260"/>
      <c r="IF70" s="260"/>
      <c r="IG70" s="260"/>
      <c r="IH70" s="260"/>
      <c r="II70" s="260"/>
      <c r="IJ70" s="260"/>
      <c r="IK70" s="260"/>
      <c r="IL70" s="260"/>
      <c r="IM70" s="260"/>
      <c r="IN70" s="260"/>
      <c r="IO70" s="260"/>
      <c r="IP70" s="260"/>
      <c r="IQ70" s="260"/>
      <c r="IR70" s="260"/>
      <c r="IS70" s="260"/>
      <c r="IT70" s="260"/>
      <c r="IU70" s="260"/>
      <c r="IV70" s="260"/>
    </row>
    <row r="71" spans="1:256" ht="18">
      <c r="A71" s="269" t="s">
        <v>303</v>
      </c>
      <c r="B71" s="277">
        <v>1671551.92</v>
      </c>
      <c r="C71" s="277">
        <v>43965.81</v>
      </c>
      <c r="D71" s="267"/>
      <c r="E71" s="267"/>
      <c r="F71" s="268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0"/>
      <c r="DT71" s="260"/>
      <c r="DU71" s="260"/>
      <c r="DV71" s="260"/>
      <c r="DW71" s="260"/>
      <c r="DX71" s="260"/>
      <c r="DY71" s="260"/>
      <c r="DZ71" s="260"/>
      <c r="EA71" s="260"/>
      <c r="EB71" s="260"/>
      <c r="EC71" s="260"/>
      <c r="ED71" s="260"/>
      <c r="EE71" s="260"/>
      <c r="EF71" s="260"/>
      <c r="EG71" s="260"/>
      <c r="EH71" s="260"/>
      <c r="EI71" s="260"/>
      <c r="EJ71" s="260"/>
      <c r="EK71" s="260"/>
      <c r="EL71" s="260"/>
      <c r="EM71" s="260"/>
      <c r="EN71" s="260"/>
      <c r="EO71" s="260"/>
      <c r="EP71" s="260"/>
      <c r="EQ71" s="260"/>
      <c r="ER71" s="260"/>
      <c r="ES71" s="260"/>
      <c r="ET71" s="260"/>
      <c r="EU71" s="260"/>
      <c r="EV71" s="260"/>
      <c r="EW71" s="260"/>
      <c r="EX71" s="260"/>
      <c r="EY71" s="260"/>
      <c r="EZ71" s="260"/>
      <c r="FA71" s="260"/>
      <c r="FB71" s="260"/>
      <c r="FC71" s="260"/>
      <c r="FD71" s="260"/>
      <c r="FE71" s="260"/>
      <c r="FF71" s="260"/>
      <c r="FG71" s="260"/>
      <c r="FH71" s="260"/>
      <c r="FI71" s="260"/>
      <c r="FJ71" s="260"/>
      <c r="FK71" s="260"/>
      <c r="FL71" s="260"/>
      <c r="FM71" s="260"/>
      <c r="FN71" s="260"/>
      <c r="FO71" s="260"/>
      <c r="FP71" s="260"/>
      <c r="FQ71" s="260"/>
      <c r="FR71" s="260"/>
      <c r="FS71" s="260"/>
      <c r="FT71" s="260"/>
      <c r="FU71" s="260"/>
      <c r="FV71" s="260"/>
      <c r="FW71" s="260"/>
      <c r="FX71" s="260"/>
      <c r="FY71" s="260"/>
      <c r="FZ71" s="260"/>
      <c r="GA71" s="260"/>
      <c r="GB71" s="260"/>
      <c r="GC71" s="260"/>
      <c r="GD71" s="260"/>
      <c r="GE71" s="260"/>
      <c r="GF71" s="260"/>
      <c r="GG71" s="260"/>
      <c r="GH71" s="260"/>
      <c r="GI71" s="260"/>
      <c r="GJ71" s="260"/>
      <c r="GK71" s="260"/>
      <c r="GL71" s="260"/>
      <c r="GM71" s="260"/>
      <c r="GN71" s="260"/>
      <c r="GO71" s="260"/>
      <c r="GP71" s="260"/>
      <c r="GQ71" s="260"/>
      <c r="GR71" s="260"/>
      <c r="GS71" s="260"/>
      <c r="GT71" s="260"/>
      <c r="GU71" s="260"/>
      <c r="GV71" s="260"/>
      <c r="GW71" s="260"/>
      <c r="GX71" s="260"/>
      <c r="GY71" s="260"/>
      <c r="GZ71" s="260"/>
      <c r="HA71" s="260"/>
      <c r="HB71" s="260"/>
      <c r="HC71" s="260"/>
      <c r="HD71" s="260"/>
      <c r="HE71" s="260"/>
      <c r="HF71" s="260"/>
      <c r="HG71" s="260"/>
      <c r="HH71" s="260"/>
      <c r="HI71" s="260"/>
      <c r="HJ71" s="260"/>
      <c r="HK71" s="260"/>
      <c r="HL71" s="260"/>
      <c r="HM71" s="260"/>
      <c r="HN71" s="260"/>
      <c r="HO71" s="260"/>
      <c r="HP71" s="260"/>
      <c r="HQ71" s="260"/>
      <c r="HR71" s="260"/>
      <c r="HS71" s="260"/>
      <c r="HT71" s="260"/>
      <c r="HU71" s="260"/>
      <c r="HV71" s="260"/>
      <c r="HW71" s="260"/>
      <c r="HX71" s="260"/>
      <c r="HY71" s="260"/>
      <c r="HZ71" s="260"/>
      <c r="IA71" s="260"/>
      <c r="IB71" s="260"/>
      <c r="IC71" s="260"/>
      <c r="ID71" s="260"/>
      <c r="IE71" s="260"/>
      <c r="IF71" s="260"/>
      <c r="IG71" s="260"/>
      <c r="IH71" s="260"/>
      <c r="II71" s="260"/>
      <c r="IJ71" s="260"/>
      <c r="IK71" s="260"/>
      <c r="IL71" s="260"/>
      <c r="IM71" s="260"/>
      <c r="IN71" s="260"/>
      <c r="IO71" s="260"/>
      <c r="IP71" s="260"/>
      <c r="IQ71" s="260"/>
      <c r="IR71" s="260"/>
      <c r="IS71" s="260"/>
      <c r="IT71" s="260"/>
      <c r="IU71" s="260"/>
      <c r="IV71" s="260"/>
    </row>
    <row r="72" spans="1:256" ht="18">
      <c r="A72" s="269" t="s">
        <v>304</v>
      </c>
      <c r="B72" s="277">
        <v>16190</v>
      </c>
      <c r="C72" s="277">
        <v>18208</v>
      </c>
      <c r="D72" s="267"/>
      <c r="E72" s="267"/>
      <c r="F72" s="268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0"/>
      <c r="CV72" s="260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0"/>
      <c r="DT72" s="260"/>
      <c r="DU72" s="260"/>
      <c r="DV72" s="260"/>
      <c r="DW72" s="260"/>
      <c r="DX72" s="260"/>
      <c r="DY72" s="260"/>
      <c r="DZ72" s="260"/>
      <c r="EA72" s="260"/>
      <c r="EB72" s="260"/>
      <c r="EC72" s="260"/>
      <c r="ED72" s="260"/>
      <c r="EE72" s="260"/>
      <c r="EF72" s="260"/>
      <c r="EG72" s="260"/>
      <c r="EH72" s="260"/>
      <c r="EI72" s="260"/>
      <c r="EJ72" s="260"/>
      <c r="EK72" s="260"/>
      <c r="EL72" s="260"/>
      <c r="EM72" s="260"/>
      <c r="EN72" s="260"/>
      <c r="EO72" s="260"/>
      <c r="EP72" s="260"/>
      <c r="EQ72" s="260"/>
      <c r="ER72" s="260"/>
      <c r="ES72" s="260"/>
      <c r="ET72" s="260"/>
      <c r="EU72" s="260"/>
      <c r="EV72" s="260"/>
      <c r="EW72" s="260"/>
      <c r="EX72" s="260"/>
      <c r="EY72" s="260"/>
      <c r="EZ72" s="260"/>
      <c r="FA72" s="260"/>
      <c r="FB72" s="260"/>
      <c r="FC72" s="260"/>
      <c r="FD72" s="260"/>
      <c r="FE72" s="260"/>
      <c r="FF72" s="260"/>
      <c r="FG72" s="260"/>
      <c r="FH72" s="260"/>
      <c r="FI72" s="260"/>
      <c r="FJ72" s="260"/>
      <c r="FK72" s="260"/>
      <c r="FL72" s="260"/>
      <c r="FM72" s="260"/>
      <c r="FN72" s="260"/>
      <c r="FO72" s="260"/>
      <c r="FP72" s="260"/>
      <c r="FQ72" s="260"/>
      <c r="FR72" s="260"/>
      <c r="FS72" s="260"/>
      <c r="FT72" s="260"/>
      <c r="FU72" s="260"/>
      <c r="FV72" s="260"/>
      <c r="FW72" s="260"/>
      <c r="FX72" s="260"/>
      <c r="FY72" s="260"/>
      <c r="FZ72" s="260"/>
      <c r="GA72" s="260"/>
      <c r="GB72" s="260"/>
      <c r="GC72" s="260"/>
      <c r="GD72" s="260"/>
      <c r="GE72" s="260"/>
      <c r="GF72" s="260"/>
      <c r="GG72" s="260"/>
      <c r="GH72" s="260"/>
      <c r="GI72" s="260"/>
      <c r="GJ72" s="260"/>
      <c r="GK72" s="260"/>
      <c r="GL72" s="260"/>
      <c r="GM72" s="260"/>
      <c r="GN72" s="260"/>
      <c r="GO72" s="260"/>
      <c r="GP72" s="260"/>
      <c r="GQ72" s="260"/>
      <c r="GR72" s="260"/>
      <c r="GS72" s="260"/>
      <c r="GT72" s="260"/>
      <c r="GU72" s="260"/>
      <c r="GV72" s="260"/>
      <c r="GW72" s="260"/>
      <c r="GX72" s="260"/>
      <c r="GY72" s="260"/>
      <c r="GZ72" s="260"/>
      <c r="HA72" s="260"/>
      <c r="HB72" s="260"/>
      <c r="HC72" s="260"/>
      <c r="HD72" s="260"/>
      <c r="HE72" s="260"/>
      <c r="HF72" s="260"/>
      <c r="HG72" s="260"/>
      <c r="HH72" s="260"/>
      <c r="HI72" s="260"/>
      <c r="HJ72" s="260"/>
      <c r="HK72" s="260"/>
      <c r="HL72" s="260"/>
      <c r="HM72" s="260"/>
      <c r="HN72" s="260"/>
      <c r="HO72" s="260"/>
      <c r="HP72" s="260"/>
      <c r="HQ72" s="260"/>
      <c r="HR72" s="260"/>
      <c r="HS72" s="260"/>
      <c r="HT72" s="260"/>
      <c r="HU72" s="260"/>
      <c r="HV72" s="260"/>
      <c r="HW72" s="260"/>
      <c r="HX72" s="260"/>
      <c r="HY72" s="260"/>
      <c r="HZ72" s="260"/>
      <c r="IA72" s="260"/>
      <c r="IB72" s="260"/>
      <c r="IC72" s="260"/>
      <c r="ID72" s="260"/>
      <c r="IE72" s="260"/>
      <c r="IF72" s="260"/>
      <c r="IG72" s="260"/>
      <c r="IH72" s="260"/>
      <c r="II72" s="260"/>
      <c r="IJ72" s="260"/>
      <c r="IK72" s="260"/>
      <c r="IL72" s="260"/>
      <c r="IM72" s="260"/>
      <c r="IN72" s="260"/>
      <c r="IO72" s="260"/>
      <c r="IP72" s="260"/>
      <c r="IQ72" s="260"/>
      <c r="IR72" s="260"/>
      <c r="IS72" s="260"/>
      <c r="IT72" s="260"/>
      <c r="IU72" s="260"/>
      <c r="IV72" s="260"/>
    </row>
    <row r="73" spans="1:256" ht="18">
      <c r="A73" s="269" t="s">
        <v>305</v>
      </c>
      <c r="B73" s="277">
        <v>6160</v>
      </c>
      <c r="C73" s="277">
        <v>5454</v>
      </c>
      <c r="D73" s="267"/>
      <c r="E73" s="267"/>
      <c r="F73" s="268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  <c r="DU73" s="260"/>
      <c r="DV73" s="260"/>
      <c r="DW73" s="260"/>
      <c r="DX73" s="260"/>
      <c r="DY73" s="260"/>
      <c r="DZ73" s="260"/>
      <c r="EA73" s="260"/>
      <c r="EB73" s="260"/>
      <c r="EC73" s="260"/>
      <c r="ED73" s="260"/>
      <c r="EE73" s="260"/>
      <c r="EF73" s="260"/>
      <c r="EG73" s="260"/>
      <c r="EH73" s="260"/>
      <c r="EI73" s="260"/>
      <c r="EJ73" s="260"/>
      <c r="EK73" s="260"/>
      <c r="EL73" s="260"/>
      <c r="EM73" s="260"/>
      <c r="EN73" s="260"/>
      <c r="EO73" s="260"/>
      <c r="EP73" s="260"/>
      <c r="EQ73" s="260"/>
      <c r="ER73" s="260"/>
      <c r="ES73" s="260"/>
      <c r="ET73" s="260"/>
      <c r="EU73" s="260"/>
      <c r="EV73" s="260"/>
      <c r="EW73" s="260"/>
      <c r="EX73" s="260"/>
      <c r="EY73" s="260"/>
      <c r="EZ73" s="260"/>
      <c r="FA73" s="260"/>
      <c r="FB73" s="260"/>
      <c r="FC73" s="260"/>
      <c r="FD73" s="260"/>
      <c r="FE73" s="260"/>
      <c r="FF73" s="260"/>
      <c r="FG73" s="260"/>
      <c r="FH73" s="260"/>
      <c r="FI73" s="260"/>
      <c r="FJ73" s="260"/>
      <c r="FK73" s="260"/>
      <c r="FL73" s="260"/>
      <c r="FM73" s="260"/>
      <c r="FN73" s="260"/>
      <c r="FO73" s="260"/>
      <c r="FP73" s="260"/>
      <c r="FQ73" s="260"/>
      <c r="FR73" s="260"/>
      <c r="FS73" s="260"/>
      <c r="FT73" s="260"/>
      <c r="FU73" s="260"/>
      <c r="FV73" s="260"/>
      <c r="FW73" s="260"/>
      <c r="FX73" s="260"/>
      <c r="FY73" s="260"/>
      <c r="FZ73" s="260"/>
      <c r="GA73" s="260"/>
      <c r="GB73" s="260"/>
      <c r="GC73" s="260"/>
      <c r="GD73" s="260"/>
      <c r="GE73" s="260"/>
      <c r="GF73" s="260"/>
      <c r="GG73" s="260"/>
      <c r="GH73" s="260"/>
      <c r="GI73" s="260"/>
      <c r="GJ73" s="260"/>
      <c r="GK73" s="260"/>
      <c r="GL73" s="260"/>
      <c r="GM73" s="260"/>
      <c r="GN73" s="260"/>
      <c r="GO73" s="260"/>
      <c r="GP73" s="260"/>
      <c r="GQ73" s="260"/>
      <c r="GR73" s="260"/>
      <c r="GS73" s="260"/>
      <c r="GT73" s="260"/>
      <c r="GU73" s="260"/>
      <c r="GV73" s="260"/>
      <c r="GW73" s="260"/>
      <c r="GX73" s="260"/>
      <c r="GY73" s="260"/>
      <c r="GZ73" s="260"/>
      <c r="HA73" s="260"/>
      <c r="HB73" s="260"/>
      <c r="HC73" s="260"/>
      <c r="HD73" s="260"/>
      <c r="HE73" s="260"/>
      <c r="HF73" s="260"/>
      <c r="HG73" s="260"/>
      <c r="HH73" s="260"/>
      <c r="HI73" s="260"/>
      <c r="HJ73" s="260"/>
      <c r="HK73" s="260"/>
      <c r="HL73" s="260"/>
      <c r="HM73" s="260"/>
      <c r="HN73" s="260"/>
      <c r="HO73" s="260"/>
      <c r="HP73" s="260"/>
      <c r="HQ73" s="260"/>
      <c r="HR73" s="260"/>
      <c r="HS73" s="260"/>
      <c r="HT73" s="260"/>
      <c r="HU73" s="260"/>
      <c r="HV73" s="260"/>
      <c r="HW73" s="260"/>
      <c r="HX73" s="260"/>
      <c r="HY73" s="260"/>
      <c r="HZ73" s="260"/>
      <c r="IA73" s="260"/>
      <c r="IB73" s="260"/>
      <c r="IC73" s="260"/>
      <c r="ID73" s="260"/>
      <c r="IE73" s="260"/>
      <c r="IF73" s="260"/>
      <c r="IG73" s="260"/>
      <c r="IH73" s="260"/>
      <c r="II73" s="260"/>
      <c r="IJ73" s="260"/>
      <c r="IK73" s="260"/>
      <c r="IL73" s="260"/>
      <c r="IM73" s="260"/>
      <c r="IN73" s="260"/>
      <c r="IO73" s="260"/>
      <c r="IP73" s="260"/>
      <c r="IQ73" s="260"/>
      <c r="IR73" s="260"/>
      <c r="IS73" s="260"/>
      <c r="IT73" s="260"/>
      <c r="IU73" s="260"/>
      <c r="IV73" s="260"/>
    </row>
    <row r="74" spans="1:256" ht="18">
      <c r="A74" s="269" t="s">
        <v>306</v>
      </c>
      <c r="B74" s="277">
        <v>142904.82</v>
      </c>
      <c r="C74" s="277">
        <v>36539.62</v>
      </c>
      <c r="D74" s="267"/>
      <c r="E74" s="267"/>
      <c r="F74" s="268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0"/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0"/>
      <c r="DT74" s="260"/>
      <c r="DU74" s="260"/>
      <c r="DV74" s="260"/>
      <c r="DW74" s="260"/>
      <c r="DX74" s="260"/>
      <c r="DY74" s="260"/>
      <c r="DZ74" s="260"/>
      <c r="EA74" s="260"/>
      <c r="EB74" s="260"/>
      <c r="EC74" s="260"/>
      <c r="ED74" s="260"/>
      <c r="EE74" s="260"/>
      <c r="EF74" s="260"/>
      <c r="EG74" s="260"/>
      <c r="EH74" s="260"/>
      <c r="EI74" s="260"/>
      <c r="EJ74" s="260"/>
      <c r="EK74" s="260"/>
      <c r="EL74" s="260"/>
      <c r="EM74" s="260"/>
      <c r="EN74" s="260"/>
      <c r="EO74" s="260"/>
      <c r="EP74" s="260"/>
      <c r="EQ74" s="260"/>
      <c r="ER74" s="260"/>
      <c r="ES74" s="260"/>
      <c r="ET74" s="260"/>
      <c r="EU74" s="260"/>
      <c r="EV74" s="260"/>
      <c r="EW74" s="260"/>
      <c r="EX74" s="260"/>
      <c r="EY74" s="260"/>
      <c r="EZ74" s="260"/>
      <c r="FA74" s="260"/>
      <c r="FB74" s="260"/>
      <c r="FC74" s="260"/>
      <c r="FD74" s="260"/>
      <c r="FE74" s="260"/>
      <c r="FF74" s="260"/>
      <c r="FG74" s="260"/>
      <c r="FH74" s="260"/>
      <c r="FI74" s="260"/>
      <c r="FJ74" s="260"/>
      <c r="FK74" s="260"/>
      <c r="FL74" s="260"/>
      <c r="FM74" s="260"/>
      <c r="FN74" s="260"/>
      <c r="FO74" s="260"/>
      <c r="FP74" s="260"/>
      <c r="FQ74" s="260"/>
      <c r="FR74" s="260"/>
      <c r="FS74" s="260"/>
      <c r="FT74" s="260"/>
      <c r="FU74" s="260"/>
      <c r="FV74" s="260"/>
      <c r="FW74" s="260"/>
      <c r="FX74" s="260"/>
      <c r="FY74" s="260"/>
      <c r="FZ74" s="260"/>
      <c r="GA74" s="260"/>
      <c r="GB74" s="260"/>
      <c r="GC74" s="260"/>
      <c r="GD74" s="260"/>
      <c r="GE74" s="260"/>
      <c r="GF74" s="260"/>
      <c r="GG74" s="260"/>
      <c r="GH74" s="260"/>
      <c r="GI74" s="260"/>
      <c r="GJ74" s="260"/>
      <c r="GK74" s="260"/>
      <c r="GL74" s="260"/>
      <c r="GM74" s="260"/>
      <c r="GN74" s="260"/>
      <c r="GO74" s="260"/>
      <c r="GP74" s="260"/>
      <c r="GQ74" s="260"/>
      <c r="GR74" s="260"/>
      <c r="GS74" s="260"/>
      <c r="GT74" s="260"/>
      <c r="GU74" s="260"/>
      <c r="GV74" s="260"/>
      <c r="GW74" s="260"/>
      <c r="GX74" s="260"/>
      <c r="GY74" s="260"/>
      <c r="GZ74" s="260"/>
      <c r="HA74" s="260"/>
      <c r="HB74" s="260"/>
      <c r="HC74" s="260"/>
      <c r="HD74" s="260"/>
      <c r="HE74" s="260"/>
      <c r="HF74" s="260"/>
      <c r="HG74" s="260"/>
      <c r="HH74" s="260"/>
      <c r="HI74" s="260"/>
      <c r="HJ74" s="260"/>
      <c r="HK74" s="260"/>
      <c r="HL74" s="260"/>
      <c r="HM74" s="260"/>
      <c r="HN74" s="260"/>
      <c r="HO74" s="260"/>
      <c r="HP74" s="260"/>
      <c r="HQ74" s="260"/>
      <c r="HR74" s="260"/>
      <c r="HS74" s="260"/>
      <c r="HT74" s="260"/>
      <c r="HU74" s="260"/>
      <c r="HV74" s="260"/>
      <c r="HW74" s="260"/>
      <c r="HX74" s="260"/>
      <c r="HY74" s="260"/>
      <c r="HZ74" s="260"/>
      <c r="IA74" s="260"/>
      <c r="IB74" s="260"/>
      <c r="IC74" s="260"/>
      <c r="ID74" s="260"/>
      <c r="IE74" s="260"/>
      <c r="IF74" s="260"/>
      <c r="IG74" s="260"/>
      <c r="IH74" s="260"/>
      <c r="II74" s="260"/>
      <c r="IJ74" s="260"/>
      <c r="IK74" s="260"/>
      <c r="IL74" s="260"/>
      <c r="IM74" s="260"/>
      <c r="IN74" s="260"/>
      <c r="IO74" s="260"/>
      <c r="IP74" s="260"/>
      <c r="IQ74" s="260"/>
      <c r="IR74" s="260"/>
      <c r="IS74" s="260"/>
      <c r="IT74" s="260"/>
      <c r="IU74" s="260"/>
      <c r="IV74" s="260"/>
    </row>
    <row r="75" spans="1:256" ht="18">
      <c r="A75" s="269" t="s">
        <v>307</v>
      </c>
      <c r="B75" s="277">
        <v>1140</v>
      </c>
      <c r="C75" s="277">
        <v>473.1</v>
      </c>
      <c r="D75" s="267"/>
      <c r="E75" s="267"/>
      <c r="F75" s="268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260"/>
      <c r="DF75" s="260"/>
      <c r="DG75" s="260"/>
      <c r="DH75" s="260"/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260"/>
      <c r="DX75" s="260"/>
      <c r="DY75" s="260"/>
      <c r="DZ75" s="260"/>
      <c r="EA75" s="260"/>
      <c r="EB75" s="260"/>
      <c r="EC75" s="260"/>
      <c r="ED75" s="260"/>
      <c r="EE75" s="260"/>
      <c r="EF75" s="260"/>
      <c r="EG75" s="260"/>
      <c r="EH75" s="260"/>
      <c r="EI75" s="260"/>
      <c r="EJ75" s="260"/>
      <c r="EK75" s="260"/>
      <c r="EL75" s="260"/>
      <c r="EM75" s="260"/>
      <c r="EN75" s="260"/>
      <c r="EO75" s="260"/>
      <c r="EP75" s="260"/>
      <c r="EQ75" s="260"/>
      <c r="ER75" s="260"/>
      <c r="ES75" s="260"/>
      <c r="ET75" s="260"/>
      <c r="EU75" s="260"/>
      <c r="EV75" s="260"/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260"/>
      <c r="FI75" s="260"/>
      <c r="FJ75" s="260"/>
      <c r="FK75" s="260"/>
      <c r="FL75" s="260"/>
      <c r="FM75" s="260"/>
      <c r="FN75" s="260"/>
      <c r="FO75" s="260"/>
      <c r="FP75" s="260"/>
      <c r="FQ75" s="260"/>
      <c r="FR75" s="260"/>
      <c r="FS75" s="260"/>
      <c r="FT75" s="260"/>
      <c r="FU75" s="260"/>
      <c r="FV75" s="260"/>
      <c r="FW75" s="260"/>
      <c r="FX75" s="260"/>
      <c r="FY75" s="260"/>
      <c r="FZ75" s="260"/>
      <c r="GA75" s="260"/>
      <c r="GB75" s="260"/>
      <c r="GC75" s="260"/>
      <c r="GD75" s="260"/>
      <c r="GE75" s="260"/>
      <c r="GF75" s="260"/>
      <c r="GG75" s="260"/>
      <c r="GH75" s="260"/>
      <c r="GI75" s="260"/>
      <c r="GJ75" s="260"/>
      <c r="GK75" s="260"/>
      <c r="GL75" s="260"/>
      <c r="GM75" s="260"/>
      <c r="GN75" s="260"/>
      <c r="GO75" s="260"/>
      <c r="GP75" s="260"/>
      <c r="GQ75" s="260"/>
      <c r="GR75" s="260"/>
      <c r="GS75" s="260"/>
      <c r="GT75" s="260"/>
      <c r="GU75" s="260"/>
      <c r="GV75" s="260"/>
      <c r="GW75" s="260"/>
      <c r="GX75" s="260"/>
      <c r="GY75" s="260"/>
      <c r="GZ75" s="260"/>
      <c r="HA75" s="260"/>
      <c r="HB75" s="260"/>
      <c r="HC75" s="260"/>
      <c r="HD75" s="260"/>
      <c r="HE75" s="260"/>
      <c r="HF75" s="260"/>
      <c r="HG75" s="260"/>
      <c r="HH75" s="260"/>
      <c r="HI75" s="260"/>
      <c r="HJ75" s="260"/>
      <c r="HK75" s="260"/>
      <c r="HL75" s="260"/>
      <c r="HM75" s="260"/>
      <c r="HN75" s="260"/>
      <c r="HO75" s="260"/>
      <c r="HP75" s="260"/>
      <c r="HQ75" s="260"/>
      <c r="HR75" s="260"/>
      <c r="HS75" s="260"/>
      <c r="HT75" s="260"/>
      <c r="HU75" s="260"/>
      <c r="HV75" s="260"/>
      <c r="HW75" s="260"/>
      <c r="HX75" s="260"/>
      <c r="HY75" s="260"/>
      <c r="HZ75" s="260"/>
      <c r="IA75" s="260"/>
      <c r="IB75" s="260"/>
      <c r="IC75" s="260"/>
      <c r="ID75" s="260"/>
      <c r="IE75" s="260"/>
      <c r="IF75" s="260"/>
      <c r="IG75" s="260"/>
      <c r="IH75" s="260"/>
      <c r="II75" s="260"/>
      <c r="IJ75" s="260"/>
      <c r="IK75" s="260"/>
      <c r="IL75" s="260"/>
      <c r="IM75" s="260"/>
      <c r="IN75" s="260"/>
      <c r="IO75" s="260"/>
      <c r="IP75" s="260"/>
      <c r="IQ75" s="260"/>
      <c r="IR75" s="260"/>
      <c r="IS75" s="260"/>
      <c r="IT75" s="260"/>
      <c r="IU75" s="260"/>
      <c r="IV75" s="260"/>
    </row>
    <row r="76" spans="1:256" ht="18">
      <c r="A76" s="269" t="s">
        <v>308</v>
      </c>
      <c r="B76" s="277">
        <v>-736.06</v>
      </c>
      <c r="C76" s="277">
        <v>3105.55</v>
      </c>
      <c r="D76" s="267"/>
      <c r="E76" s="267"/>
      <c r="F76" s="268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0"/>
      <c r="DE76" s="260"/>
      <c r="DF76" s="260"/>
      <c r="DG76" s="260"/>
      <c r="DH76" s="260"/>
      <c r="DI76" s="260"/>
      <c r="DJ76" s="260"/>
      <c r="DK76" s="260"/>
      <c r="DL76" s="260"/>
      <c r="DM76" s="260"/>
      <c r="DN76" s="260"/>
      <c r="DO76" s="260"/>
      <c r="DP76" s="260"/>
      <c r="DQ76" s="260"/>
      <c r="DR76" s="260"/>
      <c r="DS76" s="260"/>
      <c r="DT76" s="260"/>
      <c r="DU76" s="260"/>
      <c r="DV76" s="260"/>
      <c r="DW76" s="260"/>
      <c r="DX76" s="260"/>
      <c r="DY76" s="260"/>
      <c r="DZ76" s="260"/>
      <c r="EA76" s="260"/>
      <c r="EB76" s="260"/>
      <c r="EC76" s="260"/>
      <c r="ED76" s="260"/>
      <c r="EE76" s="260"/>
      <c r="EF76" s="260"/>
      <c r="EG76" s="260"/>
      <c r="EH76" s="260"/>
      <c r="EI76" s="260"/>
      <c r="EJ76" s="260"/>
      <c r="EK76" s="260"/>
      <c r="EL76" s="260"/>
      <c r="EM76" s="260"/>
      <c r="EN76" s="260"/>
      <c r="EO76" s="260"/>
      <c r="EP76" s="260"/>
      <c r="EQ76" s="260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260"/>
      <c r="FI76" s="260"/>
      <c r="FJ76" s="260"/>
      <c r="FK76" s="260"/>
      <c r="FL76" s="260"/>
      <c r="FM76" s="260"/>
      <c r="FN76" s="260"/>
      <c r="FO76" s="260"/>
      <c r="FP76" s="260"/>
      <c r="FQ76" s="260"/>
      <c r="FR76" s="260"/>
      <c r="FS76" s="260"/>
      <c r="FT76" s="260"/>
      <c r="FU76" s="260"/>
      <c r="FV76" s="260"/>
      <c r="FW76" s="260"/>
      <c r="FX76" s="260"/>
      <c r="FY76" s="260"/>
      <c r="FZ76" s="260"/>
      <c r="GA76" s="260"/>
      <c r="GB76" s="260"/>
      <c r="GC76" s="260"/>
      <c r="GD76" s="260"/>
      <c r="GE76" s="260"/>
      <c r="GF76" s="260"/>
      <c r="GG76" s="260"/>
      <c r="GH76" s="260"/>
      <c r="GI76" s="260"/>
      <c r="GJ76" s="260"/>
      <c r="GK76" s="260"/>
      <c r="GL76" s="260"/>
      <c r="GM76" s="260"/>
      <c r="GN76" s="260"/>
      <c r="GO76" s="260"/>
      <c r="GP76" s="260"/>
      <c r="GQ76" s="260"/>
      <c r="GR76" s="260"/>
      <c r="GS76" s="260"/>
      <c r="GT76" s="260"/>
      <c r="GU76" s="260"/>
      <c r="GV76" s="260"/>
      <c r="GW76" s="260"/>
      <c r="GX76" s="260"/>
      <c r="GY76" s="260"/>
      <c r="GZ76" s="260"/>
      <c r="HA76" s="260"/>
      <c r="HB76" s="260"/>
      <c r="HC76" s="260"/>
      <c r="HD76" s="260"/>
      <c r="HE76" s="260"/>
      <c r="HF76" s="260"/>
      <c r="HG76" s="260"/>
      <c r="HH76" s="260"/>
      <c r="HI76" s="260"/>
      <c r="HJ76" s="260"/>
      <c r="HK76" s="260"/>
      <c r="HL76" s="260"/>
      <c r="HM76" s="260"/>
      <c r="HN76" s="260"/>
      <c r="HO76" s="260"/>
      <c r="HP76" s="260"/>
      <c r="HQ76" s="260"/>
      <c r="HR76" s="260"/>
      <c r="HS76" s="260"/>
      <c r="HT76" s="260"/>
      <c r="HU76" s="260"/>
      <c r="HV76" s="260"/>
      <c r="HW76" s="260"/>
      <c r="HX76" s="260"/>
      <c r="HY76" s="260"/>
      <c r="HZ76" s="260"/>
      <c r="IA76" s="260"/>
      <c r="IB76" s="260"/>
      <c r="IC76" s="260"/>
      <c r="ID76" s="260"/>
      <c r="IE76" s="260"/>
      <c r="IF76" s="260"/>
      <c r="IG76" s="260"/>
      <c r="IH76" s="260"/>
      <c r="II76" s="260"/>
      <c r="IJ76" s="260"/>
      <c r="IK76" s="260"/>
      <c r="IL76" s="260"/>
      <c r="IM76" s="260"/>
      <c r="IN76" s="260"/>
      <c r="IO76" s="260"/>
      <c r="IP76" s="260"/>
      <c r="IQ76" s="260"/>
      <c r="IR76" s="260"/>
      <c r="IS76" s="260"/>
      <c r="IT76" s="260"/>
      <c r="IU76" s="260"/>
      <c r="IV76" s="260"/>
    </row>
    <row r="77" spans="1:256" ht="18">
      <c r="A77" s="269" t="s">
        <v>309</v>
      </c>
      <c r="B77" s="277">
        <v>3000</v>
      </c>
      <c r="C77" s="277">
        <v>0</v>
      </c>
      <c r="D77" s="267"/>
      <c r="E77" s="267"/>
      <c r="F77" s="268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260"/>
      <c r="DY77" s="260"/>
      <c r="DZ77" s="260"/>
      <c r="EA77" s="260"/>
      <c r="EB77" s="260"/>
      <c r="EC77" s="260"/>
      <c r="ED77" s="260"/>
      <c r="EE77" s="260"/>
      <c r="EF77" s="260"/>
      <c r="EG77" s="260"/>
      <c r="EH77" s="260"/>
      <c r="EI77" s="260"/>
      <c r="EJ77" s="260"/>
      <c r="EK77" s="260"/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  <c r="GF77" s="260"/>
      <c r="GG77" s="260"/>
      <c r="GH77" s="260"/>
      <c r="GI77" s="260"/>
      <c r="GJ77" s="260"/>
      <c r="GK77" s="260"/>
      <c r="GL77" s="260"/>
      <c r="GM77" s="260"/>
      <c r="GN77" s="260"/>
      <c r="GO77" s="260"/>
      <c r="GP77" s="260"/>
      <c r="GQ77" s="260"/>
      <c r="GR77" s="260"/>
      <c r="GS77" s="260"/>
      <c r="GT77" s="260"/>
      <c r="GU77" s="260"/>
      <c r="GV77" s="260"/>
      <c r="GW77" s="260"/>
      <c r="GX77" s="260"/>
      <c r="GY77" s="260"/>
      <c r="GZ77" s="260"/>
      <c r="HA77" s="260"/>
      <c r="HB77" s="260"/>
      <c r="HC77" s="260"/>
      <c r="HD77" s="260"/>
      <c r="HE77" s="260"/>
      <c r="HF77" s="260"/>
      <c r="HG77" s="260"/>
      <c r="HH77" s="260"/>
      <c r="HI77" s="260"/>
      <c r="HJ77" s="260"/>
      <c r="HK77" s="260"/>
      <c r="HL77" s="260"/>
      <c r="HM77" s="260"/>
      <c r="HN77" s="260"/>
      <c r="HO77" s="260"/>
      <c r="HP77" s="260"/>
      <c r="HQ77" s="260"/>
      <c r="HR77" s="260"/>
      <c r="HS77" s="260"/>
      <c r="HT77" s="260"/>
      <c r="HU77" s="260"/>
      <c r="HV77" s="260"/>
      <c r="HW77" s="260"/>
      <c r="HX77" s="260"/>
      <c r="HY77" s="260"/>
      <c r="HZ77" s="260"/>
      <c r="IA77" s="260"/>
      <c r="IB77" s="260"/>
      <c r="IC77" s="260"/>
      <c r="ID77" s="260"/>
      <c r="IE77" s="260"/>
      <c r="IF77" s="260"/>
      <c r="IG77" s="260"/>
      <c r="IH77" s="260"/>
      <c r="II77" s="260"/>
      <c r="IJ77" s="260"/>
      <c r="IK77" s="260"/>
      <c r="IL77" s="260"/>
      <c r="IM77" s="260"/>
      <c r="IN77" s="260"/>
      <c r="IO77" s="260"/>
      <c r="IP77" s="260"/>
      <c r="IQ77" s="260"/>
      <c r="IR77" s="260"/>
      <c r="IS77" s="260"/>
      <c r="IT77" s="260"/>
      <c r="IU77" s="260"/>
      <c r="IV77" s="260"/>
    </row>
    <row r="78" spans="1:256" ht="18">
      <c r="A78" s="269" t="s">
        <v>310</v>
      </c>
      <c r="B78" s="277">
        <v>42328.69</v>
      </c>
      <c r="C78" s="277">
        <v>315.64</v>
      </c>
      <c r="D78" s="267"/>
      <c r="E78" s="267"/>
      <c r="F78" s="268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  <c r="CS78" s="260"/>
      <c r="CT78" s="260"/>
      <c r="CU78" s="260"/>
      <c r="CV78" s="260"/>
      <c r="CW78" s="260"/>
      <c r="CX78" s="260"/>
      <c r="CY78" s="260"/>
      <c r="CZ78" s="260"/>
      <c r="DA78" s="260"/>
      <c r="DB78" s="260"/>
      <c r="DC78" s="260"/>
      <c r="DD78" s="260"/>
      <c r="DE78" s="260"/>
      <c r="DF78" s="260"/>
      <c r="DG78" s="260"/>
      <c r="DH78" s="260"/>
      <c r="DI78" s="260"/>
      <c r="DJ78" s="260"/>
      <c r="DK78" s="260"/>
      <c r="DL78" s="260"/>
      <c r="DM78" s="260"/>
      <c r="DN78" s="260"/>
      <c r="DO78" s="260"/>
      <c r="DP78" s="260"/>
      <c r="DQ78" s="260"/>
      <c r="DR78" s="260"/>
      <c r="DS78" s="260"/>
      <c r="DT78" s="260"/>
      <c r="DU78" s="260"/>
      <c r="DV78" s="260"/>
      <c r="DW78" s="260"/>
      <c r="DX78" s="260"/>
      <c r="DY78" s="260"/>
      <c r="DZ78" s="260"/>
      <c r="EA78" s="260"/>
      <c r="EB78" s="260"/>
      <c r="EC78" s="260"/>
      <c r="ED78" s="260"/>
      <c r="EE78" s="260"/>
      <c r="EF78" s="260"/>
      <c r="EG78" s="260"/>
      <c r="EH78" s="260"/>
      <c r="EI78" s="260"/>
      <c r="EJ78" s="260"/>
      <c r="EK78" s="260"/>
      <c r="EL78" s="260"/>
      <c r="EM78" s="260"/>
      <c r="EN78" s="260"/>
      <c r="EO78" s="260"/>
      <c r="EP78" s="260"/>
      <c r="EQ78" s="260"/>
      <c r="ER78" s="260"/>
      <c r="ES78" s="260"/>
      <c r="ET78" s="260"/>
      <c r="EU78" s="260"/>
      <c r="EV78" s="260"/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0"/>
      <c r="FH78" s="260"/>
      <c r="FI78" s="260"/>
      <c r="FJ78" s="260"/>
      <c r="FK78" s="260"/>
      <c r="FL78" s="260"/>
      <c r="FM78" s="260"/>
      <c r="FN78" s="260"/>
      <c r="FO78" s="260"/>
      <c r="FP78" s="260"/>
      <c r="FQ78" s="260"/>
      <c r="FR78" s="260"/>
      <c r="FS78" s="260"/>
      <c r="FT78" s="260"/>
      <c r="FU78" s="260"/>
      <c r="FV78" s="260"/>
      <c r="FW78" s="260"/>
      <c r="FX78" s="260"/>
      <c r="FY78" s="260"/>
      <c r="FZ78" s="260"/>
      <c r="GA78" s="260"/>
      <c r="GB78" s="260"/>
      <c r="GC78" s="260"/>
      <c r="GD78" s="260"/>
      <c r="GE78" s="260"/>
      <c r="GF78" s="260"/>
      <c r="GG78" s="260"/>
      <c r="GH78" s="260"/>
      <c r="GI78" s="260"/>
      <c r="GJ78" s="260"/>
      <c r="GK78" s="260"/>
      <c r="GL78" s="260"/>
      <c r="GM78" s="260"/>
      <c r="GN78" s="260"/>
      <c r="GO78" s="260"/>
      <c r="GP78" s="260"/>
      <c r="GQ78" s="260"/>
      <c r="GR78" s="260"/>
      <c r="GS78" s="260"/>
      <c r="GT78" s="260"/>
      <c r="GU78" s="260"/>
      <c r="GV78" s="260"/>
      <c r="GW78" s="260"/>
      <c r="GX78" s="260"/>
      <c r="GY78" s="260"/>
      <c r="GZ78" s="260"/>
      <c r="HA78" s="260"/>
      <c r="HB78" s="260"/>
      <c r="HC78" s="260"/>
      <c r="HD78" s="260"/>
      <c r="HE78" s="260"/>
      <c r="HF78" s="260"/>
      <c r="HG78" s="260"/>
      <c r="HH78" s="260"/>
      <c r="HI78" s="260"/>
      <c r="HJ78" s="260"/>
      <c r="HK78" s="260"/>
      <c r="HL78" s="260"/>
      <c r="HM78" s="260"/>
      <c r="HN78" s="260"/>
      <c r="HO78" s="260"/>
      <c r="HP78" s="260"/>
      <c r="HQ78" s="260"/>
      <c r="HR78" s="260"/>
      <c r="HS78" s="260"/>
      <c r="HT78" s="260"/>
      <c r="HU78" s="260"/>
      <c r="HV78" s="260"/>
      <c r="HW78" s="260"/>
      <c r="HX78" s="260"/>
      <c r="HY78" s="260"/>
      <c r="HZ78" s="260"/>
      <c r="IA78" s="260"/>
      <c r="IB78" s="260"/>
      <c r="IC78" s="260"/>
      <c r="ID78" s="260"/>
      <c r="IE78" s="260"/>
      <c r="IF78" s="260"/>
      <c r="IG78" s="260"/>
      <c r="IH78" s="260"/>
      <c r="II78" s="260"/>
      <c r="IJ78" s="260"/>
      <c r="IK78" s="260"/>
      <c r="IL78" s="260"/>
      <c r="IM78" s="260"/>
      <c r="IN78" s="260"/>
      <c r="IO78" s="260"/>
      <c r="IP78" s="260"/>
      <c r="IQ78" s="260"/>
      <c r="IR78" s="260"/>
      <c r="IS78" s="260"/>
      <c r="IT78" s="260"/>
      <c r="IU78" s="260"/>
      <c r="IV78" s="260"/>
    </row>
    <row r="79" spans="1:256" ht="18">
      <c r="A79" s="269" t="s">
        <v>311</v>
      </c>
      <c r="B79" s="277">
        <v>43203.41</v>
      </c>
      <c r="C79" s="277">
        <v>321.94</v>
      </c>
      <c r="D79" s="267"/>
      <c r="E79" s="267"/>
      <c r="F79" s="268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0"/>
      <c r="DF79" s="260"/>
      <c r="DG79" s="260"/>
      <c r="DH79" s="260"/>
      <c r="DI79" s="260"/>
      <c r="DJ79" s="260"/>
      <c r="DK79" s="260"/>
      <c r="DL79" s="260"/>
      <c r="DM79" s="260"/>
      <c r="DN79" s="260"/>
      <c r="DO79" s="260"/>
      <c r="DP79" s="260"/>
      <c r="DQ79" s="260"/>
      <c r="DR79" s="260"/>
      <c r="DS79" s="260"/>
      <c r="DT79" s="260"/>
      <c r="DU79" s="260"/>
      <c r="DV79" s="260"/>
      <c r="DW79" s="260"/>
      <c r="DX79" s="260"/>
      <c r="DY79" s="260"/>
      <c r="DZ79" s="260"/>
      <c r="EA79" s="260"/>
      <c r="EB79" s="260"/>
      <c r="EC79" s="260"/>
      <c r="ED79" s="260"/>
      <c r="EE79" s="260"/>
      <c r="EF79" s="260"/>
      <c r="EG79" s="260"/>
      <c r="EH79" s="260"/>
      <c r="EI79" s="260"/>
      <c r="EJ79" s="260"/>
      <c r="EK79" s="260"/>
      <c r="EL79" s="260"/>
      <c r="EM79" s="260"/>
      <c r="EN79" s="260"/>
      <c r="EO79" s="260"/>
      <c r="EP79" s="260"/>
      <c r="EQ79" s="260"/>
      <c r="ER79" s="260"/>
      <c r="ES79" s="260"/>
      <c r="ET79" s="260"/>
      <c r="EU79" s="260"/>
      <c r="EV79" s="260"/>
      <c r="EW79" s="260"/>
      <c r="EX79" s="260"/>
      <c r="EY79" s="260"/>
      <c r="EZ79" s="260"/>
      <c r="FA79" s="260"/>
      <c r="FB79" s="260"/>
      <c r="FC79" s="260"/>
      <c r="FD79" s="260"/>
      <c r="FE79" s="260"/>
      <c r="FF79" s="260"/>
      <c r="FG79" s="260"/>
      <c r="FH79" s="260"/>
      <c r="FI79" s="260"/>
      <c r="FJ79" s="260"/>
      <c r="FK79" s="260"/>
      <c r="FL79" s="260"/>
      <c r="FM79" s="260"/>
      <c r="FN79" s="260"/>
      <c r="FO79" s="260"/>
      <c r="FP79" s="260"/>
      <c r="FQ79" s="260"/>
      <c r="FR79" s="260"/>
      <c r="FS79" s="260"/>
      <c r="FT79" s="260"/>
      <c r="FU79" s="260"/>
      <c r="FV79" s="260"/>
      <c r="FW79" s="260"/>
      <c r="FX79" s="260"/>
      <c r="FY79" s="260"/>
      <c r="FZ79" s="260"/>
      <c r="GA79" s="260"/>
      <c r="GB79" s="260"/>
      <c r="GC79" s="260"/>
      <c r="GD79" s="260"/>
      <c r="GE79" s="260"/>
      <c r="GF79" s="260"/>
      <c r="GG79" s="260"/>
      <c r="GH79" s="260"/>
      <c r="GI79" s="260"/>
      <c r="GJ79" s="260"/>
      <c r="GK79" s="260"/>
      <c r="GL79" s="260"/>
      <c r="GM79" s="260"/>
      <c r="GN79" s="260"/>
      <c r="GO79" s="260"/>
      <c r="GP79" s="260"/>
      <c r="GQ79" s="260"/>
      <c r="GR79" s="260"/>
      <c r="GS79" s="260"/>
      <c r="GT79" s="260"/>
      <c r="GU79" s="260"/>
      <c r="GV79" s="260"/>
      <c r="GW79" s="260"/>
      <c r="GX79" s="260"/>
      <c r="GY79" s="260"/>
      <c r="GZ79" s="260"/>
      <c r="HA79" s="260"/>
      <c r="HB79" s="260"/>
      <c r="HC79" s="260"/>
      <c r="HD79" s="260"/>
      <c r="HE79" s="260"/>
      <c r="HF79" s="260"/>
      <c r="HG79" s="260"/>
      <c r="HH79" s="260"/>
      <c r="HI79" s="260"/>
      <c r="HJ79" s="260"/>
      <c r="HK79" s="260"/>
      <c r="HL79" s="260"/>
      <c r="HM79" s="260"/>
      <c r="HN79" s="260"/>
      <c r="HO79" s="260"/>
      <c r="HP79" s="260"/>
      <c r="HQ79" s="260"/>
      <c r="HR79" s="260"/>
      <c r="HS79" s="260"/>
      <c r="HT79" s="260"/>
      <c r="HU79" s="260"/>
      <c r="HV79" s="260"/>
      <c r="HW79" s="260"/>
      <c r="HX79" s="260"/>
      <c r="HY79" s="260"/>
      <c r="HZ79" s="260"/>
      <c r="IA79" s="260"/>
      <c r="IB79" s="260"/>
      <c r="IC79" s="260"/>
      <c r="ID79" s="260"/>
      <c r="IE79" s="260"/>
      <c r="IF79" s="260"/>
      <c r="IG79" s="260"/>
      <c r="IH79" s="260"/>
      <c r="II79" s="260"/>
      <c r="IJ79" s="260"/>
      <c r="IK79" s="260"/>
      <c r="IL79" s="260"/>
      <c r="IM79" s="260"/>
      <c r="IN79" s="260"/>
      <c r="IO79" s="260"/>
      <c r="IP79" s="260"/>
      <c r="IQ79" s="260"/>
      <c r="IR79" s="260"/>
      <c r="IS79" s="260"/>
      <c r="IT79" s="260"/>
      <c r="IU79" s="260"/>
      <c r="IV79" s="260"/>
    </row>
    <row r="80" spans="1:256" ht="18">
      <c r="A80" s="269" t="s">
        <v>312</v>
      </c>
      <c r="B80" s="277">
        <v>441.62</v>
      </c>
      <c r="C80" s="277">
        <v>3.17</v>
      </c>
      <c r="D80" s="267"/>
      <c r="E80" s="267"/>
      <c r="F80" s="268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H80" s="260"/>
      <c r="DI80" s="260"/>
      <c r="DJ80" s="260"/>
      <c r="DK80" s="260"/>
      <c r="DL80" s="260"/>
      <c r="DM80" s="260"/>
      <c r="DN80" s="260"/>
      <c r="DO80" s="260"/>
      <c r="DP80" s="260"/>
      <c r="DQ80" s="260"/>
      <c r="DR80" s="260"/>
      <c r="DS80" s="260"/>
      <c r="DT80" s="260"/>
      <c r="DU80" s="260"/>
      <c r="DV80" s="260"/>
      <c r="DW80" s="260"/>
      <c r="DX80" s="260"/>
      <c r="DY80" s="260"/>
      <c r="DZ80" s="260"/>
      <c r="EA80" s="260"/>
      <c r="EB80" s="260"/>
      <c r="EC80" s="260"/>
      <c r="ED80" s="260"/>
      <c r="EE80" s="260"/>
      <c r="EF80" s="260"/>
      <c r="EG80" s="260"/>
      <c r="EH80" s="260"/>
      <c r="EI80" s="260"/>
      <c r="EJ80" s="260"/>
      <c r="EK80" s="260"/>
      <c r="EL80" s="260"/>
      <c r="EM80" s="260"/>
      <c r="EN80" s="260"/>
      <c r="EO80" s="260"/>
      <c r="EP80" s="260"/>
      <c r="EQ80" s="260"/>
      <c r="ER80" s="260"/>
      <c r="ES80" s="260"/>
      <c r="ET80" s="260"/>
      <c r="EU80" s="260"/>
      <c r="EV80" s="260"/>
      <c r="EW80" s="260"/>
      <c r="EX80" s="260"/>
      <c r="EY80" s="260"/>
      <c r="EZ80" s="260"/>
      <c r="FA80" s="260"/>
      <c r="FB80" s="260"/>
      <c r="FC80" s="260"/>
      <c r="FD80" s="260"/>
      <c r="FE80" s="260"/>
      <c r="FF80" s="260"/>
      <c r="FG80" s="260"/>
      <c r="FH80" s="260"/>
      <c r="FI80" s="260"/>
      <c r="FJ80" s="260"/>
      <c r="FK80" s="260"/>
      <c r="FL80" s="260"/>
      <c r="FM80" s="260"/>
      <c r="FN80" s="260"/>
      <c r="FO80" s="260"/>
      <c r="FP80" s="260"/>
      <c r="FQ80" s="260"/>
      <c r="FR80" s="260"/>
      <c r="FS80" s="260"/>
      <c r="FT80" s="260"/>
      <c r="FU80" s="260"/>
      <c r="FV80" s="260"/>
      <c r="FW80" s="260"/>
      <c r="FX80" s="260"/>
      <c r="FY80" s="260"/>
      <c r="FZ80" s="260"/>
      <c r="GA80" s="260"/>
      <c r="GB80" s="260"/>
      <c r="GC80" s="260"/>
      <c r="GD80" s="260"/>
      <c r="GE80" s="260"/>
      <c r="GF80" s="260"/>
      <c r="GG80" s="260"/>
      <c r="GH80" s="260"/>
      <c r="GI80" s="260"/>
      <c r="GJ80" s="260"/>
      <c r="GK80" s="260"/>
      <c r="GL80" s="260"/>
      <c r="GM80" s="260"/>
      <c r="GN80" s="260"/>
      <c r="GO80" s="260"/>
      <c r="GP80" s="260"/>
      <c r="GQ80" s="260"/>
      <c r="GR80" s="260"/>
      <c r="GS80" s="260"/>
      <c r="GT80" s="260"/>
      <c r="GU80" s="260"/>
      <c r="GV80" s="260"/>
      <c r="GW80" s="260"/>
      <c r="GX80" s="260"/>
      <c r="GY80" s="260"/>
      <c r="GZ80" s="260"/>
      <c r="HA80" s="260"/>
      <c r="HB80" s="260"/>
      <c r="HC80" s="260"/>
      <c r="HD80" s="260"/>
      <c r="HE80" s="260"/>
      <c r="HF80" s="260"/>
      <c r="HG80" s="260"/>
      <c r="HH80" s="260"/>
      <c r="HI80" s="260"/>
      <c r="HJ80" s="260"/>
      <c r="HK80" s="260"/>
      <c r="HL80" s="260"/>
      <c r="HM80" s="260"/>
      <c r="HN80" s="260"/>
      <c r="HO80" s="260"/>
      <c r="HP80" s="260"/>
      <c r="HQ80" s="260"/>
      <c r="HR80" s="260"/>
      <c r="HS80" s="260"/>
      <c r="HT80" s="260"/>
      <c r="HU80" s="260"/>
      <c r="HV80" s="260"/>
      <c r="HW80" s="260"/>
      <c r="HX80" s="260"/>
      <c r="HY80" s="260"/>
      <c r="HZ80" s="260"/>
      <c r="IA80" s="260"/>
      <c r="IB80" s="260"/>
      <c r="IC80" s="260"/>
      <c r="ID80" s="260"/>
      <c r="IE80" s="260"/>
      <c r="IF80" s="260"/>
      <c r="IG80" s="260"/>
      <c r="IH80" s="260"/>
      <c r="II80" s="260"/>
      <c r="IJ80" s="260"/>
      <c r="IK80" s="260"/>
      <c r="IL80" s="260"/>
      <c r="IM80" s="260"/>
      <c r="IN80" s="260"/>
      <c r="IO80" s="260"/>
      <c r="IP80" s="260"/>
      <c r="IQ80" s="260"/>
      <c r="IR80" s="260"/>
      <c r="IS80" s="260"/>
      <c r="IT80" s="260"/>
      <c r="IU80" s="260"/>
      <c r="IV80" s="260"/>
    </row>
    <row r="81" spans="1:256" ht="18">
      <c r="A81" s="269" t="s">
        <v>313</v>
      </c>
      <c r="B81" s="277">
        <v>7059.5</v>
      </c>
      <c r="C81" s="277">
        <v>112.75</v>
      </c>
      <c r="D81" s="267"/>
      <c r="E81" s="267"/>
      <c r="F81" s="268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60"/>
      <c r="DR81" s="260"/>
      <c r="DS81" s="260"/>
      <c r="DT81" s="260"/>
      <c r="DU81" s="260"/>
      <c r="DV81" s="260"/>
      <c r="DW81" s="260"/>
      <c r="DX81" s="260"/>
      <c r="DY81" s="260"/>
      <c r="DZ81" s="260"/>
      <c r="EA81" s="260"/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M81" s="260"/>
      <c r="EN81" s="260"/>
      <c r="EO81" s="260"/>
      <c r="EP81" s="260"/>
      <c r="EQ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0"/>
      <c r="FC81" s="260"/>
      <c r="FD81" s="260"/>
      <c r="FE81" s="260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0"/>
      <c r="FY81" s="260"/>
      <c r="FZ81" s="260"/>
      <c r="GA81" s="260"/>
      <c r="GB81" s="260"/>
      <c r="GC81" s="260"/>
      <c r="GD81" s="260"/>
      <c r="GE81" s="260"/>
      <c r="GF81" s="260"/>
      <c r="GG81" s="260"/>
      <c r="GH81" s="260"/>
      <c r="GI81" s="260"/>
      <c r="GJ81" s="260"/>
      <c r="GK81" s="260"/>
      <c r="GL81" s="260"/>
      <c r="GM81" s="260"/>
      <c r="GN81" s="260"/>
      <c r="GO81" s="260"/>
      <c r="GP81" s="260"/>
      <c r="GQ81" s="260"/>
      <c r="GR81" s="260"/>
      <c r="GS81" s="260"/>
      <c r="GT81" s="260"/>
      <c r="GU81" s="260"/>
      <c r="GV81" s="260"/>
      <c r="GW81" s="260"/>
      <c r="GX81" s="260"/>
      <c r="GY81" s="260"/>
      <c r="GZ81" s="260"/>
      <c r="HA81" s="260"/>
      <c r="HB81" s="260"/>
      <c r="HC81" s="260"/>
      <c r="HD81" s="260"/>
      <c r="HE81" s="260"/>
      <c r="HF81" s="260"/>
      <c r="HG81" s="260"/>
      <c r="HH81" s="260"/>
      <c r="HI81" s="260"/>
      <c r="HJ81" s="260"/>
      <c r="HK81" s="260"/>
      <c r="HL81" s="260"/>
      <c r="HM81" s="260"/>
      <c r="HN81" s="260"/>
      <c r="HO81" s="260"/>
      <c r="HP81" s="260"/>
      <c r="HQ81" s="260"/>
      <c r="HR81" s="260"/>
      <c r="HS81" s="260"/>
      <c r="HT81" s="260"/>
      <c r="HU81" s="260"/>
      <c r="HV81" s="260"/>
      <c r="HW81" s="260"/>
      <c r="HX81" s="260"/>
      <c r="HY81" s="260"/>
      <c r="HZ81" s="260"/>
      <c r="IA81" s="260"/>
      <c r="IB81" s="260"/>
      <c r="IC81" s="260"/>
      <c r="ID81" s="260"/>
      <c r="IE81" s="260"/>
      <c r="IF81" s="260"/>
      <c r="IG81" s="260"/>
      <c r="IH81" s="260"/>
      <c r="II81" s="260"/>
      <c r="IJ81" s="260"/>
      <c r="IK81" s="260"/>
      <c r="IL81" s="260"/>
      <c r="IM81" s="260"/>
      <c r="IN81" s="260"/>
      <c r="IO81" s="260"/>
      <c r="IP81" s="260"/>
      <c r="IQ81" s="260"/>
      <c r="IR81" s="260"/>
      <c r="IS81" s="260"/>
      <c r="IT81" s="260"/>
      <c r="IU81" s="260"/>
      <c r="IV81" s="260"/>
    </row>
    <row r="82" spans="1:256" ht="18">
      <c r="A82" s="271" t="s">
        <v>219</v>
      </c>
      <c r="B82" s="267">
        <f>SUM(B66:B81)</f>
        <v>11308268.139999999</v>
      </c>
      <c r="C82" s="267">
        <f>SUM(C66:C81)</f>
        <v>8527238.990000002</v>
      </c>
      <c r="D82" s="267">
        <f>C82-B82</f>
        <v>-2781029.1499999966</v>
      </c>
      <c r="E82" s="272">
        <f>D82/B82</f>
        <v>-0.24592882973501873</v>
      </c>
      <c r="F82" s="268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0"/>
      <c r="DT82" s="260"/>
      <c r="DU82" s="260"/>
      <c r="DV82" s="260"/>
      <c r="DW82" s="260"/>
      <c r="DX82" s="260"/>
      <c r="DY82" s="260"/>
      <c r="DZ82" s="260"/>
      <c r="EA82" s="260"/>
      <c r="EB82" s="260"/>
      <c r="EC82" s="260"/>
      <c r="ED82" s="260"/>
      <c r="EE82" s="260"/>
      <c r="EF82" s="260"/>
      <c r="EG82" s="260"/>
      <c r="EH82" s="260"/>
      <c r="EI82" s="260"/>
      <c r="EJ82" s="260"/>
      <c r="EK82" s="260"/>
      <c r="EL82" s="260"/>
      <c r="EM82" s="260"/>
      <c r="EN82" s="260"/>
      <c r="EO82" s="260"/>
      <c r="EP82" s="260"/>
      <c r="EQ82" s="260"/>
      <c r="ER82" s="260"/>
      <c r="ES82" s="260"/>
      <c r="ET82" s="260"/>
      <c r="EU82" s="260"/>
      <c r="EV82" s="260"/>
      <c r="EW82" s="260"/>
      <c r="EX82" s="260"/>
      <c r="EY82" s="260"/>
      <c r="EZ82" s="260"/>
      <c r="FA82" s="260"/>
      <c r="FB82" s="260"/>
      <c r="FC82" s="260"/>
      <c r="FD82" s="260"/>
      <c r="FE82" s="260"/>
      <c r="FF82" s="260"/>
      <c r="FG82" s="260"/>
      <c r="FH82" s="260"/>
      <c r="FI82" s="260"/>
      <c r="FJ82" s="260"/>
      <c r="FK82" s="260"/>
      <c r="FL82" s="260"/>
      <c r="FM82" s="260"/>
      <c r="FN82" s="260"/>
      <c r="FO82" s="260"/>
      <c r="FP82" s="260"/>
      <c r="FQ82" s="260"/>
      <c r="FR82" s="260"/>
      <c r="FS82" s="260"/>
      <c r="FT82" s="260"/>
      <c r="FU82" s="260"/>
      <c r="FV82" s="260"/>
      <c r="FW82" s="260"/>
      <c r="FX82" s="260"/>
      <c r="FY82" s="260"/>
      <c r="FZ82" s="260"/>
      <c r="GA82" s="260"/>
      <c r="GB82" s="260"/>
      <c r="GC82" s="260"/>
      <c r="GD82" s="260"/>
      <c r="GE82" s="260"/>
      <c r="GF82" s="260"/>
      <c r="GG82" s="260"/>
      <c r="GH82" s="260"/>
      <c r="GI82" s="260"/>
      <c r="GJ82" s="260"/>
      <c r="GK82" s="260"/>
      <c r="GL82" s="260"/>
      <c r="GM82" s="260"/>
      <c r="GN82" s="260"/>
      <c r="GO82" s="260"/>
      <c r="GP82" s="260"/>
      <c r="GQ82" s="260"/>
      <c r="GR82" s="260"/>
      <c r="GS82" s="260"/>
      <c r="GT82" s="260"/>
      <c r="GU82" s="260"/>
      <c r="GV82" s="260"/>
      <c r="GW82" s="260"/>
      <c r="GX82" s="260"/>
      <c r="GY82" s="260"/>
      <c r="GZ82" s="260"/>
      <c r="HA82" s="260"/>
      <c r="HB82" s="260"/>
      <c r="HC82" s="260"/>
      <c r="HD82" s="260"/>
      <c r="HE82" s="260"/>
      <c r="HF82" s="260"/>
      <c r="HG82" s="260"/>
      <c r="HH82" s="260"/>
      <c r="HI82" s="260"/>
      <c r="HJ82" s="260"/>
      <c r="HK82" s="260"/>
      <c r="HL82" s="260"/>
      <c r="HM82" s="260"/>
      <c r="HN82" s="260"/>
      <c r="HO82" s="260"/>
      <c r="HP82" s="260"/>
      <c r="HQ82" s="260"/>
      <c r="HR82" s="260"/>
      <c r="HS82" s="260"/>
      <c r="HT82" s="260"/>
      <c r="HU82" s="260"/>
      <c r="HV82" s="260"/>
      <c r="HW82" s="260"/>
      <c r="HX82" s="260"/>
      <c r="HY82" s="260"/>
      <c r="HZ82" s="260"/>
      <c r="IA82" s="260"/>
      <c r="IB82" s="260"/>
      <c r="IC82" s="260"/>
      <c r="ID82" s="260"/>
      <c r="IE82" s="260"/>
      <c r="IF82" s="260"/>
      <c r="IG82" s="260"/>
      <c r="IH82" s="260"/>
      <c r="II82" s="260"/>
      <c r="IJ82" s="260"/>
      <c r="IK82" s="260"/>
      <c r="IL82" s="260"/>
      <c r="IM82" s="260"/>
      <c r="IN82" s="260"/>
      <c r="IO82" s="260"/>
      <c r="IP82" s="260"/>
      <c r="IQ82" s="260"/>
      <c r="IR82" s="260"/>
      <c r="IS82" s="260"/>
      <c r="IT82" s="260"/>
      <c r="IU82" s="260"/>
      <c r="IV82" s="260"/>
    </row>
    <row r="83" spans="1:256" ht="18">
      <c r="A83" s="273" t="s">
        <v>314</v>
      </c>
      <c r="B83" s="279">
        <v>846320.92</v>
      </c>
      <c r="C83" s="279">
        <v>675607.95</v>
      </c>
      <c r="D83" s="274"/>
      <c r="E83" s="274"/>
      <c r="F83" s="268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260"/>
      <c r="DK83" s="260"/>
      <c r="DL83" s="260"/>
      <c r="DM83" s="260"/>
      <c r="DN83" s="260"/>
      <c r="DO83" s="260"/>
      <c r="DP83" s="260"/>
      <c r="DQ83" s="260"/>
      <c r="DR83" s="260"/>
      <c r="DS83" s="260"/>
      <c r="DT83" s="260"/>
      <c r="DU83" s="260"/>
      <c r="DV83" s="260"/>
      <c r="DW83" s="260"/>
      <c r="DX83" s="260"/>
      <c r="DY83" s="260"/>
      <c r="DZ83" s="260"/>
      <c r="EA83" s="260"/>
      <c r="EB83" s="260"/>
      <c r="EC83" s="260"/>
      <c r="ED83" s="260"/>
      <c r="EE83" s="260"/>
      <c r="EF83" s="260"/>
      <c r="EG83" s="260"/>
      <c r="EH83" s="260"/>
      <c r="EI83" s="260"/>
      <c r="EJ83" s="260"/>
      <c r="EK83" s="260"/>
      <c r="EL83" s="260"/>
      <c r="EM83" s="260"/>
      <c r="EN83" s="260"/>
      <c r="EO83" s="260"/>
      <c r="EP83" s="260"/>
      <c r="EQ83" s="260"/>
      <c r="ER83" s="260"/>
      <c r="ES83" s="260"/>
      <c r="ET83" s="260"/>
      <c r="EU83" s="260"/>
      <c r="EV83" s="260"/>
      <c r="EW83" s="260"/>
      <c r="EX83" s="260"/>
      <c r="EY83" s="260"/>
      <c r="EZ83" s="260"/>
      <c r="FA83" s="260"/>
      <c r="FB83" s="260"/>
      <c r="FC83" s="260"/>
      <c r="FD83" s="260"/>
      <c r="FE83" s="260"/>
      <c r="FF83" s="260"/>
      <c r="FG83" s="260"/>
      <c r="FH83" s="260"/>
      <c r="FI83" s="260"/>
      <c r="FJ83" s="260"/>
      <c r="FK83" s="260"/>
      <c r="FL83" s="260"/>
      <c r="FM83" s="260"/>
      <c r="FN83" s="260"/>
      <c r="FO83" s="260"/>
      <c r="FP83" s="260"/>
      <c r="FQ83" s="260"/>
      <c r="FR83" s="260"/>
      <c r="FS83" s="260"/>
      <c r="FT83" s="260"/>
      <c r="FU83" s="260"/>
      <c r="FV83" s="260"/>
      <c r="FW83" s="260"/>
      <c r="FX83" s="260"/>
      <c r="FY83" s="260"/>
      <c r="FZ83" s="260"/>
      <c r="GA83" s="260"/>
      <c r="GB83" s="260"/>
      <c r="GC83" s="260"/>
      <c r="GD83" s="260"/>
      <c r="GE83" s="260"/>
      <c r="GF83" s="260"/>
      <c r="GG83" s="260"/>
      <c r="GH83" s="260"/>
      <c r="GI83" s="260"/>
      <c r="GJ83" s="260"/>
      <c r="GK83" s="260"/>
      <c r="GL83" s="260"/>
      <c r="GM83" s="260"/>
      <c r="GN83" s="260"/>
      <c r="GO83" s="260"/>
      <c r="GP83" s="260"/>
      <c r="GQ83" s="260"/>
      <c r="GR83" s="260"/>
      <c r="GS83" s="260"/>
      <c r="GT83" s="260"/>
      <c r="GU83" s="260"/>
      <c r="GV83" s="260"/>
      <c r="GW83" s="260"/>
      <c r="GX83" s="260"/>
      <c r="GY83" s="260"/>
      <c r="GZ83" s="260"/>
      <c r="HA83" s="260"/>
      <c r="HB83" s="260"/>
      <c r="HC83" s="260"/>
      <c r="HD83" s="260"/>
      <c r="HE83" s="260"/>
      <c r="HF83" s="260"/>
      <c r="HG83" s="260"/>
      <c r="HH83" s="260"/>
      <c r="HI83" s="260"/>
      <c r="HJ83" s="260"/>
      <c r="HK83" s="260"/>
      <c r="HL83" s="260"/>
      <c r="HM83" s="260"/>
      <c r="HN83" s="260"/>
      <c r="HO83" s="260"/>
      <c r="HP83" s="260"/>
      <c r="HQ83" s="260"/>
      <c r="HR83" s="260"/>
      <c r="HS83" s="260"/>
      <c r="HT83" s="260"/>
      <c r="HU83" s="260"/>
      <c r="HV83" s="260"/>
      <c r="HW83" s="260"/>
      <c r="HX83" s="260"/>
      <c r="HY83" s="260"/>
      <c r="HZ83" s="260"/>
      <c r="IA83" s="260"/>
      <c r="IB83" s="260"/>
      <c r="IC83" s="260"/>
      <c r="ID83" s="260"/>
      <c r="IE83" s="260"/>
      <c r="IF83" s="260"/>
      <c r="IG83" s="260"/>
      <c r="IH83" s="260"/>
      <c r="II83" s="260"/>
      <c r="IJ83" s="260"/>
      <c r="IK83" s="260"/>
      <c r="IL83" s="260"/>
      <c r="IM83" s="260"/>
      <c r="IN83" s="260"/>
      <c r="IO83" s="260"/>
      <c r="IP83" s="260"/>
      <c r="IQ83" s="260"/>
      <c r="IR83" s="260"/>
      <c r="IS83" s="260"/>
      <c r="IT83" s="260"/>
      <c r="IU83" s="260"/>
      <c r="IV83" s="260"/>
    </row>
    <row r="84" spans="1:256" ht="18">
      <c r="A84" s="271" t="s">
        <v>219</v>
      </c>
      <c r="B84" s="267">
        <f>B83</f>
        <v>846320.92</v>
      </c>
      <c r="C84" s="267">
        <f>C83</f>
        <v>675607.95</v>
      </c>
      <c r="D84" s="267">
        <f>C84-B84</f>
        <v>-170712.9700000001</v>
      </c>
      <c r="E84" s="272">
        <f>D84/B84</f>
        <v>-0.2017118636273343</v>
      </c>
      <c r="F84" s="268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0"/>
      <c r="CY84" s="260"/>
      <c r="CZ84" s="260"/>
      <c r="DA84" s="260"/>
      <c r="DB84" s="260"/>
      <c r="DC84" s="260"/>
      <c r="DD84" s="260"/>
      <c r="DE84" s="260"/>
      <c r="DF84" s="260"/>
      <c r="DG84" s="260"/>
      <c r="DH84" s="260"/>
      <c r="DI84" s="260"/>
      <c r="DJ84" s="260"/>
      <c r="DK84" s="260"/>
      <c r="DL84" s="260"/>
      <c r="DM84" s="260"/>
      <c r="DN84" s="260"/>
      <c r="DO84" s="260"/>
      <c r="DP84" s="260"/>
      <c r="DQ84" s="260"/>
      <c r="DR84" s="260"/>
      <c r="DS84" s="260"/>
      <c r="DT84" s="260"/>
      <c r="DU84" s="260"/>
      <c r="DV84" s="260"/>
      <c r="DW84" s="260"/>
      <c r="DX84" s="260"/>
      <c r="DY84" s="260"/>
      <c r="DZ84" s="260"/>
      <c r="EA84" s="260"/>
      <c r="EB84" s="260"/>
      <c r="EC84" s="260"/>
      <c r="ED84" s="260"/>
      <c r="EE84" s="260"/>
      <c r="EF84" s="260"/>
      <c r="EG84" s="260"/>
      <c r="EH84" s="260"/>
      <c r="EI84" s="260"/>
      <c r="EJ84" s="260"/>
      <c r="EK84" s="260"/>
      <c r="EL84" s="260"/>
      <c r="EM84" s="260"/>
      <c r="EN84" s="260"/>
      <c r="EO84" s="260"/>
      <c r="EP84" s="260"/>
      <c r="EQ84" s="260"/>
      <c r="ER84" s="260"/>
      <c r="ES84" s="260"/>
      <c r="ET84" s="260"/>
      <c r="EU84" s="260"/>
      <c r="EV84" s="260"/>
      <c r="EW84" s="260"/>
      <c r="EX84" s="260"/>
      <c r="EY84" s="260"/>
      <c r="EZ84" s="260"/>
      <c r="FA84" s="260"/>
      <c r="FB84" s="260"/>
      <c r="FC84" s="260"/>
      <c r="FD84" s="260"/>
      <c r="FE84" s="260"/>
      <c r="FF84" s="260"/>
      <c r="FG84" s="260"/>
      <c r="FH84" s="260"/>
      <c r="FI84" s="260"/>
      <c r="FJ84" s="260"/>
      <c r="FK84" s="260"/>
      <c r="FL84" s="260"/>
      <c r="FM84" s="260"/>
      <c r="FN84" s="260"/>
      <c r="FO84" s="260"/>
      <c r="FP84" s="260"/>
      <c r="FQ84" s="260"/>
      <c r="FR84" s="260"/>
      <c r="FS84" s="260"/>
      <c r="FT84" s="260"/>
      <c r="FU84" s="260"/>
      <c r="FV84" s="260"/>
      <c r="FW84" s="260"/>
      <c r="FX84" s="260"/>
      <c r="FY84" s="260"/>
      <c r="FZ84" s="260"/>
      <c r="GA84" s="260"/>
      <c r="GB84" s="260"/>
      <c r="GC84" s="260"/>
      <c r="GD84" s="260"/>
      <c r="GE84" s="260"/>
      <c r="GF84" s="260"/>
      <c r="GG84" s="260"/>
      <c r="GH84" s="260"/>
      <c r="GI84" s="260"/>
      <c r="GJ84" s="260"/>
      <c r="GK84" s="260"/>
      <c r="GL84" s="260"/>
      <c r="GM84" s="260"/>
      <c r="GN84" s="260"/>
      <c r="GO84" s="260"/>
      <c r="GP84" s="260"/>
      <c r="GQ84" s="260"/>
      <c r="GR84" s="260"/>
      <c r="GS84" s="260"/>
      <c r="GT84" s="260"/>
      <c r="GU84" s="260"/>
      <c r="GV84" s="260"/>
      <c r="GW84" s="260"/>
      <c r="GX84" s="260"/>
      <c r="GY84" s="260"/>
      <c r="GZ84" s="260"/>
      <c r="HA84" s="260"/>
      <c r="HB84" s="260"/>
      <c r="HC84" s="260"/>
      <c r="HD84" s="260"/>
      <c r="HE84" s="260"/>
      <c r="HF84" s="260"/>
      <c r="HG84" s="260"/>
      <c r="HH84" s="260"/>
      <c r="HI84" s="260"/>
      <c r="HJ84" s="260"/>
      <c r="HK84" s="260"/>
      <c r="HL84" s="260"/>
      <c r="HM84" s="260"/>
      <c r="HN84" s="260"/>
      <c r="HO84" s="260"/>
      <c r="HP84" s="260"/>
      <c r="HQ84" s="260"/>
      <c r="HR84" s="260"/>
      <c r="HS84" s="260"/>
      <c r="HT84" s="260"/>
      <c r="HU84" s="260"/>
      <c r="HV84" s="260"/>
      <c r="HW84" s="260"/>
      <c r="HX84" s="260"/>
      <c r="HY84" s="260"/>
      <c r="HZ84" s="260"/>
      <c r="IA84" s="260"/>
      <c r="IB84" s="260"/>
      <c r="IC84" s="260"/>
      <c r="ID84" s="260"/>
      <c r="IE84" s="260"/>
      <c r="IF84" s="260"/>
      <c r="IG84" s="260"/>
      <c r="IH84" s="260"/>
      <c r="II84" s="260"/>
      <c r="IJ84" s="260"/>
      <c r="IK84" s="260"/>
      <c r="IL84" s="260"/>
      <c r="IM84" s="260"/>
      <c r="IN84" s="260"/>
      <c r="IO84" s="260"/>
      <c r="IP84" s="260"/>
      <c r="IQ84" s="260"/>
      <c r="IR84" s="260"/>
      <c r="IS84" s="260"/>
      <c r="IT84" s="260"/>
      <c r="IU84" s="260"/>
      <c r="IV84" s="260"/>
    </row>
    <row r="85" spans="1:256" ht="18">
      <c r="A85" s="273" t="s">
        <v>315</v>
      </c>
      <c r="B85" s="274"/>
      <c r="C85" s="274"/>
      <c r="D85" s="274"/>
      <c r="E85" s="274"/>
      <c r="F85" s="268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DO85" s="260"/>
      <c r="DP85" s="260"/>
      <c r="DQ85" s="260"/>
      <c r="DR85" s="260"/>
      <c r="DS85" s="260"/>
      <c r="DT85" s="260"/>
      <c r="DU85" s="260"/>
      <c r="DV85" s="260"/>
      <c r="DW85" s="260"/>
      <c r="DX85" s="260"/>
      <c r="DY85" s="260"/>
      <c r="DZ85" s="260"/>
      <c r="EA85" s="260"/>
      <c r="EB85" s="260"/>
      <c r="EC85" s="260"/>
      <c r="ED85" s="260"/>
      <c r="EE85" s="260"/>
      <c r="EF85" s="260"/>
      <c r="EG85" s="260"/>
      <c r="EH85" s="260"/>
      <c r="EI85" s="260"/>
      <c r="EJ85" s="260"/>
      <c r="EK85" s="260"/>
      <c r="EL85" s="260"/>
      <c r="EM85" s="260"/>
      <c r="EN85" s="260"/>
      <c r="EO85" s="260"/>
      <c r="EP85" s="260"/>
      <c r="EQ85" s="260"/>
      <c r="ER85" s="260"/>
      <c r="ES85" s="260"/>
      <c r="ET85" s="260"/>
      <c r="EU85" s="260"/>
      <c r="EV85" s="260"/>
      <c r="EW85" s="260"/>
      <c r="EX85" s="260"/>
      <c r="EY85" s="260"/>
      <c r="EZ85" s="260"/>
      <c r="FA85" s="260"/>
      <c r="FB85" s="260"/>
      <c r="FC85" s="260"/>
      <c r="FD85" s="260"/>
      <c r="FE85" s="260"/>
      <c r="FF85" s="260"/>
      <c r="FG85" s="260"/>
      <c r="FH85" s="260"/>
      <c r="FI85" s="260"/>
      <c r="FJ85" s="260"/>
      <c r="FK85" s="260"/>
      <c r="FL85" s="260"/>
      <c r="FM85" s="260"/>
      <c r="FN85" s="260"/>
      <c r="FO85" s="260"/>
      <c r="FP85" s="260"/>
      <c r="FQ85" s="260"/>
      <c r="FR85" s="260"/>
      <c r="FS85" s="260"/>
      <c r="FT85" s="260"/>
      <c r="FU85" s="260"/>
      <c r="FV85" s="260"/>
      <c r="FW85" s="260"/>
      <c r="FX85" s="260"/>
      <c r="FY85" s="260"/>
      <c r="FZ85" s="260"/>
      <c r="GA85" s="260"/>
      <c r="GB85" s="260"/>
      <c r="GC85" s="260"/>
      <c r="GD85" s="260"/>
      <c r="GE85" s="260"/>
      <c r="GF85" s="260"/>
      <c r="GG85" s="260"/>
      <c r="GH85" s="260"/>
      <c r="GI85" s="260"/>
      <c r="GJ85" s="260"/>
      <c r="GK85" s="260"/>
      <c r="GL85" s="260"/>
      <c r="GM85" s="260"/>
      <c r="GN85" s="260"/>
      <c r="GO85" s="260"/>
      <c r="GP85" s="260"/>
      <c r="GQ85" s="260"/>
      <c r="GR85" s="260"/>
      <c r="GS85" s="260"/>
      <c r="GT85" s="260"/>
      <c r="GU85" s="260"/>
      <c r="GV85" s="260"/>
      <c r="GW85" s="260"/>
      <c r="GX85" s="260"/>
      <c r="GY85" s="260"/>
      <c r="GZ85" s="260"/>
      <c r="HA85" s="260"/>
      <c r="HB85" s="260"/>
      <c r="HC85" s="260"/>
      <c r="HD85" s="260"/>
      <c r="HE85" s="260"/>
      <c r="HF85" s="260"/>
      <c r="HG85" s="260"/>
      <c r="HH85" s="260"/>
      <c r="HI85" s="260"/>
      <c r="HJ85" s="260"/>
      <c r="HK85" s="260"/>
      <c r="HL85" s="260"/>
      <c r="HM85" s="260"/>
      <c r="HN85" s="260"/>
      <c r="HO85" s="260"/>
      <c r="HP85" s="260"/>
      <c r="HQ85" s="260"/>
      <c r="HR85" s="260"/>
      <c r="HS85" s="260"/>
      <c r="HT85" s="260"/>
      <c r="HU85" s="260"/>
      <c r="HV85" s="260"/>
      <c r="HW85" s="260"/>
      <c r="HX85" s="260"/>
      <c r="HY85" s="260"/>
      <c r="HZ85" s="260"/>
      <c r="IA85" s="260"/>
      <c r="IB85" s="260"/>
      <c r="IC85" s="260"/>
      <c r="ID85" s="260"/>
      <c r="IE85" s="260"/>
      <c r="IF85" s="260"/>
      <c r="IG85" s="260"/>
      <c r="IH85" s="260"/>
      <c r="II85" s="260"/>
      <c r="IJ85" s="260"/>
      <c r="IK85" s="260"/>
      <c r="IL85" s="260"/>
      <c r="IM85" s="260"/>
      <c r="IN85" s="260"/>
      <c r="IO85" s="260"/>
      <c r="IP85" s="260"/>
      <c r="IQ85" s="260"/>
      <c r="IR85" s="260"/>
      <c r="IS85" s="260"/>
      <c r="IT85" s="260"/>
      <c r="IU85" s="260"/>
      <c r="IV85" s="260"/>
    </row>
    <row r="86" spans="1:256" ht="18">
      <c r="A86" s="269" t="s">
        <v>316</v>
      </c>
      <c r="B86" s="270">
        <v>2447918.43</v>
      </c>
      <c r="C86" s="270">
        <v>2533309.83</v>
      </c>
      <c r="D86" s="269" t="s">
        <v>106</v>
      </c>
      <c r="E86" s="269"/>
      <c r="F86" s="268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260"/>
      <c r="CV86" s="260"/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260"/>
      <c r="EP86" s="260"/>
      <c r="EQ86" s="260"/>
      <c r="ER86" s="260"/>
      <c r="ES86" s="260"/>
      <c r="ET86" s="260"/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  <c r="FF86" s="260"/>
      <c r="FG86" s="260"/>
      <c r="FH86" s="260"/>
      <c r="FI86" s="260"/>
      <c r="FJ86" s="260"/>
      <c r="FK86" s="260"/>
      <c r="FL86" s="260"/>
      <c r="FM86" s="260"/>
      <c r="FN86" s="260"/>
      <c r="FO86" s="260"/>
      <c r="FP86" s="260"/>
      <c r="FQ86" s="260"/>
      <c r="FR86" s="260"/>
      <c r="FS86" s="260"/>
      <c r="FT86" s="260"/>
      <c r="FU86" s="260"/>
      <c r="FV86" s="260"/>
      <c r="FW86" s="260"/>
      <c r="FX86" s="260"/>
      <c r="FY86" s="260"/>
      <c r="FZ86" s="260"/>
      <c r="GA86" s="260"/>
      <c r="GB86" s="260"/>
      <c r="GC86" s="260"/>
      <c r="GD86" s="260"/>
      <c r="GE86" s="260"/>
      <c r="GF86" s="260"/>
      <c r="GG86" s="260"/>
      <c r="GH86" s="260"/>
      <c r="GI86" s="260"/>
      <c r="GJ86" s="260"/>
      <c r="GK86" s="260"/>
      <c r="GL86" s="260"/>
      <c r="GM86" s="260"/>
      <c r="GN86" s="260"/>
      <c r="GO86" s="260"/>
      <c r="GP86" s="260"/>
      <c r="GQ86" s="260"/>
      <c r="GR86" s="260"/>
      <c r="GS86" s="260"/>
      <c r="GT86" s="260"/>
      <c r="GU86" s="260"/>
      <c r="GV86" s="260"/>
      <c r="GW86" s="260"/>
      <c r="GX86" s="260"/>
      <c r="GY86" s="260"/>
      <c r="GZ86" s="260"/>
      <c r="HA86" s="260"/>
      <c r="HB86" s="260"/>
      <c r="HC86" s="260"/>
      <c r="HD86" s="260"/>
      <c r="HE86" s="260"/>
      <c r="HF86" s="260"/>
      <c r="HG86" s="260"/>
      <c r="HH86" s="260"/>
      <c r="HI86" s="260"/>
      <c r="HJ86" s="260"/>
      <c r="HK86" s="260"/>
      <c r="HL86" s="260"/>
      <c r="HM86" s="260"/>
      <c r="HN86" s="260"/>
      <c r="HO86" s="260"/>
      <c r="HP86" s="260"/>
      <c r="HQ86" s="260"/>
      <c r="HR86" s="260"/>
      <c r="HS86" s="260"/>
      <c r="HT86" s="260"/>
      <c r="HU86" s="260"/>
      <c r="HV86" s="260"/>
      <c r="HW86" s="260"/>
      <c r="HX86" s="260"/>
      <c r="HY86" s="260"/>
      <c r="HZ86" s="260"/>
      <c r="IA86" s="260"/>
      <c r="IB86" s="260"/>
      <c r="IC86" s="260"/>
      <c r="ID86" s="260"/>
      <c r="IE86" s="260"/>
      <c r="IF86" s="260"/>
      <c r="IG86" s="260"/>
      <c r="IH86" s="260"/>
      <c r="II86" s="260"/>
      <c r="IJ86" s="260"/>
      <c r="IK86" s="260"/>
      <c r="IL86" s="260"/>
      <c r="IM86" s="260"/>
      <c r="IN86" s="260"/>
      <c r="IO86" s="260"/>
      <c r="IP86" s="260"/>
      <c r="IQ86" s="260"/>
      <c r="IR86" s="260"/>
      <c r="IS86" s="260"/>
      <c r="IT86" s="260"/>
      <c r="IU86" s="260"/>
      <c r="IV86" s="260"/>
    </row>
    <row r="87" spans="1:256" ht="18">
      <c r="A87" s="269" t="s">
        <v>317</v>
      </c>
      <c r="B87" s="277">
        <v>95110</v>
      </c>
      <c r="C87" s="277">
        <v>37760</v>
      </c>
      <c r="D87" s="267"/>
      <c r="E87" s="267"/>
      <c r="F87" s="268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/>
      <c r="DE87" s="260"/>
      <c r="DF87" s="260"/>
      <c r="DG87" s="260"/>
      <c r="DH87" s="260"/>
      <c r="DI87" s="260"/>
      <c r="DJ87" s="260"/>
      <c r="DK87" s="260"/>
      <c r="DL87" s="260"/>
      <c r="DM87" s="260"/>
      <c r="DN87" s="260"/>
      <c r="DO87" s="260"/>
      <c r="DP87" s="260"/>
      <c r="DQ87" s="260"/>
      <c r="DR87" s="260"/>
      <c r="DS87" s="260"/>
      <c r="DT87" s="260"/>
      <c r="DU87" s="260"/>
      <c r="DV87" s="260"/>
      <c r="DW87" s="260"/>
      <c r="DX87" s="260"/>
      <c r="DY87" s="260"/>
      <c r="DZ87" s="260"/>
      <c r="EA87" s="260"/>
      <c r="EB87" s="260"/>
      <c r="EC87" s="260"/>
      <c r="ED87" s="260"/>
      <c r="EE87" s="260"/>
      <c r="EF87" s="260"/>
      <c r="EG87" s="260"/>
      <c r="EH87" s="260"/>
      <c r="EI87" s="260"/>
      <c r="EJ87" s="260"/>
      <c r="EK87" s="260"/>
      <c r="EL87" s="260"/>
      <c r="EM87" s="260"/>
      <c r="EN87" s="260"/>
      <c r="EO87" s="260"/>
      <c r="EP87" s="260"/>
      <c r="EQ87" s="260"/>
      <c r="ER87" s="260"/>
      <c r="ES87" s="260"/>
      <c r="ET87" s="260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/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  <c r="FV87" s="260"/>
      <c r="FW87" s="260"/>
      <c r="FX87" s="260"/>
      <c r="FY87" s="260"/>
      <c r="FZ87" s="260"/>
      <c r="GA87" s="260"/>
      <c r="GB87" s="260"/>
      <c r="GC87" s="260"/>
      <c r="GD87" s="260"/>
      <c r="GE87" s="260"/>
      <c r="GF87" s="260"/>
      <c r="GG87" s="260"/>
      <c r="GH87" s="260"/>
      <c r="GI87" s="260"/>
      <c r="GJ87" s="260"/>
      <c r="GK87" s="260"/>
      <c r="GL87" s="260"/>
      <c r="GM87" s="260"/>
      <c r="GN87" s="260"/>
      <c r="GO87" s="260"/>
      <c r="GP87" s="260"/>
      <c r="GQ87" s="260"/>
      <c r="GR87" s="260"/>
      <c r="GS87" s="260"/>
      <c r="GT87" s="260"/>
      <c r="GU87" s="260"/>
      <c r="GV87" s="260"/>
      <c r="GW87" s="260"/>
      <c r="GX87" s="260"/>
      <c r="GY87" s="260"/>
      <c r="GZ87" s="260"/>
      <c r="HA87" s="260"/>
      <c r="HB87" s="260"/>
      <c r="HC87" s="260"/>
      <c r="HD87" s="260"/>
      <c r="HE87" s="260"/>
      <c r="HF87" s="260"/>
      <c r="HG87" s="260"/>
      <c r="HH87" s="260"/>
      <c r="HI87" s="260"/>
      <c r="HJ87" s="260"/>
      <c r="HK87" s="260"/>
      <c r="HL87" s="260"/>
      <c r="HM87" s="260"/>
      <c r="HN87" s="260"/>
      <c r="HO87" s="260"/>
      <c r="HP87" s="260"/>
      <c r="HQ87" s="260"/>
      <c r="HR87" s="260"/>
      <c r="HS87" s="260"/>
      <c r="HT87" s="260"/>
      <c r="HU87" s="260"/>
      <c r="HV87" s="260"/>
      <c r="HW87" s="260"/>
      <c r="HX87" s="260"/>
      <c r="HY87" s="260"/>
      <c r="HZ87" s="260"/>
      <c r="IA87" s="260"/>
      <c r="IB87" s="260"/>
      <c r="IC87" s="260"/>
      <c r="ID87" s="260"/>
      <c r="IE87" s="260"/>
      <c r="IF87" s="260"/>
      <c r="IG87" s="260"/>
      <c r="IH87" s="260"/>
      <c r="II87" s="260"/>
      <c r="IJ87" s="260"/>
      <c r="IK87" s="260"/>
      <c r="IL87" s="260"/>
      <c r="IM87" s="260"/>
      <c r="IN87" s="260"/>
      <c r="IO87" s="260"/>
      <c r="IP87" s="260"/>
      <c r="IQ87" s="260"/>
      <c r="IR87" s="260"/>
      <c r="IS87" s="260"/>
      <c r="IT87" s="260"/>
      <c r="IU87" s="260"/>
      <c r="IV87" s="260"/>
    </row>
    <row r="88" spans="1:256" ht="18">
      <c r="A88" s="271" t="s">
        <v>219</v>
      </c>
      <c r="B88" s="267">
        <f>SUM(B86:B87)</f>
        <v>2543028.43</v>
      </c>
      <c r="C88" s="267">
        <f>SUM(C86:C87)</f>
        <v>2571069.83</v>
      </c>
      <c r="D88" s="267">
        <f>C88-B88</f>
        <v>28041.399999999907</v>
      </c>
      <c r="E88" s="272">
        <f>D88/B88</f>
        <v>0.011026774089190935</v>
      </c>
      <c r="F88" s="268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M88" s="260"/>
      <c r="EN88" s="260"/>
      <c r="EO88" s="260"/>
      <c r="EP88" s="260"/>
      <c r="EQ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  <c r="GK88" s="260"/>
      <c r="GL88" s="260"/>
      <c r="GM88" s="260"/>
      <c r="GN88" s="260"/>
      <c r="GO88" s="260"/>
      <c r="GP88" s="260"/>
      <c r="GQ88" s="260"/>
      <c r="GR88" s="260"/>
      <c r="GS88" s="260"/>
      <c r="GT88" s="260"/>
      <c r="GU88" s="260"/>
      <c r="GV88" s="260"/>
      <c r="GW88" s="260"/>
      <c r="GX88" s="260"/>
      <c r="GY88" s="260"/>
      <c r="GZ88" s="260"/>
      <c r="HA88" s="260"/>
      <c r="HB88" s="260"/>
      <c r="HC88" s="260"/>
      <c r="HD88" s="260"/>
      <c r="HE88" s="260"/>
      <c r="HF88" s="260"/>
      <c r="HG88" s="260"/>
      <c r="HH88" s="260"/>
      <c r="HI88" s="260"/>
      <c r="HJ88" s="260"/>
      <c r="HK88" s="260"/>
      <c r="HL88" s="260"/>
      <c r="HM88" s="260"/>
      <c r="HN88" s="260"/>
      <c r="HO88" s="260"/>
      <c r="HP88" s="260"/>
      <c r="HQ88" s="260"/>
      <c r="HR88" s="260"/>
      <c r="HS88" s="260"/>
      <c r="HT88" s="260"/>
      <c r="HU88" s="260"/>
      <c r="HV88" s="260"/>
      <c r="HW88" s="260"/>
      <c r="HX88" s="260"/>
      <c r="HY88" s="260"/>
      <c r="HZ88" s="260"/>
      <c r="IA88" s="260"/>
      <c r="IB88" s="260"/>
      <c r="IC88" s="260"/>
      <c r="ID88" s="260"/>
      <c r="IE88" s="260"/>
      <c r="IF88" s="260"/>
      <c r="IG88" s="260"/>
      <c r="IH88" s="260"/>
      <c r="II88" s="260"/>
      <c r="IJ88" s="260"/>
      <c r="IK88" s="260"/>
      <c r="IL88" s="260"/>
      <c r="IM88" s="260"/>
      <c r="IN88" s="260"/>
      <c r="IO88" s="260"/>
      <c r="IP88" s="260"/>
      <c r="IQ88" s="260"/>
      <c r="IR88" s="260"/>
      <c r="IS88" s="260"/>
      <c r="IT88" s="260"/>
      <c r="IU88" s="260"/>
      <c r="IV88" s="260"/>
    </row>
    <row r="89" spans="1:256" ht="18">
      <c r="A89" s="273" t="s">
        <v>318</v>
      </c>
      <c r="B89" s="274"/>
      <c r="C89" s="274"/>
      <c r="D89" s="274"/>
      <c r="E89" s="274"/>
      <c r="F89" s="268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M89" s="260"/>
      <c r="EN89" s="260"/>
      <c r="EO89" s="260"/>
      <c r="EP89" s="260"/>
      <c r="EQ89" s="260"/>
      <c r="ER89" s="260"/>
      <c r="ES89" s="260"/>
      <c r="ET89" s="260"/>
      <c r="EU89" s="260"/>
      <c r="EV89" s="260"/>
      <c r="EW89" s="260"/>
      <c r="EX89" s="260"/>
      <c r="EY89" s="260"/>
      <c r="EZ89" s="260"/>
      <c r="FA89" s="260"/>
      <c r="FB89" s="260"/>
      <c r="FC89" s="260"/>
      <c r="FD89" s="260"/>
      <c r="FE89" s="260"/>
      <c r="FF89" s="260"/>
      <c r="FG89" s="260"/>
      <c r="FH89" s="260"/>
      <c r="FI89" s="260"/>
      <c r="FJ89" s="260"/>
      <c r="FK89" s="260"/>
      <c r="FL89" s="260"/>
      <c r="FM89" s="260"/>
      <c r="FN89" s="260"/>
      <c r="FO89" s="260"/>
      <c r="FP89" s="260"/>
      <c r="FQ89" s="260"/>
      <c r="FR89" s="260"/>
      <c r="FS89" s="260"/>
      <c r="FT89" s="260"/>
      <c r="FU89" s="260"/>
      <c r="FV89" s="260"/>
      <c r="FW89" s="260"/>
      <c r="FX89" s="260"/>
      <c r="FY89" s="260"/>
      <c r="FZ89" s="260"/>
      <c r="GA89" s="260"/>
      <c r="GB89" s="260"/>
      <c r="GC89" s="260"/>
      <c r="GD89" s="260"/>
      <c r="GE89" s="260"/>
      <c r="GF89" s="260"/>
      <c r="GG89" s="260"/>
      <c r="GH89" s="260"/>
      <c r="GI89" s="260"/>
      <c r="GJ89" s="260"/>
      <c r="GK89" s="260"/>
      <c r="GL89" s="260"/>
      <c r="GM89" s="260"/>
      <c r="GN89" s="260"/>
      <c r="GO89" s="260"/>
      <c r="GP89" s="260"/>
      <c r="GQ89" s="260"/>
      <c r="GR89" s="260"/>
      <c r="GS89" s="260"/>
      <c r="GT89" s="260"/>
      <c r="GU89" s="260"/>
      <c r="GV89" s="260"/>
      <c r="GW89" s="260"/>
      <c r="GX89" s="260"/>
      <c r="GY89" s="260"/>
      <c r="GZ89" s="260"/>
      <c r="HA89" s="260"/>
      <c r="HB89" s="260"/>
      <c r="HC89" s="260"/>
      <c r="HD89" s="260"/>
      <c r="HE89" s="260"/>
      <c r="HF89" s="260"/>
      <c r="HG89" s="260"/>
      <c r="HH89" s="260"/>
      <c r="HI89" s="260"/>
      <c r="HJ89" s="260"/>
      <c r="HK89" s="260"/>
      <c r="HL89" s="260"/>
      <c r="HM89" s="260"/>
      <c r="HN89" s="260"/>
      <c r="HO89" s="260"/>
      <c r="HP89" s="260"/>
      <c r="HQ89" s="260"/>
      <c r="HR89" s="260"/>
      <c r="HS89" s="260"/>
      <c r="HT89" s="260"/>
      <c r="HU89" s="260"/>
      <c r="HV89" s="260"/>
      <c r="HW89" s="260"/>
      <c r="HX89" s="260"/>
      <c r="HY89" s="260"/>
      <c r="HZ89" s="260"/>
      <c r="IA89" s="260"/>
      <c r="IB89" s="260"/>
      <c r="IC89" s="260"/>
      <c r="ID89" s="260"/>
      <c r="IE89" s="260"/>
      <c r="IF89" s="260"/>
      <c r="IG89" s="260"/>
      <c r="IH89" s="260"/>
      <c r="II89" s="260"/>
      <c r="IJ89" s="260"/>
      <c r="IK89" s="260"/>
      <c r="IL89" s="260"/>
      <c r="IM89" s="260"/>
      <c r="IN89" s="260"/>
      <c r="IO89" s="260"/>
      <c r="IP89" s="260"/>
      <c r="IQ89" s="260"/>
      <c r="IR89" s="260"/>
      <c r="IS89" s="260"/>
      <c r="IT89" s="260"/>
      <c r="IU89" s="260"/>
      <c r="IV89" s="260"/>
    </row>
    <row r="90" spans="1:256" ht="18">
      <c r="A90" s="269" t="s">
        <v>319</v>
      </c>
      <c r="B90" s="270">
        <v>129801.07</v>
      </c>
      <c r="C90" s="270">
        <v>150612.93</v>
      </c>
      <c r="D90" s="269"/>
      <c r="E90" s="269"/>
      <c r="F90" s="268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0"/>
      <c r="EQ90" s="260"/>
      <c r="ER90" s="260"/>
      <c r="ES90" s="260"/>
      <c r="ET90" s="260"/>
      <c r="EU90" s="260"/>
      <c r="EV90" s="260"/>
      <c r="EW90" s="260"/>
      <c r="EX90" s="260"/>
      <c r="EY90" s="260"/>
      <c r="EZ90" s="260"/>
      <c r="FA90" s="260"/>
      <c r="FB90" s="260"/>
      <c r="FC90" s="260"/>
      <c r="FD90" s="260"/>
      <c r="FE90" s="260"/>
      <c r="FF90" s="260"/>
      <c r="FG90" s="260"/>
      <c r="FH90" s="260"/>
      <c r="FI90" s="260"/>
      <c r="FJ90" s="260"/>
      <c r="FK90" s="260"/>
      <c r="FL90" s="260"/>
      <c r="FM90" s="260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0"/>
      <c r="GH90" s="260"/>
      <c r="GI90" s="260"/>
      <c r="GJ90" s="260"/>
      <c r="GK90" s="260"/>
      <c r="GL90" s="260"/>
      <c r="GM90" s="260"/>
      <c r="GN90" s="260"/>
      <c r="GO90" s="260"/>
      <c r="GP90" s="260"/>
      <c r="GQ90" s="260"/>
      <c r="GR90" s="260"/>
      <c r="GS90" s="260"/>
      <c r="GT90" s="260"/>
      <c r="GU90" s="260"/>
      <c r="GV90" s="260"/>
      <c r="GW90" s="260"/>
      <c r="GX90" s="260"/>
      <c r="GY90" s="260"/>
      <c r="GZ90" s="260"/>
      <c r="HA90" s="260"/>
      <c r="HB90" s="260"/>
      <c r="HC90" s="260"/>
      <c r="HD90" s="260"/>
      <c r="HE90" s="260"/>
      <c r="HF90" s="260"/>
      <c r="HG90" s="260"/>
      <c r="HH90" s="260"/>
      <c r="HI90" s="260"/>
      <c r="HJ90" s="260"/>
      <c r="HK90" s="260"/>
      <c r="HL90" s="260"/>
      <c r="HM90" s="260"/>
      <c r="HN90" s="260"/>
      <c r="HO90" s="260"/>
      <c r="HP90" s="260"/>
      <c r="HQ90" s="260"/>
      <c r="HR90" s="260"/>
      <c r="HS90" s="260"/>
      <c r="HT90" s="260"/>
      <c r="HU90" s="260"/>
      <c r="HV90" s="260"/>
      <c r="HW90" s="260"/>
      <c r="HX90" s="260"/>
      <c r="HY90" s="260"/>
      <c r="HZ90" s="260"/>
      <c r="IA90" s="260"/>
      <c r="IB90" s="260"/>
      <c r="IC90" s="260"/>
      <c r="ID90" s="260"/>
      <c r="IE90" s="260"/>
      <c r="IF90" s="260"/>
      <c r="IG90" s="260"/>
      <c r="IH90" s="260"/>
      <c r="II90" s="260"/>
      <c r="IJ90" s="260"/>
      <c r="IK90" s="260"/>
      <c r="IL90" s="260"/>
      <c r="IM90" s="260"/>
      <c r="IN90" s="260"/>
      <c r="IO90" s="260"/>
      <c r="IP90" s="260"/>
      <c r="IQ90" s="260"/>
      <c r="IR90" s="260"/>
      <c r="IS90" s="260"/>
      <c r="IT90" s="260"/>
      <c r="IU90" s="260"/>
      <c r="IV90" s="260"/>
    </row>
    <row r="91" spans="1:256" ht="18">
      <c r="A91" s="269" t="s">
        <v>320</v>
      </c>
      <c r="B91" s="277">
        <v>4961.72</v>
      </c>
      <c r="C91" s="277">
        <v>4246.83</v>
      </c>
      <c r="D91" s="267"/>
      <c r="E91" s="267"/>
      <c r="F91" s="268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0"/>
      <c r="DT91" s="260"/>
      <c r="DU91" s="260"/>
      <c r="DV91" s="260"/>
      <c r="DW91" s="260"/>
      <c r="DX91" s="260"/>
      <c r="DY91" s="260"/>
      <c r="DZ91" s="260"/>
      <c r="EA91" s="260"/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0"/>
      <c r="EN91" s="260"/>
      <c r="EO91" s="260"/>
      <c r="EP91" s="260"/>
      <c r="EQ91" s="260"/>
      <c r="ER91" s="260"/>
      <c r="ES91" s="260"/>
      <c r="ET91" s="260"/>
      <c r="EU91" s="260"/>
      <c r="EV91" s="260"/>
      <c r="EW91" s="260"/>
      <c r="EX91" s="260"/>
      <c r="EY91" s="260"/>
      <c r="EZ91" s="260"/>
      <c r="FA91" s="260"/>
      <c r="FB91" s="260"/>
      <c r="FC91" s="260"/>
      <c r="FD91" s="260"/>
      <c r="FE91" s="260"/>
      <c r="FF91" s="260"/>
      <c r="FG91" s="260"/>
      <c r="FH91" s="260"/>
      <c r="FI91" s="260"/>
      <c r="FJ91" s="260"/>
      <c r="FK91" s="260"/>
      <c r="FL91" s="260"/>
      <c r="FM91" s="260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260"/>
      <c r="GD91" s="260"/>
      <c r="GE91" s="260"/>
      <c r="GF91" s="260"/>
      <c r="GG91" s="260"/>
      <c r="GH91" s="260"/>
      <c r="GI91" s="260"/>
      <c r="GJ91" s="260"/>
      <c r="GK91" s="260"/>
      <c r="GL91" s="260"/>
      <c r="GM91" s="260"/>
      <c r="GN91" s="260"/>
      <c r="GO91" s="260"/>
      <c r="GP91" s="260"/>
      <c r="GQ91" s="260"/>
      <c r="GR91" s="260"/>
      <c r="GS91" s="260"/>
      <c r="GT91" s="260"/>
      <c r="GU91" s="260"/>
      <c r="GV91" s="260"/>
      <c r="GW91" s="260"/>
      <c r="GX91" s="260"/>
      <c r="GY91" s="260"/>
      <c r="GZ91" s="260"/>
      <c r="HA91" s="260"/>
      <c r="HB91" s="260"/>
      <c r="HC91" s="260"/>
      <c r="HD91" s="260"/>
      <c r="HE91" s="260"/>
      <c r="HF91" s="260"/>
      <c r="HG91" s="260"/>
      <c r="HH91" s="260"/>
      <c r="HI91" s="260"/>
      <c r="HJ91" s="260"/>
      <c r="HK91" s="260"/>
      <c r="HL91" s="260"/>
      <c r="HM91" s="260"/>
      <c r="HN91" s="260"/>
      <c r="HO91" s="260"/>
      <c r="HP91" s="260"/>
      <c r="HQ91" s="260"/>
      <c r="HR91" s="260"/>
      <c r="HS91" s="260"/>
      <c r="HT91" s="260"/>
      <c r="HU91" s="260"/>
      <c r="HV91" s="260"/>
      <c r="HW91" s="260"/>
      <c r="HX91" s="260"/>
      <c r="HY91" s="260"/>
      <c r="HZ91" s="260"/>
      <c r="IA91" s="260"/>
      <c r="IB91" s="260"/>
      <c r="IC91" s="260"/>
      <c r="ID91" s="260"/>
      <c r="IE91" s="260"/>
      <c r="IF91" s="260"/>
      <c r="IG91" s="260"/>
      <c r="IH91" s="260"/>
      <c r="II91" s="260"/>
      <c r="IJ91" s="260"/>
      <c r="IK91" s="260"/>
      <c r="IL91" s="260"/>
      <c r="IM91" s="260"/>
      <c r="IN91" s="260"/>
      <c r="IO91" s="260"/>
      <c r="IP91" s="260"/>
      <c r="IQ91" s="260"/>
      <c r="IR91" s="260"/>
      <c r="IS91" s="260"/>
      <c r="IT91" s="260"/>
      <c r="IU91" s="260"/>
      <c r="IV91" s="260"/>
    </row>
    <row r="92" spans="1:256" ht="18">
      <c r="A92" s="269" t="s">
        <v>321</v>
      </c>
      <c r="B92" s="277">
        <v>0</v>
      </c>
      <c r="C92" s="277">
        <v>0</v>
      </c>
      <c r="D92" s="267" t="s">
        <v>106</v>
      </c>
      <c r="E92" s="272" t="s">
        <v>106</v>
      </c>
      <c r="F92" s="268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0"/>
      <c r="EQ92" s="260"/>
      <c r="ER92" s="260"/>
      <c r="ES92" s="260"/>
      <c r="ET92" s="260"/>
      <c r="EU92" s="260"/>
      <c r="EV92" s="260"/>
      <c r="EW92" s="260"/>
      <c r="EX92" s="260"/>
      <c r="EY92" s="260"/>
      <c r="EZ92" s="260"/>
      <c r="FA92" s="260"/>
      <c r="FB92" s="260"/>
      <c r="FC92" s="260"/>
      <c r="FD92" s="260"/>
      <c r="FE92" s="260"/>
      <c r="FF92" s="260"/>
      <c r="FG92" s="260"/>
      <c r="FH92" s="260"/>
      <c r="FI92" s="260"/>
      <c r="FJ92" s="260"/>
      <c r="FK92" s="260"/>
      <c r="FL92" s="260"/>
      <c r="FM92" s="260"/>
      <c r="FN92" s="260"/>
      <c r="FO92" s="260"/>
      <c r="FP92" s="260"/>
      <c r="FQ92" s="260"/>
      <c r="FR92" s="260"/>
      <c r="FS92" s="260"/>
      <c r="FT92" s="260"/>
      <c r="FU92" s="260"/>
      <c r="FV92" s="260"/>
      <c r="FW92" s="260"/>
      <c r="FX92" s="260"/>
      <c r="FY92" s="260"/>
      <c r="FZ92" s="260"/>
      <c r="GA92" s="260"/>
      <c r="GB92" s="260"/>
      <c r="GC92" s="260"/>
      <c r="GD92" s="260"/>
      <c r="GE92" s="260"/>
      <c r="GF92" s="260"/>
      <c r="GG92" s="260"/>
      <c r="GH92" s="260"/>
      <c r="GI92" s="260"/>
      <c r="GJ92" s="260"/>
      <c r="GK92" s="260"/>
      <c r="GL92" s="260"/>
      <c r="GM92" s="260"/>
      <c r="GN92" s="260"/>
      <c r="GO92" s="260"/>
      <c r="GP92" s="260"/>
      <c r="GQ92" s="260"/>
      <c r="GR92" s="260"/>
      <c r="GS92" s="260"/>
      <c r="GT92" s="260"/>
      <c r="GU92" s="260"/>
      <c r="GV92" s="260"/>
      <c r="GW92" s="260"/>
      <c r="GX92" s="260"/>
      <c r="GY92" s="260"/>
      <c r="GZ92" s="260"/>
      <c r="HA92" s="260"/>
      <c r="HB92" s="260"/>
      <c r="HC92" s="260"/>
      <c r="HD92" s="260"/>
      <c r="HE92" s="260"/>
      <c r="HF92" s="260"/>
      <c r="HG92" s="260"/>
      <c r="HH92" s="260"/>
      <c r="HI92" s="260"/>
      <c r="HJ92" s="260"/>
      <c r="HK92" s="260"/>
      <c r="HL92" s="260"/>
      <c r="HM92" s="260"/>
      <c r="HN92" s="260"/>
      <c r="HO92" s="260"/>
      <c r="HP92" s="260"/>
      <c r="HQ92" s="260"/>
      <c r="HR92" s="260"/>
      <c r="HS92" s="260"/>
      <c r="HT92" s="260"/>
      <c r="HU92" s="260"/>
      <c r="HV92" s="260"/>
      <c r="HW92" s="260"/>
      <c r="HX92" s="260"/>
      <c r="HY92" s="260"/>
      <c r="HZ92" s="260"/>
      <c r="IA92" s="260"/>
      <c r="IB92" s="260"/>
      <c r="IC92" s="260"/>
      <c r="ID92" s="260"/>
      <c r="IE92" s="260"/>
      <c r="IF92" s="260"/>
      <c r="IG92" s="260"/>
      <c r="IH92" s="260"/>
      <c r="II92" s="260"/>
      <c r="IJ92" s="260"/>
      <c r="IK92" s="260"/>
      <c r="IL92" s="260"/>
      <c r="IM92" s="260"/>
      <c r="IN92" s="260"/>
      <c r="IO92" s="260"/>
      <c r="IP92" s="260"/>
      <c r="IQ92" s="260"/>
      <c r="IR92" s="260"/>
      <c r="IS92" s="260"/>
      <c r="IT92" s="260"/>
      <c r="IU92" s="260"/>
      <c r="IV92" s="260"/>
    </row>
    <row r="93" spans="1:256" ht="18">
      <c r="A93" s="269" t="s">
        <v>322</v>
      </c>
      <c r="B93" s="277">
        <v>146402.18</v>
      </c>
      <c r="C93" s="277">
        <v>34237.66</v>
      </c>
      <c r="D93" s="267"/>
      <c r="E93" s="267"/>
      <c r="F93" s="268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0"/>
      <c r="ET93" s="260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0"/>
      <c r="FF93" s="260"/>
      <c r="FG93" s="260"/>
      <c r="FH93" s="260"/>
      <c r="FI93" s="260"/>
      <c r="FJ93" s="260"/>
      <c r="FK93" s="260"/>
      <c r="FL93" s="260"/>
      <c r="FM93" s="260"/>
      <c r="FN93" s="260"/>
      <c r="FO93" s="260"/>
      <c r="FP93" s="260"/>
      <c r="FQ93" s="260"/>
      <c r="FR93" s="260"/>
      <c r="FS93" s="260"/>
      <c r="FT93" s="260"/>
      <c r="FU93" s="260"/>
      <c r="FV93" s="260"/>
      <c r="FW93" s="260"/>
      <c r="FX93" s="260"/>
      <c r="FY93" s="260"/>
      <c r="FZ93" s="260"/>
      <c r="GA93" s="260"/>
      <c r="GB93" s="260"/>
      <c r="GC93" s="260"/>
      <c r="GD93" s="260"/>
      <c r="GE93" s="260"/>
      <c r="GF93" s="260"/>
      <c r="GG93" s="260"/>
      <c r="GH93" s="260"/>
      <c r="GI93" s="260"/>
      <c r="GJ93" s="260"/>
      <c r="GK93" s="260"/>
      <c r="GL93" s="260"/>
      <c r="GM93" s="260"/>
      <c r="GN93" s="260"/>
      <c r="GO93" s="260"/>
      <c r="GP93" s="260"/>
      <c r="GQ93" s="260"/>
      <c r="GR93" s="260"/>
      <c r="GS93" s="260"/>
      <c r="GT93" s="260"/>
      <c r="GU93" s="260"/>
      <c r="GV93" s="260"/>
      <c r="GW93" s="260"/>
      <c r="GX93" s="260"/>
      <c r="GY93" s="260"/>
      <c r="GZ93" s="260"/>
      <c r="HA93" s="260"/>
      <c r="HB93" s="260"/>
      <c r="HC93" s="260"/>
      <c r="HD93" s="260"/>
      <c r="HE93" s="260"/>
      <c r="HF93" s="260"/>
      <c r="HG93" s="260"/>
      <c r="HH93" s="260"/>
      <c r="HI93" s="260"/>
      <c r="HJ93" s="260"/>
      <c r="HK93" s="260"/>
      <c r="HL93" s="260"/>
      <c r="HM93" s="260"/>
      <c r="HN93" s="260"/>
      <c r="HO93" s="260"/>
      <c r="HP93" s="260"/>
      <c r="HQ93" s="260"/>
      <c r="HR93" s="260"/>
      <c r="HS93" s="260"/>
      <c r="HT93" s="260"/>
      <c r="HU93" s="260"/>
      <c r="HV93" s="260"/>
      <c r="HW93" s="260"/>
      <c r="HX93" s="260"/>
      <c r="HY93" s="260"/>
      <c r="HZ93" s="260"/>
      <c r="IA93" s="260"/>
      <c r="IB93" s="260"/>
      <c r="IC93" s="260"/>
      <c r="ID93" s="260"/>
      <c r="IE93" s="260"/>
      <c r="IF93" s="260"/>
      <c r="IG93" s="260"/>
      <c r="IH93" s="260"/>
      <c r="II93" s="260"/>
      <c r="IJ93" s="260"/>
      <c r="IK93" s="260"/>
      <c r="IL93" s="260"/>
      <c r="IM93" s="260"/>
      <c r="IN93" s="260"/>
      <c r="IO93" s="260"/>
      <c r="IP93" s="260"/>
      <c r="IQ93" s="260"/>
      <c r="IR93" s="260"/>
      <c r="IS93" s="260"/>
      <c r="IT93" s="260"/>
      <c r="IU93" s="260"/>
      <c r="IV93" s="260"/>
    </row>
    <row r="94" spans="1:256" ht="18">
      <c r="A94" s="269" t="s">
        <v>323</v>
      </c>
      <c r="B94" s="277">
        <v>55421.79</v>
      </c>
      <c r="C94" s="277">
        <v>48184.05</v>
      </c>
      <c r="D94" s="267"/>
      <c r="E94" s="267"/>
      <c r="F94" s="268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60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0"/>
      <c r="DT94" s="260"/>
      <c r="DU94" s="260"/>
      <c r="DV94" s="260"/>
      <c r="DW94" s="260"/>
      <c r="DX94" s="260"/>
      <c r="DY94" s="260"/>
      <c r="DZ94" s="260"/>
      <c r="EA94" s="260"/>
      <c r="EB94" s="260"/>
      <c r="EC94" s="260"/>
      <c r="ED94" s="260"/>
      <c r="EE94" s="260"/>
      <c r="EF94" s="260"/>
      <c r="EG94" s="260"/>
      <c r="EH94" s="260"/>
      <c r="EI94" s="260"/>
      <c r="EJ94" s="260"/>
      <c r="EK94" s="260"/>
      <c r="EL94" s="260"/>
      <c r="EM94" s="260"/>
      <c r="EN94" s="260"/>
      <c r="EO94" s="260"/>
      <c r="EP94" s="260"/>
      <c r="EQ94" s="260"/>
      <c r="ER94" s="260"/>
      <c r="ES94" s="260"/>
      <c r="ET94" s="260"/>
      <c r="EU94" s="260"/>
      <c r="EV94" s="260"/>
      <c r="EW94" s="260"/>
      <c r="EX94" s="260"/>
      <c r="EY94" s="260"/>
      <c r="EZ94" s="260"/>
      <c r="FA94" s="260"/>
      <c r="FB94" s="260"/>
      <c r="FC94" s="260"/>
      <c r="FD94" s="260"/>
      <c r="FE94" s="260"/>
      <c r="FF94" s="260"/>
      <c r="FG94" s="260"/>
      <c r="FH94" s="260"/>
      <c r="FI94" s="260"/>
      <c r="FJ94" s="260"/>
      <c r="FK94" s="260"/>
      <c r="FL94" s="260"/>
      <c r="FM94" s="260"/>
      <c r="FN94" s="260"/>
      <c r="FO94" s="260"/>
      <c r="FP94" s="260"/>
      <c r="FQ94" s="260"/>
      <c r="FR94" s="260"/>
      <c r="FS94" s="260"/>
      <c r="FT94" s="260"/>
      <c r="FU94" s="260"/>
      <c r="FV94" s="260"/>
      <c r="FW94" s="260"/>
      <c r="FX94" s="260"/>
      <c r="FY94" s="260"/>
      <c r="FZ94" s="260"/>
      <c r="GA94" s="260"/>
      <c r="GB94" s="260"/>
      <c r="GC94" s="260"/>
      <c r="GD94" s="260"/>
      <c r="GE94" s="260"/>
      <c r="GF94" s="260"/>
      <c r="GG94" s="260"/>
      <c r="GH94" s="260"/>
      <c r="GI94" s="260"/>
      <c r="GJ94" s="260"/>
      <c r="GK94" s="260"/>
      <c r="GL94" s="260"/>
      <c r="GM94" s="260"/>
      <c r="GN94" s="260"/>
      <c r="GO94" s="260"/>
      <c r="GP94" s="260"/>
      <c r="GQ94" s="260"/>
      <c r="GR94" s="260"/>
      <c r="GS94" s="260"/>
      <c r="GT94" s="260"/>
      <c r="GU94" s="260"/>
      <c r="GV94" s="260"/>
      <c r="GW94" s="260"/>
      <c r="GX94" s="260"/>
      <c r="GY94" s="260"/>
      <c r="GZ94" s="260"/>
      <c r="HA94" s="260"/>
      <c r="HB94" s="260"/>
      <c r="HC94" s="260"/>
      <c r="HD94" s="260"/>
      <c r="HE94" s="260"/>
      <c r="HF94" s="260"/>
      <c r="HG94" s="260"/>
      <c r="HH94" s="260"/>
      <c r="HI94" s="260"/>
      <c r="HJ94" s="260"/>
      <c r="HK94" s="260"/>
      <c r="HL94" s="260"/>
      <c r="HM94" s="260"/>
      <c r="HN94" s="260"/>
      <c r="HO94" s="260"/>
      <c r="HP94" s="260"/>
      <c r="HQ94" s="260"/>
      <c r="HR94" s="260"/>
      <c r="HS94" s="260"/>
      <c r="HT94" s="260"/>
      <c r="HU94" s="260"/>
      <c r="HV94" s="260"/>
      <c r="HW94" s="260"/>
      <c r="HX94" s="260"/>
      <c r="HY94" s="260"/>
      <c r="HZ94" s="260"/>
      <c r="IA94" s="260"/>
      <c r="IB94" s="260"/>
      <c r="IC94" s="260"/>
      <c r="ID94" s="260"/>
      <c r="IE94" s="260"/>
      <c r="IF94" s="260"/>
      <c r="IG94" s="260"/>
      <c r="IH94" s="260"/>
      <c r="II94" s="260"/>
      <c r="IJ94" s="260"/>
      <c r="IK94" s="260"/>
      <c r="IL94" s="260"/>
      <c r="IM94" s="260"/>
      <c r="IN94" s="260"/>
      <c r="IO94" s="260"/>
      <c r="IP94" s="260"/>
      <c r="IQ94" s="260"/>
      <c r="IR94" s="260"/>
      <c r="IS94" s="260"/>
      <c r="IT94" s="260"/>
      <c r="IU94" s="260"/>
      <c r="IV94" s="260"/>
    </row>
    <row r="95" spans="1:256" ht="18">
      <c r="A95" s="271" t="s">
        <v>219</v>
      </c>
      <c r="B95" s="267">
        <f>SUM(B90:B94)</f>
        <v>336586.75999999995</v>
      </c>
      <c r="C95" s="267">
        <f>SUM(C90:C94)</f>
        <v>237281.46999999997</v>
      </c>
      <c r="D95" s="267">
        <f>C95-B95</f>
        <v>-99305.28999999998</v>
      </c>
      <c r="E95" s="272">
        <f>D95/B95</f>
        <v>-0.2950362337484695</v>
      </c>
      <c r="F95" s="268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0"/>
      <c r="DT95" s="260"/>
      <c r="DU95" s="260"/>
      <c r="DV95" s="260"/>
      <c r="DW95" s="260"/>
      <c r="DX95" s="260"/>
      <c r="DY95" s="260"/>
      <c r="DZ95" s="260"/>
      <c r="EA95" s="260"/>
      <c r="EB95" s="260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0"/>
      <c r="EQ95" s="260"/>
      <c r="ER95" s="260"/>
      <c r="ES95" s="260"/>
      <c r="ET95" s="260"/>
      <c r="EU95" s="260"/>
      <c r="EV95" s="260"/>
      <c r="EW95" s="260"/>
      <c r="EX95" s="260"/>
      <c r="EY95" s="260"/>
      <c r="EZ95" s="260"/>
      <c r="FA95" s="260"/>
      <c r="FB95" s="260"/>
      <c r="FC95" s="260"/>
      <c r="FD95" s="260"/>
      <c r="FE95" s="260"/>
      <c r="FF95" s="260"/>
      <c r="FG95" s="260"/>
      <c r="FH95" s="260"/>
      <c r="FI95" s="260"/>
      <c r="FJ95" s="260"/>
      <c r="FK95" s="260"/>
      <c r="FL95" s="260"/>
      <c r="FM95" s="260"/>
      <c r="FN95" s="260"/>
      <c r="FO95" s="260"/>
      <c r="FP95" s="260"/>
      <c r="FQ95" s="260"/>
      <c r="FR95" s="260"/>
      <c r="FS95" s="260"/>
      <c r="FT95" s="260"/>
      <c r="FU95" s="260"/>
      <c r="FV95" s="260"/>
      <c r="FW95" s="260"/>
      <c r="FX95" s="260"/>
      <c r="FY95" s="260"/>
      <c r="FZ95" s="260"/>
      <c r="GA95" s="260"/>
      <c r="GB95" s="260"/>
      <c r="GC95" s="260"/>
      <c r="GD95" s="260"/>
      <c r="GE95" s="260"/>
      <c r="GF95" s="260"/>
      <c r="GG95" s="260"/>
      <c r="GH95" s="260"/>
      <c r="GI95" s="260"/>
      <c r="GJ95" s="260"/>
      <c r="GK95" s="260"/>
      <c r="GL95" s="260"/>
      <c r="GM95" s="260"/>
      <c r="GN95" s="260"/>
      <c r="GO95" s="260"/>
      <c r="GP95" s="260"/>
      <c r="GQ95" s="260"/>
      <c r="GR95" s="260"/>
      <c r="GS95" s="260"/>
      <c r="GT95" s="260"/>
      <c r="GU95" s="260"/>
      <c r="GV95" s="260"/>
      <c r="GW95" s="260"/>
      <c r="GX95" s="260"/>
      <c r="GY95" s="260"/>
      <c r="GZ95" s="260"/>
      <c r="HA95" s="260"/>
      <c r="HB95" s="260"/>
      <c r="HC95" s="260"/>
      <c r="HD95" s="260"/>
      <c r="HE95" s="260"/>
      <c r="HF95" s="260"/>
      <c r="HG95" s="260"/>
      <c r="HH95" s="260"/>
      <c r="HI95" s="260"/>
      <c r="HJ95" s="260"/>
      <c r="HK95" s="260"/>
      <c r="HL95" s="260"/>
      <c r="HM95" s="260"/>
      <c r="HN95" s="260"/>
      <c r="HO95" s="260"/>
      <c r="HP95" s="260"/>
      <c r="HQ95" s="260"/>
      <c r="HR95" s="260"/>
      <c r="HS95" s="260"/>
      <c r="HT95" s="260"/>
      <c r="HU95" s="260"/>
      <c r="HV95" s="260"/>
      <c r="HW95" s="260"/>
      <c r="HX95" s="260"/>
      <c r="HY95" s="260"/>
      <c r="HZ95" s="260"/>
      <c r="IA95" s="260"/>
      <c r="IB95" s="260"/>
      <c r="IC95" s="260"/>
      <c r="ID95" s="260"/>
      <c r="IE95" s="260"/>
      <c r="IF95" s="260"/>
      <c r="IG95" s="260"/>
      <c r="IH95" s="260"/>
      <c r="II95" s="260"/>
      <c r="IJ95" s="260"/>
      <c r="IK95" s="260"/>
      <c r="IL95" s="260"/>
      <c r="IM95" s="260"/>
      <c r="IN95" s="260"/>
      <c r="IO95" s="260"/>
      <c r="IP95" s="260"/>
      <c r="IQ95" s="260"/>
      <c r="IR95" s="260"/>
      <c r="IS95" s="260"/>
      <c r="IT95" s="260"/>
      <c r="IU95" s="260"/>
      <c r="IV95" s="260"/>
    </row>
    <row r="96" spans="1:256" ht="18">
      <c r="A96" s="273" t="s">
        <v>324</v>
      </c>
      <c r="B96" s="274"/>
      <c r="C96" s="274"/>
      <c r="D96" s="274"/>
      <c r="E96" s="274"/>
      <c r="F96" s="268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0"/>
      <c r="DF96" s="260"/>
      <c r="DG96" s="260"/>
      <c r="DH96" s="260"/>
      <c r="DI96" s="260"/>
      <c r="DJ96" s="260"/>
      <c r="DK96" s="260"/>
      <c r="DL96" s="260"/>
      <c r="DM96" s="260"/>
      <c r="DN96" s="260"/>
      <c r="DO96" s="260"/>
      <c r="DP96" s="260"/>
      <c r="DQ96" s="260"/>
      <c r="DR96" s="260"/>
      <c r="DS96" s="260"/>
      <c r="DT96" s="260"/>
      <c r="DU96" s="260"/>
      <c r="DV96" s="260"/>
      <c r="DW96" s="260"/>
      <c r="DX96" s="260"/>
      <c r="DY96" s="260"/>
      <c r="DZ96" s="260"/>
      <c r="EA96" s="260"/>
      <c r="EB96" s="260"/>
      <c r="EC96" s="260"/>
      <c r="ED96" s="260"/>
      <c r="EE96" s="260"/>
      <c r="EF96" s="260"/>
      <c r="EG96" s="260"/>
      <c r="EH96" s="260"/>
      <c r="EI96" s="260"/>
      <c r="EJ96" s="260"/>
      <c r="EK96" s="260"/>
      <c r="EL96" s="260"/>
      <c r="EM96" s="260"/>
      <c r="EN96" s="260"/>
      <c r="EO96" s="260"/>
      <c r="EP96" s="260"/>
      <c r="EQ96" s="260"/>
      <c r="ER96" s="260"/>
      <c r="ES96" s="260"/>
      <c r="ET96" s="260"/>
      <c r="EU96" s="260"/>
      <c r="EV96" s="260"/>
      <c r="EW96" s="260"/>
      <c r="EX96" s="260"/>
      <c r="EY96" s="260"/>
      <c r="EZ96" s="260"/>
      <c r="FA96" s="260"/>
      <c r="FB96" s="260"/>
      <c r="FC96" s="260"/>
      <c r="FD96" s="260"/>
      <c r="FE96" s="260"/>
      <c r="FF96" s="260"/>
      <c r="FG96" s="260"/>
      <c r="FH96" s="260"/>
      <c r="FI96" s="260"/>
      <c r="FJ96" s="260"/>
      <c r="FK96" s="260"/>
      <c r="FL96" s="260"/>
      <c r="FM96" s="260"/>
      <c r="FN96" s="260"/>
      <c r="FO96" s="260"/>
      <c r="FP96" s="260"/>
      <c r="FQ96" s="260"/>
      <c r="FR96" s="260"/>
      <c r="FS96" s="260"/>
      <c r="FT96" s="260"/>
      <c r="FU96" s="260"/>
      <c r="FV96" s="260"/>
      <c r="FW96" s="260"/>
      <c r="FX96" s="260"/>
      <c r="FY96" s="260"/>
      <c r="FZ96" s="260"/>
      <c r="GA96" s="260"/>
      <c r="GB96" s="260"/>
      <c r="GC96" s="260"/>
      <c r="GD96" s="260"/>
      <c r="GE96" s="260"/>
      <c r="GF96" s="260"/>
      <c r="GG96" s="260"/>
      <c r="GH96" s="260"/>
      <c r="GI96" s="260"/>
      <c r="GJ96" s="260"/>
      <c r="GK96" s="260"/>
      <c r="GL96" s="260"/>
      <c r="GM96" s="260"/>
      <c r="GN96" s="260"/>
      <c r="GO96" s="260"/>
      <c r="GP96" s="260"/>
      <c r="GQ96" s="260"/>
      <c r="GR96" s="260"/>
      <c r="GS96" s="260"/>
      <c r="GT96" s="260"/>
      <c r="GU96" s="260"/>
      <c r="GV96" s="260"/>
      <c r="GW96" s="260"/>
      <c r="GX96" s="260"/>
      <c r="GY96" s="260"/>
      <c r="GZ96" s="260"/>
      <c r="HA96" s="260"/>
      <c r="HB96" s="260"/>
      <c r="HC96" s="260"/>
      <c r="HD96" s="260"/>
      <c r="HE96" s="260"/>
      <c r="HF96" s="260"/>
      <c r="HG96" s="260"/>
      <c r="HH96" s="260"/>
      <c r="HI96" s="260"/>
      <c r="HJ96" s="260"/>
      <c r="HK96" s="260"/>
      <c r="HL96" s="260"/>
      <c r="HM96" s="260"/>
      <c r="HN96" s="260"/>
      <c r="HO96" s="260"/>
      <c r="HP96" s="260"/>
      <c r="HQ96" s="260"/>
      <c r="HR96" s="260"/>
      <c r="HS96" s="260"/>
      <c r="HT96" s="260"/>
      <c r="HU96" s="260"/>
      <c r="HV96" s="260"/>
      <c r="HW96" s="260"/>
      <c r="HX96" s="260"/>
      <c r="HY96" s="260"/>
      <c r="HZ96" s="260"/>
      <c r="IA96" s="260"/>
      <c r="IB96" s="260"/>
      <c r="IC96" s="260"/>
      <c r="ID96" s="260"/>
      <c r="IE96" s="260"/>
      <c r="IF96" s="260"/>
      <c r="IG96" s="260"/>
      <c r="IH96" s="260"/>
      <c r="II96" s="260"/>
      <c r="IJ96" s="260"/>
      <c r="IK96" s="260"/>
      <c r="IL96" s="260"/>
      <c r="IM96" s="260"/>
      <c r="IN96" s="260"/>
      <c r="IO96" s="260"/>
      <c r="IP96" s="260"/>
      <c r="IQ96" s="260"/>
      <c r="IR96" s="260"/>
      <c r="IS96" s="260"/>
      <c r="IT96" s="260"/>
      <c r="IU96" s="260"/>
      <c r="IV96" s="260"/>
    </row>
    <row r="97" spans="1:256" ht="18">
      <c r="A97" s="269" t="s">
        <v>325</v>
      </c>
      <c r="B97" s="270">
        <v>5858189.49</v>
      </c>
      <c r="C97" s="270">
        <v>5791778.21</v>
      </c>
      <c r="D97" s="269"/>
      <c r="E97" s="269"/>
      <c r="F97" s="268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0"/>
      <c r="DE97" s="260"/>
      <c r="DF97" s="260"/>
      <c r="DG97" s="260"/>
      <c r="DH97" s="260"/>
      <c r="DI97" s="260"/>
      <c r="DJ97" s="260"/>
      <c r="DK97" s="260"/>
      <c r="DL97" s="260"/>
      <c r="DM97" s="260"/>
      <c r="DN97" s="260"/>
      <c r="DO97" s="260"/>
      <c r="DP97" s="260"/>
      <c r="DQ97" s="260"/>
      <c r="DR97" s="260"/>
      <c r="DS97" s="260"/>
      <c r="DT97" s="260"/>
      <c r="DU97" s="260"/>
      <c r="DV97" s="260"/>
      <c r="DW97" s="260"/>
      <c r="DX97" s="260"/>
      <c r="DY97" s="260"/>
      <c r="DZ97" s="260"/>
      <c r="EA97" s="260"/>
      <c r="EB97" s="260"/>
      <c r="EC97" s="260"/>
      <c r="ED97" s="260"/>
      <c r="EE97" s="260"/>
      <c r="EF97" s="260"/>
      <c r="EG97" s="260"/>
      <c r="EH97" s="260"/>
      <c r="EI97" s="260"/>
      <c r="EJ97" s="260"/>
      <c r="EK97" s="260"/>
      <c r="EL97" s="260"/>
      <c r="EM97" s="260"/>
      <c r="EN97" s="260"/>
      <c r="EO97" s="260"/>
      <c r="EP97" s="260"/>
      <c r="EQ97" s="260"/>
      <c r="ER97" s="260"/>
      <c r="ES97" s="260"/>
      <c r="ET97" s="260"/>
      <c r="EU97" s="260"/>
      <c r="EV97" s="260"/>
      <c r="EW97" s="260"/>
      <c r="EX97" s="260"/>
      <c r="EY97" s="260"/>
      <c r="EZ97" s="260"/>
      <c r="FA97" s="260"/>
      <c r="FB97" s="260"/>
      <c r="FC97" s="260"/>
      <c r="FD97" s="260"/>
      <c r="FE97" s="260"/>
      <c r="FF97" s="260"/>
      <c r="FG97" s="260"/>
      <c r="FH97" s="260"/>
      <c r="FI97" s="260"/>
      <c r="FJ97" s="260"/>
      <c r="FK97" s="260"/>
      <c r="FL97" s="260"/>
      <c r="FM97" s="260"/>
      <c r="FN97" s="260"/>
      <c r="FO97" s="260"/>
      <c r="FP97" s="260"/>
      <c r="FQ97" s="260"/>
      <c r="FR97" s="260"/>
      <c r="FS97" s="260"/>
      <c r="FT97" s="260"/>
      <c r="FU97" s="260"/>
      <c r="FV97" s="260"/>
      <c r="FW97" s="260"/>
      <c r="FX97" s="260"/>
      <c r="FY97" s="260"/>
      <c r="FZ97" s="260"/>
      <c r="GA97" s="260"/>
      <c r="GB97" s="260"/>
      <c r="GC97" s="260"/>
      <c r="GD97" s="260"/>
      <c r="GE97" s="260"/>
      <c r="GF97" s="260"/>
      <c r="GG97" s="260"/>
      <c r="GH97" s="260"/>
      <c r="GI97" s="260"/>
      <c r="GJ97" s="260"/>
      <c r="GK97" s="260"/>
      <c r="GL97" s="260"/>
      <c r="GM97" s="260"/>
      <c r="GN97" s="260"/>
      <c r="GO97" s="260"/>
      <c r="GP97" s="260"/>
      <c r="GQ97" s="260"/>
      <c r="GR97" s="260"/>
      <c r="GS97" s="260"/>
      <c r="GT97" s="260"/>
      <c r="GU97" s="260"/>
      <c r="GV97" s="260"/>
      <c r="GW97" s="260"/>
      <c r="GX97" s="260"/>
      <c r="GY97" s="260"/>
      <c r="GZ97" s="260"/>
      <c r="HA97" s="260"/>
      <c r="HB97" s="260"/>
      <c r="HC97" s="260"/>
      <c r="HD97" s="260"/>
      <c r="HE97" s="260"/>
      <c r="HF97" s="260"/>
      <c r="HG97" s="260"/>
      <c r="HH97" s="260"/>
      <c r="HI97" s="260"/>
      <c r="HJ97" s="260"/>
      <c r="HK97" s="260"/>
      <c r="HL97" s="260"/>
      <c r="HM97" s="260"/>
      <c r="HN97" s="260"/>
      <c r="HO97" s="260"/>
      <c r="HP97" s="260"/>
      <c r="HQ97" s="260"/>
      <c r="HR97" s="260"/>
      <c r="HS97" s="260"/>
      <c r="HT97" s="260"/>
      <c r="HU97" s="260"/>
      <c r="HV97" s="260"/>
      <c r="HW97" s="260"/>
      <c r="HX97" s="260"/>
      <c r="HY97" s="260"/>
      <c r="HZ97" s="260"/>
      <c r="IA97" s="260"/>
      <c r="IB97" s="260"/>
      <c r="IC97" s="260"/>
      <c r="ID97" s="260"/>
      <c r="IE97" s="260"/>
      <c r="IF97" s="260"/>
      <c r="IG97" s="260"/>
      <c r="IH97" s="260"/>
      <c r="II97" s="260"/>
      <c r="IJ97" s="260"/>
      <c r="IK97" s="260"/>
      <c r="IL97" s="260"/>
      <c r="IM97" s="260"/>
      <c r="IN97" s="260"/>
      <c r="IO97" s="260"/>
      <c r="IP97" s="260"/>
      <c r="IQ97" s="260"/>
      <c r="IR97" s="260"/>
      <c r="IS97" s="260"/>
      <c r="IT97" s="260"/>
      <c r="IU97" s="260"/>
      <c r="IV97" s="260"/>
    </row>
    <row r="98" spans="1:256" ht="18">
      <c r="A98" s="269" t="s">
        <v>326</v>
      </c>
      <c r="B98" s="277">
        <v>70590.5</v>
      </c>
      <c r="C98" s="277">
        <v>60348</v>
      </c>
      <c r="D98" s="267"/>
      <c r="E98" s="267"/>
      <c r="F98" s="268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60"/>
      <c r="DC98" s="260"/>
      <c r="DD98" s="260"/>
      <c r="DE98" s="260"/>
      <c r="DF98" s="260"/>
      <c r="DG98" s="260"/>
      <c r="DH98" s="260"/>
      <c r="DI98" s="260"/>
      <c r="DJ98" s="260"/>
      <c r="DK98" s="260"/>
      <c r="DL98" s="260"/>
      <c r="DM98" s="260"/>
      <c r="DN98" s="260"/>
      <c r="DO98" s="260"/>
      <c r="DP98" s="260"/>
      <c r="DQ98" s="260"/>
      <c r="DR98" s="260"/>
      <c r="DS98" s="260"/>
      <c r="DT98" s="260"/>
      <c r="DU98" s="260"/>
      <c r="DV98" s="260"/>
      <c r="DW98" s="260"/>
      <c r="DX98" s="260"/>
      <c r="DY98" s="260"/>
      <c r="DZ98" s="260"/>
      <c r="EA98" s="260"/>
      <c r="EB98" s="260"/>
      <c r="EC98" s="260"/>
      <c r="ED98" s="260"/>
      <c r="EE98" s="260"/>
      <c r="EF98" s="260"/>
      <c r="EG98" s="260"/>
      <c r="EH98" s="260"/>
      <c r="EI98" s="260"/>
      <c r="EJ98" s="260"/>
      <c r="EK98" s="260"/>
      <c r="EL98" s="260"/>
      <c r="EM98" s="260"/>
      <c r="EN98" s="260"/>
      <c r="EO98" s="260"/>
      <c r="EP98" s="260"/>
      <c r="EQ98" s="260"/>
      <c r="ER98" s="260"/>
      <c r="ES98" s="260"/>
      <c r="ET98" s="260"/>
      <c r="EU98" s="260"/>
      <c r="EV98" s="260"/>
      <c r="EW98" s="260"/>
      <c r="EX98" s="260"/>
      <c r="EY98" s="260"/>
      <c r="EZ98" s="260"/>
      <c r="FA98" s="260"/>
      <c r="FB98" s="260"/>
      <c r="FC98" s="260"/>
      <c r="FD98" s="260"/>
      <c r="FE98" s="260"/>
      <c r="FF98" s="260"/>
      <c r="FG98" s="260"/>
      <c r="FH98" s="260"/>
      <c r="FI98" s="260"/>
      <c r="FJ98" s="260"/>
      <c r="FK98" s="260"/>
      <c r="FL98" s="260"/>
      <c r="FM98" s="260"/>
      <c r="FN98" s="260"/>
      <c r="FO98" s="260"/>
      <c r="FP98" s="260"/>
      <c r="FQ98" s="260"/>
      <c r="FR98" s="260"/>
      <c r="FS98" s="260"/>
      <c r="FT98" s="260"/>
      <c r="FU98" s="260"/>
      <c r="FV98" s="260"/>
      <c r="FW98" s="260"/>
      <c r="FX98" s="260"/>
      <c r="FY98" s="260"/>
      <c r="FZ98" s="260"/>
      <c r="GA98" s="260"/>
      <c r="GB98" s="260"/>
      <c r="GC98" s="260"/>
      <c r="GD98" s="260"/>
      <c r="GE98" s="260"/>
      <c r="GF98" s="260"/>
      <c r="GG98" s="260"/>
      <c r="GH98" s="260"/>
      <c r="GI98" s="260"/>
      <c r="GJ98" s="260"/>
      <c r="GK98" s="260"/>
      <c r="GL98" s="260"/>
      <c r="GM98" s="260"/>
      <c r="GN98" s="260"/>
      <c r="GO98" s="260"/>
      <c r="GP98" s="260"/>
      <c r="GQ98" s="260"/>
      <c r="GR98" s="260"/>
      <c r="GS98" s="260"/>
      <c r="GT98" s="260"/>
      <c r="GU98" s="260"/>
      <c r="GV98" s="260"/>
      <c r="GW98" s="260"/>
      <c r="GX98" s="260"/>
      <c r="GY98" s="260"/>
      <c r="GZ98" s="260"/>
      <c r="HA98" s="260"/>
      <c r="HB98" s="260"/>
      <c r="HC98" s="260"/>
      <c r="HD98" s="260"/>
      <c r="HE98" s="260"/>
      <c r="HF98" s="260"/>
      <c r="HG98" s="260"/>
      <c r="HH98" s="260"/>
      <c r="HI98" s="260"/>
      <c r="HJ98" s="260"/>
      <c r="HK98" s="260"/>
      <c r="HL98" s="260"/>
      <c r="HM98" s="260"/>
      <c r="HN98" s="260"/>
      <c r="HO98" s="260"/>
      <c r="HP98" s="260"/>
      <c r="HQ98" s="260"/>
      <c r="HR98" s="260"/>
      <c r="HS98" s="260"/>
      <c r="HT98" s="260"/>
      <c r="HU98" s="260"/>
      <c r="HV98" s="260"/>
      <c r="HW98" s="260"/>
      <c r="HX98" s="260"/>
      <c r="HY98" s="260"/>
      <c r="HZ98" s="260"/>
      <c r="IA98" s="260"/>
      <c r="IB98" s="260"/>
      <c r="IC98" s="260"/>
      <c r="ID98" s="260"/>
      <c r="IE98" s="260"/>
      <c r="IF98" s="260"/>
      <c r="IG98" s="260"/>
      <c r="IH98" s="260"/>
      <c r="II98" s="260"/>
      <c r="IJ98" s="260"/>
      <c r="IK98" s="260"/>
      <c r="IL98" s="260"/>
      <c r="IM98" s="260"/>
      <c r="IN98" s="260"/>
      <c r="IO98" s="260"/>
      <c r="IP98" s="260"/>
      <c r="IQ98" s="260"/>
      <c r="IR98" s="260"/>
      <c r="IS98" s="260"/>
      <c r="IT98" s="260"/>
      <c r="IU98" s="260"/>
      <c r="IV98" s="260"/>
    </row>
    <row r="99" spans="1:256" ht="18">
      <c r="A99" s="269" t="s">
        <v>327</v>
      </c>
      <c r="B99" s="277">
        <v>218896.69</v>
      </c>
      <c r="C99" s="277">
        <v>282572.82</v>
      </c>
      <c r="D99" s="267"/>
      <c r="E99" s="267"/>
      <c r="F99" s="268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0"/>
      <c r="DT99" s="260"/>
      <c r="DU99" s="260"/>
      <c r="DV99" s="260"/>
      <c r="DW99" s="260"/>
      <c r="DX99" s="260"/>
      <c r="DY99" s="260"/>
      <c r="DZ99" s="260"/>
      <c r="EA99" s="260"/>
      <c r="EB99" s="260"/>
      <c r="EC99" s="260"/>
      <c r="ED99" s="260"/>
      <c r="EE99" s="260"/>
      <c r="EF99" s="260"/>
      <c r="EG99" s="260"/>
      <c r="EH99" s="260"/>
      <c r="EI99" s="260"/>
      <c r="EJ99" s="260"/>
      <c r="EK99" s="260"/>
      <c r="EL99" s="260"/>
      <c r="EM99" s="260"/>
      <c r="EN99" s="260"/>
      <c r="EO99" s="260"/>
      <c r="EP99" s="260"/>
      <c r="EQ99" s="260"/>
      <c r="ER99" s="260"/>
      <c r="ES99" s="260"/>
      <c r="ET99" s="260"/>
      <c r="EU99" s="260"/>
      <c r="EV99" s="260"/>
      <c r="EW99" s="260"/>
      <c r="EX99" s="260"/>
      <c r="EY99" s="260"/>
      <c r="EZ99" s="260"/>
      <c r="FA99" s="260"/>
      <c r="FB99" s="260"/>
      <c r="FC99" s="260"/>
      <c r="FD99" s="260"/>
      <c r="FE99" s="260"/>
      <c r="FF99" s="260"/>
      <c r="FG99" s="260"/>
      <c r="FH99" s="260"/>
      <c r="FI99" s="260"/>
      <c r="FJ99" s="260"/>
      <c r="FK99" s="260"/>
      <c r="FL99" s="260"/>
      <c r="FM99" s="260"/>
      <c r="FN99" s="260"/>
      <c r="FO99" s="260"/>
      <c r="FP99" s="260"/>
      <c r="FQ99" s="260"/>
      <c r="FR99" s="260"/>
      <c r="FS99" s="260"/>
      <c r="FT99" s="260"/>
      <c r="FU99" s="260"/>
      <c r="FV99" s="260"/>
      <c r="FW99" s="260"/>
      <c r="FX99" s="260"/>
      <c r="FY99" s="260"/>
      <c r="FZ99" s="260"/>
      <c r="GA99" s="260"/>
      <c r="GB99" s="260"/>
      <c r="GC99" s="260"/>
      <c r="GD99" s="260"/>
      <c r="GE99" s="260"/>
      <c r="GF99" s="260"/>
      <c r="GG99" s="260"/>
      <c r="GH99" s="260"/>
      <c r="GI99" s="260"/>
      <c r="GJ99" s="260"/>
      <c r="GK99" s="260"/>
      <c r="GL99" s="260"/>
      <c r="GM99" s="260"/>
      <c r="GN99" s="260"/>
      <c r="GO99" s="260"/>
      <c r="GP99" s="260"/>
      <c r="GQ99" s="260"/>
      <c r="GR99" s="260"/>
      <c r="GS99" s="260"/>
      <c r="GT99" s="260"/>
      <c r="GU99" s="260"/>
      <c r="GV99" s="260"/>
      <c r="GW99" s="260"/>
      <c r="GX99" s="260"/>
      <c r="GY99" s="260"/>
      <c r="GZ99" s="260"/>
      <c r="HA99" s="260"/>
      <c r="HB99" s="260"/>
      <c r="HC99" s="260"/>
      <c r="HD99" s="260"/>
      <c r="HE99" s="260"/>
      <c r="HF99" s="260"/>
      <c r="HG99" s="260"/>
      <c r="HH99" s="260"/>
      <c r="HI99" s="260"/>
      <c r="HJ99" s="260"/>
      <c r="HK99" s="260"/>
      <c r="HL99" s="260"/>
      <c r="HM99" s="260"/>
      <c r="HN99" s="260"/>
      <c r="HO99" s="260"/>
      <c r="HP99" s="260"/>
      <c r="HQ99" s="260"/>
      <c r="HR99" s="260"/>
      <c r="HS99" s="260"/>
      <c r="HT99" s="260"/>
      <c r="HU99" s="260"/>
      <c r="HV99" s="260"/>
      <c r="HW99" s="260"/>
      <c r="HX99" s="260"/>
      <c r="HY99" s="260"/>
      <c r="HZ99" s="260"/>
      <c r="IA99" s="260"/>
      <c r="IB99" s="260"/>
      <c r="IC99" s="260"/>
      <c r="ID99" s="260"/>
      <c r="IE99" s="260"/>
      <c r="IF99" s="260"/>
      <c r="IG99" s="260"/>
      <c r="IH99" s="260"/>
      <c r="II99" s="260"/>
      <c r="IJ99" s="260"/>
      <c r="IK99" s="260"/>
      <c r="IL99" s="260"/>
      <c r="IM99" s="260"/>
      <c r="IN99" s="260"/>
      <c r="IO99" s="260"/>
      <c r="IP99" s="260"/>
      <c r="IQ99" s="260"/>
      <c r="IR99" s="260"/>
      <c r="IS99" s="260"/>
      <c r="IT99" s="260"/>
      <c r="IU99" s="260"/>
      <c r="IV99" s="260"/>
    </row>
    <row r="100" spans="1:256" ht="18">
      <c r="A100" s="269" t="s">
        <v>328</v>
      </c>
      <c r="B100" s="277">
        <v>429742.56</v>
      </c>
      <c r="C100" s="277">
        <v>513650.1</v>
      </c>
      <c r="D100" s="267" t="s">
        <v>106</v>
      </c>
      <c r="E100" s="272" t="s">
        <v>106</v>
      </c>
      <c r="F100" s="268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  <c r="FL100" s="260"/>
      <c r="FM100" s="260"/>
      <c r="FN100" s="260"/>
      <c r="FO100" s="260"/>
      <c r="FP100" s="260"/>
      <c r="FQ100" s="260"/>
      <c r="FR100" s="260"/>
      <c r="FS100" s="260"/>
      <c r="FT100" s="260"/>
      <c r="FU100" s="260"/>
      <c r="FV100" s="260"/>
      <c r="FW100" s="260"/>
      <c r="FX100" s="260"/>
      <c r="FY100" s="260"/>
      <c r="FZ100" s="260"/>
      <c r="GA100" s="260"/>
      <c r="GB100" s="260"/>
      <c r="GC100" s="260"/>
      <c r="GD100" s="260"/>
      <c r="GE100" s="260"/>
      <c r="GF100" s="260"/>
      <c r="GG100" s="260"/>
      <c r="GH100" s="260"/>
      <c r="GI100" s="260"/>
      <c r="GJ100" s="260"/>
      <c r="GK100" s="260"/>
      <c r="GL100" s="260"/>
      <c r="GM100" s="260"/>
      <c r="GN100" s="260"/>
      <c r="GO100" s="260"/>
      <c r="GP100" s="260"/>
      <c r="GQ100" s="260"/>
      <c r="GR100" s="260"/>
      <c r="GS100" s="260"/>
      <c r="GT100" s="260"/>
      <c r="GU100" s="260"/>
      <c r="GV100" s="260"/>
      <c r="GW100" s="260"/>
      <c r="GX100" s="260"/>
      <c r="GY100" s="260"/>
      <c r="GZ100" s="260"/>
      <c r="HA100" s="260"/>
      <c r="HB100" s="260"/>
      <c r="HC100" s="260"/>
      <c r="HD100" s="260"/>
      <c r="HE100" s="260"/>
      <c r="HF100" s="260"/>
      <c r="HG100" s="260"/>
      <c r="HH100" s="260"/>
      <c r="HI100" s="260"/>
      <c r="HJ100" s="260"/>
      <c r="HK100" s="260"/>
      <c r="HL100" s="260"/>
      <c r="HM100" s="260"/>
      <c r="HN100" s="260"/>
      <c r="HO100" s="260"/>
      <c r="HP100" s="260"/>
      <c r="HQ100" s="260"/>
      <c r="HR100" s="260"/>
      <c r="HS100" s="260"/>
      <c r="HT100" s="260"/>
      <c r="HU100" s="260"/>
      <c r="HV100" s="260"/>
      <c r="HW100" s="260"/>
      <c r="HX100" s="260"/>
      <c r="HY100" s="260"/>
      <c r="HZ100" s="260"/>
      <c r="IA100" s="260"/>
      <c r="IB100" s="260"/>
      <c r="IC100" s="260"/>
      <c r="ID100" s="260"/>
      <c r="IE100" s="260"/>
      <c r="IF100" s="260"/>
      <c r="IG100" s="260"/>
      <c r="IH100" s="260"/>
      <c r="II100" s="260"/>
      <c r="IJ100" s="260"/>
      <c r="IK100" s="260"/>
      <c r="IL100" s="260"/>
      <c r="IM100" s="260"/>
      <c r="IN100" s="260"/>
      <c r="IO100" s="260"/>
      <c r="IP100" s="260"/>
      <c r="IQ100" s="260"/>
      <c r="IR100" s="260"/>
      <c r="IS100" s="260"/>
      <c r="IT100" s="260"/>
      <c r="IU100" s="260"/>
      <c r="IV100" s="260"/>
    </row>
    <row r="101" spans="1:256" ht="18">
      <c r="A101" s="269" t="s">
        <v>329</v>
      </c>
      <c r="B101" s="277">
        <v>54691.69</v>
      </c>
      <c r="C101" s="277">
        <v>63203.7</v>
      </c>
      <c r="D101" s="267"/>
      <c r="E101" s="267"/>
      <c r="F101" s="268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0"/>
      <c r="DT101" s="260"/>
      <c r="DU101" s="260"/>
      <c r="DV101" s="260"/>
      <c r="DW101" s="260"/>
      <c r="DX101" s="260"/>
      <c r="DY101" s="260"/>
      <c r="DZ101" s="260"/>
      <c r="EA101" s="260"/>
      <c r="EB101" s="260"/>
      <c r="EC101" s="260"/>
      <c r="ED101" s="260"/>
      <c r="EE101" s="260"/>
      <c r="EF101" s="260"/>
      <c r="EG101" s="260"/>
      <c r="EH101" s="260"/>
      <c r="EI101" s="260"/>
      <c r="EJ101" s="260"/>
      <c r="EK101" s="260"/>
      <c r="EL101" s="260"/>
      <c r="EM101" s="260"/>
      <c r="EN101" s="260"/>
      <c r="EO101" s="260"/>
      <c r="EP101" s="260"/>
      <c r="EQ101" s="260"/>
      <c r="ER101" s="260"/>
      <c r="ES101" s="260"/>
      <c r="ET101" s="260"/>
      <c r="EU101" s="260"/>
      <c r="EV101" s="260"/>
      <c r="EW101" s="260"/>
      <c r="EX101" s="260"/>
      <c r="EY101" s="260"/>
      <c r="EZ101" s="260"/>
      <c r="FA101" s="260"/>
      <c r="FB101" s="260"/>
      <c r="FC101" s="260"/>
      <c r="FD101" s="260"/>
      <c r="FE101" s="260"/>
      <c r="FF101" s="260"/>
      <c r="FG101" s="260"/>
      <c r="FH101" s="260"/>
      <c r="FI101" s="260"/>
      <c r="FJ101" s="260"/>
      <c r="FK101" s="260"/>
      <c r="FL101" s="260"/>
      <c r="FM101" s="260"/>
      <c r="FN101" s="260"/>
      <c r="FO101" s="260"/>
      <c r="FP101" s="260"/>
      <c r="FQ101" s="260"/>
      <c r="FR101" s="260"/>
      <c r="FS101" s="260"/>
      <c r="FT101" s="260"/>
      <c r="FU101" s="260"/>
      <c r="FV101" s="260"/>
      <c r="FW101" s="260"/>
      <c r="FX101" s="260"/>
      <c r="FY101" s="260"/>
      <c r="FZ101" s="260"/>
      <c r="GA101" s="260"/>
      <c r="GB101" s="260"/>
      <c r="GC101" s="260"/>
      <c r="GD101" s="260"/>
      <c r="GE101" s="260"/>
      <c r="GF101" s="260"/>
      <c r="GG101" s="260"/>
      <c r="GH101" s="260"/>
      <c r="GI101" s="260"/>
      <c r="GJ101" s="260"/>
      <c r="GK101" s="260"/>
      <c r="GL101" s="260"/>
      <c r="GM101" s="260"/>
      <c r="GN101" s="260"/>
      <c r="GO101" s="260"/>
      <c r="GP101" s="260"/>
      <c r="GQ101" s="260"/>
      <c r="GR101" s="260"/>
      <c r="GS101" s="260"/>
      <c r="GT101" s="260"/>
      <c r="GU101" s="260"/>
      <c r="GV101" s="260"/>
      <c r="GW101" s="260"/>
      <c r="GX101" s="260"/>
      <c r="GY101" s="260"/>
      <c r="GZ101" s="260"/>
      <c r="HA101" s="260"/>
      <c r="HB101" s="260"/>
      <c r="HC101" s="260"/>
      <c r="HD101" s="260"/>
      <c r="HE101" s="260"/>
      <c r="HF101" s="260"/>
      <c r="HG101" s="260"/>
      <c r="HH101" s="260"/>
      <c r="HI101" s="260"/>
      <c r="HJ101" s="260"/>
      <c r="HK101" s="260"/>
      <c r="HL101" s="260"/>
      <c r="HM101" s="260"/>
      <c r="HN101" s="260"/>
      <c r="HO101" s="260"/>
      <c r="HP101" s="260"/>
      <c r="HQ101" s="260"/>
      <c r="HR101" s="260"/>
      <c r="HS101" s="260"/>
      <c r="HT101" s="260"/>
      <c r="HU101" s="260"/>
      <c r="HV101" s="260"/>
      <c r="HW101" s="260"/>
      <c r="HX101" s="260"/>
      <c r="HY101" s="260"/>
      <c r="HZ101" s="260"/>
      <c r="IA101" s="260"/>
      <c r="IB101" s="260"/>
      <c r="IC101" s="260"/>
      <c r="ID101" s="260"/>
      <c r="IE101" s="260"/>
      <c r="IF101" s="260"/>
      <c r="IG101" s="260"/>
      <c r="IH101" s="260"/>
      <c r="II101" s="260"/>
      <c r="IJ101" s="260"/>
      <c r="IK101" s="260"/>
      <c r="IL101" s="260"/>
      <c r="IM101" s="260"/>
      <c r="IN101" s="260"/>
      <c r="IO101" s="260"/>
      <c r="IP101" s="260"/>
      <c r="IQ101" s="260"/>
      <c r="IR101" s="260"/>
      <c r="IS101" s="260"/>
      <c r="IT101" s="260"/>
      <c r="IU101" s="260"/>
      <c r="IV101" s="260"/>
    </row>
    <row r="102" spans="1:256" ht="18">
      <c r="A102" s="269" t="s">
        <v>330</v>
      </c>
      <c r="B102" s="277">
        <v>287495.19</v>
      </c>
      <c r="C102" s="277">
        <v>252267.99</v>
      </c>
      <c r="D102" s="267"/>
      <c r="E102" s="267"/>
      <c r="F102" s="268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  <c r="DR102" s="260"/>
      <c r="DS102" s="260"/>
      <c r="DT102" s="260"/>
      <c r="DU102" s="260"/>
      <c r="DV102" s="260"/>
      <c r="DW102" s="260"/>
      <c r="DX102" s="260"/>
      <c r="DY102" s="260"/>
      <c r="DZ102" s="260"/>
      <c r="EA102" s="260"/>
      <c r="EB102" s="260"/>
      <c r="EC102" s="260"/>
      <c r="ED102" s="260"/>
      <c r="EE102" s="260"/>
      <c r="EF102" s="260"/>
      <c r="EG102" s="260"/>
      <c r="EH102" s="260"/>
      <c r="EI102" s="260"/>
      <c r="EJ102" s="260"/>
      <c r="EK102" s="260"/>
      <c r="EL102" s="260"/>
      <c r="EM102" s="260"/>
      <c r="EN102" s="260"/>
      <c r="EO102" s="260"/>
      <c r="EP102" s="260"/>
      <c r="EQ102" s="260"/>
      <c r="ER102" s="260"/>
      <c r="ES102" s="260"/>
      <c r="ET102" s="260"/>
      <c r="EU102" s="260"/>
      <c r="EV102" s="260"/>
      <c r="EW102" s="260"/>
      <c r="EX102" s="260"/>
      <c r="EY102" s="260"/>
      <c r="EZ102" s="260"/>
      <c r="FA102" s="260"/>
      <c r="FB102" s="260"/>
      <c r="FC102" s="260"/>
      <c r="FD102" s="260"/>
      <c r="FE102" s="260"/>
      <c r="FF102" s="260"/>
      <c r="FG102" s="260"/>
      <c r="FH102" s="260"/>
      <c r="FI102" s="260"/>
      <c r="FJ102" s="260"/>
      <c r="FK102" s="260"/>
      <c r="FL102" s="260"/>
      <c r="FM102" s="260"/>
      <c r="FN102" s="260"/>
      <c r="FO102" s="260"/>
      <c r="FP102" s="260"/>
      <c r="FQ102" s="260"/>
      <c r="FR102" s="260"/>
      <c r="FS102" s="260"/>
      <c r="FT102" s="260"/>
      <c r="FU102" s="260"/>
      <c r="FV102" s="260"/>
      <c r="FW102" s="260"/>
      <c r="FX102" s="260"/>
      <c r="FY102" s="260"/>
      <c r="FZ102" s="260"/>
      <c r="GA102" s="260"/>
      <c r="GB102" s="260"/>
      <c r="GC102" s="260"/>
      <c r="GD102" s="260"/>
      <c r="GE102" s="260"/>
      <c r="GF102" s="260"/>
      <c r="GG102" s="260"/>
      <c r="GH102" s="260"/>
      <c r="GI102" s="260"/>
      <c r="GJ102" s="260"/>
      <c r="GK102" s="260"/>
      <c r="GL102" s="260"/>
      <c r="GM102" s="260"/>
      <c r="GN102" s="260"/>
      <c r="GO102" s="260"/>
      <c r="GP102" s="260"/>
      <c r="GQ102" s="260"/>
      <c r="GR102" s="260"/>
      <c r="GS102" s="260"/>
      <c r="GT102" s="260"/>
      <c r="GU102" s="260"/>
      <c r="GV102" s="260"/>
      <c r="GW102" s="260"/>
      <c r="GX102" s="260"/>
      <c r="GY102" s="260"/>
      <c r="GZ102" s="260"/>
      <c r="HA102" s="260"/>
      <c r="HB102" s="260"/>
      <c r="HC102" s="260"/>
      <c r="HD102" s="260"/>
      <c r="HE102" s="260"/>
      <c r="HF102" s="260"/>
      <c r="HG102" s="260"/>
      <c r="HH102" s="260"/>
      <c r="HI102" s="260"/>
      <c r="HJ102" s="260"/>
      <c r="HK102" s="260"/>
      <c r="HL102" s="260"/>
      <c r="HM102" s="260"/>
      <c r="HN102" s="260"/>
      <c r="HO102" s="260"/>
      <c r="HP102" s="260"/>
      <c r="HQ102" s="260"/>
      <c r="HR102" s="260"/>
      <c r="HS102" s="260"/>
      <c r="HT102" s="260"/>
      <c r="HU102" s="260"/>
      <c r="HV102" s="260"/>
      <c r="HW102" s="260"/>
      <c r="HX102" s="260"/>
      <c r="HY102" s="260"/>
      <c r="HZ102" s="260"/>
      <c r="IA102" s="260"/>
      <c r="IB102" s="260"/>
      <c r="IC102" s="260"/>
      <c r="ID102" s="260"/>
      <c r="IE102" s="260"/>
      <c r="IF102" s="260"/>
      <c r="IG102" s="260"/>
      <c r="IH102" s="260"/>
      <c r="II102" s="260"/>
      <c r="IJ102" s="260"/>
      <c r="IK102" s="260"/>
      <c r="IL102" s="260"/>
      <c r="IM102" s="260"/>
      <c r="IN102" s="260"/>
      <c r="IO102" s="260"/>
      <c r="IP102" s="260"/>
      <c r="IQ102" s="260"/>
      <c r="IR102" s="260"/>
      <c r="IS102" s="260"/>
      <c r="IT102" s="260"/>
      <c r="IU102" s="260"/>
      <c r="IV102" s="260"/>
    </row>
    <row r="103" spans="1:256" ht="18">
      <c r="A103" s="269" t="s">
        <v>331</v>
      </c>
      <c r="B103" s="277">
        <v>50731.6</v>
      </c>
      <c r="C103" s="277">
        <v>122696.61</v>
      </c>
      <c r="D103" s="267"/>
      <c r="E103" s="267"/>
      <c r="F103" s="268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  <c r="DR103" s="260"/>
      <c r="DS103" s="260"/>
      <c r="DT103" s="260"/>
      <c r="DU103" s="260"/>
      <c r="DV103" s="260"/>
      <c r="DW103" s="260"/>
      <c r="DX103" s="260"/>
      <c r="DY103" s="260"/>
      <c r="DZ103" s="260"/>
      <c r="EA103" s="260"/>
      <c r="EB103" s="260"/>
      <c r="EC103" s="260"/>
      <c r="ED103" s="260"/>
      <c r="EE103" s="260"/>
      <c r="EF103" s="260"/>
      <c r="EG103" s="260"/>
      <c r="EH103" s="260"/>
      <c r="EI103" s="260"/>
      <c r="EJ103" s="260"/>
      <c r="EK103" s="260"/>
      <c r="EL103" s="260"/>
      <c r="EM103" s="260"/>
      <c r="EN103" s="260"/>
      <c r="EO103" s="260"/>
      <c r="EP103" s="260"/>
      <c r="EQ103" s="260"/>
      <c r="ER103" s="260"/>
      <c r="ES103" s="260"/>
      <c r="ET103" s="260"/>
      <c r="EU103" s="260"/>
      <c r="EV103" s="260"/>
      <c r="EW103" s="260"/>
      <c r="EX103" s="260"/>
      <c r="EY103" s="260"/>
      <c r="EZ103" s="260"/>
      <c r="FA103" s="260"/>
      <c r="FB103" s="260"/>
      <c r="FC103" s="260"/>
      <c r="FD103" s="260"/>
      <c r="FE103" s="260"/>
      <c r="FF103" s="260"/>
      <c r="FG103" s="260"/>
      <c r="FH103" s="260"/>
      <c r="FI103" s="260"/>
      <c r="FJ103" s="260"/>
      <c r="FK103" s="260"/>
      <c r="FL103" s="260"/>
      <c r="FM103" s="260"/>
      <c r="FN103" s="260"/>
      <c r="FO103" s="260"/>
      <c r="FP103" s="260"/>
      <c r="FQ103" s="260"/>
      <c r="FR103" s="260"/>
      <c r="FS103" s="260"/>
      <c r="FT103" s="260"/>
      <c r="FU103" s="260"/>
      <c r="FV103" s="260"/>
      <c r="FW103" s="260"/>
      <c r="FX103" s="260"/>
      <c r="FY103" s="260"/>
      <c r="FZ103" s="260"/>
      <c r="GA103" s="260"/>
      <c r="GB103" s="260"/>
      <c r="GC103" s="260"/>
      <c r="GD103" s="260"/>
      <c r="GE103" s="260"/>
      <c r="GF103" s="260"/>
      <c r="GG103" s="260"/>
      <c r="GH103" s="260"/>
      <c r="GI103" s="260"/>
      <c r="GJ103" s="260"/>
      <c r="GK103" s="260"/>
      <c r="GL103" s="260"/>
      <c r="GM103" s="260"/>
      <c r="GN103" s="260"/>
      <c r="GO103" s="260"/>
      <c r="GP103" s="260"/>
      <c r="GQ103" s="260"/>
      <c r="GR103" s="260"/>
      <c r="GS103" s="260"/>
      <c r="GT103" s="260"/>
      <c r="GU103" s="260"/>
      <c r="GV103" s="260"/>
      <c r="GW103" s="260"/>
      <c r="GX103" s="260"/>
      <c r="GY103" s="260"/>
      <c r="GZ103" s="260"/>
      <c r="HA103" s="260"/>
      <c r="HB103" s="260"/>
      <c r="HC103" s="260"/>
      <c r="HD103" s="260"/>
      <c r="HE103" s="260"/>
      <c r="HF103" s="260"/>
      <c r="HG103" s="260"/>
      <c r="HH103" s="260"/>
      <c r="HI103" s="260"/>
      <c r="HJ103" s="260"/>
      <c r="HK103" s="260"/>
      <c r="HL103" s="260"/>
      <c r="HM103" s="260"/>
      <c r="HN103" s="260"/>
      <c r="HO103" s="260"/>
      <c r="HP103" s="260"/>
      <c r="HQ103" s="260"/>
      <c r="HR103" s="260"/>
      <c r="HS103" s="260"/>
      <c r="HT103" s="260"/>
      <c r="HU103" s="260"/>
      <c r="HV103" s="260"/>
      <c r="HW103" s="260"/>
      <c r="HX103" s="260"/>
      <c r="HY103" s="260"/>
      <c r="HZ103" s="260"/>
      <c r="IA103" s="260"/>
      <c r="IB103" s="260"/>
      <c r="IC103" s="260"/>
      <c r="ID103" s="260"/>
      <c r="IE103" s="260"/>
      <c r="IF103" s="260"/>
      <c r="IG103" s="260"/>
      <c r="IH103" s="260"/>
      <c r="II103" s="260"/>
      <c r="IJ103" s="260"/>
      <c r="IK103" s="260"/>
      <c r="IL103" s="260"/>
      <c r="IM103" s="260"/>
      <c r="IN103" s="260"/>
      <c r="IO103" s="260"/>
      <c r="IP103" s="260"/>
      <c r="IQ103" s="260"/>
      <c r="IR103" s="260"/>
      <c r="IS103" s="260"/>
      <c r="IT103" s="260"/>
      <c r="IU103" s="260"/>
      <c r="IV103" s="260"/>
    </row>
    <row r="104" spans="1:256" ht="18">
      <c r="A104" s="269" t="s">
        <v>332</v>
      </c>
      <c r="B104" s="277">
        <v>75201.33</v>
      </c>
      <c r="C104" s="277">
        <v>86904.92</v>
      </c>
      <c r="D104" s="267"/>
      <c r="E104" s="267"/>
      <c r="F104" s="268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0"/>
      <c r="DE104" s="260"/>
      <c r="DF104" s="260"/>
      <c r="DG104" s="260"/>
      <c r="DH104" s="260"/>
      <c r="DI104" s="260"/>
      <c r="DJ104" s="260"/>
      <c r="DK104" s="260"/>
      <c r="DL104" s="260"/>
      <c r="DM104" s="260"/>
      <c r="DN104" s="260"/>
      <c r="DO104" s="260"/>
      <c r="DP104" s="260"/>
      <c r="DQ104" s="260"/>
      <c r="DR104" s="260"/>
      <c r="DS104" s="260"/>
      <c r="DT104" s="260"/>
      <c r="DU104" s="260"/>
      <c r="DV104" s="260"/>
      <c r="DW104" s="260"/>
      <c r="DX104" s="260"/>
      <c r="DY104" s="260"/>
      <c r="DZ104" s="260"/>
      <c r="EA104" s="260"/>
      <c r="EB104" s="260"/>
      <c r="EC104" s="260"/>
      <c r="ED104" s="260"/>
      <c r="EE104" s="260"/>
      <c r="EF104" s="260"/>
      <c r="EG104" s="260"/>
      <c r="EH104" s="260"/>
      <c r="EI104" s="260"/>
      <c r="EJ104" s="260"/>
      <c r="EK104" s="260"/>
      <c r="EL104" s="260"/>
      <c r="EM104" s="260"/>
      <c r="EN104" s="260"/>
      <c r="EO104" s="260"/>
      <c r="EP104" s="260"/>
      <c r="EQ104" s="260"/>
      <c r="ER104" s="260"/>
      <c r="ES104" s="260"/>
      <c r="ET104" s="260"/>
      <c r="EU104" s="260"/>
      <c r="EV104" s="260"/>
      <c r="EW104" s="260"/>
      <c r="EX104" s="260"/>
      <c r="EY104" s="260"/>
      <c r="EZ104" s="260"/>
      <c r="FA104" s="260"/>
      <c r="FB104" s="260"/>
      <c r="FC104" s="260"/>
      <c r="FD104" s="260"/>
      <c r="FE104" s="260"/>
      <c r="FF104" s="260"/>
      <c r="FG104" s="260"/>
      <c r="FH104" s="260"/>
      <c r="FI104" s="260"/>
      <c r="FJ104" s="260"/>
      <c r="FK104" s="260"/>
      <c r="FL104" s="260"/>
      <c r="FM104" s="260"/>
      <c r="FN104" s="260"/>
      <c r="FO104" s="260"/>
      <c r="FP104" s="260"/>
      <c r="FQ104" s="260"/>
      <c r="FR104" s="260"/>
      <c r="FS104" s="260"/>
      <c r="FT104" s="260"/>
      <c r="FU104" s="260"/>
      <c r="FV104" s="260"/>
      <c r="FW104" s="260"/>
      <c r="FX104" s="260"/>
      <c r="FY104" s="260"/>
      <c r="FZ104" s="260"/>
      <c r="GA104" s="260"/>
      <c r="GB104" s="260"/>
      <c r="GC104" s="260"/>
      <c r="GD104" s="260"/>
      <c r="GE104" s="260"/>
      <c r="GF104" s="260"/>
      <c r="GG104" s="260"/>
      <c r="GH104" s="260"/>
      <c r="GI104" s="260"/>
      <c r="GJ104" s="260"/>
      <c r="GK104" s="260"/>
      <c r="GL104" s="260"/>
      <c r="GM104" s="260"/>
      <c r="GN104" s="260"/>
      <c r="GO104" s="260"/>
      <c r="GP104" s="260"/>
      <c r="GQ104" s="260"/>
      <c r="GR104" s="260"/>
      <c r="GS104" s="260"/>
      <c r="GT104" s="260"/>
      <c r="GU104" s="260"/>
      <c r="GV104" s="260"/>
      <c r="GW104" s="260"/>
      <c r="GX104" s="260"/>
      <c r="GY104" s="260"/>
      <c r="GZ104" s="260"/>
      <c r="HA104" s="260"/>
      <c r="HB104" s="260"/>
      <c r="HC104" s="260"/>
      <c r="HD104" s="260"/>
      <c r="HE104" s="260"/>
      <c r="HF104" s="260"/>
      <c r="HG104" s="260"/>
      <c r="HH104" s="260"/>
      <c r="HI104" s="260"/>
      <c r="HJ104" s="260"/>
      <c r="HK104" s="260"/>
      <c r="HL104" s="260"/>
      <c r="HM104" s="260"/>
      <c r="HN104" s="260"/>
      <c r="HO104" s="260"/>
      <c r="HP104" s="260"/>
      <c r="HQ104" s="260"/>
      <c r="HR104" s="260"/>
      <c r="HS104" s="260"/>
      <c r="HT104" s="260"/>
      <c r="HU104" s="260"/>
      <c r="HV104" s="260"/>
      <c r="HW104" s="260"/>
      <c r="HX104" s="260"/>
      <c r="HY104" s="260"/>
      <c r="HZ104" s="260"/>
      <c r="IA104" s="260"/>
      <c r="IB104" s="260"/>
      <c r="IC104" s="260"/>
      <c r="ID104" s="260"/>
      <c r="IE104" s="260"/>
      <c r="IF104" s="260"/>
      <c r="IG104" s="260"/>
      <c r="IH104" s="260"/>
      <c r="II104" s="260"/>
      <c r="IJ104" s="260"/>
      <c r="IK104" s="260"/>
      <c r="IL104" s="260"/>
      <c r="IM104" s="260"/>
      <c r="IN104" s="260"/>
      <c r="IO104" s="260"/>
      <c r="IP104" s="260"/>
      <c r="IQ104" s="260"/>
      <c r="IR104" s="260"/>
      <c r="IS104" s="260"/>
      <c r="IT104" s="260"/>
      <c r="IU104" s="260"/>
      <c r="IV104" s="260"/>
    </row>
    <row r="105" spans="1:256" ht="18">
      <c r="A105" s="269" t="s">
        <v>333</v>
      </c>
      <c r="B105" s="277">
        <v>94356</v>
      </c>
      <c r="C105" s="277">
        <v>82587.38</v>
      </c>
      <c r="D105" s="267"/>
      <c r="E105" s="267"/>
      <c r="F105" s="268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0"/>
      <c r="DB105" s="260"/>
      <c r="DC105" s="260"/>
      <c r="DD105" s="260"/>
      <c r="DE105" s="260"/>
      <c r="DF105" s="260"/>
      <c r="DG105" s="260"/>
      <c r="DH105" s="260"/>
      <c r="DI105" s="260"/>
      <c r="DJ105" s="260"/>
      <c r="DK105" s="260"/>
      <c r="DL105" s="260"/>
      <c r="DM105" s="260"/>
      <c r="DN105" s="260"/>
      <c r="DO105" s="260"/>
      <c r="DP105" s="260"/>
      <c r="DQ105" s="260"/>
      <c r="DR105" s="260"/>
      <c r="DS105" s="260"/>
      <c r="DT105" s="260"/>
      <c r="DU105" s="260"/>
      <c r="DV105" s="260"/>
      <c r="DW105" s="260"/>
      <c r="DX105" s="260"/>
      <c r="DY105" s="260"/>
      <c r="DZ105" s="260"/>
      <c r="EA105" s="260"/>
      <c r="EB105" s="260"/>
      <c r="EC105" s="260"/>
      <c r="ED105" s="260"/>
      <c r="EE105" s="260"/>
      <c r="EF105" s="260"/>
      <c r="EG105" s="260"/>
      <c r="EH105" s="260"/>
      <c r="EI105" s="260"/>
      <c r="EJ105" s="260"/>
      <c r="EK105" s="260"/>
      <c r="EL105" s="260"/>
      <c r="EM105" s="260"/>
      <c r="EN105" s="260"/>
      <c r="EO105" s="260"/>
      <c r="EP105" s="260"/>
      <c r="EQ105" s="260"/>
      <c r="ER105" s="260"/>
      <c r="ES105" s="260"/>
      <c r="ET105" s="260"/>
      <c r="EU105" s="260"/>
      <c r="EV105" s="260"/>
      <c r="EW105" s="260"/>
      <c r="EX105" s="260"/>
      <c r="EY105" s="260"/>
      <c r="EZ105" s="260"/>
      <c r="FA105" s="260"/>
      <c r="FB105" s="260"/>
      <c r="FC105" s="260"/>
      <c r="FD105" s="260"/>
      <c r="FE105" s="260"/>
      <c r="FF105" s="260"/>
      <c r="FG105" s="260"/>
      <c r="FH105" s="260"/>
      <c r="FI105" s="260"/>
      <c r="FJ105" s="260"/>
      <c r="FK105" s="260"/>
      <c r="FL105" s="260"/>
      <c r="FM105" s="260"/>
      <c r="FN105" s="260"/>
      <c r="FO105" s="260"/>
      <c r="FP105" s="260"/>
      <c r="FQ105" s="260"/>
      <c r="FR105" s="260"/>
      <c r="FS105" s="260"/>
      <c r="FT105" s="260"/>
      <c r="FU105" s="260"/>
      <c r="FV105" s="260"/>
      <c r="FW105" s="260"/>
      <c r="FX105" s="260"/>
      <c r="FY105" s="260"/>
      <c r="FZ105" s="260"/>
      <c r="GA105" s="260"/>
      <c r="GB105" s="260"/>
      <c r="GC105" s="260"/>
      <c r="GD105" s="260"/>
      <c r="GE105" s="260"/>
      <c r="GF105" s="260"/>
      <c r="GG105" s="260"/>
      <c r="GH105" s="260"/>
      <c r="GI105" s="260"/>
      <c r="GJ105" s="260"/>
      <c r="GK105" s="260"/>
      <c r="GL105" s="260"/>
      <c r="GM105" s="260"/>
      <c r="GN105" s="260"/>
      <c r="GO105" s="260"/>
      <c r="GP105" s="260"/>
      <c r="GQ105" s="260"/>
      <c r="GR105" s="260"/>
      <c r="GS105" s="260"/>
      <c r="GT105" s="260"/>
      <c r="GU105" s="260"/>
      <c r="GV105" s="260"/>
      <c r="GW105" s="260"/>
      <c r="GX105" s="260"/>
      <c r="GY105" s="260"/>
      <c r="GZ105" s="260"/>
      <c r="HA105" s="260"/>
      <c r="HB105" s="260"/>
      <c r="HC105" s="260"/>
      <c r="HD105" s="260"/>
      <c r="HE105" s="260"/>
      <c r="HF105" s="260"/>
      <c r="HG105" s="260"/>
      <c r="HH105" s="260"/>
      <c r="HI105" s="260"/>
      <c r="HJ105" s="260"/>
      <c r="HK105" s="260"/>
      <c r="HL105" s="260"/>
      <c r="HM105" s="260"/>
      <c r="HN105" s="260"/>
      <c r="HO105" s="260"/>
      <c r="HP105" s="260"/>
      <c r="HQ105" s="260"/>
      <c r="HR105" s="260"/>
      <c r="HS105" s="260"/>
      <c r="HT105" s="260"/>
      <c r="HU105" s="260"/>
      <c r="HV105" s="260"/>
      <c r="HW105" s="260"/>
      <c r="HX105" s="260"/>
      <c r="HY105" s="260"/>
      <c r="HZ105" s="260"/>
      <c r="IA105" s="260"/>
      <c r="IB105" s="260"/>
      <c r="IC105" s="260"/>
      <c r="ID105" s="260"/>
      <c r="IE105" s="260"/>
      <c r="IF105" s="260"/>
      <c r="IG105" s="260"/>
      <c r="IH105" s="260"/>
      <c r="II105" s="260"/>
      <c r="IJ105" s="260"/>
      <c r="IK105" s="260"/>
      <c r="IL105" s="260"/>
      <c r="IM105" s="260"/>
      <c r="IN105" s="260"/>
      <c r="IO105" s="260"/>
      <c r="IP105" s="260"/>
      <c r="IQ105" s="260"/>
      <c r="IR105" s="260"/>
      <c r="IS105" s="260"/>
      <c r="IT105" s="260"/>
      <c r="IU105" s="260"/>
      <c r="IV105" s="260"/>
    </row>
    <row r="106" spans="1:256" ht="18">
      <c r="A106" s="269" t="s">
        <v>334</v>
      </c>
      <c r="B106" s="277">
        <v>21095.18</v>
      </c>
      <c r="C106" s="277">
        <v>15203.31</v>
      </c>
      <c r="D106" s="267"/>
      <c r="E106" s="267"/>
      <c r="F106" s="268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  <c r="CS106" s="260"/>
      <c r="CT106" s="260"/>
      <c r="CU106" s="260"/>
      <c r="CV106" s="260"/>
      <c r="CW106" s="260"/>
      <c r="CX106" s="260"/>
      <c r="CY106" s="260"/>
      <c r="CZ106" s="260"/>
      <c r="DA106" s="260"/>
      <c r="DB106" s="260"/>
      <c r="DC106" s="260"/>
      <c r="DD106" s="260"/>
      <c r="DE106" s="260"/>
      <c r="DF106" s="260"/>
      <c r="DG106" s="260"/>
      <c r="DH106" s="260"/>
      <c r="DI106" s="260"/>
      <c r="DJ106" s="260"/>
      <c r="DK106" s="260"/>
      <c r="DL106" s="260"/>
      <c r="DM106" s="260"/>
      <c r="DN106" s="260"/>
      <c r="DO106" s="260"/>
      <c r="DP106" s="260"/>
      <c r="DQ106" s="260"/>
      <c r="DR106" s="260"/>
      <c r="DS106" s="260"/>
      <c r="DT106" s="260"/>
      <c r="DU106" s="260"/>
      <c r="DV106" s="260"/>
      <c r="DW106" s="260"/>
      <c r="DX106" s="260"/>
      <c r="DY106" s="260"/>
      <c r="DZ106" s="260"/>
      <c r="EA106" s="260"/>
      <c r="EB106" s="260"/>
      <c r="EC106" s="260"/>
      <c r="ED106" s="260"/>
      <c r="EE106" s="260"/>
      <c r="EF106" s="260"/>
      <c r="EG106" s="260"/>
      <c r="EH106" s="260"/>
      <c r="EI106" s="260"/>
      <c r="EJ106" s="260"/>
      <c r="EK106" s="260"/>
      <c r="EL106" s="260"/>
      <c r="EM106" s="260"/>
      <c r="EN106" s="260"/>
      <c r="EO106" s="260"/>
      <c r="EP106" s="260"/>
      <c r="EQ106" s="260"/>
      <c r="ER106" s="260"/>
      <c r="ES106" s="260"/>
      <c r="ET106" s="260"/>
      <c r="EU106" s="260"/>
      <c r="EV106" s="260"/>
      <c r="EW106" s="260"/>
      <c r="EX106" s="260"/>
      <c r="EY106" s="260"/>
      <c r="EZ106" s="260"/>
      <c r="FA106" s="260"/>
      <c r="FB106" s="260"/>
      <c r="FC106" s="260"/>
      <c r="FD106" s="260"/>
      <c r="FE106" s="260"/>
      <c r="FF106" s="260"/>
      <c r="FG106" s="260"/>
      <c r="FH106" s="260"/>
      <c r="FI106" s="260"/>
      <c r="FJ106" s="260"/>
      <c r="FK106" s="260"/>
      <c r="FL106" s="260"/>
      <c r="FM106" s="260"/>
      <c r="FN106" s="260"/>
      <c r="FO106" s="260"/>
      <c r="FP106" s="260"/>
      <c r="FQ106" s="260"/>
      <c r="FR106" s="260"/>
      <c r="FS106" s="260"/>
      <c r="FT106" s="260"/>
      <c r="FU106" s="260"/>
      <c r="FV106" s="260"/>
      <c r="FW106" s="260"/>
      <c r="FX106" s="260"/>
      <c r="FY106" s="260"/>
      <c r="FZ106" s="260"/>
      <c r="GA106" s="260"/>
      <c r="GB106" s="260"/>
      <c r="GC106" s="260"/>
      <c r="GD106" s="260"/>
      <c r="GE106" s="260"/>
      <c r="GF106" s="260"/>
      <c r="GG106" s="260"/>
      <c r="GH106" s="260"/>
      <c r="GI106" s="260"/>
      <c r="GJ106" s="260"/>
      <c r="GK106" s="260"/>
      <c r="GL106" s="260"/>
      <c r="GM106" s="260"/>
      <c r="GN106" s="260"/>
      <c r="GO106" s="260"/>
      <c r="GP106" s="260"/>
      <c r="GQ106" s="260"/>
      <c r="GR106" s="260"/>
      <c r="GS106" s="260"/>
      <c r="GT106" s="260"/>
      <c r="GU106" s="260"/>
      <c r="GV106" s="260"/>
      <c r="GW106" s="260"/>
      <c r="GX106" s="260"/>
      <c r="GY106" s="260"/>
      <c r="GZ106" s="260"/>
      <c r="HA106" s="260"/>
      <c r="HB106" s="260"/>
      <c r="HC106" s="260"/>
      <c r="HD106" s="260"/>
      <c r="HE106" s="260"/>
      <c r="HF106" s="260"/>
      <c r="HG106" s="260"/>
      <c r="HH106" s="260"/>
      <c r="HI106" s="260"/>
      <c r="HJ106" s="260"/>
      <c r="HK106" s="260"/>
      <c r="HL106" s="260"/>
      <c r="HM106" s="260"/>
      <c r="HN106" s="260"/>
      <c r="HO106" s="260"/>
      <c r="HP106" s="260"/>
      <c r="HQ106" s="260"/>
      <c r="HR106" s="260"/>
      <c r="HS106" s="260"/>
      <c r="HT106" s="260"/>
      <c r="HU106" s="260"/>
      <c r="HV106" s="260"/>
      <c r="HW106" s="260"/>
      <c r="HX106" s="260"/>
      <c r="HY106" s="260"/>
      <c r="HZ106" s="260"/>
      <c r="IA106" s="260"/>
      <c r="IB106" s="260"/>
      <c r="IC106" s="260"/>
      <c r="ID106" s="260"/>
      <c r="IE106" s="260"/>
      <c r="IF106" s="260"/>
      <c r="IG106" s="260"/>
      <c r="IH106" s="260"/>
      <c r="II106" s="260"/>
      <c r="IJ106" s="260"/>
      <c r="IK106" s="260"/>
      <c r="IL106" s="260"/>
      <c r="IM106" s="260"/>
      <c r="IN106" s="260"/>
      <c r="IO106" s="260"/>
      <c r="IP106" s="260"/>
      <c r="IQ106" s="260"/>
      <c r="IR106" s="260"/>
      <c r="IS106" s="260"/>
      <c r="IT106" s="260"/>
      <c r="IU106" s="260"/>
      <c r="IV106" s="260"/>
    </row>
    <row r="107" spans="1:256" ht="18">
      <c r="A107" s="269" t="s">
        <v>335</v>
      </c>
      <c r="B107" s="277">
        <v>17065.82</v>
      </c>
      <c r="C107" s="277">
        <v>18421.58</v>
      </c>
      <c r="D107" s="267"/>
      <c r="E107" s="267"/>
      <c r="F107" s="268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  <c r="CS107" s="260"/>
      <c r="CT107" s="260"/>
      <c r="CU107" s="260"/>
      <c r="CV107" s="260"/>
      <c r="CW107" s="260"/>
      <c r="CX107" s="260"/>
      <c r="CY107" s="260"/>
      <c r="CZ107" s="260"/>
      <c r="DA107" s="260"/>
      <c r="DB107" s="260"/>
      <c r="DC107" s="260"/>
      <c r="DD107" s="260"/>
      <c r="DE107" s="260"/>
      <c r="DF107" s="260"/>
      <c r="DG107" s="260"/>
      <c r="DH107" s="260"/>
      <c r="DI107" s="260"/>
      <c r="DJ107" s="260"/>
      <c r="DK107" s="260"/>
      <c r="DL107" s="260"/>
      <c r="DM107" s="260"/>
      <c r="DN107" s="260"/>
      <c r="DO107" s="260"/>
      <c r="DP107" s="260"/>
      <c r="DQ107" s="260"/>
      <c r="DR107" s="260"/>
      <c r="DS107" s="260"/>
      <c r="DT107" s="260"/>
      <c r="DU107" s="260"/>
      <c r="DV107" s="260"/>
      <c r="DW107" s="260"/>
      <c r="DX107" s="260"/>
      <c r="DY107" s="260"/>
      <c r="DZ107" s="260"/>
      <c r="EA107" s="260"/>
      <c r="EB107" s="260"/>
      <c r="EC107" s="260"/>
      <c r="ED107" s="260"/>
      <c r="EE107" s="260"/>
      <c r="EF107" s="260"/>
      <c r="EG107" s="260"/>
      <c r="EH107" s="260"/>
      <c r="EI107" s="260"/>
      <c r="EJ107" s="260"/>
      <c r="EK107" s="260"/>
      <c r="EL107" s="260"/>
      <c r="EM107" s="260"/>
      <c r="EN107" s="260"/>
      <c r="EO107" s="260"/>
      <c r="EP107" s="260"/>
      <c r="EQ107" s="260"/>
      <c r="ER107" s="260"/>
      <c r="ES107" s="260"/>
      <c r="ET107" s="260"/>
      <c r="EU107" s="260"/>
      <c r="EV107" s="260"/>
      <c r="EW107" s="260"/>
      <c r="EX107" s="260"/>
      <c r="EY107" s="260"/>
      <c r="EZ107" s="260"/>
      <c r="FA107" s="260"/>
      <c r="FB107" s="260"/>
      <c r="FC107" s="260"/>
      <c r="FD107" s="260"/>
      <c r="FE107" s="260"/>
      <c r="FF107" s="260"/>
      <c r="FG107" s="260"/>
      <c r="FH107" s="260"/>
      <c r="FI107" s="260"/>
      <c r="FJ107" s="260"/>
      <c r="FK107" s="260"/>
      <c r="FL107" s="260"/>
      <c r="FM107" s="260"/>
      <c r="FN107" s="260"/>
      <c r="FO107" s="260"/>
      <c r="FP107" s="260"/>
      <c r="FQ107" s="260"/>
      <c r="FR107" s="260"/>
      <c r="FS107" s="260"/>
      <c r="FT107" s="260"/>
      <c r="FU107" s="260"/>
      <c r="FV107" s="260"/>
      <c r="FW107" s="260"/>
      <c r="FX107" s="260"/>
      <c r="FY107" s="260"/>
      <c r="FZ107" s="260"/>
      <c r="GA107" s="260"/>
      <c r="GB107" s="260"/>
      <c r="GC107" s="260"/>
      <c r="GD107" s="260"/>
      <c r="GE107" s="260"/>
      <c r="GF107" s="260"/>
      <c r="GG107" s="260"/>
      <c r="GH107" s="260"/>
      <c r="GI107" s="260"/>
      <c r="GJ107" s="260"/>
      <c r="GK107" s="260"/>
      <c r="GL107" s="260"/>
      <c r="GM107" s="260"/>
      <c r="GN107" s="260"/>
      <c r="GO107" s="260"/>
      <c r="GP107" s="260"/>
      <c r="GQ107" s="260"/>
      <c r="GR107" s="260"/>
      <c r="GS107" s="260"/>
      <c r="GT107" s="260"/>
      <c r="GU107" s="260"/>
      <c r="GV107" s="260"/>
      <c r="GW107" s="260"/>
      <c r="GX107" s="260"/>
      <c r="GY107" s="260"/>
      <c r="GZ107" s="260"/>
      <c r="HA107" s="260"/>
      <c r="HB107" s="260"/>
      <c r="HC107" s="260"/>
      <c r="HD107" s="260"/>
      <c r="HE107" s="260"/>
      <c r="HF107" s="260"/>
      <c r="HG107" s="260"/>
      <c r="HH107" s="260"/>
      <c r="HI107" s="260"/>
      <c r="HJ107" s="260"/>
      <c r="HK107" s="260"/>
      <c r="HL107" s="260"/>
      <c r="HM107" s="260"/>
      <c r="HN107" s="260"/>
      <c r="HO107" s="260"/>
      <c r="HP107" s="260"/>
      <c r="HQ107" s="260"/>
      <c r="HR107" s="260"/>
      <c r="HS107" s="260"/>
      <c r="HT107" s="260"/>
      <c r="HU107" s="260"/>
      <c r="HV107" s="260"/>
      <c r="HW107" s="260"/>
      <c r="HX107" s="260"/>
      <c r="HY107" s="260"/>
      <c r="HZ107" s="260"/>
      <c r="IA107" s="260"/>
      <c r="IB107" s="260"/>
      <c r="IC107" s="260"/>
      <c r="ID107" s="260"/>
      <c r="IE107" s="260"/>
      <c r="IF107" s="260"/>
      <c r="IG107" s="260"/>
      <c r="IH107" s="260"/>
      <c r="II107" s="260"/>
      <c r="IJ107" s="260"/>
      <c r="IK107" s="260"/>
      <c r="IL107" s="260"/>
      <c r="IM107" s="260"/>
      <c r="IN107" s="260"/>
      <c r="IO107" s="260"/>
      <c r="IP107" s="260"/>
      <c r="IQ107" s="260"/>
      <c r="IR107" s="260"/>
      <c r="IS107" s="260"/>
      <c r="IT107" s="260"/>
      <c r="IU107" s="260"/>
      <c r="IV107" s="260"/>
    </row>
    <row r="108" spans="1:256" ht="18">
      <c r="A108" s="269" t="s">
        <v>336</v>
      </c>
      <c r="B108" s="277">
        <v>449.95</v>
      </c>
      <c r="C108" s="277">
        <v>124.54</v>
      </c>
      <c r="D108" s="267"/>
      <c r="E108" s="267"/>
      <c r="F108" s="268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  <c r="CU108" s="260"/>
      <c r="CV108" s="260"/>
      <c r="CW108" s="260"/>
      <c r="CX108" s="260"/>
      <c r="CY108" s="260"/>
      <c r="CZ108" s="260"/>
      <c r="DA108" s="260"/>
      <c r="DB108" s="260"/>
      <c r="DC108" s="260"/>
      <c r="DD108" s="260"/>
      <c r="DE108" s="260"/>
      <c r="DF108" s="260"/>
      <c r="DG108" s="260"/>
      <c r="DH108" s="260"/>
      <c r="DI108" s="260"/>
      <c r="DJ108" s="260"/>
      <c r="DK108" s="260"/>
      <c r="DL108" s="260"/>
      <c r="DM108" s="260"/>
      <c r="DN108" s="260"/>
      <c r="DO108" s="260"/>
      <c r="DP108" s="260"/>
      <c r="DQ108" s="260"/>
      <c r="DR108" s="260"/>
      <c r="DS108" s="260"/>
      <c r="DT108" s="260"/>
      <c r="DU108" s="260"/>
      <c r="DV108" s="260"/>
      <c r="DW108" s="260"/>
      <c r="DX108" s="260"/>
      <c r="DY108" s="260"/>
      <c r="DZ108" s="260"/>
      <c r="EA108" s="260"/>
      <c r="EB108" s="260"/>
      <c r="EC108" s="260"/>
      <c r="ED108" s="260"/>
      <c r="EE108" s="260"/>
      <c r="EF108" s="260"/>
      <c r="EG108" s="260"/>
      <c r="EH108" s="260"/>
      <c r="EI108" s="260"/>
      <c r="EJ108" s="260"/>
      <c r="EK108" s="260"/>
      <c r="EL108" s="260"/>
      <c r="EM108" s="260"/>
      <c r="EN108" s="260"/>
      <c r="EO108" s="260"/>
      <c r="EP108" s="260"/>
      <c r="EQ108" s="260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  <c r="FG108" s="260"/>
      <c r="FH108" s="260"/>
      <c r="FI108" s="260"/>
      <c r="FJ108" s="260"/>
      <c r="FK108" s="260"/>
      <c r="FL108" s="260"/>
      <c r="FM108" s="260"/>
      <c r="FN108" s="260"/>
      <c r="FO108" s="260"/>
      <c r="FP108" s="260"/>
      <c r="FQ108" s="260"/>
      <c r="FR108" s="260"/>
      <c r="FS108" s="260"/>
      <c r="FT108" s="260"/>
      <c r="FU108" s="260"/>
      <c r="FV108" s="260"/>
      <c r="FW108" s="260"/>
      <c r="FX108" s="260"/>
      <c r="FY108" s="260"/>
      <c r="FZ108" s="260"/>
      <c r="GA108" s="260"/>
      <c r="GB108" s="260"/>
      <c r="GC108" s="260"/>
      <c r="GD108" s="260"/>
      <c r="GE108" s="260"/>
      <c r="GF108" s="260"/>
      <c r="GG108" s="260"/>
      <c r="GH108" s="260"/>
      <c r="GI108" s="260"/>
      <c r="GJ108" s="260"/>
      <c r="GK108" s="260"/>
      <c r="GL108" s="260"/>
      <c r="GM108" s="260"/>
      <c r="GN108" s="260"/>
      <c r="GO108" s="260"/>
      <c r="GP108" s="260"/>
      <c r="GQ108" s="260"/>
      <c r="GR108" s="260"/>
      <c r="GS108" s="260"/>
      <c r="GT108" s="260"/>
      <c r="GU108" s="260"/>
      <c r="GV108" s="260"/>
      <c r="GW108" s="260"/>
      <c r="GX108" s="260"/>
      <c r="GY108" s="260"/>
      <c r="GZ108" s="260"/>
      <c r="HA108" s="260"/>
      <c r="HB108" s="260"/>
      <c r="HC108" s="260"/>
      <c r="HD108" s="260"/>
      <c r="HE108" s="260"/>
      <c r="HF108" s="260"/>
      <c r="HG108" s="260"/>
      <c r="HH108" s="260"/>
      <c r="HI108" s="260"/>
      <c r="HJ108" s="260"/>
      <c r="HK108" s="260"/>
      <c r="HL108" s="260"/>
      <c r="HM108" s="260"/>
      <c r="HN108" s="260"/>
      <c r="HO108" s="260"/>
      <c r="HP108" s="260"/>
      <c r="HQ108" s="260"/>
      <c r="HR108" s="260"/>
      <c r="HS108" s="260"/>
      <c r="HT108" s="260"/>
      <c r="HU108" s="260"/>
      <c r="HV108" s="260"/>
      <c r="HW108" s="260"/>
      <c r="HX108" s="260"/>
      <c r="HY108" s="260"/>
      <c r="HZ108" s="260"/>
      <c r="IA108" s="260"/>
      <c r="IB108" s="260"/>
      <c r="IC108" s="260"/>
      <c r="ID108" s="260"/>
      <c r="IE108" s="260"/>
      <c r="IF108" s="260"/>
      <c r="IG108" s="260"/>
      <c r="IH108" s="260"/>
      <c r="II108" s="260"/>
      <c r="IJ108" s="260"/>
      <c r="IK108" s="260"/>
      <c r="IL108" s="260"/>
      <c r="IM108" s="260"/>
      <c r="IN108" s="260"/>
      <c r="IO108" s="260"/>
      <c r="IP108" s="260"/>
      <c r="IQ108" s="260"/>
      <c r="IR108" s="260"/>
      <c r="IS108" s="260"/>
      <c r="IT108" s="260"/>
      <c r="IU108" s="260"/>
      <c r="IV108" s="260"/>
    </row>
    <row r="109" spans="1:256" ht="18">
      <c r="A109" s="269" t="s">
        <v>337</v>
      </c>
      <c r="B109" s="277">
        <v>501334.99</v>
      </c>
      <c r="C109" s="277">
        <v>450100.06</v>
      </c>
      <c r="D109" s="267"/>
      <c r="E109" s="267"/>
      <c r="F109" s="268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  <c r="CU109" s="260"/>
      <c r="CV109" s="260"/>
      <c r="CW109" s="260"/>
      <c r="CX109" s="260"/>
      <c r="CY109" s="260"/>
      <c r="CZ109" s="260"/>
      <c r="DA109" s="260"/>
      <c r="DB109" s="260"/>
      <c r="DC109" s="260"/>
      <c r="DD109" s="260"/>
      <c r="DE109" s="260"/>
      <c r="DF109" s="260"/>
      <c r="DG109" s="260"/>
      <c r="DH109" s="260"/>
      <c r="DI109" s="260"/>
      <c r="DJ109" s="260"/>
      <c r="DK109" s="260"/>
      <c r="DL109" s="260"/>
      <c r="DM109" s="260"/>
      <c r="DN109" s="260"/>
      <c r="DO109" s="260"/>
      <c r="DP109" s="260"/>
      <c r="DQ109" s="260"/>
      <c r="DR109" s="260"/>
      <c r="DS109" s="260"/>
      <c r="DT109" s="260"/>
      <c r="DU109" s="260"/>
      <c r="DV109" s="260"/>
      <c r="DW109" s="260"/>
      <c r="DX109" s="260"/>
      <c r="DY109" s="260"/>
      <c r="DZ109" s="260"/>
      <c r="EA109" s="260"/>
      <c r="EB109" s="260"/>
      <c r="EC109" s="260"/>
      <c r="ED109" s="260"/>
      <c r="EE109" s="260"/>
      <c r="EF109" s="260"/>
      <c r="EG109" s="260"/>
      <c r="EH109" s="260"/>
      <c r="EI109" s="260"/>
      <c r="EJ109" s="260"/>
      <c r="EK109" s="260"/>
      <c r="EL109" s="260"/>
      <c r="EM109" s="260"/>
      <c r="EN109" s="260"/>
      <c r="EO109" s="260"/>
      <c r="EP109" s="260"/>
      <c r="EQ109" s="260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0"/>
      <c r="FH109" s="260"/>
      <c r="FI109" s="260"/>
      <c r="FJ109" s="260"/>
      <c r="FK109" s="260"/>
      <c r="FL109" s="260"/>
      <c r="FM109" s="260"/>
      <c r="FN109" s="260"/>
      <c r="FO109" s="260"/>
      <c r="FP109" s="260"/>
      <c r="FQ109" s="260"/>
      <c r="FR109" s="260"/>
      <c r="FS109" s="260"/>
      <c r="FT109" s="260"/>
      <c r="FU109" s="260"/>
      <c r="FV109" s="260"/>
      <c r="FW109" s="260"/>
      <c r="FX109" s="260"/>
      <c r="FY109" s="260"/>
      <c r="FZ109" s="260"/>
      <c r="GA109" s="260"/>
      <c r="GB109" s="260"/>
      <c r="GC109" s="260"/>
      <c r="GD109" s="260"/>
      <c r="GE109" s="260"/>
      <c r="GF109" s="260"/>
      <c r="GG109" s="260"/>
      <c r="GH109" s="260"/>
      <c r="GI109" s="260"/>
      <c r="GJ109" s="260"/>
      <c r="GK109" s="260"/>
      <c r="GL109" s="260"/>
      <c r="GM109" s="260"/>
      <c r="GN109" s="260"/>
      <c r="GO109" s="260"/>
      <c r="GP109" s="260"/>
      <c r="GQ109" s="260"/>
      <c r="GR109" s="260"/>
      <c r="GS109" s="260"/>
      <c r="GT109" s="260"/>
      <c r="GU109" s="260"/>
      <c r="GV109" s="260"/>
      <c r="GW109" s="260"/>
      <c r="GX109" s="260"/>
      <c r="GY109" s="260"/>
      <c r="GZ109" s="260"/>
      <c r="HA109" s="260"/>
      <c r="HB109" s="260"/>
      <c r="HC109" s="260"/>
      <c r="HD109" s="260"/>
      <c r="HE109" s="260"/>
      <c r="HF109" s="260"/>
      <c r="HG109" s="260"/>
      <c r="HH109" s="260"/>
      <c r="HI109" s="260"/>
      <c r="HJ109" s="260"/>
      <c r="HK109" s="260"/>
      <c r="HL109" s="260"/>
      <c r="HM109" s="260"/>
      <c r="HN109" s="260"/>
      <c r="HO109" s="260"/>
      <c r="HP109" s="260"/>
      <c r="HQ109" s="260"/>
      <c r="HR109" s="260"/>
      <c r="HS109" s="260"/>
      <c r="HT109" s="260"/>
      <c r="HU109" s="260"/>
      <c r="HV109" s="260"/>
      <c r="HW109" s="260"/>
      <c r="HX109" s="260"/>
      <c r="HY109" s="260"/>
      <c r="HZ109" s="260"/>
      <c r="IA109" s="260"/>
      <c r="IB109" s="260"/>
      <c r="IC109" s="260"/>
      <c r="ID109" s="260"/>
      <c r="IE109" s="260"/>
      <c r="IF109" s="260"/>
      <c r="IG109" s="260"/>
      <c r="IH109" s="260"/>
      <c r="II109" s="260"/>
      <c r="IJ109" s="260"/>
      <c r="IK109" s="260"/>
      <c r="IL109" s="260"/>
      <c r="IM109" s="260"/>
      <c r="IN109" s="260"/>
      <c r="IO109" s="260"/>
      <c r="IP109" s="260"/>
      <c r="IQ109" s="260"/>
      <c r="IR109" s="260"/>
      <c r="IS109" s="260"/>
      <c r="IT109" s="260"/>
      <c r="IU109" s="260"/>
      <c r="IV109" s="260"/>
    </row>
    <row r="110" spans="1:256" ht="18">
      <c r="A110" s="269" t="s">
        <v>338</v>
      </c>
      <c r="B110" s="277">
        <v>-2284.48</v>
      </c>
      <c r="C110" s="277">
        <v>4876.52</v>
      </c>
      <c r="D110" s="267"/>
      <c r="E110" s="267"/>
      <c r="F110" s="268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260"/>
      <c r="CN110" s="260"/>
      <c r="CO110" s="260"/>
      <c r="CP110" s="260"/>
      <c r="CQ110" s="260"/>
      <c r="CR110" s="260"/>
      <c r="CS110" s="260"/>
      <c r="CT110" s="260"/>
      <c r="CU110" s="260"/>
      <c r="CV110" s="260"/>
      <c r="CW110" s="260"/>
      <c r="CX110" s="260"/>
      <c r="CY110" s="260"/>
      <c r="CZ110" s="260"/>
      <c r="DA110" s="260"/>
      <c r="DB110" s="260"/>
      <c r="DC110" s="260"/>
      <c r="DD110" s="260"/>
      <c r="DE110" s="260"/>
      <c r="DF110" s="260"/>
      <c r="DG110" s="260"/>
      <c r="DH110" s="260"/>
      <c r="DI110" s="260"/>
      <c r="DJ110" s="260"/>
      <c r="DK110" s="260"/>
      <c r="DL110" s="260"/>
      <c r="DM110" s="260"/>
      <c r="DN110" s="260"/>
      <c r="DO110" s="260"/>
      <c r="DP110" s="260"/>
      <c r="DQ110" s="260"/>
      <c r="DR110" s="260"/>
      <c r="DS110" s="260"/>
      <c r="DT110" s="260"/>
      <c r="DU110" s="260"/>
      <c r="DV110" s="260"/>
      <c r="DW110" s="260"/>
      <c r="DX110" s="260"/>
      <c r="DY110" s="260"/>
      <c r="DZ110" s="260"/>
      <c r="EA110" s="260"/>
      <c r="EB110" s="260"/>
      <c r="EC110" s="260"/>
      <c r="ED110" s="260"/>
      <c r="EE110" s="260"/>
      <c r="EF110" s="260"/>
      <c r="EG110" s="260"/>
      <c r="EH110" s="260"/>
      <c r="EI110" s="260"/>
      <c r="EJ110" s="260"/>
      <c r="EK110" s="260"/>
      <c r="EL110" s="260"/>
      <c r="EM110" s="260"/>
      <c r="EN110" s="260"/>
      <c r="EO110" s="260"/>
      <c r="EP110" s="260"/>
      <c r="EQ110" s="260"/>
      <c r="ER110" s="260"/>
      <c r="ES110" s="260"/>
      <c r="ET110" s="260"/>
      <c r="EU110" s="260"/>
      <c r="EV110" s="260"/>
      <c r="EW110" s="260"/>
      <c r="EX110" s="260"/>
      <c r="EY110" s="260"/>
      <c r="EZ110" s="260"/>
      <c r="FA110" s="260"/>
      <c r="FB110" s="260"/>
      <c r="FC110" s="260"/>
      <c r="FD110" s="260"/>
      <c r="FE110" s="260"/>
      <c r="FF110" s="260"/>
      <c r="FG110" s="260"/>
      <c r="FH110" s="260"/>
      <c r="FI110" s="260"/>
      <c r="FJ110" s="260"/>
      <c r="FK110" s="260"/>
      <c r="FL110" s="260"/>
      <c r="FM110" s="260"/>
      <c r="FN110" s="260"/>
      <c r="FO110" s="260"/>
      <c r="FP110" s="260"/>
      <c r="FQ110" s="260"/>
      <c r="FR110" s="260"/>
      <c r="FS110" s="260"/>
      <c r="FT110" s="260"/>
      <c r="FU110" s="260"/>
      <c r="FV110" s="260"/>
      <c r="FW110" s="260"/>
      <c r="FX110" s="260"/>
      <c r="FY110" s="260"/>
      <c r="FZ110" s="260"/>
      <c r="GA110" s="260"/>
      <c r="GB110" s="260"/>
      <c r="GC110" s="260"/>
      <c r="GD110" s="260"/>
      <c r="GE110" s="260"/>
      <c r="GF110" s="260"/>
      <c r="GG110" s="260"/>
      <c r="GH110" s="260"/>
      <c r="GI110" s="260"/>
      <c r="GJ110" s="260"/>
      <c r="GK110" s="260"/>
      <c r="GL110" s="260"/>
      <c r="GM110" s="260"/>
      <c r="GN110" s="260"/>
      <c r="GO110" s="260"/>
      <c r="GP110" s="260"/>
      <c r="GQ110" s="260"/>
      <c r="GR110" s="260"/>
      <c r="GS110" s="260"/>
      <c r="GT110" s="260"/>
      <c r="GU110" s="260"/>
      <c r="GV110" s="260"/>
      <c r="GW110" s="260"/>
      <c r="GX110" s="260"/>
      <c r="GY110" s="260"/>
      <c r="GZ110" s="260"/>
      <c r="HA110" s="260"/>
      <c r="HB110" s="260"/>
      <c r="HC110" s="260"/>
      <c r="HD110" s="260"/>
      <c r="HE110" s="260"/>
      <c r="HF110" s="260"/>
      <c r="HG110" s="260"/>
      <c r="HH110" s="260"/>
      <c r="HI110" s="260"/>
      <c r="HJ110" s="260"/>
      <c r="HK110" s="260"/>
      <c r="HL110" s="260"/>
      <c r="HM110" s="260"/>
      <c r="HN110" s="260"/>
      <c r="HO110" s="260"/>
      <c r="HP110" s="260"/>
      <c r="HQ110" s="260"/>
      <c r="HR110" s="260"/>
      <c r="HS110" s="260"/>
      <c r="HT110" s="260"/>
      <c r="HU110" s="260"/>
      <c r="HV110" s="260"/>
      <c r="HW110" s="260"/>
      <c r="HX110" s="260"/>
      <c r="HY110" s="260"/>
      <c r="HZ110" s="260"/>
      <c r="IA110" s="260"/>
      <c r="IB110" s="260"/>
      <c r="IC110" s="260"/>
      <c r="ID110" s="260"/>
      <c r="IE110" s="260"/>
      <c r="IF110" s="260"/>
      <c r="IG110" s="260"/>
      <c r="IH110" s="260"/>
      <c r="II110" s="260"/>
      <c r="IJ110" s="260"/>
      <c r="IK110" s="260"/>
      <c r="IL110" s="260"/>
      <c r="IM110" s="260"/>
      <c r="IN110" s="260"/>
      <c r="IO110" s="260"/>
      <c r="IP110" s="260"/>
      <c r="IQ110" s="260"/>
      <c r="IR110" s="260"/>
      <c r="IS110" s="260"/>
      <c r="IT110" s="260"/>
      <c r="IU110" s="260"/>
      <c r="IV110" s="260"/>
    </row>
    <row r="111" spans="1:256" ht="18">
      <c r="A111" s="269" t="s">
        <v>339</v>
      </c>
      <c r="B111" s="277">
        <v>78046.05</v>
      </c>
      <c r="C111" s="277">
        <v>262430.39</v>
      </c>
      <c r="D111" s="267"/>
      <c r="E111" s="267"/>
      <c r="F111" s="268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  <c r="CS111" s="260"/>
      <c r="CT111" s="260"/>
      <c r="CU111" s="260"/>
      <c r="CV111" s="260"/>
      <c r="CW111" s="260"/>
      <c r="CX111" s="260"/>
      <c r="CY111" s="260"/>
      <c r="CZ111" s="260"/>
      <c r="DA111" s="260"/>
      <c r="DB111" s="260"/>
      <c r="DC111" s="260"/>
      <c r="DD111" s="260"/>
      <c r="DE111" s="260"/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0"/>
      <c r="DT111" s="260"/>
      <c r="DU111" s="260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  <c r="EL111" s="260"/>
      <c r="EM111" s="260"/>
      <c r="EN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/>
      <c r="FH111" s="260"/>
      <c r="FI111" s="260"/>
      <c r="FJ111" s="260"/>
      <c r="FK111" s="260"/>
      <c r="FL111" s="260"/>
      <c r="FM111" s="260"/>
      <c r="FN111" s="260"/>
      <c r="FO111" s="260"/>
      <c r="FP111" s="260"/>
      <c r="FQ111" s="260"/>
      <c r="FR111" s="260"/>
      <c r="FS111" s="260"/>
      <c r="FT111" s="260"/>
      <c r="FU111" s="260"/>
      <c r="FV111" s="260"/>
      <c r="FW111" s="260"/>
      <c r="FX111" s="260"/>
      <c r="FY111" s="260"/>
      <c r="FZ111" s="260"/>
      <c r="GA111" s="260"/>
      <c r="GB111" s="260"/>
      <c r="GC111" s="260"/>
      <c r="GD111" s="260"/>
      <c r="GE111" s="260"/>
      <c r="GF111" s="260"/>
      <c r="GG111" s="260"/>
      <c r="GH111" s="260"/>
      <c r="GI111" s="260"/>
      <c r="GJ111" s="260"/>
      <c r="GK111" s="260"/>
      <c r="GL111" s="260"/>
      <c r="GM111" s="260"/>
      <c r="GN111" s="260"/>
      <c r="GO111" s="260"/>
      <c r="GP111" s="260"/>
      <c r="GQ111" s="260"/>
      <c r="GR111" s="260"/>
      <c r="GS111" s="260"/>
      <c r="GT111" s="260"/>
      <c r="GU111" s="260"/>
      <c r="GV111" s="260"/>
      <c r="GW111" s="260"/>
      <c r="GX111" s="260"/>
      <c r="GY111" s="260"/>
      <c r="GZ111" s="260"/>
      <c r="HA111" s="260"/>
      <c r="HB111" s="260"/>
      <c r="HC111" s="260"/>
      <c r="HD111" s="260"/>
      <c r="HE111" s="260"/>
      <c r="HF111" s="260"/>
      <c r="HG111" s="260"/>
      <c r="HH111" s="260"/>
      <c r="HI111" s="260"/>
      <c r="HJ111" s="260"/>
      <c r="HK111" s="260"/>
      <c r="HL111" s="260"/>
      <c r="HM111" s="260"/>
      <c r="HN111" s="260"/>
      <c r="HO111" s="260"/>
      <c r="HP111" s="260"/>
      <c r="HQ111" s="260"/>
      <c r="HR111" s="260"/>
      <c r="HS111" s="260"/>
      <c r="HT111" s="260"/>
      <c r="HU111" s="260"/>
      <c r="HV111" s="260"/>
      <c r="HW111" s="260"/>
      <c r="HX111" s="260"/>
      <c r="HY111" s="260"/>
      <c r="HZ111" s="260"/>
      <c r="IA111" s="260"/>
      <c r="IB111" s="260"/>
      <c r="IC111" s="260"/>
      <c r="ID111" s="260"/>
      <c r="IE111" s="260"/>
      <c r="IF111" s="260"/>
      <c r="IG111" s="260"/>
      <c r="IH111" s="260"/>
      <c r="II111" s="260"/>
      <c r="IJ111" s="260"/>
      <c r="IK111" s="260"/>
      <c r="IL111" s="260"/>
      <c r="IM111" s="260"/>
      <c r="IN111" s="260"/>
      <c r="IO111" s="260"/>
      <c r="IP111" s="260"/>
      <c r="IQ111" s="260"/>
      <c r="IR111" s="260"/>
      <c r="IS111" s="260"/>
      <c r="IT111" s="260"/>
      <c r="IU111" s="260"/>
      <c r="IV111" s="260"/>
    </row>
    <row r="112" spans="1:256" ht="18">
      <c r="A112" s="269" t="s">
        <v>340</v>
      </c>
      <c r="B112" s="277">
        <v>3207720.55</v>
      </c>
      <c r="C112" s="277">
        <v>2627293.67</v>
      </c>
      <c r="D112" s="267"/>
      <c r="E112" s="267"/>
      <c r="F112" s="268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  <c r="CS112" s="260"/>
      <c r="CT112" s="260"/>
      <c r="CU112" s="260"/>
      <c r="CV112" s="260"/>
      <c r="CW112" s="260"/>
      <c r="CX112" s="260"/>
      <c r="CY112" s="260"/>
      <c r="CZ112" s="260"/>
      <c r="DA112" s="260"/>
      <c r="DB112" s="260"/>
      <c r="DC112" s="260"/>
      <c r="DD112" s="260"/>
      <c r="DE112" s="260"/>
      <c r="DF112" s="260"/>
      <c r="DG112" s="260"/>
      <c r="DH112" s="260"/>
      <c r="DI112" s="260"/>
      <c r="DJ112" s="260"/>
      <c r="DK112" s="260"/>
      <c r="DL112" s="260"/>
      <c r="DM112" s="260"/>
      <c r="DN112" s="260"/>
      <c r="DO112" s="260"/>
      <c r="DP112" s="260"/>
      <c r="DQ112" s="260"/>
      <c r="DR112" s="260"/>
      <c r="DS112" s="260"/>
      <c r="DT112" s="260"/>
      <c r="DU112" s="260"/>
      <c r="DV112" s="260"/>
      <c r="DW112" s="260"/>
      <c r="DX112" s="260"/>
      <c r="DY112" s="260"/>
      <c r="DZ112" s="260"/>
      <c r="EA112" s="260"/>
      <c r="EB112" s="260"/>
      <c r="EC112" s="260"/>
      <c r="ED112" s="260"/>
      <c r="EE112" s="260"/>
      <c r="EF112" s="260"/>
      <c r="EG112" s="260"/>
      <c r="EH112" s="260"/>
      <c r="EI112" s="260"/>
      <c r="EJ112" s="260"/>
      <c r="EK112" s="260"/>
      <c r="EL112" s="260"/>
      <c r="EM112" s="260"/>
      <c r="EN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260"/>
      <c r="FK112" s="260"/>
      <c r="FL112" s="260"/>
      <c r="FM112" s="260"/>
      <c r="FN112" s="260"/>
      <c r="FO112" s="260"/>
      <c r="FP112" s="260"/>
      <c r="FQ112" s="260"/>
      <c r="FR112" s="260"/>
      <c r="FS112" s="260"/>
      <c r="FT112" s="260"/>
      <c r="FU112" s="260"/>
      <c r="FV112" s="260"/>
      <c r="FW112" s="260"/>
      <c r="FX112" s="260"/>
      <c r="FY112" s="260"/>
      <c r="FZ112" s="260"/>
      <c r="GA112" s="260"/>
      <c r="GB112" s="260"/>
      <c r="GC112" s="260"/>
      <c r="GD112" s="260"/>
      <c r="GE112" s="260"/>
      <c r="GF112" s="260"/>
      <c r="GG112" s="260"/>
      <c r="GH112" s="260"/>
      <c r="GI112" s="260"/>
      <c r="GJ112" s="260"/>
      <c r="GK112" s="260"/>
      <c r="GL112" s="260"/>
      <c r="GM112" s="260"/>
      <c r="GN112" s="260"/>
      <c r="GO112" s="260"/>
      <c r="GP112" s="260"/>
      <c r="GQ112" s="260"/>
      <c r="GR112" s="260"/>
      <c r="GS112" s="260"/>
      <c r="GT112" s="260"/>
      <c r="GU112" s="260"/>
      <c r="GV112" s="260"/>
      <c r="GW112" s="260"/>
      <c r="GX112" s="260"/>
      <c r="GY112" s="260"/>
      <c r="GZ112" s="260"/>
      <c r="HA112" s="260"/>
      <c r="HB112" s="260"/>
      <c r="HC112" s="260"/>
      <c r="HD112" s="260"/>
      <c r="HE112" s="260"/>
      <c r="HF112" s="260"/>
      <c r="HG112" s="260"/>
      <c r="HH112" s="260"/>
      <c r="HI112" s="260"/>
      <c r="HJ112" s="260"/>
      <c r="HK112" s="260"/>
      <c r="HL112" s="260"/>
      <c r="HM112" s="260"/>
      <c r="HN112" s="260"/>
      <c r="HO112" s="260"/>
      <c r="HP112" s="260"/>
      <c r="HQ112" s="260"/>
      <c r="HR112" s="260"/>
      <c r="HS112" s="260"/>
      <c r="HT112" s="260"/>
      <c r="HU112" s="260"/>
      <c r="HV112" s="260"/>
      <c r="HW112" s="260"/>
      <c r="HX112" s="260"/>
      <c r="HY112" s="260"/>
      <c r="HZ112" s="260"/>
      <c r="IA112" s="260"/>
      <c r="IB112" s="260"/>
      <c r="IC112" s="260"/>
      <c r="ID112" s="260"/>
      <c r="IE112" s="260"/>
      <c r="IF112" s="260"/>
      <c r="IG112" s="260"/>
      <c r="IH112" s="260"/>
      <c r="II112" s="260"/>
      <c r="IJ112" s="260"/>
      <c r="IK112" s="260"/>
      <c r="IL112" s="260"/>
      <c r="IM112" s="260"/>
      <c r="IN112" s="260"/>
      <c r="IO112" s="260"/>
      <c r="IP112" s="260"/>
      <c r="IQ112" s="260"/>
      <c r="IR112" s="260"/>
      <c r="IS112" s="260"/>
      <c r="IT112" s="260"/>
      <c r="IU112" s="260"/>
      <c r="IV112" s="260"/>
    </row>
    <row r="113" spans="1:256" ht="18">
      <c r="A113" s="269" t="s">
        <v>341</v>
      </c>
      <c r="B113" s="277">
        <v>1335557.61</v>
      </c>
      <c r="C113" s="277">
        <v>524047.33</v>
      </c>
      <c r="D113" s="267"/>
      <c r="E113" s="267"/>
      <c r="F113" s="268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  <c r="CS113" s="260"/>
      <c r="CT113" s="260"/>
      <c r="CU113" s="260"/>
      <c r="CV113" s="260"/>
      <c r="CW113" s="260"/>
      <c r="CX113" s="260"/>
      <c r="CY113" s="260"/>
      <c r="CZ113" s="260"/>
      <c r="DA113" s="260"/>
      <c r="DB113" s="260"/>
      <c r="DC113" s="260"/>
      <c r="DD113" s="260"/>
      <c r="DE113" s="260"/>
      <c r="DF113" s="260"/>
      <c r="DG113" s="260"/>
      <c r="DH113" s="260"/>
      <c r="DI113" s="260"/>
      <c r="DJ113" s="260"/>
      <c r="DK113" s="260"/>
      <c r="DL113" s="260"/>
      <c r="DM113" s="260"/>
      <c r="DN113" s="260"/>
      <c r="DO113" s="260"/>
      <c r="DP113" s="260"/>
      <c r="DQ113" s="260"/>
      <c r="DR113" s="260"/>
      <c r="DS113" s="260"/>
      <c r="DT113" s="260"/>
      <c r="DU113" s="260"/>
      <c r="DV113" s="260"/>
      <c r="DW113" s="260"/>
      <c r="DX113" s="260"/>
      <c r="DY113" s="260"/>
      <c r="DZ113" s="260"/>
      <c r="EA113" s="260"/>
      <c r="EB113" s="260"/>
      <c r="EC113" s="260"/>
      <c r="ED113" s="260"/>
      <c r="EE113" s="260"/>
      <c r="EF113" s="260"/>
      <c r="EG113" s="260"/>
      <c r="EH113" s="260"/>
      <c r="EI113" s="260"/>
      <c r="EJ113" s="260"/>
      <c r="EK113" s="260"/>
      <c r="EL113" s="260"/>
      <c r="EM113" s="260"/>
      <c r="EN113" s="260"/>
      <c r="EO113" s="260"/>
      <c r="EP113" s="260"/>
      <c r="EQ113" s="260"/>
      <c r="ER113" s="260"/>
      <c r="ES113" s="260"/>
      <c r="ET113" s="260"/>
      <c r="EU113" s="260"/>
      <c r="EV113" s="260"/>
      <c r="EW113" s="260"/>
      <c r="EX113" s="260"/>
      <c r="EY113" s="260"/>
      <c r="EZ113" s="260"/>
      <c r="FA113" s="260"/>
      <c r="FB113" s="260"/>
      <c r="FC113" s="260"/>
      <c r="FD113" s="260"/>
      <c r="FE113" s="260"/>
      <c r="FF113" s="260"/>
      <c r="FG113" s="260"/>
      <c r="FH113" s="260"/>
      <c r="FI113" s="260"/>
      <c r="FJ113" s="260"/>
      <c r="FK113" s="260"/>
      <c r="FL113" s="260"/>
      <c r="FM113" s="260"/>
      <c r="FN113" s="260"/>
      <c r="FO113" s="260"/>
      <c r="FP113" s="260"/>
      <c r="FQ113" s="260"/>
      <c r="FR113" s="260"/>
      <c r="FS113" s="260"/>
      <c r="FT113" s="260"/>
      <c r="FU113" s="260"/>
      <c r="FV113" s="260"/>
      <c r="FW113" s="260"/>
      <c r="FX113" s="260"/>
      <c r="FY113" s="260"/>
      <c r="FZ113" s="260"/>
      <c r="GA113" s="260"/>
      <c r="GB113" s="260"/>
      <c r="GC113" s="260"/>
      <c r="GD113" s="260"/>
      <c r="GE113" s="260"/>
      <c r="GF113" s="260"/>
      <c r="GG113" s="260"/>
      <c r="GH113" s="260"/>
      <c r="GI113" s="260"/>
      <c r="GJ113" s="260"/>
      <c r="GK113" s="260"/>
      <c r="GL113" s="260"/>
      <c r="GM113" s="260"/>
      <c r="GN113" s="260"/>
      <c r="GO113" s="260"/>
      <c r="GP113" s="260"/>
      <c r="GQ113" s="260"/>
      <c r="GR113" s="260"/>
      <c r="GS113" s="260"/>
      <c r="GT113" s="260"/>
      <c r="GU113" s="260"/>
      <c r="GV113" s="260"/>
      <c r="GW113" s="260"/>
      <c r="GX113" s="260"/>
      <c r="GY113" s="260"/>
      <c r="GZ113" s="260"/>
      <c r="HA113" s="260"/>
      <c r="HB113" s="260"/>
      <c r="HC113" s="260"/>
      <c r="HD113" s="260"/>
      <c r="HE113" s="260"/>
      <c r="HF113" s="260"/>
      <c r="HG113" s="260"/>
      <c r="HH113" s="260"/>
      <c r="HI113" s="260"/>
      <c r="HJ113" s="260"/>
      <c r="HK113" s="260"/>
      <c r="HL113" s="260"/>
      <c r="HM113" s="260"/>
      <c r="HN113" s="260"/>
      <c r="HO113" s="260"/>
      <c r="HP113" s="260"/>
      <c r="HQ113" s="260"/>
      <c r="HR113" s="260"/>
      <c r="HS113" s="260"/>
      <c r="HT113" s="260"/>
      <c r="HU113" s="260"/>
      <c r="HV113" s="260"/>
      <c r="HW113" s="260"/>
      <c r="HX113" s="260"/>
      <c r="HY113" s="260"/>
      <c r="HZ113" s="260"/>
      <c r="IA113" s="260"/>
      <c r="IB113" s="260"/>
      <c r="IC113" s="260"/>
      <c r="ID113" s="260"/>
      <c r="IE113" s="260"/>
      <c r="IF113" s="260"/>
      <c r="IG113" s="260"/>
      <c r="IH113" s="260"/>
      <c r="II113" s="260"/>
      <c r="IJ113" s="260"/>
      <c r="IK113" s="260"/>
      <c r="IL113" s="260"/>
      <c r="IM113" s="260"/>
      <c r="IN113" s="260"/>
      <c r="IO113" s="260"/>
      <c r="IP113" s="260"/>
      <c r="IQ113" s="260"/>
      <c r="IR113" s="260"/>
      <c r="IS113" s="260"/>
      <c r="IT113" s="260"/>
      <c r="IU113" s="260"/>
      <c r="IV113" s="260"/>
    </row>
    <row r="114" spans="1:256" ht="18">
      <c r="A114" s="269" t="s">
        <v>342</v>
      </c>
      <c r="B114" s="277">
        <v>49233.06</v>
      </c>
      <c r="C114" s="277">
        <v>65401.13</v>
      </c>
      <c r="D114" s="267"/>
      <c r="E114" s="267"/>
      <c r="F114" s="268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CV114" s="260"/>
      <c r="CW114" s="260"/>
      <c r="CX114" s="260"/>
      <c r="CY114" s="260"/>
      <c r="CZ114" s="260"/>
      <c r="DA114" s="260"/>
      <c r="DB114" s="260"/>
      <c r="DC114" s="260"/>
      <c r="DD114" s="260"/>
      <c r="DE114" s="260"/>
      <c r="DF114" s="260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0"/>
      <c r="DT114" s="260"/>
      <c r="DU114" s="260"/>
      <c r="DV114" s="260"/>
      <c r="DW114" s="260"/>
      <c r="DX114" s="260"/>
      <c r="DY114" s="260"/>
      <c r="DZ114" s="260"/>
      <c r="EA114" s="260"/>
      <c r="EB114" s="260"/>
      <c r="EC114" s="260"/>
      <c r="ED114" s="260"/>
      <c r="EE114" s="260"/>
      <c r="EF114" s="260"/>
      <c r="EG114" s="260"/>
      <c r="EH114" s="260"/>
      <c r="EI114" s="260"/>
      <c r="EJ114" s="260"/>
      <c r="EK114" s="260"/>
      <c r="EL114" s="260"/>
      <c r="EM114" s="260"/>
      <c r="EN114" s="260"/>
      <c r="EO114" s="260"/>
      <c r="EP114" s="260"/>
      <c r="EQ114" s="260"/>
      <c r="ER114" s="260"/>
      <c r="ES114" s="260"/>
      <c r="ET114" s="260"/>
      <c r="EU114" s="260"/>
      <c r="EV114" s="260"/>
      <c r="EW114" s="260"/>
      <c r="EX114" s="260"/>
      <c r="EY114" s="260"/>
      <c r="EZ114" s="260"/>
      <c r="FA114" s="260"/>
      <c r="FB114" s="260"/>
      <c r="FC114" s="260"/>
      <c r="FD114" s="260"/>
      <c r="FE114" s="260"/>
      <c r="FF114" s="260"/>
      <c r="FG114" s="260"/>
      <c r="FH114" s="260"/>
      <c r="FI114" s="260"/>
      <c r="FJ114" s="260"/>
      <c r="FK114" s="260"/>
      <c r="FL114" s="260"/>
      <c r="FM114" s="260"/>
      <c r="FN114" s="260"/>
      <c r="FO114" s="260"/>
      <c r="FP114" s="260"/>
      <c r="FQ114" s="260"/>
      <c r="FR114" s="260"/>
      <c r="FS114" s="260"/>
      <c r="FT114" s="260"/>
      <c r="FU114" s="260"/>
      <c r="FV114" s="260"/>
      <c r="FW114" s="260"/>
      <c r="FX114" s="260"/>
      <c r="FY114" s="260"/>
      <c r="FZ114" s="260"/>
      <c r="GA114" s="260"/>
      <c r="GB114" s="260"/>
      <c r="GC114" s="260"/>
      <c r="GD114" s="260"/>
      <c r="GE114" s="260"/>
      <c r="GF114" s="260"/>
      <c r="GG114" s="260"/>
      <c r="GH114" s="260"/>
      <c r="GI114" s="260"/>
      <c r="GJ114" s="260"/>
      <c r="GK114" s="260"/>
      <c r="GL114" s="260"/>
      <c r="GM114" s="260"/>
      <c r="GN114" s="260"/>
      <c r="GO114" s="260"/>
      <c r="GP114" s="260"/>
      <c r="GQ114" s="260"/>
      <c r="GR114" s="260"/>
      <c r="GS114" s="260"/>
      <c r="GT114" s="260"/>
      <c r="GU114" s="260"/>
      <c r="GV114" s="260"/>
      <c r="GW114" s="260"/>
      <c r="GX114" s="260"/>
      <c r="GY114" s="260"/>
      <c r="GZ114" s="260"/>
      <c r="HA114" s="260"/>
      <c r="HB114" s="260"/>
      <c r="HC114" s="260"/>
      <c r="HD114" s="260"/>
      <c r="HE114" s="260"/>
      <c r="HF114" s="260"/>
      <c r="HG114" s="260"/>
      <c r="HH114" s="260"/>
      <c r="HI114" s="260"/>
      <c r="HJ114" s="260"/>
      <c r="HK114" s="260"/>
      <c r="HL114" s="260"/>
      <c r="HM114" s="260"/>
      <c r="HN114" s="260"/>
      <c r="HO114" s="260"/>
      <c r="HP114" s="260"/>
      <c r="HQ114" s="260"/>
      <c r="HR114" s="260"/>
      <c r="HS114" s="260"/>
      <c r="HT114" s="260"/>
      <c r="HU114" s="260"/>
      <c r="HV114" s="260"/>
      <c r="HW114" s="260"/>
      <c r="HX114" s="260"/>
      <c r="HY114" s="260"/>
      <c r="HZ114" s="260"/>
      <c r="IA114" s="260"/>
      <c r="IB114" s="260"/>
      <c r="IC114" s="260"/>
      <c r="ID114" s="260"/>
      <c r="IE114" s="260"/>
      <c r="IF114" s="260"/>
      <c r="IG114" s="260"/>
      <c r="IH114" s="260"/>
      <c r="II114" s="260"/>
      <c r="IJ114" s="260"/>
      <c r="IK114" s="260"/>
      <c r="IL114" s="260"/>
      <c r="IM114" s="260"/>
      <c r="IN114" s="260"/>
      <c r="IO114" s="260"/>
      <c r="IP114" s="260"/>
      <c r="IQ114" s="260"/>
      <c r="IR114" s="260"/>
      <c r="IS114" s="260"/>
      <c r="IT114" s="260"/>
      <c r="IU114" s="260"/>
      <c r="IV114" s="260"/>
    </row>
    <row r="115" spans="1:256" ht="18">
      <c r="A115" s="269" t="s">
        <v>343</v>
      </c>
      <c r="B115" s="277">
        <v>6106.09</v>
      </c>
      <c r="C115" s="277">
        <v>66647.92</v>
      </c>
      <c r="D115" s="267"/>
      <c r="E115" s="267"/>
      <c r="F115" s="268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0"/>
      <c r="DE115" s="260"/>
      <c r="DF115" s="260"/>
      <c r="DG115" s="260"/>
      <c r="DH115" s="260"/>
      <c r="DI115" s="260"/>
      <c r="DJ115" s="260"/>
      <c r="DK115" s="260"/>
      <c r="DL115" s="260"/>
      <c r="DM115" s="260"/>
      <c r="DN115" s="260"/>
      <c r="DO115" s="260"/>
      <c r="DP115" s="260"/>
      <c r="DQ115" s="260"/>
      <c r="DR115" s="260"/>
      <c r="DS115" s="260"/>
      <c r="DT115" s="260"/>
      <c r="DU115" s="260"/>
      <c r="DV115" s="260"/>
      <c r="DW115" s="260"/>
      <c r="DX115" s="260"/>
      <c r="DY115" s="260"/>
      <c r="DZ115" s="260"/>
      <c r="EA115" s="260"/>
      <c r="EB115" s="260"/>
      <c r="EC115" s="260"/>
      <c r="ED115" s="260"/>
      <c r="EE115" s="260"/>
      <c r="EF115" s="260"/>
      <c r="EG115" s="260"/>
      <c r="EH115" s="260"/>
      <c r="EI115" s="260"/>
      <c r="EJ115" s="260"/>
      <c r="EK115" s="260"/>
      <c r="EL115" s="260"/>
      <c r="EM115" s="260"/>
      <c r="EN115" s="260"/>
      <c r="EO115" s="260"/>
      <c r="EP115" s="260"/>
      <c r="EQ115" s="260"/>
      <c r="ER115" s="260"/>
      <c r="ES115" s="260"/>
      <c r="ET115" s="260"/>
      <c r="EU115" s="260"/>
      <c r="EV115" s="260"/>
      <c r="EW115" s="260"/>
      <c r="EX115" s="260"/>
      <c r="EY115" s="260"/>
      <c r="EZ115" s="260"/>
      <c r="FA115" s="260"/>
      <c r="FB115" s="260"/>
      <c r="FC115" s="260"/>
      <c r="FD115" s="260"/>
      <c r="FE115" s="260"/>
      <c r="FF115" s="260"/>
      <c r="FG115" s="260"/>
      <c r="FH115" s="260"/>
      <c r="FI115" s="260"/>
      <c r="FJ115" s="260"/>
      <c r="FK115" s="260"/>
      <c r="FL115" s="260"/>
      <c r="FM115" s="260"/>
      <c r="FN115" s="260"/>
      <c r="FO115" s="260"/>
      <c r="FP115" s="260"/>
      <c r="FQ115" s="260"/>
      <c r="FR115" s="260"/>
      <c r="FS115" s="260"/>
      <c r="FT115" s="260"/>
      <c r="FU115" s="260"/>
      <c r="FV115" s="260"/>
      <c r="FW115" s="260"/>
      <c r="FX115" s="260"/>
      <c r="FY115" s="260"/>
      <c r="FZ115" s="260"/>
      <c r="GA115" s="260"/>
      <c r="GB115" s="260"/>
      <c r="GC115" s="260"/>
      <c r="GD115" s="260"/>
      <c r="GE115" s="260"/>
      <c r="GF115" s="260"/>
      <c r="GG115" s="260"/>
      <c r="GH115" s="260"/>
      <c r="GI115" s="260"/>
      <c r="GJ115" s="260"/>
      <c r="GK115" s="260"/>
      <c r="GL115" s="260"/>
      <c r="GM115" s="260"/>
      <c r="GN115" s="260"/>
      <c r="GO115" s="260"/>
      <c r="GP115" s="260"/>
      <c r="GQ115" s="260"/>
      <c r="GR115" s="260"/>
      <c r="GS115" s="260"/>
      <c r="GT115" s="260"/>
      <c r="GU115" s="260"/>
      <c r="GV115" s="260"/>
      <c r="GW115" s="260"/>
      <c r="GX115" s="260"/>
      <c r="GY115" s="260"/>
      <c r="GZ115" s="260"/>
      <c r="HA115" s="260"/>
      <c r="HB115" s="260"/>
      <c r="HC115" s="260"/>
      <c r="HD115" s="260"/>
      <c r="HE115" s="260"/>
      <c r="HF115" s="260"/>
      <c r="HG115" s="260"/>
      <c r="HH115" s="260"/>
      <c r="HI115" s="260"/>
      <c r="HJ115" s="260"/>
      <c r="HK115" s="260"/>
      <c r="HL115" s="260"/>
      <c r="HM115" s="260"/>
      <c r="HN115" s="260"/>
      <c r="HO115" s="260"/>
      <c r="HP115" s="260"/>
      <c r="HQ115" s="260"/>
      <c r="HR115" s="260"/>
      <c r="HS115" s="260"/>
      <c r="HT115" s="260"/>
      <c r="HU115" s="260"/>
      <c r="HV115" s="260"/>
      <c r="HW115" s="260"/>
      <c r="HX115" s="260"/>
      <c r="HY115" s="260"/>
      <c r="HZ115" s="260"/>
      <c r="IA115" s="260"/>
      <c r="IB115" s="260"/>
      <c r="IC115" s="260"/>
      <c r="ID115" s="260"/>
      <c r="IE115" s="260"/>
      <c r="IF115" s="260"/>
      <c r="IG115" s="260"/>
      <c r="IH115" s="260"/>
      <c r="II115" s="260"/>
      <c r="IJ115" s="260"/>
      <c r="IK115" s="260"/>
      <c r="IL115" s="260"/>
      <c r="IM115" s="260"/>
      <c r="IN115" s="260"/>
      <c r="IO115" s="260"/>
      <c r="IP115" s="260"/>
      <c r="IQ115" s="260"/>
      <c r="IR115" s="260"/>
      <c r="IS115" s="260"/>
      <c r="IT115" s="260"/>
      <c r="IU115" s="260"/>
      <c r="IV115" s="260"/>
    </row>
    <row r="116" spans="1:256" ht="18">
      <c r="A116" s="269" t="s">
        <v>344</v>
      </c>
      <c r="B116" s="277">
        <v>2690.59</v>
      </c>
      <c r="C116" s="277">
        <v>4018.1</v>
      </c>
      <c r="D116" s="267"/>
      <c r="E116" s="267"/>
      <c r="F116" s="268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  <c r="DE116" s="260"/>
      <c r="DF116" s="260"/>
      <c r="DG116" s="260"/>
      <c r="DH116" s="260"/>
      <c r="DI116" s="260"/>
      <c r="DJ116" s="260"/>
      <c r="DK116" s="260"/>
      <c r="DL116" s="260"/>
      <c r="DM116" s="260"/>
      <c r="DN116" s="260"/>
      <c r="DO116" s="260"/>
      <c r="DP116" s="260"/>
      <c r="DQ116" s="260"/>
      <c r="DR116" s="260"/>
      <c r="DS116" s="260"/>
      <c r="DT116" s="260"/>
      <c r="DU116" s="260"/>
      <c r="DV116" s="260"/>
      <c r="DW116" s="260"/>
      <c r="DX116" s="260"/>
      <c r="DY116" s="260"/>
      <c r="DZ116" s="260"/>
      <c r="EA116" s="260"/>
      <c r="EB116" s="260"/>
      <c r="EC116" s="260"/>
      <c r="ED116" s="260"/>
      <c r="EE116" s="260"/>
      <c r="EF116" s="260"/>
      <c r="EG116" s="260"/>
      <c r="EH116" s="260"/>
      <c r="EI116" s="260"/>
      <c r="EJ116" s="260"/>
      <c r="EK116" s="260"/>
      <c r="EL116" s="260"/>
      <c r="EM116" s="260"/>
      <c r="EN116" s="260"/>
      <c r="EO116" s="260"/>
      <c r="EP116" s="260"/>
      <c r="EQ116" s="260"/>
      <c r="ER116" s="260"/>
      <c r="ES116" s="260"/>
      <c r="ET116" s="260"/>
      <c r="EU116" s="260"/>
      <c r="EV116" s="260"/>
      <c r="EW116" s="260"/>
      <c r="EX116" s="260"/>
      <c r="EY116" s="260"/>
      <c r="EZ116" s="260"/>
      <c r="FA116" s="260"/>
      <c r="FB116" s="260"/>
      <c r="FC116" s="260"/>
      <c r="FD116" s="260"/>
      <c r="FE116" s="260"/>
      <c r="FF116" s="260"/>
      <c r="FG116" s="260"/>
      <c r="FH116" s="260"/>
      <c r="FI116" s="260"/>
      <c r="FJ116" s="260"/>
      <c r="FK116" s="260"/>
      <c r="FL116" s="260"/>
      <c r="FM116" s="260"/>
      <c r="FN116" s="260"/>
      <c r="FO116" s="260"/>
      <c r="FP116" s="260"/>
      <c r="FQ116" s="260"/>
      <c r="FR116" s="260"/>
      <c r="FS116" s="260"/>
      <c r="FT116" s="260"/>
      <c r="FU116" s="260"/>
      <c r="FV116" s="260"/>
      <c r="FW116" s="260"/>
      <c r="FX116" s="260"/>
      <c r="FY116" s="260"/>
      <c r="FZ116" s="260"/>
      <c r="GA116" s="260"/>
      <c r="GB116" s="260"/>
      <c r="GC116" s="260"/>
      <c r="GD116" s="260"/>
      <c r="GE116" s="260"/>
      <c r="GF116" s="260"/>
      <c r="GG116" s="260"/>
      <c r="GH116" s="260"/>
      <c r="GI116" s="260"/>
      <c r="GJ116" s="260"/>
      <c r="GK116" s="260"/>
      <c r="GL116" s="260"/>
      <c r="GM116" s="260"/>
      <c r="GN116" s="260"/>
      <c r="GO116" s="260"/>
      <c r="GP116" s="260"/>
      <c r="GQ116" s="260"/>
      <c r="GR116" s="260"/>
      <c r="GS116" s="260"/>
      <c r="GT116" s="260"/>
      <c r="GU116" s="260"/>
      <c r="GV116" s="260"/>
      <c r="GW116" s="260"/>
      <c r="GX116" s="260"/>
      <c r="GY116" s="260"/>
      <c r="GZ116" s="260"/>
      <c r="HA116" s="260"/>
      <c r="HB116" s="260"/>
      <c r="HC116" s="260"/>
      <c r="HD116" s="260"/>
      <c r="HE116" s="260"/>
      <c r="HF116" s="260"/>
      <c r="HG116" s="260"/>
      <c r="HH116" s="260"/>
      <c r="HI116" s="260"/>
      <c r="HJ116" s="260"/>
      <c r="HK116" s="260"/>
      <c r="HL116" s="260"/>
      <c r="HM116" s="260"/>
      <c r="HN116" s="260"/>
      <c r="HO116" s="260"/>
      <c r="HP116" s="260"/>
      <c r="HQ116" s="260"/>
      <c r="HR116" s="260"/>
      <c r="HS116" s="260"/>
      <c r="HT116" s="260"/>
      <c r="HU116" s="260"/>
      <c r="HV116" s="260"/>
      <c r="HW116" s="260"/>
      <c r="HX116" s="260"/>
      <c r="HY116" s="260"/>
      <c r="HZ116" s="260"/>
      <c r="IA116" s="260"/>
      <c r="IB116" s="260"/>
      <c r="IC116" s="260"/>
      <c r="ID116" s="260"/>
      <c r="IE116" s="260"/>
      <c r="IF116" s="260"/>
      <c r="IG116" s="260"/>
      <c r="IH116" s="260"/>
      <c r="II116" s="260"/>
      <c r="IJ116" s="260"/>
      <c r="IK116" s="260"/>
      <c r="IL116" s="260"/>
      <c r="IM116" s="260"/>
      <c r="IN116" s="260"/>
      <c r="IO116" s="260"/>
      <c r="IP116" s="260"/>
      <c r="IQ116" s="260"/>
      <c r="IR116" s="260"/>
      <c r="IS116" s="260"/>
      <c r="IT116" s="260"/>
      <c r="IU116" s="260"/>
      <c r="IV116" s="260"/>
    </row>
    <row r="117" spans="1:256" ht="18">
      <c r="A117" s="269" t="s">
        <v>345</v>
      </c>
      <c r="B117" s="277">
        <v>2529.86</v>
      </c>
      <c r="C117" s="277">
        <v>956.21</v>
      </c>
      <c r="D117" s="267"/>
      <c r="E117" s="267"/>
      <c r="F117" s="268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  <c r="BW117" s="260"/>
      <c r="BX117" s="260"/>
      <c r="BY117" s="260"/>
      <c r="BZ117" s="260"/>
      <c r="CA117" s="260"/>
      <c r="CB117" s="260"/>
      <c r="CC117" s="260"/>
      <c r="CD117" s="260"/>
      <c r="CE117" s="260"/>
      <c r="CF117" s="260"/>
      <c r="CG117" s="260"/>
      <c r="CH117" s="260"/>
      <c r="CI117" s="260"/>
      <c r="CJ117" s="260"/>
      <c r="CK117" s="260"/>
      <c r="CL117" s="260"/>
      <c r="CM117" s="260"/>
      <c r="CN117" s="260"/>
      <c r="CO117" s="260"/>
      <c r="CP117" s="260"/>
      <c r="CQ117" s="260"/>
      <c r="CR117" s="260"/>
      <c r="CS117" s="260"/>
      <c r="CT117" s="260"/>
      <c r="CU117" s="260"/>
      <c r="CV117" s="260"/>
      <c r="CW117" s="260"/>
      <c r="CX117" s="260"/>
      <c r="CY117" s="260"/>
      <c r="CZ117" s="260"/>
      <c r="DA117" s="260"/>
      <c r="DB117" s="260"/>
      <c r="DC117" s="260"/>
      <c r="DD117" s="260"/>
      <c r="DE117" s="260"/>
      <c r="DF117" s="260"/>
      <c r="DG117" s="260"/>
      <c r="DH117" s="260"/>
      <c r="DI117" s="260"/>
      <c r="DJ117" s="260"/>
      <c r="DK117" s="260"/>
      <c r="DL117" s="260"/>
      <c r="DM117" s="260"/>
      <c r="DN117" s="260"/>
      <c r="DO117" s="260"/>
      <c r="DP117" s="260"/>
      <c r="DQ117" s="260"/>
      <c r="DR117" s="260"/>
      <c r="DS117" s="260"/>
      <c r="DT117" s="260"/>
      <c r="DU117" s="260"/>
      <c r="DV117" s="260"/>
      <c r="DW117" s="260"/>
      <c r="DX117" s="260"/>
      <c r="DY117" s="260"/>
      <c r="DZ117" s="260"/>
      <c r="EA117" s="260"/>
      <c r="EB117" s="260"/>
      <c r="EC117" s="260"/>
      <c r="ED117" s="260"/>
      <c r="EE117" s="260"/>
      <c r="EF117" s="260"/>
      <c r="EG117" s="260"/>
      <c r="EH117" s="260"/>
      <c r="EI117" s="260"/>
      <c r="EJ117" s="260"/>
      <c r="EK117" s="260"/>
      <c r="EL117" s="260"/>
      <c r="EM117" s="260"/>
      <c r="EN117" s="260"/>
      <c r="EO117" s="260"/>
      <c r="EP117" s="260"/>
      <c r="EQ117" s="260"/>
      <c r="ER117" s="260"/>
      <c r="ES117" s="260"/>
      <c r="ET117" s="260"/>
      <c r="EU117" s="260"/>
      <c r="EV117" s="260"/>
      <c r="EW117" s="260"/>
      <c r="EX117" s="260"/>
      <c r="EY117" s="260"/>
      <c r="EZ117" s="260"/>
      <c r="FA117" s="260"/>
      <c r="FB117" s="260"/>
      <c r="FC117" s="260"/>
      <c r="FD117" s="260"/>
      <c r="FE117" s="260"/>
      <c r="FF117" s="260"/>
      <c r="FG117" s="260"/>
      <c r="FH117" s="260"/>
      <c r="FI117" s="260"/>
      <c r="FJ117" s="260"/>
      <c r="FK117" s="260"/>
      <c r="FL117" s="260"/>
      <c r="FM117" s="260"/>
      <c r="FN117" s="260"/>
      <c r="FO117" s="260"/>
      <c r="FP117" s="260"/>
      <c r="FQ117" s="260"/>
      <c r="FR117" s="260"/>
      <c r="FS117" s="260"/>
      <c r="FT117" s="260"/>
      <c r="FU117" s="260"/>
      <c r="FV117" s="260"/>
      <c r="FW117" s="260"/>
      <c r="FX117" s="260"/>
      <c r="FY117" s="260"/>
      <c r="FZ117" s="260"/>
      <c r="GA117" s="260"/>
      <c r="GB117" s="260"/>
      <c r="GC117" s="260"/>
      <c r="GD117" s="260"/>
      <c r="GE117" s="260"/>
      <c r="GF117" s="260"/>
      <c r="GG117" s="260"/>
      <c r="GH117" s="260"/>
      <c r="GI117" s="260"/>
      <c r="GJ117" s="260"/>
      <c r="GK117" s="260"/>
      <c r="GL117" s="260"/>
      <c r="GM117" s="260"/>
      <c r="GN117" s="260"/>
      <c r="GO117" s="260"/>
      <c r="GP117" s="260"/>
      <c r="GQ117" s="260"/>
      <c r="GR117" s="260"/>
      <c r="GS117" s="260"/>
      <c r="GT117" s="260"/>
      <c r="GU117" s="260"/>
      <c r="GV117" s="260"/>
      <c r="GW117" s="260"/>
      <c r="GX117" s="260"/>
      <c r="GY117" s="260"/>
      <c r="GZ117" s="260"/>
      <c r="HA117" s="260"/>
      <c r="HB117" s="260"/>
      <c r="HC117" s="260"/>
      <c r="HD117" s="260"/>
      <c r="HE117" s="260"/>
      <c r="HF117" s="260"/>
      <c r="HG117" s="260"/>
      <c r="HH117" s="260"/>
      <c r="HI117" s="260"/>
      <c r="HJ117" s="260"/>
      <c r="HK117" s="260"/>
      <c r="HL117" s="260"/>
      <c r="HM117" s="260"/>
      <c r="HN117" s="260"/>
      <c r="HO117" s="260"/>
      <c r="HP117" s="260"/>
      <c r="HQ117" s="260"/>
      <c r="HR117" s="260"/>
      <c r="HS117" s="260"/>
      <c r="HT117" s="260"/>
      <c r="HU117" s="260"/>
      <c r="HV117" s="260"/>
      <c r="HW117" s="260"/>
      <c r="HX117" s="260"/>
      <c r="HY117" s="260"/>
      <c r="HZ117" s="260"/>
      <c r="IA117" s="260"/>
      <c r="IB117" s="260"/>
      <c r="IC117" s="260"/>
      <c r="ID117" s="260"/>
      <c r="IE117" s="260"/>
      <c r="IF117" s="260"/>
      <c r="IG117" s="260"/>
      <c r="IH117" s="260"/>
      <c r="II117" s="260"/>
      <c r="IJ117" s="260"/>
      <c r="IK117" s="260"/>
      <c r="IL117" s="260"/>
      <c r="IM117" s="260"/>
      <c r="IN117" s="260"/>
      <c r="IO117" s="260"/>
      <c r="IP117" s="260"/>
      <c r="IQ117" s="260"/>
      <c r="IR117" s="260"/>
      <c r="IS117" s="260"/>
      <c r="IT117" s="260"/>
      <c r="IU117" s="260"/>
      <c r="IV117" s="260"/>
    </row>
    <row r="118" spans="1:256" ht="18">
      <c r="A118" s="269" t="s">
        <v>346</v>
      </c>
      <c r="B118" s="277">
        <v>122016.27</v>
      </c>
      <c r="C118" s="277">
        <v>130754.32</v>
      </c>
      <c r="D118" s="267"/>
      <c r="E118" s="267"/>
      <c r="F118" s="268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0"/>
      <c r="CL118" s="260"/>
      <c r="CM118" s="260"/>
      <c r="CN118" s="260"/>
      <c r="CO118" s="260"/>
      <c r="CP118" s="260"/>
      <c r="CQ118" s="260"/>
      <c r="CR118" s="260"/>
      <c r="CS118" s="260"/>
      <c r="CT118" s="260"/>
      <c r="CU118" s="260"/>
      <c r="CV118" s="260"/>
      <c r="CW118" s="260"/>
      <c r="CX118" s="260"/>
      <c r="CY118" s="260"/>
      <c r="CZ118" s="260"/>
      <c r="DA118" s="260"/>
      <c r="DB118" s="260"/>
      <c r="DC118" s="260"/>
      <c r="DD118" s="260"/>
      <c r="DE118" s="260"/>
      <c r="DF118" s="260"/>
      <c r="DG118" s="260"/>
      <c r="DH118" s="260"/>
      <c r="DI118" s="260"/>
      <c r="DJ118" s="260"/>
      <c r="DK118" s="260"/>
      <c r="DL118" s="260"/>
      <c r="DM118" s="260"/>
      <c r="DN118" s="260"/>
      <c r="DO118" s="260"/>
      <c r="DP118" s="260"/>
      <c r="DQ118" s="260"/>
      <c r="DR118" s="260"/>
      <c r="DS118" s="260"/>
      <c r="DT118" s="260"/>
      <c r="DU118" s="260"/>
      <c r="DV118" s="260"/>
      <c r="DW118" s="260"/>
      <c r="DX118" s="260"/>
      <c r="DY118" s="260"/>
      <c r="DZ118" s="260"/>
      <c r="EA118" s="260"/>
      <c r="EB118" s="260"/>
      <c r="EC118" s="260"/>
      <c r="ED118" s="260"/>
      <c r="EE118" s="260"/>
      <c r="EF118" s="260"/>
      <c r="EG118" s="260"/>
      <c r="EH118" s="260"/>
      <c r="EI118" s="260"/>
      <c r="EJ118" s="260"/>
      <c r="EK118" s="260"/>
      <c r="EL118" s="260"/>
      <c r="EM118" s="260"/>
      <c r="EN118" s="260"/>
      <c r="EO118" s="260"/>
      <c r="EP118" s="260"/>
      <c r="EQ118" s="260"/>
      <c r="ER118" s="260"/>
      <c r="ES118" s="260"/>
      <c r="ET118" s="260"/>
      <c r="EU118" s="260"/>
      <c r="EV118" s="260"/>
      <c r="EW118" s="260"/>
      <c r="EX118" s="260"/>
      <c r="EY118" s="260"/>
      <c r="EZ118" s="260"/>
      <c r="FA118" s="260"/>
      <c r="FB118" s="260"/>
      <c r="FC118" s="260"/>
      <c r="FD118" s="260"/>
      <c r="FE118" s="260"/>
      <c r="FF118" s="260"/>
      <c r="FG118" s="260"/>
      <c r="FH118" s="260"/>
      <c r="FI118" s="260"/>
      <c r="FJ118" s="260"/>
      <c r="FK118" s="260"/>
      <c r="FL118" s="260"/>
      <c r="FM118" s="260"/>
      <c r="FN118" s="260"/>
      <c r="FO118" s="260"/>
      <c r="FP118" s="260"/>
      <c r="FQ118" s="260"/>
      <c r="FR118" s="260"/>
      <c r="FS118" s="260"/>
      <c r="FT118" s="260"/>
      <c r="FU118" s="260"/>
      <c r="FV118" s="260"/>
      <c r="FW118" s="260"/>
      <c r="FX118" s="260"/>
      <c r="FY118" s="260"/>
      <c r="FZ118" s="260"/>
      <c r="GA118" s="260"/>
      <c r="GB118" s="260"/>
      <c r="GC118" s="260"/>
      <c r="GD118" s="260"/>
      <c r="GE118" s="260"/>
      <c r="GF118" s="260"/>
      <c r="GG118" s="260"/>
      <c r="GH118" s="260"/>
      <c r="GI118" s="260"/>
      <c r="GJ118" s="260"/>
      <c r="GK118" s="260"/>
      <c r="GL118" s="260"/>
      <c r="GM118" s="260"/>
      <c r="GN118" s="260"/>
      <c r="GO118" s="260"/>
      <c r="GP118" s="260"/>
      <c r="GQ118" s="260"/>
      <c r="GR118" s="260"/>
      <c r="GS118" s="260"/>
      <c r="GT118" s="260"/>
      <c r="GU118" s="260"/>
      <c r="GV118" s="260"/>
      <c r="GW118" s="260"/>
      <c r="GX118" s="260"/>
      <c r="GY118" s="260"/>
      <c r="GZ118" s="260"/>
      <c r="HA118" s="260"/>
      <c r="HB118" s="260"/>
      <c r="HC118" s="260"/>
      <c r="HD118" s="260"/>
      <c r="HE118" s="260"/>
      <c r="HF118" s="260"/>
      <c r="HG118" s="260"/>
      <c r="HH118" s="260"/>
      <c r="HI118" s="260"/>
      <c r="HJ118" s="260"/>
      <c r="HK118" s="260"/>
      <c r="HL118" s="260"/>
      <c r="HM118" s="260"/>
      <c r="HN118" s="260"/>
      <c r="HO118" s="260"/>
      <c r="HP118" s="260"/>
      <c r="HQ118" s="260"/>
      <c r="HR118" s="260"/>
      <c r="HS118" s="260"/>
      <c r="HT118" s="260"/>
      <c r="HU118" s="260"/>
      <c r="HV118" s="260"/>
      <c r="HW118" s="260"/>
      <c r="HX118" s="260"/>
      <c r="HY118" s="260"/>
      <c r="HZ118" s="260"/>
      <c r="IA118" s="260"/>
      <c r="IB118" s="260"/>
      <c r="IC118" s="260"/>
      <c r="ID118" s="260"/>
      <c r="IE118" s="260"/>
      <c r="IF118" s="260"/>
      <c r="IG118" s="260"/>
      <c r="IH118" s="260"/>
      <c r="II118" s="260"/>
      <c r="IJ118" s="260"/>
      <c r="IK118" s="260"/>
      <c r="IL118" s="260"/>
      <c r="IM118" s="260"/>
      <c r="IN118" s="260"/>
      <c r="IO118" s="260"/>
      <c r="IP118" s="260"/>
      <c r="IQ118" s="260"/>
      <c r="IR118" s="260"/>
      <c r="IS118" s="260"/>
      <c r="IT118" s="260"/>
      <c r="IU118" s="260"/>
      <c r="IV118" s="260"/>
    </row>
    <row r="119" spans="1:256" ht="18">
      <c r="A119" s="269" t="s">
        <v>347</v>
      </c>
      <c r="B119" s="277">
        <v>49090.26</v>
      </c>
      <c r="C119" s="277">
        <v>51490.49</v>
      </c>
      <c r="D119" s="267"/>
      <c r="E119" s="267"/>
      <c r="F119" s="268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0"/>
      <c r="DB119" s="260"/>
      <c r="DC119" s="260"/>
      <c r="DD119" s="260"/>
      <c r="DE119" s="260"/>
      <c r="DF119" s="260"/>
      <c r="DG119" s="260"/>
      <c r="DH119" s="260"/>
      <c r="DI119" s="260"/>
      <c r="DJ119" s="260"/>
      <c r="DK119" s="260"/>
      <c r="DL119" s="260"/>
      <c r="DM119" s="260"/>
      <c r="DN119" s="260"/>
      <c r="DO119" s="260"/>
      <c r="DP119" s="260"/>
      <c r="DQ119" s="260"/>
      <c r="DR119" s="260"/>
      <c r="DS119" s="260"/>
      <c r="DT119" s="260"/>
      <c r="DU119" s="260"/>
      <c r="DV119" s="260"/>
      <c r="DW119" s="260"/>
      <c r="DX119" s="260"/>
      <c r="DY119" s="260"/>
      <c r="DZ119" s="260"/>
      <c r="EA119" s="260"/>
      <c r="EB119" s="260"/>
      <c r="EC119" s="260"/>
      <c r="ED119" s="260"/>
      <c r="EE119" s="260"/>
      <c r="EF119" s="260"/>
      <c r="EG119" s="260"/>
      <c r="EH119" s="260"/>
      <c r="EI119" s="260"/>
      <c r="EJ119" s="260"/>
      <c r="EK119" s="260"/>
      <c r="EL119" s="260"/>
      <c r="EM119" s="260"/>
      <c r="EN119" s="260"/>
      <c r="EO119" s="260"/>
      <c r="EP119" s="260"/>
      <c r="EQ119" s="260"/>
      <c r="ER119" s="260"/>
      <c r="ES119" s="260"/>
      <c r="ET119" s="260"/>
      <c r="EU119" s="260"/>
      <c r="EV119" s="260"/>
      <c r="EW119" s="260"/>
      <c r="EX119" s="260"/>
      <c r="EY119" s="260"/>
      <c r="EZ119" s="260"/>
      <c r="FA119" s="260"/>
      <c r="FB119" s="260"/>
      <c r="FC119" s="260"/>
      <c r="FD119" s="260"/>
      <c r="FE119" s="260"/>
      <c r="FF119" s="260"/>
      <c r="FG119" s="260"/>
      <c r="FH119" s="260"/>
      <c r="FI119" s="260"/>
      <c r="FJ119" s="260"/>
      <c r="FK119" s="260"/>
      <c r="FL119" s="260"/>
      <c r="FM119" s="260"/>
      <c r="FN119" s="260"/>
      <c r="FO119" s="260"/>
      <c r="FP119" s="260"/>
      <c r="FQ119" s="260"/>
      <c r="FR119" s="260"/>
      <c r="FS119" s="260"/>
      <c r="FT119" s="260"/>
      <c r="FU119" s="260"/>
      <c r="FV119" s="260"/>
      <c r="FW119" s="260"/>
      <c r="FX119" s="260"/>
      <c r="FY119" s="260"/>
      <c r="FZ119" s="260"/>
      <c r="GA119" s="260"/>
      <c r="GB119" s="260"/>
      <c r="GC119" s="260"/>
      <c r="GD119" s="260"/>
      <c r="GE119" s="260"/>
      <c r="GF119" s="260"/>
      <c r="GG119" s="260"/>
      <c r="GH119" s="260"/>
      <c r="GI119" s="260"/>
      <c r="GJ119" s="260"/>
      <c r="GK119" s="260"/>
      <c r="GL119" s="260"/>
      <c r="GM119" s="260"/>
      <c r="GN119" s="260"/>
      <c r="GO119" s="260"/>
      <c r="GP119" s="260"/>
      <c r="GQ119" s="260"/>
      <c r="GR119" s="260"/>
      <c r="GS119" s="260"/>
      <c r="GT119" s="260"/>
      <c r="GU119" s="260"/>
      <c r="GV119" s="260"/>
      <c r="GW119" s="260"/>
      <c r="GX119" s="260"/>
      <c r="GY119" s="260"/>
      <c r="GZ119" s="260"/>
      <c r="HA119" s="260"/>
      <c r="HB119" s="260"/>
      <c r="HC119" s="260"/>
      <c r="HD119" s="260"/>
      <c r="HE119" s="260"/>
      <c r="HF119" s="260"/>
      <c r="HG119" s="260"/>
      <c r="HH119" s="260"/>
      <c r="HI119" s="260"/>
      <c r="HJ119" s="260"/>
      <c r="HK119" s="260"/>
      <c r="HL119" s="260"/>
      <c r="HM119" s="260"/>
      <c r="HN119" s="260"/>
      <c r="HO119" s="260"/>
      <c r="HP119" s="260"/>
      <c r="HQ119" s="260"/>
      <c r="HR119" s="260"/>
      <c r="HS119" s="260"/>
      <c r="HT119" s="260"/>
      <c r="HU119" s="260"/>
      <c r="HV119" s="260"/>
      <c r="HW119" s="260"/>
      <c r="HX119" s="260"/>
      <c r="HY119" s="260"/>
      <c r="HZ119" s="260"/>
      <c r="IA119" s="260"/>
      <c r="IB119" s="260"/>
      <c r="IC119" s="260"/>
      <c r="ID119" s="260"/>
      <c r="IE119" s="260"/>
      <c r="IF119" s="260"/>
      <c r="IG119" s="260"/>
      <c r="IH119" s="260"/>
      <c r="II119" s="260"/>
      <c r="IJ119" s="260"/>
      <c r="IK119" s="260"/>
      <c r="IL119" s="260"/>
      <c r="IM119" s="260"/>
      <c r="IN119" s="260"/>
      <c r="IO119" s="260"/>
      <c r="IP119" s="260"/>
      <c r="IQ119" s="260"/>
      <c r="IR119" s="260"/>
      <c r="IS119" s="260"/>
      <c r="IT119" s="260"/>
      <c r="IU119" s="260"/>
      <c r="IV119" s="260"/>
    </row>
    <row r="120" spans="1:256" ht="18">
      <c r="A120" s="269" t="s">
        <v>348</v>
      </c>
      <c r="B120" s="277">
        <v>337726.96</v>
      </c>
      <c r="C120" s="277">
        <v>363991.03</v>
      </c>
      <c r="D120" s="267"/>
      <c r="E120" s="267"/>
      <c r="F120" s="268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  <c r="CU120" s="260"/>
      <c r="CV120" s="260"/>
      <c r="CW120" s="260"/>
      <c r="CX120" s="260"/>
      <c r="CY120" s="260"/>
      <c r="CZ120" s="260"/>
      <c r="DA120" s="260"/>
      <c r="DB120" s="260"/>
      <c r="DC120" s="260"/>
      <c r="DD120" s="260"/>
      <c r="DE120" s="260"/>
      <c r="DF120" s="260"/>
      <c r="DG120" s="260"/>
      <c r="DH120" s="260"/>
      <c r="DI120" s="260"/>
      <c r="DJ120" s="260"/>
      <c r="DK120" s="260"/>
      <c r="DL120" s="260"/>
      <c r="DM120" s="260"/>
      <c r="DN120" s="260"/>
      <c r="DO120" s="260"/>
      <c r="DP120" s="260"/>
      <c r="DQ120" s="260"/>
      <c r="DR120" s="260"/>
      <c r="DS120" s="260"/>
      <c r="DT120" s="260"/>
      <c r="DU120" s="260"/>
      <c r="DV120" s="260"/>
      <c r="DW120" s="260"/>
      <c r="DX120" s="260"/>
      <c r="DY120" s="260"/>
      <c r="DZ120" s="260"/>
      <c r="EA120" s="260"/>
      <c r="EB120" s="260"/>
      <c r="EC120" s="260"/>
      <c r="ED120" s="260"/>
      <c r="EE120" s="260"/>
      <c r="EF120" s="260"/>
      <c r="EG120" s="260"/>
      <c r="EH120" s="260"/>
      <c r="EI120" s="260"/>
      <c r="EJ120" s="260"/>
      <c r="EK120" s="260"/>
      <c r="EL120" s="260"/>
      <c r="EM120" s="260"/>
      <c r="EN120" s="260"/>
      <c r="EO120" s="260"/>
      <c r="EP120" s="260"/>
      <c r="EQ120" s="260"/>
      <c r="ER120" s="260"/>
      <c r="ES120" s="260"/>
      <c r="ET120" s="260"/>
      <c r="EU120" s="260"/>
      <c r="EV120" s="260"/>
      <c r="EW120" s="260"/>
      <c r="EX120" s="260"/>
      <c r="EY120" s="260"/>
      <c r="EZ120" s="260"/>
      <c r="FA120" s="260"/>
      <c r="FB120" s="260"/>
      <c r="FC120" s="260"/>
      <c r="FD120" s="260"/>
      <c r="FE120" s="260"/>
      <c r="FF120" s="260"/>
      <c r="FG120" s="260"/>
      <c r="FH120" s="260"/>
      <c r="FI120" s="260"/>
      <c r="FJ120" s="260"/>
      <c r="FK120" s="260"/>
      <c r="FL120" s="260"/>
      <c r="FM120" s="260"/>
      <c r="FN120" s="260"/>
      <c r="FO120" s="260"/>
      <c r="FP120" s="260"/>
      <c r="FQ120" s="260"/>
      <c r="FR120" s="260"/>
      <c r="FS120" s="260"/>
      <c r="FT120" s="260"/>
      <c r="FU120" s="260"/>
      <c r="FV120" s="260"/>
      <c r="FW120" s="260"/>
      <c r="FX120" s="260"/>
      <c r="FY120" s="260"/>
      <c r="FZ120" s="260"/>
      <c r="GA120" s="260"/>
      <c r="GB120" s="260"/>
      <c r="GC120" s="260"/>
      <c r="GD120" s="260"/>
      <c r="GE120" s="260"/>
      <c r="GF120" s="260"/>
      <c r="GG120" s="260"/>
      <c r="GH120" s="260"/>
      <c r="GI120" s="260"/>
      <c r="GJ120" s="260"/>
      <c r="GK120" s="260"/>
      <c r="GL120" s="260"/>
      <c r="GM120" s="260"/>
      <c r="GN120" s="260"/>
      <c r="GO120" s="260"/>
      <c r="GP120" s="260"/>
      <c r="GQ120" s="260"/>
      <c r="GR120" s="260"/>
      <c r="GS120" s="260"/>
      <c r="GT120" s="260"/>
      <c r="GU120" s="260"/>
      <c r="GV120" s="260"/>
      <c r="GW120" s="260"/>
      <c r="GX120" s="260"/>
      <c r="GY120" s="260"/>
      <c r="GZ120" s="260"/>
      <c r="HA120" s="260"/>
      <c r="HB120" s="260"/>
      <c r="HC120" s="260"/>
      <c r="HD120" s="260"/>
      <c r="HE120" s="260"/>
      <c r="HF120" s="260"/>
      <c r="HG120" s="260"/>
      <c r="HH120" s="260"/>
      <c r="HI120" s="260"/>
      <c r="HJ120" s="260"/>
      <c r="HK120" s="260"/>
      <c r="HL120" s="260"/>
      <c r="HM120" s="260"/>
      <c r="HN120" s="260"/>
      <c r="HO120" s="260"/>
      <c r="HP120" s="260"/>
      <c r="HQ120" s="260"/>
      <c r="HR120" s="260"/>
      <c r="HS120" s="260"/>
      <c r="HT120" s="260"/>
      <c r="HU120" s="260"/>
      <c r="HV120" s="260"/>
      <c r="HW120" s="260"/>
      <c r="HX120" s="260"/>
      <c r="HY120" s="260"/>
      <c r="HZ120" s="260"/>
      <c r="IA120" s="260"/>
      <c r="IB120" s="260"/>
      <c r="IC120" s="260"/>
      <c r="ID120" s="260"/>
      <c r="IE120" s="260"/>
      <c r="IF120" s="260"/>
      <c r="IG120" s="260"/>
      <c r="IH120" s="260"/>
      <c r="II120" s="260"/>
      <c r="IJ120" s="260"/>
      <c r="IK120" s="260"/>
      <c r="IL120" s="260"/>
      <c r="IM120" s="260"/>
      <c r="IN120" s="260"/>
      <c r="IO120" s="260"/>
      <c r="IP120" s="260"/>
      <c r="IQ120" s="260"/>
      <c r="IR120" s="260"/>
      <c r="IS120" s="260"/>
      <c r="IT120" s="260"/>
      <c r="IU120" s="260"/>
      <c r="IV120" s="260"/>
    </row>
    <row r="121" spans="1:256" ht="18">
      <c r="A121" s="269" t="s">
        <v>349</v>
      </c>
      <c r="B121" s="277">
        <v>141599.32</v>
      </c>
      <c r="C121" s="277">
        <v>151915.82</v>
      </c>
      <c r="D121" s="267"/>
      <c r="E121" s="267"/>
      <c r="F121" s="268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  <c r="DR121" s="260"/>
      <c r="DS121" s="260"/>
      <c r="DT121" s="260"/>
      <c r="DU121" s="260"/>
      <c r="DV121" s="260"/>
      <c r="DW121" s="260"/>
      <c r="DX121" s="260"/>
      <c r="DY121" s="260"/>
      <c r="DZ121" s="260"/>
      <c r="EA121" s="260"/>
      <c r="EB121" s="260"/>
      <c r="EC121" s="260"/>
      <c r="ED121" s="260"/>
      <c r="EE121" s="260"/>
      <c r="EF121" s="260"/>
      <c r="EG121" s="260"/>
      <c r="EH121" s="260"/>
      <c r="EI121" s="260"/>
      <c r="EJ121" s="260"/>
      <c r="EK121" s="260"/>
      <c r="EL121" s="260"/>
      <c r="EM121" s="260"/>
      <c r="EN121" s="260"/>
      <c r="EO121" s="260"/>
      <c r="EP121" s="260"/>
      <c r="EQ121" s="260"/>
      <c r="ER121" s="260"/>
      <c r="ES121" s="260"/>
      <c r="ET121" s="260"/>
      <c r="EU121" s="260"/>
      <c r="EV121" s="260"/>
      <c r="EW121" s="260"/>
      <c r="EX121" s="260"/>
      <c r="EY121" s="260"/>
      <c r="EZ121" s="260"/>
      <c r="FA121" s="260"/>
      <c r="FB121" s="260"/>
      <c r="FC121" s="260"/>
      <c r="FD121" s="260"/>
      <c r="FE121" s="260"/>
      <c r="FF121" s="260"/>
      <c r="FG121" s="260"/>
      <c r="FH121" s="260"/>
      <c r="FI121" s="260"/>
      <c r="FJ121" s="260"/>
      <c r="FK121" s="260"/>
      <c r="FL121" s="260"/>
      <c r="FM121" s="260"/>
      <c r="FN121" s="260"/>
      <c r="FO121" s="260"/>
      <c r="FP121" s="260"/>
      <c r="FQ121" s="260"/>
      <c r="FR121" s="260"/>
      <c r="FS121" s="260"/>
      <c r="FT121" s="260"/>
      <c r="FU121" s="260"/>
      <c r="FV121" s="260"/>
      <c r="FW121" s="260"/>
      <c r="FX121" s="260"/>
      <c r="FY121" s="260"/>
      <c r="FZ121" s="260"/>
      <c r="GA121" s="260"/>
      <c r="GB121" s="260"/>
      <c r="GC121" s="260"/>
      <c r="GD121" s="260"/>
      <c r="GE121" s="260"/>
      <c r="GF121" s="260"/>
      <c r="GG121" s="260"/>
      <c r="GH121" s="260"/>
      <c r="GI121" s="260"/>
      <c r="GJ121" s="260"/>
      <c r="GK121" s="260"/>
      <c r="GL121" s="260"/>
      <c r="GM121" s="260"/>
      <c r="GN121" s="260"/>
      <c r="GO121" s="260"/>
      <c r="GP121" s="260"/>
      <c r="GQ121" s="260"/>
      <c r="GR121" s="260"/>
      <c r="GS121" s="260"/>
      <c r="GT121" s="260"/>
      <c r="GU121" s="260"/>
      <c r="GV121" s="260"/>
      <c r="GW121" s="260"/>
      <c r="GX121" s="260"/>
      <c r="GY121" s="260"/>
      <c r="GZ121" s="260"/>
      <c r="HA121" s="260"/>
      <c r="HB121" s="260"/>
      <c r="HC121" s="260"/>
      <c r="HD121" s="260"/>
      <c r="HE121" s="260"/>
      <c r="HF121" s="260"/>
      <c r="HG121" s="260"/>
      <c r="HH121" s="260"/>
      <c r="HI121" s="260"/>
      <c r="HJ121" s="260"/>
      <c r="HK121" s="260"/>
      <c r="HL121" s="260"/>
      <c r="HM121" s="260"/>
      <c r="HN121" s="260"/>
      <c r="HO121" s="260"/>
      <c r="HP121" s="260"/>
      <c r="HQ121" s="260"/>
      <c r="HR121" s="260"/>
      <c r="HS121" s="260"/>
      <c r="HT121" s="260"/>
      <c r="HU121" s="260"/>
      <c r="HV121" s="260"/>
      <c r="HW121" s="260"/>
      <c r="HX121" s="260"/>
      <c r="HY121" s="260"/>
      <c r="HZ121" s="260"/>
      <c r="IA121" s="260"/>
      <c r="IB121" s="260"/>
      <c r="IC121" s="260"/>
      <c r="ID121" s="260"/>
      <c r="IE121" s="260"/>
      <c r="IF121" s="260"/>
      <c r="IG121" s="260"/>
      <c r="IH121" s="260"/>
      <c r="II121" s="260"/>
      <c r="IJ121" s="260"/>
      <c r="IK121" s="260"/>
      <c r="IL121" s="260"/>
      <c r="IM121" s="260"/>
      <c r="IN121" s="260"/>
      <c r="IO121" s="260"/>
      <c r="IP121" s="260"/>
      <c r="IQ121" s="260"/>
      <c r="IR121" s="260"/>
      <c r="IS121" s="260"/>
      <c r="IT121" s="260"/>
      <c r="IU121" s="260"/>
      <c r="IV121" s="260"/>
    </row>
    <row r="122" spans="1:256" ht="18">
      <c r="A122" s="269" t="s">
        <v>106</v>
      </c>
      <c r="B122" s="277" t="s">
        <v>106</v>
      </c>
      <c r="C122" s="277"/>
      <c r="D122" s="267"/>
      <c r="E122" s="267"/>
      <c r="F122" s="268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0"/>
      <c r="DG122" s="260"/>
      <c r="DH122" s="260"/>
      <c r="DI122" s="260"/>
      <c r="DJ122" s="260"/>
      <c r="DK122" s="260"/>
      <c r="DL122" s="260"/>
      <c r="DM122" s="260"/>
      <c r="DN122" s="260"/>
      <c r="DO122" s="260"/>
      <c r="DP122" s="260"/>
      <c r="DQ122" s="260"/>
      <c r="DR122" s="260"/>
      <c r="DS122" s="260"/>
      <c r="DT122" s="260"/>
      <c r="DU122" s="260"/>
      <c r="DV122" s="260"/>
      <c r="DW122" s="260"/>
      <c r="DX122" s="260"/>
      <c r="DY122" s="260"/>
      <c r="DZ122" s="260"/>
      <c r="EA122" s="260"/>
      <c r="EB122" s="260"/>
      <c r="EC122" s="260"/>
      <c r="ED122" s="260"/>
      <c r="EE122" s="260"/>
      <c r="EF122" s="260"/>
      <c r="EG122" s="260"/>
      <c r="EH122" s="260"/>
      <c r="EI122" s="260"/>
      <c r="EJ122" s="260"/>
      <c r="EK122" s="260"/>
      <c r="EL122" s="260"/>
      <c r="EM122" s="260"/>
      <c r="EN122" s="260"/>
      <c r="EO122" s="260"/>
      <c r="EP122" s="260"/>
      <c r="EQ122" s="260"/>
      <c r="ER122" s="260"/>
      <c r="ES122" s="260"/>
      <c r="ET122" s="260"/>
      <c r="EU122" s="260"/>
      <c r="EV122" s="260"/>
      <c r="EW122" s="260"/>
      <c r="EX122" s="260"/>
      <c r="EY122" s="260"/>
      <c r="EZ122" s="260"/>
      <c r="FA122" s="260"/>
      <c r="FB122" s="260"/>
      <c r="FC122" s="260"/>
      <c r="FD122" s="260"/>
      <c r="FE122" s="260"/>
      <c r="FF122" s="260"/>
      <c r="FG122" s="260"/>
      <c r="FH122" s="260"/>
      <c r="FI122" s="260"/>
      <c r="FJ122" s="260"/>
      <c r="FK122" s="260"/>
      <c r="FL122" s="260"/>
      <c r="FM122" s="260"/>
      <c r="FN122" s="260"/>
      <c r="FO122" s="260"/>
      <c r="FP122" s="260"/>
      <c r="FQ122" s="260"/>
      <c r="FR122" s="260"/>
      <c r="FS122" s="260"/>
      <c r="FT122" s="260"/>
      <c r="FU122" s="260"/>
      <c r="FV122" s="260"/>
      <c r="FW122" s="260"/>
      <c r="FX122" s="260"/>
      <c r="FY122" s="260"/>
      <c r="FZ122" s="260"/>
      <c r="GA122" s="260"/>
      <c r="GB122" s="260"/>
      <c r="GC122" s="260"/>
      <c r="GD122" s="260"/>
      <c r="GE122" s="260"/>
      <c r="GF122" s="260"/>
      <c r="GG122" s="260"/>
      <c r="GH122" s="260"/>
      <c r="GI122" s="260"/>
      <c r="GJ122" s="260"/>
      <c r="GK122" s="260"/>
      <c r="GL122" s="260"/>
      <c r="GM122" s="260"/>
      <c r="GN122" s="260"/>
      <c r="GO122" s="260"/>
      <c r="GP122" s="260"/>
      <c r="GQ122" s="260"/>
      <c r="GR122" s="260"/>
      <c r="GS122" s="260"/>
      <c r="GT122" s="260"/>
      <c r="GU122" s="260"/>
      <c r="GV122" s="260"/>
      <c r="GW122" s="260"/>
      <c r="GX122" s="260"/>
      <c r="GY122" s="260"/>
      <c r="GZ122" s="260"/>
      <c r="HA122" s="260"/>
      <c r="HB122" s="260"/>
      <c r="HC122" s="260"/>
      <c r="HD122" s="260"/>
      <c r="HE122" s="260"/>
      <c r="HF122" s="260"/>
      <c r="HG122" s="260"/>
      <c r="HH122" s="260"/>
      <c r="HI122" s="260"/>
      <c r="HJ122" s="260"/>
      <c r="HK122" s="260"/>
      <c r="HL122" s="260"/>
      <c r="HM122" s="260"/>
      <c r="HN122" s="260"/>
      <c r="HO122" s="260"/>
      <c r="HP122" s="260"/>
      <c r="HQ122" s="260"/>
      <c r="HR122" s="260"/>
      <c r="HS122" s="260"/>
      <c r="HT122" s="260"/>
      <c r="HU122" s="260"/>
      <c r="HV122" s="260"/>
      <c r="HW122" s="260"/>
      <c r="HX122" s="260"/>
      <c r="HY122" s="260"/>
      <c r="HZ122" s="260"/>
      <c r="IA122" s="260"/>
      <c r="IB122" s="260"/>
      <c r="IC122" s="260"/>
      <c r="ID122" s="260"/>
      <c r="IE122" s="260"/>
      <c r="IF122" s="260"/>
      <c r="IG122" s="260"/>
      <c r="IH122" s="260"/>
      <c r="II122" s="260"/>
      <c r="IJ122" s="260"/>
      <c r="IK122" s="260"/>
      <c r="IL122" s="260"/>
      <c r="IM122" s="260"/>
      <c r="IN122" s="260"/>
      <c r="IO122" s="260"/>
      <c r="IP122" s="260"/>
      <c r="IQ122" s="260"/>
      <c r="IR122" s="260"/>
      <c r="IS122" s="260"/>
      <c r="IT122" s="260"/>
      <c r="IU122" s="260"/>
      <c r="IV122" s="260"/>
    </row>
    <row r="123" spans="1:256" ht="18">
      <c r="A123" s="271" t="s">
        <v>219</v>
      </c>
      <c r="B123" s="267">
        <f>SUM(B97:B122)</f>
        <v>13009873.129999999</v>
      </c>
      <c r="C123" s="267">
        <f>SUM(C97:C122)</f>
        <v>11993682.15</v>
      </c>
      <c r="D123" s="267">
        <f>C123-B123</f>
        <v>-1016190.9799999986</v>
      </c>
      <c r="E123" s="272">
        <f>D123/B123</f>
        <v>-0.07810921519724295</v>
      </c>
      <c r="F123" s="268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  <c r="DR123" s="260"/>
      <c r="DS123" s="260"/>
      <c r="DT123" s="260"/>
      <c r="DU123" s="260"/>
      <c r="DV123" s="260"/>
      <c r="DW123" s="260"/>
      <c r="DX123" s="260"/>
      <c r="DY123" s="260"/>
      <c r="DZ123" s="260"/>
      <c r="EA123" s="260"/>
      <c r="EB123" s="260"/>
      <c r="EC123" s="260"/>
      <c r="ED123" s="260"/>
      <c r="EE123" s="260"/>
      <c r="EF123" s="260"/>
      <c r="EG123" s="260"/>
      <c r="EH123" s="260"/>
      <c r="EI123" s="260"/>
      <c r="EJ123" s="260"/>
      <c r="EK123" s="260"/>
      <c r="EL123" s="260"/>
      <c r="EM123" s="260"/>
      <c r="EN123" s="260"/>
      <c r="EO123" s="260"/>
      <c r="EP123" s="260"/>
      <c r="EQ123" s="260"/>
      <c r="ER123" s="260"/>
      <c r="ES123" s="260"/>
      <c r="ET123" s="260"/>
      <c r="EU123" s="260"/>
      <c r="EV123" s="260"/>
      <c r="EW123" s="260"/>
      <c r="EX123" s="260"/>
      <c r="EY123" s="260"/>
      <c r="EZ123" s="260"/>
      <c r="FA123" s="260"/>
      <c r="FB123" s="260"/>
      <c r="FC123" s="260"/>
      <c r="FD123" s="260"/>
      <c r="FE123" s="260"/>
      <c r="FF123" s="260"/>
      <c r="FG123" s="260"/>
      <c r="FH123" s="260"/>
      <c r="FI123" s="260"/>
      <c r="FJ123" s="260"/>
      <c r="FK123" s="260"/>
      <c r="FL123" s="260"/>
      <c r="FM123" s="260"/>
      <c r="FN123" s="260"/>
      <c r="FO123" s="260"/>
      <c r="FP123" s="260"/>
      <c r="FQ123" s="260"/>
      <c r="FR123" s="260"/>
      <c r="FS123" s="260"/>
      <c r="FT123" s="260"/>
      <c r="FU123" s="260"/>
      <c r="FV123" s="260"/>
      <c r="FW123" s="260"/>
      <c r="FX123" s="260"/>
      <c r="FY123" s="260"/>
      <c r="FZ123" s="260"/>
      <c r="GA123" s="260"/>
      <c r="GB123" s="260"/>
      <c r="GC123" s="260"/>
      <c r="GD123" s="260"/>
      <c r="GE123" s="260"/>
      <c r="GF123" s="260"/>
      <c r="GG123" s="260"/>
      <c r="GH123" s="260"/>
      <c r="GI123" s="260"/>
      <c r="GJ123" s="260"/>
      <c r="GK123" s="260"/>
      <c r="GL123" s="260"/>
      <c r="GM123" s="260"/>
      <c r="GN123" s="260"/>
      <c r="GO123" s="260"/>
      <c r="GP123" s="260"/>
      <c r="GQ123" s="260"/>
      <c r="GR123" s="260"/>
      <c r="GS123" s="260"/>
      <c r="GT123" s="260"/>
      <c r="GU123" s="260"/>
      <c r="GV123" s="260"/>
      <c r="GW123" s="260"/>
      <c r="GX123" s="260"/>
      <c r="GY123" s="260"/>
      <c r="GZ123" s="260"/>
      <c r="HA123" s="260"/>
      <c r="HB123" s="260"/>
      <c r="HC123" s="260"/>
      <c r="HD123" s="260"/>
      <c r="HE123" s="260"/>
      <c r="HF123" s="260"/>
      <c r="HG123" s="260"/>
      <c r="HH123" s="260"/>
      <c r="HI123" s="260"/>
      <c r="HJ123" s="260"/>
      <c r="HK123" s="260"/>
      <c r="HL123" s="260"/>
      <c r="HM123" s="260"/>
      <c r="HN123" s="260"/>
      <c r="HO123" s="260"/>
      <c r="HP123" s="260"/>
      <c r="HQ123" s="260"/>
      <c r="HR123" s="260"/>
      <c r="HS123" s="260"/>
      <c r="HT123" s="260"/>
      <c r="HU123" s="260"/>
      <c r="HV123" s="260"/>
      <c r="HW123" s="260"/>
      <c r="HX123" s="260"/>
      <c r="HY123" s="260"/>
      <c r="HZ123" s="260"/>
      <c r="IA123" s="260"/>
      <c r="IB123" s="260"/>
      <c r="IC123" s="260"/>
      <c r="ID123" s="260"/>
      <c r="IE123" s="260"/>
      <c r="IF123" s="260"/>
      <c r="IG123" s="260"/>
      <c r="IH123" s="260"/>
      <c r="II123" s="260"/>
      <c r="IJ123" s="260"/>
      <c r="IK123" s="260"/>
      <c r="IL123" s="260"/>
      <c r="IM123" s="260"/>
      <c r="IN123" s="260"/>
      <c r="IO123" s="260"/>
      <c r="IP123" s="260"/>
      <c r="IQ123" s="260"/>
      <c r="IR123" s="260"/>
      <c r="IS123" s="260"/>
      <c r="IT123" s="260"/>
      <c r="IU123" s="260"/>
      <c r="IV123" s="260"/>
    </row>
    <row r="124" spans="1:256" ht="18">
      <c r="A124" s="278" t="s">
        <v>106</v>
      </c>
      <c r="B124" s="278"/>
      <c r="C124" s="278"/>
      <c r="D124" s="278"/>
      <c r="E124" s="278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  <c r="DR124" s="260"/>
      <c r="DS124" s="260"/>
      <c r="DT124" s="260"/>
      <c r="DU124" s="260"/>
      <c r="DV124" s="260"/>
      <c r="DW124" s="260"/>
      <c r="DX124" s="260"/>
      <c r="DY124" s="260"/>
      <c r="DZ124" s="260"/>
      <c r="EA124" s="260"/>
      <c r="EB124" s="260"/>
      <c r="EC124" s="260"/>
      <c r="ED124" s="260"/>
      <c r="EE124" s="260"/>
      <c r="EF124" s="260"/>
      <c r="EG124" s="260"/>
      <c r="EH124" s="260"/>
      <c r="EI124" s="260"/>
      <c r="EJ124" s="260"/>
      <c r="EK124" s="260"/>
      <c r="EL124" s="260"/>
      <c r="EM124" s="260"/>
      <c r="EN124" s="260"/>
      <c r="EO124" s="260"/>
      <c r="EP124" s="260"/>
      <c r="EQ124" s="260"/>
      <c r="ER124" s="260"/>
      <c r="ES124" s="260"/>
      <c r="ET124" s="260"/>
      <c r="EU124" s="260"/>
      <c r="EV124" s="260"/>
      <c r="EW124" s="260"/>
      <c r="EX124" s="260"/>
      <c r="EY124" s="260"/>
      <c r="EZ124" s="260"/>
      <c r="FA124" s="260"/>
      <c r="FB124" s="260"/>
      <c r="FC124" s="260"/>
      <c r="FD124" s="260"/>
      <c r="FE124" s="260"/>
      <c r="FF124" s="260"/>
      <c r="FG124" s="260"/>
      <c r="FH124" s="260"/>
      <c r="FI124" s="260"/>
      <c r="FJ124" s="260"/>
      <c r="FK124" s="260"/>
      <c r="FL124" s="260"/>
      <c r="FM124" s="260"/>
      <c r="FN124" s="260"/>
      <c r="FO124" s="260"/>
      <c r="FP124" s="260"/>
      <c r="FQ124" s="260"/>
      <c r="FR124" s="260"/>
      <c r="FS124" s="260"/>
      <c r="FT124" s="260"/>
      <c r="FU124" s="260"/>
      <c r="FV124" s="260"/>
      <c r="FW124" s="260"/>
      <c r="FX124" s="260"/>
      <c r="FY124" s="260"/>
      <c r="FZ124" s="260"/>
      <c r="GA124" s="260"/>
      <c r="GB124" s="260"/>
      <c r="GC124" s="260"/>
      <c r="GD124" s="260"/>
      <c r="GE124" s="260"/>
      <c r="GF124" s="260"/>
      <c r="GG124" s="260"/>
      <c r="GH124" s="260"/>
      <c r="GI124" s="260"/>
      <c r="GJ124" s="260"/>
      <c r="GK124" s="260"/>
      <c r="GL124" s="260"/>
      <c r="GM124" s="260"/>
      <c r="GN124" s="260"/>
      <c r="GO124" s="260"/>
      <c r="GP124" s="260"/>
      <c r="GQ124" s="260"/>
      <c r="GR124" s="260"/>
      <c r="GS124" s="260"/>
      <c r="GT124" s="260"/>
      <c r="GU124" s="260"/>
      <c r="GV124" s="260"/>
      <c r="GW124" s="260"/>
      <c r="GX124" s="260"/>
      <c r="GY124" s="260"/>
      <c r="GZ124" s="260"/>
      <c r="HA124" s="260"/>
      <c r="HB124" s="260"/>
      <c r="HC124" s="260"/>
      <c r="HD124" s="260"/>
      <c r="HE124" s="260"/>
      <c r="HF124" s="260"/>
      <c r="HG124" s="260"/>
      <c r="HH124" s="260"/>
      <c r="HI124" s="260"/>
      <c r="HJ124" s="260"/>
      <c r="HK124" s="260"/>
      <c r="HL124" s="260"/>
      <c r="HM124" s="260"/>
      <c r="HN124" s="260"/>
      <c r="HO124" s="260"/>
      <c r="HP124" s="260"/>
      <c r="HQ124" s="260"/>
      <c r="HR124" s="260"/>
      <c r="HS124" s="260"/>
      <c r="HT124" s="260"/>
      <c r="HU124" s="260"/>
      <c r="HV124" s="260"/>
      <c r="HW124" s="260"/>
      <c r="HX124" s="260"/>
      <c r="HY124" s="260"/>
      <c r="HZ124" s="260"/>
      <c r="IA124" s="260"/>
      <c r="IB124" s="260"/>
      <c r="IC124" s="260"/>
      <c r="ID124" s="260"/>
      <c r="IE124" s="260"/>
      <c r="IF124" s="260"/>
      <c r="IG124" s="260"/>
      <c r="IH124" s="260"/>
      <c r="II124" s="260"/>
      <c r="IJ124" s="260"/>
      <c r="IK124" s="260"/>
      <c r="IL124" s="260"/>
      <c r="IM124" s="260"/>
      <c r="IN124" s="260"/>
      <c r="IO124" s="260"/>
      <c r="IP124" s="260"/>
      <c r="IQ124" s="260"/>
      <c r="IR124" s="260"/>
      <c r="IS124" s="260"/>
      <c r="IT124" s="260"/>
      <c r="IU124" s="260"/>
      <c r="IV124" s="260"/>
    </row>
    <row r="125" spans="1:256" ht="18">
      <c r="A125" s="257"/>
      <c r="B125" s="257"/>
      <c r="C125" s="257"/>
      <c r="D125" s="257"/>
      <c r="E125" s="257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0"/>
      <c r="DE125" s="260"/>
      <c r="DF125" s="260"/>
      <c r="DG125" s="260"/>
      <c r="DH125" s="260"/>
      <c r="DI125" s="260"/>
      <c r="DJ125" s="260"/>
      <c r="DK125" s="260"/>
      <c r="DL125" s="260"/>
      <c r="DM125" s="260"/>
      <c r="DN125" s="260"/>
      <c r="DO125" s="260"/>
      <c r="DP125" s="260"/>
      <c r="DQ125" s="260"/>
      <c r="DR125" s="260"/>
      <c r="DS125" s="260"/>
      <c r="DT125" s="260"/>
      <c r="DU125" s="260"/>
      <c r="DV125" s="260"/>
      <c r="DW125" s="260"/>
      <c r="DX125" s="260"/>
      <c r="DY125" s="260"/>
      <c r="DZ125" s="260"/>
      <c r="EA125" s="260"/>
      <c r="EB125" s="260"/>
      <c r="EC125" s="260"/>
      <c r="ED125" s="260"/>
      <c r="EE125" s="260"/>
      <c r="EF125" s="260"/>
      <c r="EG125" s="260"/>
      <c r="EH125" s="260"/>
      <c r="EI125" s="260"/>
      <c r="EJ125" s="260"/>
      <c r="EK125" s="260"/>
      <c r="EL125" s="260"/>
      <c r="EM125" s="260"/>
      <c r="EN125" s="260"/>
      <c r="EO125" s="260"/>
      <c r="EP125" s="260"/>
      <c r="EQ125" s="260"/>
      <c r="ER125" s="260"/>
      <c r="ES125" s="260"/>
      <c r="ET125" s="260"/>
      <c r="EU125" s="260"/>
      <c r="EV125" s="260"/>
      <c r="EW125" s="260"/>
      <c r="EX125" s="260"/>
      <c r="EY125" s="260"/>
      <c r="EZ125" s="260"/>
      <c r="FA125" s="260"/>
      <c r="FB125" s="260"/>
      <c r="FC125" s="260"/>
      <c r="FD125" s="260"/>
      <c r="FE125" s="260"/>
      <c r="FF125" s="260"/>
      <c r="FG125" s="260"/>
      <c r="FH125" s="260"/>
      <c r="FI125" s="260"/>
      <c r="FJ125" s="260"/>
      <c r="FK125" s="260"/>
      <c r="FL125" s="260"/>
      <c r="FM125" s="260"/>
      <c r="FN125" s="260"/>
      <c r="FO125" s="260"/>
      <c r="FP125" s="260"/>
      <c r="FQ125" s="260"/>
      <c r="FR125" s="260"/>
      <c r="FS125" s="260"/>
      <c r="FT125" s="260"/>
      <c r="FU125" s="260"/>
      <c r="FV125" s="260"/>
      <c r="FW125" s="260"/>
      <c r="FX125" s="260"/>
      <c r="FY125" s="260"/>
      <c r="FZ125" s="260"/>
      <c r="GA125" s="260"/>
      <c r="GB125" s="260"/>
      <c r="GC125" s="260"/>
      <c r="GD125" s="260"/>
      <c r="GE125" s="260"/>
      <c r="GF125" s="260"/>
      <c r="GG125" s="260"/>
      <c r="GH125" s="260"/>
      <c r="GI125" s="260"/>
      <c r="GJ125" s="260"/>
      <c r="GK125" s="260"/>
      <c r="GL125" s="260"/>
      <c r="GM125" s="260"/>
      <c r="GN125" s="260"/>
      <c r="GO125" s="260"/>
      <c r="GP125" s="260"/>
      <c r="GQ125" s="260"/>
      <c r="GR125" s="260"/>
      <c r="GS125" s="260"/>
      <c r="GT125" s="260"/>
      <c r="GU125" s="260"/>
      <c r="GV125" s="260"/>
      <c r="GW125" s="260"/>
      <c r="GX125" s="260"/>
      <c r="GY125" s="260"/>
      <c r="GZ125" s="260"/>
      <c r="HA125" s="260"/>
      <c r="HB125" s="260"/>
      <c r="HC125" s="260"/>
      <c r="HD125" s="260"/>
      <c r="HE125" s="260"/>
      <c r="HF125" s="260"/>
      <c r="HG125" s="260"/>
      <c r="HH125" s="260"/>
      <c r="HI125" s="260"/>
      <c r="HJ125" s="260"/>
      <c r="HK125" s="260"/>
      <c r="HL125" s="260"/>
      <c r="HM125" s="260"/>
      <c r="HN125" s="260"/>
      <c r="HO125" s="260"/>
      <c r="HP125" s="260"/>
      <c r="HQ125" s="260"/>
      <c r="HR125" s="260"/>
      <c r="HS125" s="260"/>
      <c r="HT125" s="260"/>
      <c r="HU125" s="260"/>
      <c r="HV125" s="260"/>
      <c r="HW125" s="260"/>
      <c r="HX125" s="260"/>
      <c r="HY125" s="260"/>
      <c r="HZ125" s="260"/>
      <c r="IA125" s="260"/>
      <c r="IB125" s="260"/>
      <c r="IC125" s="260"/>
      <c r="ID125" s="260"/>
      <c r="IE125" s="260"/>
      <c r="IF125" s="260"/>
      <c r="IG125" s="260"/>
      <c r="IH125" s="260"/>
      <c r="II125" s="260"/>
      <c r="IJ125" s="260"/>
      <c r="IK125" s="260"/>
      <c r="IL125" s="260"/>
      <c r="IM125" s="260"/>
      <c r="IN125" s="260"/>
      <c r="IO125" s="260"/>
      <c r="IP125" s="260"/>
      <c r="IQ125" s="260"/>
      <c r="IR125" s="260"/>
      <c r="IS125" s="260"/>
      <c r="IT125" s="260"/>
      <c r="IU125" s="260"/>
      <c r="IV125" s="260"/>
    </row>
    <row r="126" spans="1:256" ht="18">
      <c r="A126" s="257"/>
      <c r="B126" s="258" t="s">
        <v>0</v>
      </c>
      <c r="C126" s="258"/>
      <c r="D126" s="258"/>
      <c r="E126" s="257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260"/>
      <c r="DB126" s="260"/>
      <c r="DC126" s="260"/>
      <c r="DD126" s="260"/>
      <c r="DE126" s="260"/>
      <c r="DF126" s="260"/>
      <c r="DG126" s="260"/>
      <c r="DH126" s="260"/>
      <c r="DI126" s="260"/>
      <c r="DJ126" s="260"/>
      <c r="DK126" s="260"/>
      <c r="DL126" s="260"/>
      <c r="DM126" s="260"/>
      <c r="DN126" s="260"/>
      <c r="DO126" s="260"/>
      <c r="DP126" s="260"/>
      <c r="DQ126" s="260"/>
      <c r="DR126" s="260"/>
      <c r="DS126" s="260"/>
      <c r="DT126" s="260"/>
      <c r="DU126" s="260"/>
      <c r="DV126" s="260"/>
      <c r="DW126" s="260"/>
      <c r="DX126" s="260"/>
      <c r="DY126" s="260"/>
      <c r="DZ126" s="260"/>
      <c r="EA126" s="260"/>
      <c r="EB126" s="260"/>
      <c r="EC126" s="260"/>
      <c r="ED126" s="260"/>
      <c r="EE126" s="260"/>
      <c r="EF126" s="260"/>
      <c r="EG126" s="260"/>
      <c r="EH126" s="260"/>
      <c r="EI126" s="260"/>
      <c r="EJ126" s="260"/>
      <c r="EK126" s="260"/>
      <c r="EL126" s="260"/>
      <c r="EM126" s="260"/>
      <c r="EN126" s="260"/>
      <c r="EO126" s="260"/>
      <c r="EP126" s="260"/>
      <c r="EQ126" s="260"/>
      <c r="ER126" s="260"/>
      <c r="ES126" s="260"/>
      <c r="ET126" s="260"/>
      <c r="EU126" s="260"/>
      <c r="EV126" s="260"/>
      <c r="EW126" s="260"/>
      <c r="EX126" s="260"/>
      <c r="EY126" s="260"/>
      <c r="EZ126" s="260"/>
      <c r="FA126" s="260"/>
      <c r="FB126" s="260"/>
      <c r="FC126" s="260"/>
      <c r="FD126" s="260"/>
      <c r="FE126" s="260"/>
      <c r="FF126" s="260"/>
      <c r="FG126" s="260"/>
      <c r="FH126" s="260"/>
      <c r="FI126" s="260"/>
      <c r="FJ126" s="260"/>
      <c r="FK126" s="260"/>
      <c r="FL126" s="260"/>
      <c r="FM126" s="260"/>
      <c r="FN126" s="260"/>
      <c r="FO126" s="260"/>
      <c r="FP126" s="260"/>
      <c r="FQ126" s="260"/>
      <c r="FR126" s="260"/>
      <c r="FS126" s="260"/>
      <c r="FT126" s="260"/>
      <c r="FU126" s="260"/>
      <c r="FV126" s="260"/>
      <c r="FW126" s="260"/>
      <c r="FX126" s="260"/>
      <c r="FY126" s="260"/>
      <c r="FZ126" s="260"/>
      <c r="GA126" s="260"/>
      <c r="GB126" s="260"/>
      <c r="GC126" s="260"/>
      <c r="GD126" s="260"/>
      <c r="GE126" s="260"/>
      <c r="GF126" s="260"/>
      <c r="GG126" s="260"/>
      <c r="GH126" s="260"/>
      <c r="GI126" s="260"/>
      <c r="GJ126" s="260"/>
      <c r="GK126" s="260"/>
      <c r="GL126" s="260"/>
      <c r="GM126" s="260"/>
      <c r="GN126" s="260"/>
      <c r="GO126" s="260"/>
      <c r="GP126" s="260"/>
      <c r="GQ126" s="260"/>
      <c r="GR126" s="260"/>
      <c r="GS126" s="260"/>
      <c r="GT126" s="260"/>
      <c r="GU126" s="260"/>
      <c r="GV126" s="260"/>
      <c r="GW126" s="260"/>
      <c r="GX126" s="260"/>
      <c r="GY126" s="260"/>
      <c r="GZ126" s="260"/>
      <c r="HA126" s="260"/>
      <c r="HB126" s="260"/>
      <c r="HC126" s="260"/>
      <c r="HD126" s="260"/>
      <c r="HE126" s="260"/>
      <c r="HF126" s="260"/>
      <c r="HG126" s="260"/>
      <c r="HH126" s="260"/>
      <c r="HI126" s="260"/>
      <c r="HJ126" s="260"/>
      <c r="HK126" s="260"/>
      <c r="HL126" s="260"/>
      <c r="HM126" s="260"/>
      <c r="HN126" s="260"/>
      <c r="HO126" s="260"/>
      <c r="HP126" s="260"/>
      <c r="HQ126" s="260"/>
      <c r="HR126" s="260"/>
      <c r="HS126" s="260"/>
      <c r="HT126" s="260"/>
      <c r="HU126" s="260"/>
      <c r="HV126" s="260"/>
      <c r="HW126" s="260"/>
      <c r="HX126" s="260"/>
      <c r="HY126" s="260"/>
      <c r="HZ126" s="260"/>
      <c r="IA126" s="260"/>
      <c r="IB126" s="260"/>
      <c r="IC126" s="260"/>
      <c r="ID126" s="260"/>
      <c r="IE126" s="260"/>
      <c r="IF126" s="260"/>
      <c r="IG126" s="260"/>
      <c r="IH126" s="260"/>
      <c r="II126" s="260"/>
      <c r="IJ126" s="260"/>
      <c r="IK126" s="260"/>
      <c r="IL126" s="260"/>
      <c r="IM126" s="260"/>
      <c r="IN126" s="260"/>
      <c r="IO126" s="260"/>
      <c r="IP126" s="260"/>
      <c r="IQ126" s="260"/>
      <c r="IR126" s="260"/>
      <c r="IS126" s="260"/>
      <c r="IT126" s="260"/>
      <c r="IU126" s="260"/>
      <c r="IV126" s="260"/>
    </row>
    <row r="127" spans="1:256" ht="18">
      <c r="A127" s="257" t="s">
        <v>105</v>
      </c>
      <c r="B127" s="258" t="s">
        <v>285</v>
      </c>
      <c r="C127" s="258"/>
      <c r="D127" s="258"/>
      <c r="E127" s="257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260"/>
      <c r="CV127" s="260"/>
      <c r="CW127" s="260"/>
      <c r="CX127" s="260"/>
      <c r="CY127" s="260"/>
      <c r="CZ127" s="260"/>
      <c r="DA127" s="260"/>
      <c r="DB127" s="260"/>
      <c r="DC127" s="260"/>
      <c r="DD127" s="260"/>
      <c r="DE127" s="260"/>
      <c r="DF127" s="260"/>
      <c r="DG127" s="260"/>
      <c r="DH127" s="260"/>
      <c r="DI127" s="260"/>
      <c r="DJ127" s="260"/>
      <c r="DK127" s="260"/>
      <c r="DL127" s="260"/>
      <c r="DM127" s="260"/>
      <c r="DN127" s="260"/>
      <c r="DO127" s="260"/>
      <c r="DP127" s="260"/>
      <c r="DQ127" s="260"/>
      <c r="DR127" s="260"/>
      <c r="DS127" s="260"/>
      <c r="DT127" s="260"/>
      <c r="DU127" s="260"/>
      <c r="DV127" s="260"/>
      <c r="DW127" s="260"/>
      <c r="DX127" s="260"/>
      <c r="DY127" s="260"/>
      <c r="DZ127" s="260"/>
      <c r="EA127" s="260"/>
      <c r="EB127" s="260"/>
      <c r="EC127" s="260"/>
      <c r="ED127" s="260"/>
      <c r="EE127" s="260"/>
      <c r="EF127" s="260"/>
      <c r="EG127" s="260"/>
      <c r="EH127" s="260"/>
      <c r="EI127" s="260"/>
      <c r="EJ127" s="260"/>
      <c r="EK127" s="260"/>
      <c r="EL127" s="260"/>
      <c r="EM127" s="260"/>
      <c r="EN127" s="260"/>
      <c r="EO127" s="260"/>
      <c r="EP127" s="260"/>
      <c r="EQ127" s="260"/>
      <c r="ER127" s="260"/>
      <c r="ES127" s="260"/>
      <c r="ET127" s="260"/>
      <c r="EU127" s="260"/>
      <c r="EV127" s="260"/>
      <c r="EW127" s="260"/>
      <c r="EX127" s="260"/>
      <c r="EY127" s="260"/>
      <c r="EZ127" s="260"/>
      <c r="FA127" s="260"/>
      <c r="FB127" s="260"/>
      <c r="FC127" s="260"/>
      <c r="FD127" s="260"/>
      <c r="FE127" s="260"/>
      <c r="FF127" s="260"/>
      <c r="FG127" s="260"/>
      <c r="FH127" s="260"/>
      <c r="FI127" s="260"/>
      <c r="FJ127" s="260"/>
      <c r="FK127" s="260"/>
      <c r="FL127" s="260"/>
      <c r="FM127" s="260"/>
      <c r="FN127" s="260"/>
      <c r="FO127" s="260"/>
      <c r="FP127" s="260"/>
      <c r="FQ127" s="260"/>
      <c r="FR127" s="260"/>
      <c r="FS127" s="260"/>
      <c r="FT127" s="260"/>
      <c r="FU127" s="260"/>
      <c r="FV127" s="260"/>
      <c r="FW127" s="260"/>
      <c r="FX127" s="260"/>
      <c r="FY127" s="260"/>
      <c r="FZ127" s="260"/>
      <c r="GA127" s="260"/>
      <c r="GB127" s="260"/>
      <c r="GC127" s="260"/>
      <c r="GD127" s="260"/>
      <c r="GE127" s="260"/>
      <c r="GF127" s="260"/>
      <c r="GG127" s="260"/>
      <c r="GH127" s="260"/>
      <c r="GI127" s="260"/>
      <c r="GJ127" s="260"/>
      <c r="GK127" s="260"/>
      <c r="GL127" s="260"/>
      <c r="GM127" s="260"/>
      <c r="GN127" s="260"/>
      <c r="GO127" s="260"/>
      <c r="GP127" s="260"/>
      <c r="GQ127" s="260"/>
      <c r="GR127" s="260"/>
      <c r="GS127" s="260"/>
      <c r="GT127" s="260"/>
      <c r="GU127" s="260"/>
      <c r="GV127" s="260"/>
      <c r="GW127" s="260"/>
      <c r="GX127" s="260"/>
      <c r="GY127" s="260"/>
      <c r="GZ127" s="260"/>
      <c r="HA127" s="260"/>
      <c r="HB127" s="260"/>
      <c r="HC127" s="260"/>
      <c r="HD127" s="260"/>
      <c r="HE127" s="260"/>
      <c r="HF127" s="260"/>
      <c r="HG127" s="260"/>
      <c r="HH127" s="260"/>
      <c r="HI127" s="260"/>
      <c r="HJ127" s="260"/>
      <c r="HK127" s="260"/>
      <c r="HL127" s="260"/>
      <c r="HM127" s="260"/>
      <c r="HN127" s="260"/>
      <c r="HO127" s="260"/>
      <c r="HP127" s="260"/>
      <c r="HQ127" s="260"/>
      <c r="HR127" s="260"/>
      <c r="HS127" s="260"/>
      <c r="HT127" s="260"/>
      <c r="HU127" s="260"/>
      <c r="HV127" s="260"/>
      <c r="HW127" s="260"/>
      <c r="HX127" s="260"/>
      <c r="HY127" s="260"/>
      <c r="HZ127" s="260"/>
      <c r="IA127" s="260"/>
      <c r="IB127" s="260"/>
      <c r="IC127" s="260"/>
      <c r="ID127" s="260"/>
      <c r="IE127" s="260"/>
      <c r="IF127" s="260"/>
      <c r="IG127" s="260"/>
      <c r="IH127" s="260"/>
      <c r="II127" s="260"/>
      <c r="IJ127" s="260"/>
      <c r="IK127" s="260"/>
      <c r="IL127" s="260"/>
      <c r="IM127" s="260"/>
      <c r="IN127" s="260"/>
      <c r="IO127" s="260"/>
      <c r="IP127" s="260"/>
      <c r="IQ127" s="260"/>
      <c r="IR127" s="260"/>
      <c r="IS127" s="260"/>
      <c r="IT127" s="260"/>
      <c r="IU127" s="260"/>
      <c r="IV127" s="260"/>
    </row>
    <row r="128" spans="1:256" ht="18">
      <c r="A128" s="262" t="s">
        <v>447</v>
      </c>
      <c r="B128" s="257" t="s">
        <v>105</v>
      </c>
      <c r="C128" s="257"/>
      <c r="D128" s="257"/>
      <c r="E128" s="262" t="s">
        <v>449</v>
      </c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  <c r="CU128" s="260"/>
      <c r="CV128" s="260"/>
      <c r="CW128" s="260"/>
      <c r="CX128" s="260"/>
      <c r="CY128" s="260"/>
      <c r="CZ128" s="260"/>
      <c r="DA128" s="260"/>
      <c r="DB128" s="260"/>
      <c r="DC128" s="260"/>
      <c r="DD128" s="260"/>
      <c r="DE128" s="260"/>
      <c r="DF128" s="260"/>
      <c r="DG128" s="260"/>
      <c r="DH128" s="260"/>
      <c r="DI128" s="260"/>
      <c r="DJ128" s="260"/>
      <c r="DK128" s="260"/>
      <c r="DL128" s="260"/>
      <c r="DM128" s="260"/>
      <c r="DN128" s="260"/>
      <c r="DO128" s="260"/>
      <c r="DP128" s="260"/>
      <c r="DQ128" s="260"/>
      <c r="DR128" s="260"/>
      <c r="DS128" s="260"/>
      <c r="DT128" s="260"/>
      <c r="DU128" s="260"/>
      <c r="DV128" s="260"/>
      <c r="DW128" s="260"/>
      <c r="DX128" s="260"/>
      <c r="DY128" s="260"/>
      <c r="DZ128" s="260"/>
      <c r="EA128" s="260"/>
      <c r="EB128" s="260"/>
      <c r="EC128" s="260"/>
      <c r="ED128" s="260"/>
      <c r="EE128" s="260"/>
      <c r="EF128" s="260"/>
      <c r="EG128" s="260"/>
      <c r="EH128" s="260"/>
      <c r="EI128" s="260"/>
      <c r="EJ128" s="260"/>
      <c r="EK128" s="260"/>
      <c r="EL128" s="260"/>
      <c r="EM128" s="260"/>
      <c r="EN128" s="260"/>
      <c r="EO128" s="260"/>
      <c r="EP128" s="260"/>
      <c r="EQ128" s="260"/>
      <c r="ER128" s="260"/>
      <c r="ES128" s="260"/>
      <c r="ET128" s="260"/>
      <c r="EU128" s="260"/>
      <c r="EV128" s="260"/>
      <c r="EW128" s="260"/>
      <c r="EX128" s="260"/>
      <c r="EY128" s="260"/>
      <c r="EZ128" s="260"/>
      <c r="FA128" s="260"/>
      <c r="FB128" s="260"/>
      <c r="FC128" s="260"/>
      <c r="FD128" s="260"/>
      <c r="FE128" s="260"/>
      <c r="FF128" s="260"/>
      <c r="FG128" s="260"/>
      <c r="FH128" s="260"/>
      <c r="FI128" s="260"/>
      <c r="FJ128" s="260"/>
      <c r="FK128" s="260"/>
      <c r="FL128" s="260"/>
      <c r="FM128" s="260"/>
      <c r="FN128" s="260"/>
      <c r="FO128" s="260"/>
      <c r="FP128" s="260"/>
      <c r="FQ128" s="260"/>
      <c r="FR128" s="260"/>
      <c r="FS128" s="260"/>
      <c r="FT128" s="260"/>
      <c r="FU128" s="260"/>
      <c r="FV128" s="260"/>
      <c r="FW128" s="260"/>
      <c r="FX128" s="260"/>
      <c r="FY128" s="260"/>
      <c r="FZ128" s="260"/>
      <c r="GA128" s="260"/>
      <c r="GB128" s="260"/>
      <c r="GC128" s="260"/>
      <c r="GD128" s="260"/>
      <c r="GE128" s="260"/>
      <c r="GF128" s="260"/>
      <c r="GG128" s="260"/>
      <c r="GH128" s="260"/>
      <c r="GI128" s="260"/>
      <c r="GJ128" s="260"/>
      <c r="GK128" s="260"/>
      <c r="GL128" s="260"/>
      <c r="GM128" s="260"/>
      <c r="GN128" s="260"/>
      <c r="GO128" s="260"/>
      <c r="GP128" s="260"/>
      <c r="GQ128" s="260"/>
      <c r="GR128" s="260"/>
      <c r="GS128" s="260"/>
      <c r="GT128" s="260"/>
      <c r="GU128" s="260"/>
      <c r="GV128" s="260"/>
      <c r="GW128" s="260"/>
      <c r="GX128" s="260"/>
      <c r="GY128" s="260"/>
      <c r="GZ128" s="260"/>
      <c r="HA128" s="260"/>
      <c r="HB128" s="260"/>
      <c r="HC128" s="260"/>
      <c r="HD128" s="260"/>
      <c r="HE128" s="260"/>
      <c r="HF128" s="260"/>
      <c r="HG128" s="260"/>
      <c r="HH128" s="260"/>
      <c r="HI128" s="260"/>
      <c r="HJ128" s="260"/>
      <c r="HK128" s="260"/>
      <c r="HL128" s="260"/>
      <c r="HM128" s="260"/>
      <c r="HN128" s="260"/>
      <c r="HO128" s="260"/>
      <c r="HP128" s="260"/>
      <c r="HQ128" s="260"/>
      <c r="HR128" s="260"/>
      <c r="HS128" s="260"/>
      <c r="HT128" s="260"/>
      <c r="HU128" s="260"/>
      <c r="HV128" s="260"/>
      <c r="HW128" s="260"/>
      <c r="HX128" s="260"/>
      <c r="HY128" s="260"/>
      <c r="HZ128" s="260"/>
      <c r="IA128" s="260"/>
      <c r="IB128" s="260"/>
      <c r="IC128" s="260"/>
      <c r="ID128" s="260"/>
      <c r="IE128" s="260"/>
      <c r="IF128" s="260"/>
      <c r="IG128" s="260"/>
      <c r="IH128" s="260"/>
      <c r="II128" s="260"/>
      <c r="IJ128" s="260"/>
      <c r="IK128" s="260"/>
      <c r="IL128" s="260"/>
      <c r="IM128" s="260"/>
      <c r="IN128" s="260"/>
      <c r="IO128" s="260"/>
      <c r="IP128" s="260"/>
      <c r="IQ128" s="260"/>
      <c r="IR128" s="260"/>
      <c r="IS128" s="260"/>
      <c r="IT128" s="260"/>
      <c r="IU128" s="260"/>
      <c r="IV128" s="260"/>
    </row>
    <row r="129" spans="1:256" ht="18">
      <c r="A129" s="263" t="s">
        <v>243</v>
      </c>
      <c r="B129" s="263" t="s">
        <v>244</v>
      </c>
      <c r="C129" s="263" t="s">
        <v>245</v>
      </c>
      <c r="D129" s="263" t="s">
        <v>246</v>
      </c>
      <c r="E129" s="263" t="s">
        <v>247</v>
      </c>
      <c r="F129" s="268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  <c r="BQ129" s="260"/>
      <c r="BR129" s="260"/>
      <c r="BS129" s="260"/>
      <c r="BT129" s="260"/>
      <c r="BU129" s="260"/>
      <c r="BV129" s="260"/>
      <c r="BW129" s="260"/>
      <c r="BX129" s="260"/>
      <c r="BY129" s="260"/>
      <c r="BZ129" s="260"/>
      <c r="CA129" s="260"/>
      <c r="CB129" s="260"/>
      <c r="CC129" s="260"/>
      <c r="CD129" s="260"/>
      <c r="CE129" s="260"/>
      <c r="CF129" s="260"/>
      <c r="CG129" s="260"/>
      <c r="CH129" s="260"/>
      <c r="CI129" s="260"/>
      <c r="CJ129" s="260"/>
      <c r="CK129" s="260"/>
      <c r="CL129" s="260"/>
      <c r="CM129" s="260"/>
      <c r="CN129" s="260"/>
      <c r="CO129" s="260"/>
      <c r="CP129" s="260"/>
      <c r="CQ129" s="260"/>
      <c r="CR129" s="260"/>
      <c r="CS129" s="260"/>
      <c r="CT129" s="260"/>
      <c r="CU129" s="260"/>
      <c r="CV129" s="260"/>
      <c r="CW129" s="260"/>
      <c r="CX129" s="260"/>
      <c r="CY129" s="260"/>
      <c r="CZ129" s="260"/>
      <c r="DA129" s="260"/>
      <c r="DB129" s="260"/>
      <c r="DC129" s="260"/>
      <c r="DD129" s="260"/>
      <c r="DE129" s="260"/>
      <c r="DF129" s="260"/>
      <c r="DG129" s="260"/>
      <c r="DH129" s="260"/>
      <c r="DI129" s="260"/>
      <c r="DJ129" s="260"/>
      <c r="DK129" s="260"/>
      <c r="DL129" s="260"/>
      <c r="DM129" s="260"/>
      <c r="DN129" s="260"/>
      <c r="DO129" s="260"/>
      <c r="DP129" s="260"/>
      <c r="DQ129" s="260"/>
      <c r="DR129" s="260"/>
      <c r="DS129" s="260"/>
      <c r="DT129" s="260"/>
      <c r="DU129" s="260"/>
      <c r="DV129" s="260"/>
      <c r="DW129" s="260"/>
      <c r="DX129" s="260"/>
      <c r="DY129" s="260"/>
      <c r="DZ129" s="260"/>
      <c r="EA129" s="260"/>
      <c r="EB129" s="260"/>
      <c r="EC129" s="260"/>
      <c r="ED129" s="260"/>
      <c r="EE129" s="260"/>
      <c r="EF129" s="260"/>
      <c r="EG129" s="260"/>
      <c r="EH129" s="260"/>
      <c r="EI129" s="260"/>
      <c r="EJ129" s="260"/>
      <c r="EK129" s="260"/>
      <c r="EL129" s="260"/>
      <c r="EM129" s="260"/>
      <c r="EN129" s="260"/>
      <c r="EO129" s="260"/>
      <c r="EP129" s="260"/>
      <c r="EQ129" s="260"/>
      <c r="ER129" s="260"/>
      <c r="ES129" s="260"/>
      <c r="ET129" s="260"/>
      <c r="EU129" s="260"/>
      <c r="EV129" s="260"/>
      <c r="EW129" s="260"/>
      <c r="EX129" s="260"/>
      <c r="EY129" s="260"/>
      <c r="EZ129" s="260"/>
      <c r="FA129" s="260"/>
      <c r="FB129" s="260"/>
      <c r="FC129" s="260"/>
      <c r="FD129" s="260"/>
      <c r="FE129" s="260"/>
      <c r="FF129" s="260"/>
      <c r="FG129" s="260"/>
      <c r="FH129" s="260"/>
      <c r="FI129" s="260"/>
      <c r="FJ129" s="260"/>
      <c r="FK129" s="260"/>
      <c r="FL129" s="260"/>
      <c r="FM129" s="260"/>
      <c r="FN129" s="260"/>
      <c r="FO129" s="260"/>
      <c r="FP129" s="260"/>
      <c r="FQ129" s="260"/>
      <c r="FR129" s="260"/>
      <c r="FS129" s="260"/>
      <c r="FT129" s="260"/>
      <c r="FU129" s="260"/>
      <c r="FV129" s="260"/>
      <c r="FW129" s="260"/>
      <c r="FX129" s="260"/>
      <c r="FY129" s="260"/>
      <c r="FZ129" s="260"/>
      <c r="GA129" s="260"/>
      <c r="GB129" s="260"/>
      <c r="GC129" s="260"/>
      <c r="GD129" s="260"/>
      <c r="GE129" s="260"/>
      <c r="GF129" s="260"/>
      <c r="GG129" s="260"/>
      <c r="GH129" s="260"/>
      <c r="GI129" s="260"/>
      <c r="GJ129" s="260"/>
      <c r="GK129" s="260"/>
      <c r="GL129" s="260"/>
      <c r="GM129" s="260"/>
      <c r="GN129" s="260"/>
      <c r="GO129" s="260"/>
      <c r="GP129" s="260"/>
      <c r="GQ129" s="260"/>
      <c r="GR129" s="260"/>
      <c r="GS129" s="260"/>
      <c r="GT129" s="260"/>
      <c r="GU129" s="260"/>
      <c r="GV129" s="260"/>
      <c r="GW129" s="260"/>
      <c r="GX129" s="260"/>
      <c r="GY129" s="260"/>
      <c r="GZ129" s="260"/>
      <c r="HA129" s="260"/>
      <c r="HB129" s="260"/>
      <c r="HC129" s="260"/>
      <c r="HD129" s="260"/>
      <c r="HE129" s="260"/>
      <c r="HF129" s="260"/>
      <c r="HG129" s="260"/>
      <c r="HH129" s="260"/>
      <c r="HI129" s="260"/>
      <c r="HJ129" s="260"/>
      <c r="HK129" s="260"/>
      <c r="HL129" s="260"/>
      <c r="HM129" s="260"/>
      <c r="HN129" s="260"/>
      <c r="HO129" s="260"/>
      <c r="HP129" s="260"/>
      <c r="HQ129" s="260"/>
      <c r="HR129" s="260"/>
      <c r="HS129" s="260"/>
      <c r="HT129" s="260"/>
      <c r="HU129" s="260"/>
      <c r="HV129" s="260"/>
      <c r="HW129" s="260"/>
      <c r="HX129" s="260"/>
      <c r="HY129" s="260"/>
      <c r="HZ129" s="260"/>
      <c r="IA129" s="260"/>
      <c r="IB129" s="260"/>
      <c r="IC129" s="260"/>
      <c r="ID129" s="260"/>
      <c r="IE129" s="260"/>
      <c r="IF129" s="260"/>
      <c r="IG129" s="260"/>
      <c r="IH129" s="260"/>
      <c r="II129" s="260"/>
      <c r="IJ129" s="260"/>
      <c r="IK129" s="260"/>
      <c r="IL129" s="260"/>
      <c r="IM129" s="260"/>
      <c r="IN129" s="260"/>
      <c r="IO129" s="260"/>
      <c r="IP129" s="260"/>
      <c r="IQ129" s="260"/>
      <c r="IR129" s="260"/>
      <c r="IS129" s="260"/>
      <c r="IT129" s="260"/>
      <c r="IU129" s="260"/>
      <c r="IV129" s="260"/>
    </row>
    <row r="130" spans="1:256" ht="18">
      <c r="A130" s="266" t="s">
        <v>352</v>
      </c>
      <c r="B130" s="267" t="s">
        <v>106</v>
      </c>
      <c r="C130" s="267" t="s">
        <v>106</v>
      </c>
      <c r="D130" s="267"/>
      <c r="E130" s="267"/>
      <c r="F130" s="268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  <c r="CU130" s="260"/>
      <c r="CV130" s="260"/>
      <c r="CW130" s="260"/>
      <c r="CX130" s="260"/>
      <c r="CY130" s="260"/>
      <c r="CZ130" s="260"/>
      <c r="DA130" s="260"/>
      <c r="DB130" s="260"/>
      <c r="DC130" s="260"/>
      <c r="DD130" s="260"/>
      <c r="DE130" s="260"/>
      <c r="DF130" s="260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0"/>
      <c r="DT130" s="260"/>
      <c r="DU130" s="260"/>
      <c r="DV130" s="260"/>
      <c r="DW130" s="260"/>
      <c r="DX130" s="260"/>
      <c r="DY130" s="260"/>
      <c r="DZ130" s="260"/>
      <c r="EA130" s="260"/>
      <c r="EB130" s="260"/>
      <c r="EC130" s="260"/>
      <c r="ED130" s="260"/>
      <c r="EE130" s="260"/>
      <c r="EF130" s="260"/>
      <c r="EG130" s="260"/>
      <c r="EH130" s="260"/>
      <c r="EI130" s="260"/>
      <c r="EJ130" s="260"/>
      <c r="EK130" s="260"/>
      <c r="EL130" s="260"/>
      <c r="EM130" s="260"/>
      <c r="EN130" s="260"/>
      <c r="EO130" s="260"/>
      <c r="EP130" s="260"/>
      <c r="EQ130" s="260"/>
      <c r="ER130" s="260"/>
      <c r="ES130" s="260"/>
      <c r="ET130" s="260"/>
      <c r="EU130" s="260"/>
      <c r="EV130" s="260"/>
      <c r="EW130" s="260"/>
      <c r="EX130" s="260"/>
      <c r="EY130" s="260"/>
      <c r="EZ130" s="260"/>
      <c r="FA130" s="260"/>
      <c r="FB130" s="260"/>
      <c r="FC130" s="260"/>
      <c r="FD130" s="260"/>
      <c r="FE130" s="260"/>
      <c r="FF130" s="260"/>
      <c r="FG130" s="260"/>
      <c r="FH130" s="260"/>
      <c r="FI130" s="260"/>
      <c r="FJ130" s="260"/>
      <c r="FK130" s="260"/>
      <c r="FL130" s="260"/>
      <c r="FM130" s="260"/>
      <c r="FN130" s="260"/>
      <c r="FO130" s="260"/>
      <c r="FP130" s="260"/>
      <c r="FQ130" s="260"/>
      <c r="FR130" s="260"/>
      <c r="FS130" s="260"/>
      <c r="FT130" s="260"/>
      <c r="FU130" s="260"/>
      <c r="FV130" s="260"/>
      <c r="FW130" s="260"/>
      <c r="FX130" s="260"/>
      <c r="FY130" s="260"/>
      <c r="FZ130" s="260"/>
      <c r="GA130" s="260"/>
      <c r="GB130" s="260"/>
      <c r="GC130" s="260"/>
      <c r="GD130" s="260"/>
      <c r="GE130" s="260"/>
      <c r="GF130" s="260"/>
      <c r="GG130" s="260"/>
      <c r="GH130" s="260"/>
      <c r="GI130" s="260"/>
      <c r="GJ130" s="260"/>
      <c r="GK130" s="260"/>
      <c r="GL130" s="260"/>
      <c r="GM130" s="260"/>
      <c r="GN130" s="260"/>
      <c r="GO130" s="260"/>
      <c r="GP130" s="260"/>
      <c r="GQ130" s="260"/>
      <c r="GR130" s="260"/>
      <c r="GS130" s="260"/>
      <c r="GT130" s="260"/>
      <c r="GU130" s="260"/>
      <c r="GV130" s="260"/>
      <c r="GW130" s="260"/>
      <c r="GX130" s="260"/>
      <c r="GY130" s="260"/>
      <c r="GZ130" s="260"/>
      <c r="HA130" s="260"/>
      <c r="HB130" s="260"/>
      <c r="HC130" s="260"/>
      <c r="HD130" s="260"/>
      <c r="HE130" s="260"/>
      <c r="HF130" s="260"/>
      <c r="HG130" s="260"/>
      <c r="HH130" s="260"/>
      <c r="HI130" s="260"/>
      <c r="HJ130" s="260"/>
      <c r="HK130" s="260"/>
      <c r="HL130" s="260"/>
      <c r="HM130" s="260"/>
      <c r="HN130" s="260"/>
      <c r="HO130" s="260"/>
      <c r="HP130" s="260"/>
      <c r="HQ130" s="260"/>
      <c r="HR130" s="260"/>
      <c r="HS130" s="260"/>
      <c r="HT130" s="260"/>
      <c r="HU130" s="260"/>
      <c r="HV130" s="260"/>
      <c r="HW130" s="260"/>
      <c r="HX130" s="260"/>
      <c r="HY130" s="260"/>
      <c r="HZ130" s="260"/>
      <c r="IA130" s="260"/>
      <c r="IB130" s="260"/>
      <c r="IC130" s="260"/>
      <c r="ID130" s="260"/>
      <c r="IE130" s="260"/>
      <c r="IF130" s="260"/>
      <c r="IG130" s="260"/>
      <c r="IH130" s="260"/>
      <c r="II130" s="260"/>
      <c r="IJ130" s="260"/>
      <c r="IK130" s="260"/>
      <c r="IL130" s="260"/>
      <c r="IM130" s="260"/>
      <c r="IN130" s="260"/>
      <c r="IO130" s="260"/>
      <c r="IP130" s="260"/>
      <c r="IQ130" s="260"/>
      <c r="IR130" s="260"/>
      <c r="IS130" s="260"/>
      <c r="IT130" s="260"/>
      <c r="IU130" s="260"/>
      <c r="IV130" s="260"/>
    </row>
    <row r="131" spans="1:256" ht="18">
      <c r="A131" s="269" t="s">
        <v>353</v>
      </c>
      <c r="B131" s="270">
        <v>790.87</v>
      </c>
      <c r="C131" s="270">
        <v>2450.4</v>
      </c>
      <c r="D131" s="269"/>
      <c r="E131" s="269"/>
      <c r="F131" s="268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260"/>
      <c r="DF131" s="260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0"/>
      <c r="DT131" s="260"/>
      <c r="DU131" s="260"/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260"/>
      <c r="EZ131" s="260"/>
      <c r="FA131" s="260"/>
      <c r="FB131" s="260"/>
      <c r="FC131" s="260"/>
      <c r="FD131" s="260"/>
      <c r="FE131" s="260"/>
      <c r="FF131" s="260"/>
      <c r="FG131" s="260"/>
      <c r="FH131" s="260"/>
      <c r="FI131" s="260"/>
      <c r="FJ131" s="260"/>
      <c r="FK131" s="260"/>
      <c r="FL131" s="260"/>
      <c r="FM131" s="260"/>
      <c r="FN131" s="260"/>
      <c r="FO131" s="260"/>
      <c r="FP131" s="260"/>
      <c r="FQ131" s="260"/>
      <c r="FR131" s="260"/>
      <c r="FS131" s="260"/>
      <c r="FT131" s="260"/>
      <c r="FU131" s="260"/>
      <c r="FV131" s="260"/>
      <c r="FW131" s="260"/>
      <c r="FX131" s="260"/>
      <c r="FY131" s="260"/>
      <c r="FZ131" s="260"/>
      <c r="GA131" s="260"/>
      <c r="GB131" s="260"/>
      <c r="GC131" s="260"/>
      <c r="GD131" s="260"/>
      <c r="GE131" s="260"/>
      <c r="GF131" s="260"/>
      <c r="GG131" s="260"/>
      <c r="GH131" s="260"/>
      <c r="GI131" s="260"/>
      <c r="GJ131" s="260"/>
      <c r="GK131" s="260"/>
      <c r="GL131" s="260"/>
      <c r="GM131" s="260"/>
      <c r="GN131" s="260"/>
      <c r="GO131" s="260"/>
      <c r="GP131" s="260"/>
      <c r="GQ131" s="260"/>
      <c r="GR131" s="260"/>
      <c r="GS131" s="260"/>
      <c r="GT131" s="260"/>
      <c r="GU131" s="260"/>
      <c r="GV131" s="260"/>
      <c r="GW131" s="260"/>
      <c r="GX131" s="260"/>
      <c r="GY131" s="260"/>
      <c r="GZ131" s="260"/>
      <c r="HA131" s="260"/>
      <c r="HB131" s="260"/>
      <c r="HC131" s="260"/>
      <c r="HD131" s="260"/>
      <c r="HE131" s="260"/>
      <c r="HF131" s="260"/>
      <c r="HG131" s="260"/>
      <c r="HH131" s="260"/>
      <c r="HI131" s="260"/>
      <c r="HJ131" s="260"/>
      <c r="HK131" s="260"/>
      <c r="HL131" s="260"/>
      <c r="HM131" s="260"/>
      <c r="HN131" s="260"/>
      <c r="HO131" s="260"/>
      <c r="HP131" s="260"/>
      <c r="HQ131" s="260"/>
      <c r="HR131" s="260"/>
      <c r="HS131" s="260"/>
      <c r="HT131" s="260"/>
      <c r="HU131" s="260"/>
      <c r="HV131" s="260"/>
      <c r="HW131" s="260"/>
      <c r="HX131" s="260"/>
      <c r="HY131" s="260"/>
      <c r="HZ131" s="260"/>
      <c r="IA131" s="260"/>
      <c r="IB131" s="260"/>
      <c r="IC131" s="260"/>
      <c r="ID131" s="260"/>
      <c r="IE131" s="260"/>
      <c r="IF131" s="260"/>
      <c r="IG131" s="260"/>
      <c r="IH131" s="260"/>
      <c r="II131" s="260"/>
      <c r="IJ131" s="260"/>
      <c r="IK131" s="260"/>
      <c r="IL131" s="260"/>
      <c r="IM131" s="260"/>
      <c r="IN131" s="260"/>
      <c r="IO131" s="260"/>
      <c r="IP131" s="260"/>
      <c r="IQ131" s="260"/>
      <c r="IR131" s="260"/>
      <c r="IS131" s="260"/>
      <c r="IT131" s="260"/>
      <c r="IU131" s="260"/>
      <c r="IV131" s="260"/>
    </row>
    <row r="132" spans="1:256" ht="18">
      <c r="A132" s="269" t="s">
        <v>354</v>
      </c>
      <c r="B132" s="277">
        <v>26657.38</v>
      </c>
      <c r="C132" s="277">
        <v>15</v>
      </c>
      <c r="D132" s="267"/>
      <c r="E132" s="267"/>
      <c r="F132" s="268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60"/>
      <c r="DG132" s="260"/>
      <c r="DH132" s="260"/>
      <c r="DI132" s="260"/>
      <c r="DJ132" s="260"/>
      <c r="DK132" s="260"/>
      <c r="DL132" s="260"/>
      <c r="DM132" s="260"/>
      <c r="DN132" s="260"/>
      <c r="DO132" s="260"/>
      <c r="DP132" s="260"/>
      <c r="DQ132" s="260"/>
      <c r="DR132" s="260"/>
      <c r="DS132" s="260"/>
      <c r="DT132" s="260"/>
      <c r="DU132" s="260"/>
      <c r="DV132" s="260"/>
      <c r="DW132" s="260"/>
      <c r="DX132" s="260"/>
      <c r="DY132" s="260"/>
      <c r="DZ132" s="260"/>
      <c r="EA132" s="260"/>
      <c r="EB132" s="260"/>
      <c r="EC132" s="260"/>
      <c r="ED132" s="260"/>
      <c r="EE132" s="260"/>
      <c r="EF132" s="260"/>
      <c r="EG132" s="260"/>
      <c r="EH132" s="260"/>
      <c r="EI132" s="260"/>
      <c r="EJ132" s="260"/>
      <c r="EK132" s="260"/>
      <c r="EL132" s="260"/>
      <c r="EM132" s="260"/>
      <c r="EN132" s="260"/>
      <c r="EO132" s="260"/>
      <c r="EP132" s="260"/>
      <c r="EQ132" s="260"/>
      <c r="ER132" s="260"/>
      <c r="ES132" s="260"/>
      <c r="ET132" s="260"/>
      <c r="EU132" s="260"/>
      <c r="EV132" s="260"/>
      <c r="EW132" s="260"/>
      <c r="EX132" s="260"/>
      <c r="EY132" s="260"/>
      <c r="EZ132" s="260"/>
      <c r="FA132" s="260"/>
      <c r="FB132" s="260"/>
      <c r="FC132" s="260"/>
      <c r="FD132" s="260"/>
      <c r="FE132" s="260"/>
      <c r="FF132" s="260"/>
      <c r="FG132" s="260"/>
      <c r="FH132" s="260"/>
      <c r="FI132" s="260"/>
      <c r="FJ132" s="260"/>
      <c r="FK132" s="260"/>
      <c r="FL132" s="260"/>
      <c r="FM132" s="260"/>
      <c r="FN132" s="260"/>
      <c r="FO132" s="260"/>
      <c r="FP132" s="260"/>
      <c r="FQ132" s="260"/>
      <c r="FR132" s="260"/>
      <c r="FS132" s="260"/>
      <c r="FT132" s="260"/>
      <c r="FU132" s="260"/>
      <c r="FV132" s="260"/>
      <c r="FW132" s="260"/>
      <c r="FX132" s="260"/>
      <c r="FY132" s="260"/>
      <c r="FZ132" s="260"/>
      <c r="GA132" s="260"/>
      <c r="GB132" s="260"/>
      <c r="GC132" s="260"/>
      <c r="GD132" s="260"/>
      <c r="GE132" s="260"/>
      <c r="GF132" s="260"/>
      <c r="GG132" s="260"/>
      <c r="GH132" s="260"/>
      <c r="GI132" s="260"/>
      <c r="GJ132" s="260"/>
      <c r="GK132" s="260"/>
      <c r="GL132" s="260"/>
      <c r="GM132" s="260"/>
      <c r="GN132" s="260"/>
      <c r="GO132" s="260"/>
      <c r="GP132" s="260"/>
      <c r="GQ132" s="260"/>
      <c r="GR132" s="260"/>
      <c r="GS132" s="260"/>
      <c r="GT132" s="260"/>
      <c r="GU132" s="260"/>
      <c r="GV132" s="260"/>
      <c r="GW132" s="260"/>
      <c r="GX132" s="260"/>
      <c r="GY132" s="260"/>
      <c r="GZ132" s="260"/>
      <c r="HA132" s="260"/>
      <c r="HB132" s="260"/>
      <c r="HC132" s="260"/>
      <c r="HD132" s="260"/>
      <c r="HE132" s="260"/>
      <c r="HF132" s="260"/>
      <c r="HG132" s="260"/>
      <c r="HH132" s="260"/>
      <c r="HI132" s="260"/>
      <c r="HJ132" s="260"/>
      <c r="HK132" s="260"/>
      <c r="HL132" s="260"/>
      <c r="HM132" s="260"/>
      <c r="HN132" s="260"/>
      <c r="HO132" s="260"/>
      <c r="HP132" s="260"/>
      <c r="HQ132" s="260"/>
      <c r="HR132" s="260"/>
      <c r="HS132" s="260"/>
      <c r="HT132" s="260"/>
      <c r="HU132" s="260"/>
      <c r="HV132" s="260"/>
      <c r="HW132" s="260"/>
      <c r="HX132" s="260"/>
      <c r="HY132" s="260"/>
      <c r="HZ132" s="260"/>
      <c r="IA132" s="260"/>
      <c r="IB132" s="260"/>
      <c r="IC132" s="260"/>
      <c r="ID132" s="260"/>
      <c r="IE132" s="260"/>
      <c r="IF132" s="260"/>
      <c r="IG132" s="260"/>
      <c r="IH132" s="260"/>
      <c r="II132" s="260"/>
      <c r="IJ132" s="260"/>
      <c r="IK132" s="260"/>
      <c r="IL132" s="260"/>
      <c r="IM132" s="260"/>
      <c r="IN132" s="260"/>
      <c r="IO132" s="260"/>
      <c r="IP132" s="260"/>
      <c r="IQ132" s="260"/>
      <c r="IR132" s="260"/>
      <c r="IS132" s="260"/>
      <c r="IT132" s="260"/>
      <c r="IU132" s="260"/>
      <c r="IV132" s="260"/>
    </row>
    <row r="133" spans="1:256" ht="18">
      <c r="A133" s="269" t="s">
        <v>355</v>
      </c>
      <c r="B133" s="277">
        <v>14694.04</v>
      </c>
      <c r="C133" s="277">
        <v>12012.11</v>
      </c>
      <c r="D133" s="267"/>
      <c r="E133" s="267"/>
      <c r="F133" s="268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  <c r="CU133" s="260"/>
      <c r="CV133" s="260"/>
      <c r="CW133" s="260"/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0"/>
      <c r="EQ133" s="260"/>
      <c r="ER133" s="260"/>
      <c r="ES133" s="260"/>
      <c r="ET133" s="260"/>
      <c r="EU133" s="260"/>
      <c r="EV133" s="260"/>
      <c r="EW133" s="260"/>
      <c r="EX133" s="260"/>
      <c r="EY133" s="260"/>
      <c r="EZ133" s="260"/>
      <c r="FA133" s="260"/>
      <c r="FB133" s="260"/>
      <c r="FC133" s="260"/>
      <c r="FD133" s="260"/>
      <c r="FE133" s="260"/>
      <c r="FF133" s="260"/>
      <c r="FG133" s="260"/>
      <c r="FH133" s="260"/>
      <c r="FI133" s="260"/>
      <c r="FJ133" s="260"/>
      <c r="FK133" s="260"/>
      <c r="FL133" s="260"/>
      <c r="FM133" s="260"/>
      <c r="FN133" s="260"/>
      <c r="FO133" s="260"/>
      <c r="FP133" s="260"/>
      <c r="FQ133" s="260"/>
      <c r="FR133" s="260"/>
      <c r="FS133" s="260"/>
      <c r="FT133" s="260"/>
      <c r="FU133" s="260"/>
      <c r="FV133" s="260"/>
      <c r="FW133" s="260"/>
      <c r="FX133" s="260"/>
      <c r="FY133" s="260"/>
      <c r="FZ133" s="260"/>
      <c r="GA133" s="260"/>
      <c r="GB133" s="260"/>
      <c r="GC133" s="260"/>
      <c r="GD133" s="260"/>
      <c r="GE133" s="260"/>
      <c r="GF133" s="260"/>
      <c r="GG133" s="260"/>
      <c r="GH133" s="260"/>
      <c r="GI133" s="260"/>
      <c r="GJ133" s="260"/>
      <c r="GK133" s="260"/>
      <c r="GL133" s="260"/>
      <c r="GM133" s="260"/>
      <c r="GN133" s="260"/>
      <c r="GO133" s="260"/>
      <c r="GP133" s="260"/>
      <c r="GQ133" s="260"/>
      <c r="GR133" s="260"/>
      <c r="GS133" s="260"/>
      <c r="GT133" s="260"/>
      <c r="GU133" s="260"/>
      <c r="GV133" s="260"/>
      <c r="GW133" s="260"/>
      <c r="GX133" s="260"/>
      <c r="GY133" s="260"/>
      <c r="GZ133" s="260"/>
      <c r="HA133" s="260"/>
      <c r="HB133" s="260"/>
      <c r="HC133" s="260"/>
      <c r="HD133" s="260"/>
      <c r="HE133" s="260"/>
      <c r="HF133" s="260"/>
      <c r="HG133" s="260"/>
      <c r="HH133" s="260"/>
      <c r="HI133" s="260"/>
      <c r="HJ133" s="260"/>
      <c r="HK133" s="260"/>
      <c r="HL133" s="260"/>
      <c r="HM133" s="260"/>
      <c r="HN133" s="260"/>
      <c r="HO133" s="260"/>
      <c r="HP133" s="260"/>
      <c r="HQ133" s="260"/>
      <c r="HR133" s="260"/>
      <c r="HS133" s="260"/>
      <c r="HT133" s="260"/>
      <c r="HU133" s="260"/>
      <c r="HV133" s="260"/>
      <c r="HW133" s="260"/>
      <c r="HX133" s="260"/>
      <c r="HY133" s="260"/>
      <c r="HZ133" s="260"/>
      <c r="IA133" s="260"/>
      <c r="IB133" s="260"/>
      <c r="IC133" s="260"/>
      <c r="ID133" s="260"/>
      <c r="IE133" s="260"/>
      <c r="IF133" s="260"/>
      <c r="IG133" s="260"/>
      <c r="IH133" s="260"/>
      <c r="II133" s="260"/>
      <c r="IJ133" s="260"/>
      <c r="IK133" s="260"/>
      <c r="IL133" s="260"/>
      <c r="IM133" s="260"/>
      <c r="IN133" s="260"/>
      <c r="IO133" s="260"/>
      <c r="IP133" s="260"/>
      <c r="IQ133" s="260"/>
      <c r="IR133" s="260"/>
      <c r="IS133" s="260"/>
      <c r="IT133" s="260"/>
      <c r="IU133" s="260"/>
      <c r="IV133" s="260"/>
    </row>
    <row r="134" spans="1:256" ht="18">
      <c r="A134" s="269" t="s">
        <v>356</v>
      </c>
      <c r="B134" s="277">
        <v>0</v>
      </c>
      <c r="C134" s="277">
        <v>0</v>
      </c>
      <c r="D134" s="267"/>
      <c r="E134" s="267"/>
      <c r="F134" s="268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260"/>
      <c r="CM134" s="260"/>
      <c r="CN134" s="260"/>
      <c r="CO134" s="260"/>
      <c r="CP134" s="260"/>
      <c r="CQ134" s="260"/>
      <c r="CR134" s="260"/>
      <c r="CS134" s="260"/>
      <c r="CT134" s="260"/>
      <c r="CU134" s="260"/>
      <c r="CV134" s="260"/>
      <c r="CW134" s="260"/>
      <c r="CX134" s="260"/>
      <c r="CY134" s="260"/>
      <c r="CZ134" s="260"/>
      <c r="DA134" s="260"/>
      <c r="DB134" s="260"/>
      <c r="DC134" s="260"/>
      <c r="DD134" s="260"/>
      <c r="DE134" s="260"/>
      <c r="DF134" s="260"/>
      <c r="DG134" s="260"/>
      <c r="DH134" s="260"/>
      <c r="DI134" s="260"/>
      <c r="DJ134" s="260"/>
      <c r="DK134" s="260"/>
      <c r="DL134" s="260"/>
      <c r="DM134" s="260"/>
      <c r="DN134" s="260"/>
      <c r="DO134" s="260"/>
      <c r="DP134" s="260"/>
      <c r="DQ134" s="260"/>
      <c r="DR134" s="260"/>
      <c r="DS134" s="260"/>
      <c r="DT134" s="260"/>
      <c r="DU134" s="260"/>
      <c r="DV134" s="260"/>
      <c r="DW134" s="260"/>
      <c r="DX134" s="260"/>
      <c r="DY134" s="260"/>
      <c r="DZ134" s="260"/>
      <c r="EA134" s="260"/>
      <c r="EB134" s="260"/>
      <c r="EC134" s="260"/>
      <c r="ED134" s="260"/>
      <c r="EE134" s="260"/>
      <c r="EF134" s="260"/>
      <c r="EG134" s="260"/>
      <c r="EH134" s="260"/>
      <c r="EI134" s="260"/>
      <c r="EJ134" s="260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N134" s="260"/>
      <c r="FO134" s="260"/>
      <c r="FP134" s="260"/>
      <c r="FQ134" s="260"/>
      <c r="FR134" s="260"/>
      <c r="FS134" s="260"/>
      <c r="FT134" s="260"/>
      <c r="FU134" s="260"/>
      <c r="FV134" s="260"/>
      <c r="FW134" s="260"/>
      <c r="FX134" s="260"/>
      <c r="FY134" s="260"/>
      <c r="FZ134" s="260"/>
      <c r="GA134" s="260"/>
      <c r="GB134" s="260"/>
      <c r="GC134" s="260"/>
      <c r="GD134" s="260"/>
      <c r="GE134" s="260"/>
      <c r="GF134" s="260"/>
      <c r="GG134" s="260"/>
      <c r="GH134" s="260"/>
      <c r="GI134" s="260"/>
      <c r="GJ134" s="260"/>
      <c r="GK134" s="260"/>
      <c r="GL134" s="260"/>
      <c r="GM134" s="260"/>
      <c r="GN134" s="260"/>
      <c r="GO134" s="260"/>
      <c r="GP134" s="260"/>
      <c r="GQ134" s="260"/>
      <c r="GR134" s="260"/>
      <c r="GS134" s="260"/>
      <c r="GT134" s="260"/>
      <c r="GU134" s="260"/>
      <c r="GV134" s="260"/>
      <c r="GW134" s="260"/>
      <c r="GX134" s="260"/>
      <c r="GY134" s="260"/>
      <c r="GZ134" s="260"/>
      <c r="HA134" s="260"/>
      <c r="HB134" s="260"/>
      <c r="HC134" s="260"/>
      <c r="HD134" s="260"/>
      <c r="HE134" s="260"/>
      <c r="HF134" s="260"/>
      <c r="HG134" s="260"/>
      <c r="HH134" s="260"/>
      <c r="HI134" s="260"/>
      <c r="HJ134" s="260"/>
      <c r="HK134" s="260"/>
      <c r="HL134" s="260"/>
      <c r="HM134" s="260"/>
      <c r="HN134" s="260"/>
      <c r="HO134" s="260"/>
      <c r="HP134" s="260"/>
      <c r="HQ134" s="260"/>
      <c r="HR134" s="260"/>
      <c r="HS134" s="260"/>
      <c r="HT134" s="260"/>
      <c r="HU134" s="260"/>
      <c r="HV134" s="260"/>
      <c r="HW134" s="260"/>
      <c r="HX134" s="260"/>
      <c r="HY134" s="260"/>
      <c r="HZ134" s="260"/>
      <c r="IA134" s="260"/>
      <c r="IB134" s="260"/>
      <c r="IC134" s="260"/>
      <c r="ID134" s="260"/>
      <c r="IE134" s="260"/>
      <c r="IF134" s="260"/>
      <c r="IG134" s="260"/>
      <c r="IH134" s="260"/>
      <c r="II134" s="260"/>
      <c r="IJ134" s="260"/>
      <c r="IK134" s="260"/>
      <c r="IL134" s="260"/>
      <c r="IM134" s="260"/>
      <c r="IN134" s="260"/>
      <c r="IO134" s="260"/>
      <c r="IP134" s="260"/>
      <c r="IQ134" s="260"/>
      <c r="IR134" s="260"/>
      <c r="IS134" s="260"/>
      <c r="IT134" s="260"/>
      <c r="IU134" s="260"/>
      <c r="IV134" s="260"/>
    </row>
    <row r="135" spans="1:256" ht="18">
      <c r="A135" s="269" t="s">
        <v>357</v>
      </c>
      <c r="B135" s="277">
        <v>0</v>
      </c>
      <c r="C135" s="277">
        <v>0</v>
      </c>
      <c r="D135" s="267"/>
      <c r="E135" s="267"/>
      <c r="F135" s="268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0"/>
      <c r="BT135" s="260"/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0"/>
      <c r="CJ135" s="260"/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  <c r="CU135" s="260"/>
      <c r="CV135" s="260"/>
      <c r="CW135" s="260"/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0"/>
      <c r="DT135" s="260"/>
      <c r="DU135" s="260"/>
      <c r="DV135" s="260"/>
      <c r="DW135" s="260"/>
      <c r="DX135" s="260"/>
      <c r="DY135" s="260"/>
      <c r="DZ135" s="260"/>
      <c r="EA135" s="260"/>
      <c r="EB135" s="260"/>
      <c r="EC135" s="260"/>
      <c r="ED135" s="260"/>
      <c r="EE135" s="260"/>
      <c r="EF135" s="260"/>
      <c r="EG135" s="260"/>
      <c r="EH135" s="260"/>
      <c r="EI135" s="260"/>
      <c r="EJ135" s="260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N135" s="260"/>
      <c r="FO135" s="260"/>
      <c r="FP135" s="260"/>
      <c r="FQ135" s="260"/>
      <c r="FR135" s="260"/>
      <c r="FS135" s="260"/>
      <c r="FT135" s="260"/>
      <c r="FU135" s="260"/>
      <c r="FV135" s="260"/>
      <c r="FW135" s="260"/>
      <c r="FX135" s="260"/>
      <c r="FY135" s="260"/>
      <c r="FZ135" s="260"/>
      <c r="GA135" s="260"/>
      <c r="GB135" s="260"/>
      <c r="GC135" s="260"/>
      <c r="GD135" s="260"/>
      <c r="GE135" s="260"/>
      <c r="GF135" s="260"/>
      <c r="GG135" s="260"/>
      <c r="GH135" s="260"/>
      <c r="GI135" s="260"/>
      <c r="GJ135" s="260"/>
      <c r="GK135" s="260"/>
      <c r="GL135" s="260"/>
      <c r="GM135" s="260"/>
      <c r="GN135" s="260"/>
      <c r="GO135" s="260"/>
      <c r="GP135" s="260"/>
      <c r="GQ135" s="260"/>
      <c r="GR135" s="260"/>
      <c r="GS135" s="260"/>
      <c r="GT135" s="260"/>
      <c r="GU135" s="260"/>
      <c r="GV135" s="260"/>
      <c r="GW135" s="260"/>
      <c r="GX135" s="260"/>
      <c r="GY135" s="260"/>
      <c r="GZ135" s="260"/>
      <c r="HA135" s="260"/>
      <c r="HB135" s="260"/>
      <c r="HC135" s="260"/>
      <c r="HD135" s="260"/>
      <c r="HE135" s="260"/>
      <c r="HF135" s="260"/>
      <c r="HG135" s="260"/>
      <c r="HH135" s="260"/>
      <c r="HI135" s="260"/>
      <c r="HJ135" s="260"/>
      <c r="HK135" s="260"/>
      <c r="HL135" s="260"/>
      <c r="HM135" s="260"/>
      <c r="HN135" s="260"/>
      <c r="HO135" s="260"/>
      <c r="HP135" s="260"/>
      <c r="HQ135" s="260"/>
      <c r="HR135" s="260"/>
      <c r="HS135" s="260"/>
      <c r="HT135" s="260"/>
      <c r="HU135" s="260"/>
      <c r="HV135" s="260"/>
      <c r="HW135" s="260"/>
      <c r="HX135" s="260"/>
      <c r="HY135" s="260"/>
      <c r="HZ135" s="260"/>
      <c r="IA135" s="260"/>
      <c r="IB135" s="260"/>
      <c r="IC135" s="260"/>
      <c r="ID135" s="260"/>
      <c r="IE135" s="260"/>
      <c r="IF135" s="260"/>
      <c r="IG135" s="260"/>
      <c r="IH135" s="260"/>
      <c r="II135" s="260"/>
      <c r="IJ135" s="260"/>
      <c r="IK135" s="260"/>
      <c r="IL135" s="260"/>
      <c r="IM135" s="260"/>
      <c r="IN135" s="260"/>
      <c r="IO135" s="260"/>
      <c r="IP135" s="260"/>
      <c r="IQ135" s="260"/>
      <c r="IR135" s="260"/>
      <c r="IS135" s="260"/>
      <c r="IT135" s="260"/>
      <c r="IU135" s="260"/>
      <c r="IV135" s="260"/>
    </row>
    <row r="136" spans="1:256" ht="18">
      <c r="A136" s="269" t="s">
        <v>358</v>
      </c>
      <c r="B136" s="277">
        <v>0</v>
      </c>
      <c r="C136" s="277">
        <v>0</v>
      </c>
      <c r="D136" s="267"/>
      <c r="E136" s="267"/>
      <c r="F136" s="268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60"/>
      <c r="CJ136" s="260"/>
      <c r="CK136" s="260"/>
      <c r="CL136" s="260"/>
      <c r="CM136" s="260"/>
      <c r="CN136" s="260"/>
      <c r="CO136" s="260"/>
      <c r="CP136" s="260"/>
      <c r="CQ136" s="260"/>
      <c r="CR136" s="260"/>
      <c r="CS136" s="260"/>
      <c r="CT136" s="260"/>
      <c r="CU136" s="260"/>
      <c r="CV136" s="260"/>
      <c r="CW136" s="260"/>
      <c r="CX136" s="260"/>
      <c r="CY136" s="260"/>
      <c r="CZ136" s="260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260"/>
      <c r="EH136" s="260"/>
      <c r="EI136" s="260"/>
      <c r="EJ136" s="260"/>
      <c r="EK136" s="260"/>
      <c r="EL136" s="260"/>
      <c r="EM136" s="260"/>
      <c r="EN136" s="260"/>
      <c r="EO136" s="260"/>
      <c r="EP136" s="260"/>
      <c r="EQ136" s="260"/>
      <c r="ER136" s="260"/>
      <c r="ES136" s="260"/>
      <c r="ET136" s="260"/>
      <c r="EU136" s="260"/>
      <c r="EV136" s="260"/>
      <c r="EW136" s="260"/>
      <c r="EX136" s="260"/>
      <c r="EY136" s="260"/>
      <c r="EZ136" s="260"/>
      <c r="FA136" s="260"/>
      <c r="FB136" s="260"/>
      <c r="FC136" s="260"/>
      <c r="FD136" s="260"/>
      <c r="FE136" s="260"/>
      <c r="FF136" s="260"/>
      <c r="FG136" s="260"/>
      <c r="FH136" s="260"/>
      <c r="FI136" s="260"/>
      <c r="FJ136" s="260"/>
      <c r="FK136" s="260"/>
      <c r="FL136" s="260"/>
      <c r="FM136" s="260"/>
      <c r="FN136" s="260"/>
      <c r="FO136" s="260"/>
      <c r="FP136" s="260"/>
      <c r="FQ136" s="260"/>
      <c r="FR136" s="260"/>
      <c r="FS136" s="260"/>
      <c r="FT136" s="260"/>
      <c r="FU136" s="260"/>
      <c r="FV136" s="260"/>
      <c r="FW136" s="260"/>
      <c r="FX136" s="260"/>
      <c r="FY136" s="260"/>
      <c r="FZ136" s="260"/>
      <c r="GA136" s="260"/>
      <c r="GB136" s="260"/>
      <c r="GC136" s="260"/>
      <c r="GD136" s="260"/>
      <c r="GE136" s="260"/>
      <c r="GF136" s="260"/>
      <c r="GG136" s="260"/>
      <c r="GH136" s="260"/>
      <c r="GI136" s="260"/>
      <c r="GJ136" s="260"/>
      <c r="GK136" s="260"/>
      <c r="GL136" s="260"/>
      <c r="GM136" s="260"/>
      <c r="GN136" s="260"/>
      <c r="GO136" s="260"/>
      <c r="GP136" s="260"/>
      <c r="GQ136" s="260"/>
      <c r="GR136" s="260"/>
      <c r="GS136" s="260"/>
      <c r="GT136" s="260"/>
      <c r="GU136" s="260"/>
      <c r="GV136" s="260"/>
      <c r="GW136" s="260"/>
      <c r="GX136" s="260"/>
      <c r="GY136" s="260"/>
      <c r="GZ136" s="260"/>
      <c r="HA136" s="260"/>
      <c r="HB136" s="260"/>
      <c r="HC136" s="260"/>
      <c r="HD136" s="260"/>
      <c r="HE136" s="260"/>
      <c r="HF136" s="260"/>
      <c r="HG136" s="260"/>
      <c r="HH136" s="260"/>
      <c r="HI136" s="260"/>
      <c r="HJ136" s="260"/>
      <c r="HK136" s="260"/>
      <c r="HL136" s="260"/>
      <c r="HM136" s="260"/>
      <c r="HN136" s="260"/>
      <c r="HO136" s="260"/>
      <c r="HP136" s="260"/>
      <c r="HQ136" s="260"/>
      <c r="HR136" s="260"/>
      <c r="HS136" s="260"/>
      <c r="HT136" s="260"/>
      <c r="HU136" s="260"/>
      <c r="HV136" s="260"/>
      <c r="HW136" s="260"/>
      <c r="HX136" s="260"/>
      <c r="HY136" s="260"/>
      <c r="HZ136" s="260"/>
      <c r="IA136" s="260"/>
      <c r="IB136" s="260"/>
      <c r="IC136" s="260"/>
      <c r="ID136" s="260"/>
      <c r="IE136" s="260"/>
      <c r="IF136" s="260"/>
      <c r="IG136" s="260"/>
      <c r="IH136" s="260"/>
      <c r="II136" s="260"/>
      <c r="IJ136" s="260"/>
      <c r="IK136" s="260"/>
      <c r="IL136" s="260"/>
      <c r="IM136" s="260"/>
      <c r="IN136" s="260"/>
      <c r="IO136" s="260"/>
      <c r="IP136" s="260"/>
      <c r="IQ136" s="260"/>
      <c r="IR136" s="260"/>
      <c r="IS136" s="260"/>
      <c r="IT136" s="260"/>
      <c r="IU136" s="260"/>
      <c r="IV136" s="260"/>
    </row>
    <row r="137" spans="1:256" ht="18">
      <c r="A137" s="269" t="s">
        <v>359</v>
      </c>
      <c r="B137" s="277">
        <v>8.41</v>
      </c>
      <c r="C137" s="277">
        <v>0.14</v>
      </c>
      <c r="D137" s="267"/>
      <c r="E137" s="267"/>
      <c r="F137" s="268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  <c r="CF137" s="260"/>
      <c r="CG137" s="260"/>
      <c r="CH137" s="260"/>
      <c r="CI137" s="260"/>
      <c r="CJ137" s="260"/>
      <c r="CK137" s="260"/>
      <c r="CL137" s="260"/>
      <c r="CM137" s="260"/>
      <c r="CN137" s="260"/>
      <c r="CO137" s="260"/>
      <c r="CP137" s="260"/>
      <c r="CQ137" s="260"/>
      <c r="CR137" s="260"/>
      <c r="CS137" s="260"/>
      <c r="CT137" s="260"/>
      <c r="CU137" s="260"/>
      <c r="CV137" s="260"/>
      <c r="CW137" s="260"/>
      <c r="CX137" s="260"/>
      <c r="CY137" s="260"/>
      <c r="CZ137" s="260"/>
      <c r="DA137" s="260"/>
      <c r="DB137" s="260"/>
      <c r="DC137" s="260"/>
      <c r="DD137" s="260"/>
      <c r="DE137" s="260"/>
      <c r="DF137" s="260"/>
      <c r="DG137" s="260"/>
      <c r="DH137" s="260"/>
      <c r="DI137" s="260"/>
      <c r="DJ137" s="260"/>
      <c r="DK137" s="260"/>
      <c r="DL137" s="260"/>
      <c r="DM137" s="260"/>
      <c r="DN137" s="260"/>
      <c r="DO137" s="260"/>
      <c r="DP137" s="260"/>
      <c r="DQ137" s="260"/>
      <c r="DR137" s="260"/>
      <c r="DS137" s="260"/>
      <c r="DT137" s="260"/>
      <c r="DU137" s="260"/>
      <c r="DV137" s="260"/>
      <c r="DW137" s="260"/>
      <c r="DX137" s="260"/>
      <c r="DY137" s="260"/>
      <c r="DZ137" s="260"/>
      <c r="EA137" s="260"/>
      <c r="EB137" s="260"/>
      <c r="EC137" s="260"/>
      <c r="ED137" s="260"/>
      <c r="EE137" s="260"/>
      <c r="EF137" s="260"/>
      <c r="EG137" s="260"/>
      <c r="EH137" s="260"/>
      <c r="EI137" s="260"/>
      <c r="EJ137" s="260"/>
      <c r="EK137" s="260"/>
      <c r="EL137" s="260"/>
      <c r="EM137" s="260"/>
      <c r="EN137" s="260"/>
      <c r="EO137" s="260"/>
      <c r="EP137" s="260"/>
      <c r="EQ137" s="260"/>
      <c r="ER137" s="260"/>
      <c r="ES137" s="260"/>
      <c r="ET137" s="260"/>
      <c r="EU137" s="260"/>
      <c r="EV137" s="260"/>
      <c r="EW137" s="260"/>
      <c r="EX137" s="260"/>
      <c r="EY137" s="260"/>
      <c r="EZ137" s="260"/>
      <c r="FA137" s="260"/>
      <c r="FB137" s="260"/>
      <c r="FC137" s="260"/>
      <c r="FD137" s="260"/>
      <c r="FE137" s="260"/>
      <c r="FF137" s="260"/>
      <c r="FG137" s="260"/>
      <c r="FH137" s="260"/>
      <c r="FI137" s="260"/>
      <c r="FJ137" s="260"/>
      <c r="FK137" s="260"/>
      <c r="FL137" s="260"/>
      <c r="FM137" s="260"/>
      <c r="FN137" s="260"/>
      <c r="FO137" s="260"/>
      <c r="FP137" s="260"/>
      <c r="FQ137" s="260"/>
      <c r="FR137" s="260"/>
      <c r="FS137" s="260"/>
      <c r="FT137" s="260"/>
      <c r="FU137" s="260"/>
      <c r="FV137" s="260"/>
      <c r="FW137" s="260"/>
      <c r="FX137" s="260"/>
      <c r="FY137" s="260"/>
      <c r="FZ137" s="260"/>
      <c r="GA137" s="260"/>
      <c r="GB137" s="260"/>
      <c r="GC137" s="260"/>
      <c r="GD137" s="260"/>
      <c r="GE137" s="260"/>
      <c r="GF137" s="260"/>
      <c r="GG137" s="260"/>
      <c r="GH137" s="260"/>
      <c r="GI137" s="260"/>
      <c r="GJ137" s="260"/>
      <c r="GK137" s="260"/>
      <c r="GL137" s="260"/>
      <c r="GM137" s="260"/>
      <c r="GN137" s="260"/>
      <c r="GO137" s="260"/>
      <c r="GP137" s="260"/>
      <c r="GQ137" s="260"/>
      <c r="GR137" s="260"/>
      <c r="GS137" s="260"/>
      <c r="GT137" s="260"/>
      <c r="GU137" s="260"/>
      <c r="GV137" s="260"/>
      <c r="GW137" s="260"/>
      <c r="GX137" s="260"/>
      <c r="GY137" s="260"/>
      <c r="GZ137" s="260"/>
      <c r="HA137" s="260"/>
      <c r="HB137" s="260"/>
      <c r="HC137" s="260"/>
      <c r="HD137" s="260"/>
      <c r="HE137" s="260"/>
      <c r="HF137" s="260"/>
      <c r="HG137" s="260"/>
      <c r="HH137" s="260"/>
      <c r="HI137" s="260"/>
      <c r="HJ137" s="260"/>
      <c r="HK137" s="260"/>
      <c r="HL137" s="260"/>
      <c r="HM137" s="260"/>
      <c r="HN137" s="260"/>
      <c r="HO137" s="260"/>
      <c r="HP137" s="260"/>
      <c r="HQ137" s="260"/>
      <c r="HR137" s="260"/>
      <c r="HS137" s="260"/>
      <c r="HT137" s="260"/>
      <c r="HU137" s="260"/>
      <c r="HV137" s="260"/>
      <c r="HW137" s="260"/>
      <c r="HX137" s="260"/>
      <c r="HY137" s="260"/>
      <c r="HZ137" s="260"/>
      <c r="IA137" s="260"/>
      <c r="IB137" s="260"/>
      <c r="IC137" s="260"/>
      <c r="ID137" s="260"/>
      <c r="IE137" s="260"/>
      <c r="IF137" s="260"/>
      <c r="IG137" s="260"/>
      <c r="IH137" s="260"/>
      <c r="II137" s="260"/>
      <c r="IJ137" s="260"/>
      <c r="IK137" s="260"/>
      <c r="IL137" s="260"/>
      <c r="IM137" s="260"/>
      <c r="IN137" s="260"/>
      <c r="IO137" s="260"/>
      <c r="IP137" s="260"/>
      <c r="IQ137" s="260"/>
      <c r="IR137" s="260"/>
      <c r="IS137" s="260"/>
      <c r="IT137" s="260"/>
      <c r="IU137" s="260"/>
      <c r="IV137" s="260"/>
    </row>
    <row r="138" spans="1:256" ht="18">
      <c r="A138" s="269" t="s">
        <v>360</v>
      </c>
      <c r="B138" s="277">
        <v>15686887.83</v>
      </c>
      <c r="C138" s="277">
        <v>16130346.5</v>
      </c>
      <c r="D138" s="267"/>
      <c r="E138" s="267"/>
      <c r="F138" s="268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  <c r="CU138" s="260"/>
      <c r="CV138" s="260"/>
      <c r="CW138" s="260"/>
      <c r="CX138" s="260"/>
      <c r="CY138" s="260"/>
      <c r="CZ138" s="260"/>
      <c r="DA138" s="260"/>
      <c r="DB138" s="260"/>
      <c r="DC138" s="260"/>
      <c r="DD138" s="260"/>
      <c r="DE138" s="260"/>
      <c r="DF138" s="260"/>
      <c r="DG138" s="260"/>
      <c r="DH138" s="260"/>
      <c r="DI138" s="260"/>
      <c r="DJ138" s="260"/>
      <c r="DK138" s="260"/>
      <c r="DL138" s="260"/>
      <c r="DM138" s="260"/>
      <c r="DN138" s="260"/>
      <c r="DO138" s="260"/>
      <c r="DP138" s="260"/>
      <c r="DQ138" s="260"/>
      <c r="DR138" s="260"/>
      <c r="DS138" s="260"/>
      <c r="DT138" s="260"/>
      <c r="DU138" s="260"/>
      <c r="DV138" s="260"/>
      <c r="DW138" s="260"/>
      <c r="DX138" s="260"/>
      <c r="DY138" s="260"/>
      <c r="DZ138" s="260"/>
      <c r="EA138" s="260"/>
      <c r="EB138" s="260"/>
      <c r="EC138" s="260"/>
      <c r="ED138" s="260"/>
      <c r="EE138" s="260"/>
      <c r="EF138" s="260"/>
      <c r="EG138" s="260"/>
      <c r="EH138" s="260"/>
      <c r="EI138" s="260"/>
      <c r="EJ138" s="260"/>
      <c r="EK138" s="260"/>
      <c r="EL138" s="260"/>
      <c r="EM138" s="260"/>
      <c r="EN138" s="260"/>
      <c r="EO138" s="260"/>
      <c r="EP138" s="260"/>
      <c r="EQ138" s="260"/>
      <c r="ER138" s="260"/>
      <c r="ES138" s="260"/>
      <c r="ET138" s="260"/>
      <c r="EU138" s="260"/>
      <c r="EV138" s="260"/>
      <c r="EW138" s="260"/>
      <c r="EX138" s="260"/>
      <c r="EY138" s="260"/>
      <c r="EZ138" s="260"/>
      <c r="FA138" s="260"/>
      <c r="FB138" s="260"/>
      <c r="FC138" s="260"/>
      <c r="FD138" s="260"/>
      <c r="FE138" s="260"/>
      <c r="FF138" s="260"/>
      <c r="FG138" s="260"/>
      <c r="FH138" s="260"/>
      <c r="FI138" s="260"/>
      <c r="FJ138" s="260"/>
      <c r="FK138" s="260"/>
      <c r="FL138" s="260"/>
      <c r="FM138" s="260"/>
      <c r="FN138" s="260"/>
      <c r="FO138" s="260"/>
      <c r="FP138" s="260"/>
      <c r="FQ138" s="260"/>
      <c r="FR138" s="260"/>
      <c r="FS138" s="260"/>
      <c r="FT138" s="260"/>
      <c r="FU138" s="260"/>
      <c r="FV138" s="260"/>
      <c r="FW138" s="260"/>
      <c r="FX138" s="260"/>
      <c r="FY138" s="260"/>
      <c r="FZ138" s="260"/>
      <c r="GA138" s="260"/>
      <c r="GB138" s="260"/>
      <c r="GC138" s="260"/>
      <c r="GD138" s="260"/>
      <c r="GE138" s="260"/>
      <c r="GF138" s="260"/>
      <c r="GG138" s="260"/>
      <c r="GH138" s="260"/>
      <c r="GI138" s="260"/>
      <c r="GJ138" s="260"/>
      <c r="GK138" s="260"/>
      <c r="GL138" s="260"/>
      <c r="GM138" s="260"/>
      <c r="GN138" s="260"/>
      <c r="GO138" s="260"/>
      <c r="GP138" s="260"/>
      <c r="GQ138" s="260"/>
      <c r="GR138" s="260"/>
      <c r="GS138" s="260"/>
      <c r="GT138" s="260"/>
      <c r="GU138" s="260"/>
      <c r="GV138" s="260"/>
      <c r="GW138" s="260"/>
      <c r="GX138" s="260"/>
      <c r="GY138" s="260"/>
      <c r="GZ138" s="260"/>
      <c r="HA138" s="260"/>
      <c r="HB138" s="260"/>
      <c r="HC138" s="260"/>
      <c r="HD138" s="260"/>
      <c r="HE138" s="260"/>
      <c r="HF138" s="260"/>
      <c r="HG138" s="260"/>
      <c r="HH138" s="260"/>
      <c r="HI138" s="260"/>
      <c r="HJ138" s="260"/>
      <c r="HK138" s="260"/>
      <c r="HL138" s="260"/>
      <c r="HM138" s="260"/>
      <c r="HN138" s="260"/>
      <c r="HO138" s="260"/>
      <c r="HP138" s="260"/>
      <c r="HQ138" s="260"/>
      <c r="HR138" s="260"/>
      <c r="HS138" s="260"/>
      <c r="HT138" s="260"/>
      <c r="HU138" s="260"/>
      <c r="HV138" s="260"/>
      <c r="HW138" s="260"/>
      <c r="HX138" s="260"/>
      <c r="HY138" s="260"/>
      <c r="HZ138" s="260"/>
      <c r="IA138" s="260"/>
      <c r="IB138" s="260"/>
      <c r="IC138" s="260"/>
      <c r="ID138" s="260"/>
      <c r="IE138" s="260"/>
      <c r="IF138" s="260"/>
      <c r="IG138" s="260"/>
      <c r="IH138" s="260"/>
      <c r="II138" s="260"/>
      <c r="IJ138" s="260"/>
      <c r="IK138" s="260"/>
      <c r="IL138" s="260"/>
      <c r="IM138" s="260"/>
      <c r="IN138" s="260"/>
      <c r="IO138" s="260"/>
      <c r="IP138" s="260"/>
      <c r="IQ138" s="260"/>
      <c r="IR138" s="260"/>
      <c r="IS138" s="260"/>
      <c r="IT138" s="260"/>
      <c r="IU138" s="260"/>
      <c r="IV138" s="260"/>
    </row>
    <row r="139" spans="1:256" ht="18">
      <c r="A139" s="269" t="s">
        <v>361</v>
      </c>
      <c r="B139" s="277">
        <v>7707.19</v>
      </c>
      <c r="C139" s="277">
        <v>13894.87</v>
      </c>
      <c r="D139" s="267"/>
      <c r="E139" s="267"/>
      <c r="F139" s="268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60"/>
      <c r="DB139" s="260"/>
      <c r="DC139" s="260"/>
      <c r="DD139" s="260"/>
      <c r="DE139" s="260"/>
      <c r="DF139" s="260"/>
      <c r="DG139" s="260"/>
      <c r="DH139" s="260"/>
      <c r="DI139" s="260"/>
      <c r="DJ139" s="260"/>
      <c r="DK139" s="260"/>
      <c r="DL139" s="260"/>
      <c r="DM139" s="260"/>
      <c r="DN139" s="260"/>
      <c r="DO139" s="260"/>
      <c r="DP139" s="260"/>
      <c r="DQ139" s="260"/>
      <c r="DR139" s="260"/>
      <c r="DS139" s="260"/>
      <c r="DT139" s="260"/>
      <c r="DU139" s="260"/>
      <c r="DV139" s="260"/>
      <c r="DW139" s="260"/>
      <c r="DX139" s="260"/>
      <c r="DY139" s="260"/>
      <c r="DZ139" s="260"/>
      <c r="EA139" s="260"/>
      <c r="EB139" s="260"/>
      <c r="EC139" s="260"/>
      <c r="ED139" s="260"/>
      <c r="EE139" s="260"/>
      <c r="EF139" s="260"/>
      <c r="EG139" s="260"/>
      <c r="EH139" s="260"/>
      <c r="EI139" s="260"/>
      <c r="EJ139" s="260"/>
      <c r="EK139" s="260"/>
      <c r="EL139" s="260"/>
      <c r="EM139" s="260"/>
      <c r="EN139" s="260"/>
      <c r="EO139" s="260"/>
      <c r="EP139" s="260"/>
      <c r="EQ139" s="260"/>
      <c r="ER139" s="260"/>
      <c r="ES139" s="260"/>
      <c r="ET139" s="260"/>
      <c r="EU139" s="260"/>
      <c r="EV139" s="260"/>
      <c r="EW139" s="260"/>
      <c r="EX139" s="260"/>
      <c r="EY139" s="260"/>
      <c r="EZ139" s="260"/>
      <c r="FA139" s="260"/>
      <c r="FB139" s="260"/>
      <c r="FC139" s="260"/>
      <c r="FD139" s="260"/>
      <c r="FE139" s="260"/>
      <c r="FF139" s="260"/>
      <c r="FG139" s="260"/>
      <c r="FH139" s="260"/>
      <c r="FI139" s="260"/>
      <c r="FJ139" s="260"/>
      <c r="FK139" s="260"/>
      <c r="FL139" s="260"/>
      <c r="FM139" s="260"/>
      <c r="FN139" s="260"/>
      <c r="FO139" s="260"/>
      <c r="FP139" s="260"/>
      <c r="FQ139" s="260"/>
      <c r="FR139" s="260"/>
      <c r="FS139" s="260"/>
      <c r="FT139" s="260"/>
      <c r="FU139" s="260"/>
      <c r="FV139" s="260"/>
      <c r="FW139" s="260"/>
      <c r="FX139" s="260"/>
      <c r="FY139" s="260"/>
      <c r="FZ139" s="260"/>
      <c r="GA139" s="260"/>
      <c r="GB139" s="260"/>
      <c r="GC139" s="260"/>
      <c r="GD139" s="260"/>
      <c r="GE139" s="260"/>
      <c r="GF139" s="260"/>
      <c r="GG139" s="260"/>
      <c r="GH139" s="260"/>
      <c r="GI139" s="260"/>
      <c r="GJ139" s="260"/>
      <c r="GK139" s="260"/>
      <c r="GL139" s="260"/>
      <c r="GM139" s="260"/>
      <c r="GN139" s="260"/>
      <c r="GO139" s="260"/>
      <c r="GP139" s="260"/>
      <c r="GQ139" s="260"/>
      <c r="GR139" s="260"/>
      <c r="GS139" s="260"/>
      <c r="GT139" s="260"/>
      <c r="GU139" s="260"/>
      <c r="GV139" s="260"/>
      <c r="GW139" s="260"/>
      <c r="GX139" s="260"/>
      <c r="GY139" s="260"/>
      <c r="GZ139" s="260"/>
      <c r="HA139" s="260"/>
      <c r="HB139" s="260"/>
      <c r="HC139" s="260"/>
      <c r="HD139" s="260"/>
      <c r="HE139" s="260"/>
      <c r="HF139" s="260"/>
      <c r="HG139" s="260"/>
      <c r="HH139" s="260"/>
      <c r="HI139" s="260"/>
      <c r="HJ139" s="260"/>
      <c r="HK139" s="260"/>
      <c r="HL139" s="260"/>
      <c r="HM139" s="260"/>
      <c r="HN139" s="260"/>
      <c r="HO139" s="260"/>
      <c r="HP139" s="260"/>
      <c r="HQ139" s="260"/>
      <c r="HR139" s="260"/>
      <c r="HS139" s="260"/>
      <c r="HT139" s="260"/>
      <c r="HU139" s="260"/>
      <c r="HV139" s="260"/>
      <c r="HW139" s="260"/>
      <c r="HX139" s="260"/>
      <c r="HY139" s="260"/>
      <c r="HZ139" s="260"/>
      <c r="IA139" s="260"/>
      <c r="IB139" s="260"/>
      <c r="IC139" s="260"/>
      <c r="ID139" s="260"/>
      <c r="IE139" s="260"/>
      <c r="IF139" s="260"/>
      <c r="IG139" s="260"/>
      <c r="IH139" s="260"/>
      <c r="II139" s="260"/>
      <c r="IJ139" s="260"/>
      <c r="IK139" s="260"/>
      <c r="IL139" s="260"/>
      <c r="IM139" s="260"/>
      <c r="IN139" s="260"/>
      <c r="IO139" s="260"/>
      <c r="IP139" s="260"/>
      <c r="IQ139" s="260"/>
      <c r="IR139" s="260"/>
      <c r="IS139" s="260"/>
      <c r="IT139" s="260"/>
      <c r="IU139" s="260"/>
      <c r="IV139" s="260"/>
    </row>
    <row r="140" spans="1:256" ht="18">
      <c r="A140" s="269" t="s">
        <v>362</v>
      </c>
      <c r="B140" s="277">
        <v>1101.6</v>
      </c>
      <c r="C140" s="277">
        <v>9956.99</v>
      </c>
      <c r="D140" s="267"/>
      <c r="E140" s="267"/>
      <c r="F140" s="268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60"/>
      <c r="CJ140" s="260"/>
      <c r="CK140" s="260"/>
      <c r="CL140" s="260"/>
      <c r="CM140" s="260"/>
      <c r="CN140" s="260"/>
      <c r="CO140" s="260"/>
      <c r="CP140" s="260"/>
      <c r="CQ140" s="260"/>
      <c r="CR140" s="260"/>
      <c r="CS140" s="260"/>
      <c r="CT140" s="260"/>
      <c r="CU140" s="260"/>
      <c r="CV140" s="260"/>
      <c r="CW140" s="260"/>
      <c r="CX140" s="260"/>
      <c r="CY140" s="260"/>
      <c r="CZ140" s="260"/>
      <c r="DA140" s="260"/>
      <c r="DB140" s="260"/>
      <c r="DC140" s="260"/>
      <c r="DD140" s="260"/>
      <c r="DE140" s="260"/>
      <c r="DF140" s="260"/>
      <c r="DG140" s="260"/>
      <c r="DH140" s="260"/>
      <c r="DI140" s="260"/>
      <c r="DJ140" s="260"/>
      <c r="DK140" s="260"/>
      <c r="DL140" s="260"/>
      <c r="DM140" s="260"/>
      <c r="DN140" s="260"/>
      <c r="DO140" s="260"/>
      <c r="DP140" s="260"/>
      <c r="DQ140" s="260"/>
      <c r="DR140" s="260"/>
      <c r="DS140" s="260"/>
      <c r="DT140" s="260"/>
      <c r="DU140" s="260"/>
      <c r="DV140" s="260"/>
      <c r="DW140" s="260"/>
      <c r="DX140" s="260"/>
      <c r="DY140" s="260"/>
      <c r="DZ140" s="260"/>
      <c r="EA140" s="260"/>
      <c r="EB140" s="260"/>
      <c r="EC140" s="260"/>
      <c r="ED140" s="260"/>
      <c r="EE140" s="260"/>
      <c r="EF140" s="260"/>
      <c r="EG140" s="260"/>
      <c r="EH140" s="260"/>
      <c r="EI140" s="260"/>
      <c r="EJ140" s="260"/>
      <c r="EK140" s="260"/>
      <c r="EL140" s="260"/>
      <c r="EM140" s="260"/>
      <c r="EN140" s="260"/>
      <c r="EO140" s="260"/>
      <c r="EP140" s="260"/>
      <c r="EQ140" s="260"/>
      <c r="ER140" s="260"/>
      <c r="ES140" s="260"/>
      <c r="ET140" s="260"/>
      <c r="EU140" s="260"/>
      <c r="EV140" s="260"/>
      <c r="EW140" s="260"/>
      <c r="EX140" s="260"/>
      <c r="EY140" s="260"/>
      <c r="EZ140" s="260"/>
      <c r="FA140" s="260"/>
      <c r="FB140" s="260"/>
      <c r="FC140" s="260"/>
      <c r="FD140" s="260"/>
      <c r="FE140" s="260"/>
      <c r="FF140" s="260"/>
      <c r="FG140" s="260"/>
      <c r="FH140" s="260"/>
      <c r="FI140" s="260"/>
      <c r="FJ140" s="260"/>
      <c r="FK140" s="260"/>
      <c r="FL140" s="260"/>
      <c r="FM140" s="260"/>
      <c r="FN140" s="260"/>
      <c r="FO140" s="260"/>
      <c r="FP140" s="260"/>
      <c r="FQ140" s="260"/>
      <c r="FR140" s="260"/>
      <c r="FS140" s="260"/>
      <c r="FT140" s="260"/>
      <c r="FU140" s="260"/>
      <c r="FV140" s="260"/>
      <c r="FW140" s="260"/>
      <c r="FX140" s="260"/>
      <c r="FY140" s="260"/>
      <c r="FZ140" s="260"/>
      <c r="GA140" s="260"/>
      <c r="GB140" s="260"/>
      <c r="GC140" s="260"/>
      <c r="GD140" s="260"/>
      <c r="GE140" s="260"/>
      <c r="GF140" s="260"/>
      <c r="GG140" s="260"/>
      <c r="GH140" s="260"/>
      <c r="GI140" s="260"/>
      <c r="GJ140" s="260"/>
      <c r="GK140" s="260"/>
      <c r="GL140" s="260"/>
      <c r="GM140" s="260"/>
      <c r="GN140" s="260"/>
      <c r="GO140" s="260"/>
      <c r="GP140" s="260"/>
      <c r="GQ140" s="260"/>
      <c r="GR140" s="260"/>
      <c r="GS140" s="260"/>
      <c r="GT140" s="260"/>
      <c r="GU140" s="260"/>
      <c r="GV140" s="260"/>
      <c r="GW140" s="260"/>
      <c r="GX140" s="260"/>
      <c r="GY140" s="260"/>
      <c r="GZ140" s="260"/>
      <c r="HA140" s="260"/>
      <c r="HB140" s="260"/>
      <c r="HC140" s="260"/>
      <c r="HD140" s="260"/>
      <c r="HE140" s="260"/>
      <c r="HF140" s="260"/>
      <c r="HG140" s="260"/>
      <c r="HH140" s="260"/>
      <c r="HI140" s="260"/>
      <c r="HJ140" s="260"/>
      <c r="HK140" s="260"/>
      <c r="HL140" s="260"/>
      <c r="HM140" s="260"/>
      <c r="HN140" s="260"/>
      <c r="HO140" s="260"/>
      <c r="HP140" s="260"/>
      <c r="HQ140" s="260"/>
      <c r="HR140" s="260"/>
      <c r="HS140" s="260"/>
      <c r="HT140" s="260"/>
      <c r="HU140" s="260"/>
      <c r="HV140" s="260"/>
      <c r="HW140" s="260"/>
      <c r="HX140" s="260"/>
      <c r="HY140" s="260"/>
      <c r="HZ140" s="260"/>
      <c r="IA140" s="260"/>
      <c r="IB140" s="260"/>
      <c r="IC140" s="260"/>
      <c r="ID140" s="260"/>
      <c r="IE140" s="260"/>
      <c r="IF140" s="260"/>
      <c r="IG140" s="260"/>
      <c r="IH140" s="260"/>
      <c r="II140" s="260"/>
      <c r="IJ140" s="260"/>
      <c r="IK140" s="260"/>
      <c r="IL140" s="260"/>
      <c r="IM140" s="260"/>
      <c r="IN140" s="260"/>
      <c r="IO140" s="260"/>
      <c r="IP140" s="260"/>
      <c r="IQ140" s="260"/>
      <c r="IR140" s="260"/>
      <c r="IS140" s="260"/>
      <c r="IT140" s="260"/>
      <c r="IU140" s="260"/>
      <c r="IV140" s="260"/>
    </row>
    <row r="141" spans="1:256" ht="18">
      <c r="A141" s="269" t="s">
        <v>363</v>
      </c>
      <c r="B141" s="277">
        <v>2</v>
      </c>
      <c r="C141" s="277">
        <v>66</v>
      </c>
      <c r="D141" s="267"/>
      <c r="E141" s="267"/>
      <c r="F141" s="268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0"/>
      <c r="CR141" s="260"/>
      <c r="CS141" s="260"/>
      <c r="CT141" s="260"/>
      <c r="CU141" s="260"/>
      <c r="CV141" s="260"/>
      <c r="CW141" s="260"/>
      <c r="CX141" s="260"/>
      <c r="CY141" s="260"/>
      <c r="CZ141" s="260"/>
      <c r="DA141" s="260"/>
      <c r="DB141" s="260"/>
      <c r="DC141" s="260"/>
      <c r="DD141" s="260"/>
      <c r="DE141" s="260"/>
      <c r="DF141" s="260"/>
      <c r="DG141" s="260"/>
      <c r="DH141" s="260"/>
      <c r="DI141" s="260"/>
      <c r="DJ141" s="260"/>
      <c r="DK141" s="260"/>
      <c r="DL141" s="260"/>
      <c r="DM141" s="260"/>
      <c r="DN141" s="260"/>
      <c r="DO141" s="260"/>
      <c r="DP141" s="260"/>
      <c r="DQ141" s="260"/>
      <c r="DR141" s="260"/>
      <c r="DS141" s="260"/>
      <c r="DT141" s="260"/>
      <c r="DU141" s="260"/>
      <c r="DV141" s="260"/>
      <c r="DW141" s="260"/>
      <c r="DX141" s="260"/>
      <c r="DY141" s="260"/>
      <c r="DZ141" s="260"/>
      <c r="EA141" s="260"/>
      <c r="EB141" s="260"/>
      <c r="EC141" s="260"/>
      <c r="ED141" s="260"/>
      <c r="EE141" s="260"/>
      <c r="EF141" s="260"/>
      <c r="EG141" s="260"/>
      <c r="EH141" s="260"/>
      <c r="EI141" s="260"/>
      <c r="EJ141" s="260"/>
      <c r="EK141" s="260"/>
      <c r="EL141" s="260"/>
      <c r="EM141" s="260"/>
      <c r="EN141" s="260"/>
      <c r="EO141" s="260"/>
      <c r="EP141" s="260"/>
      <c r="EQ141" s="260"/>
      <c r="ER141" s="260"/>
      <c r="ES141" s="260"/>
      <c r="ET141" s="260"/>
      <c r="EU141" s="260"/>
      <c r="EV141" s="260"/>
      <c r="EW141" s="260"/>
      <c r="EX141" s="260"/>
      <c r="EY141" s="260"/>
      <c r="EZ141" s="260"/>
      <c r="FA141" s="260"/>
      <c r="FB141" s="260"/>
      <c r="FC141" s="260"/>
      <c r="FD141" s="260"/>
      <c r="FE141" s="260"/>
      <c r="FF141" s="260"/>
      <c r="FG141" s="260"/>
      <c r="FH141" s="260"/>
      <c r="FI141" s="260"/>
      <c r="FJ141" s="260"/>
      <c r="FK141" s="260"/>
      <c r="FL141" s="260"/>
      <c r="FM141" s="260"/>
      <c r="FN141" s="260"/>
      <c r="FO141" s="260"/>
      <c r="FP141" s="260"/>
      <c r="FQ141" s="260"/>
      <c r="FR141" s="260"/>
      <c r="FS141" s="260"/>
      <c r="FT141" s="260"/>
      <c r="FU141" s="260"/>
      <c r="FV141" s="260"/>
      <c r="FW141" s="260"/>
      <c r="FX141" s="260"/>
      <c r="FY141" s="260"/>
      <c r="FZ141" s="260"/>
      <c r="GA141" s="260"/>
      <c r="GB141" s="260"/>
      <c r="GC141" s="260"/>
      <c r="GD141" s="260"/>
      <c r="GE141" s="260"/>
      <c r="GF141" s="260"/>
      <c r="GG141" s="260"/>
      <c r="GH141" s="260"/>
      <c r="GI141" s="260"/>
      <c r="GJ141" s="260"/>
      <c r="GK141" s="260"/>
      <c r="GL141" s="260"/>
      <c r="GM141" s="260"/>
      <c r="GN141" s="260"/>
      <c r="GO141" s="260"/>
      <c r="GP141" s="260"/>
      <c r="GQ141" s="260"/>
      <c r="GR141" s="260"/>
      <c r="GS141" s="260"/>
      <c r="GT141" s="260"/>
      <c r="GU141" s="260"/>
      <c r="GV141" s="260"/>
      <c r="GW141" s="260"/>
      <c r="GX141" s="260"/>
      <c r="GY141" s="260"/>
      <c r="GZ141" s="260"/>
      <c r="HA141" s="260"/>
      <c r="HB141" s="260"/>
      <c r="HC141" s="260"/>
      <c r="HD141" s="260"/>
      <c r="HE141" s="260"/>
      <c r="HF141" s="260"/>
      <c r="HG141" s="260"/>
      <c r="HH141" s="260"/>
      <c r="HI141" s="260"/>
      <c r="HJ141" s="260"/>
      <c r="HK141" s="260"/>
      <c r="HL141" s="260"/>
      <c r="HM141" s="260"/>
      <c r="HN141" s="260"/>
      <c r="HO141" s="260"/>
      <c r="HP141" s="260"/>
      <c r="HQ141" s="260"/>
      <c r="HR141" s="260"/>
      <c r="HS141" s="260"/>
      <c r="HT141" s="260"/>
      <c r="HU141" s="260"/>
      <c r="HV141" s="260"/>
      <c r="HW141" s="260"/>
      <c r="HX141" s="260"/>
      <c r="HY141" s="260"/>
      <c r="HZ141" s="260"/>
      <c r="IA141" s="260"/>
      <c r="IB141" s="260"/>
      <c r="IC141" s="260"/>
      <c r="ID141" s="260"/>
      <c r="IE141" s="260"/>
      <c r="IF141" s="260"/>
      <c r="IG141" s="260"/>
      <c r="IH141" s="260"/>
      <c r="II141" s="260"/>
      <c r="IJ141" s="260"/>
      <c r="IK141" s="260"/>
      <c r="IL141" s="260"/>
      <c r="IM141" s="260"/>
      <c r="IN141" s="260"/>
      <c r="IO141" s="260"/>
      <c r="IP141" s="260"/>
      <c r="IQ141" s="260"/>
      <c r="IR141" s="260"/>
      <c r="IS141" s="260"/>
      <c r="IT141" s="260"/>
      <c r="IU141" s="260"/>
      <c r="IV141" s="260"/>
    </row>
    <row r="142" spans="1:256" ht="18">
      <c r="A142" s="269" t="s">
        <v>364</v>
      </c>
      <c r="B142" s="277">
        <v>340</v>
      </c>
      <c r="C142" s="277">
        <v>297</v>
      </c>
      <c r="D142" s="267"/>
      <c r="E142" s="267"/>
      <c r="F142" s="268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260"/>
      <c r="CS142" s="260"/>
      <c r="CT142" s="260"/>
      <c r="CU142" s="260"/>
      <c r="CV142" s="260"/>
      <c r="CW142" s="260"/>
      <c r="CX142" s="260"/>
      <c r="CY142" s="260"/>
      <c r="CZ142" s="260"/>
      <c r="DA142" s="260"/>
      <c r="DB142" s="260"/>
      <c r="DC142" s="260"/>
      <c r="DD142" s="260"/>
      <c r="DE142" s="260"/>
      <c r="DF142" s="260"/>
      <c r="DG142" s="260"/>
      <c r="DH142" s="260"/>
      <c r="DI142" s="260"/>
      <c r="DJ142" s="260"/>
      <c r="DK142" s="260"/>
      <c r="DL142" s="260"/>
      <c r="DM142" s="260"/>
      <c r="DN142" s="260"/>
      <c r="DO142" s="260"/>
      <c r="DP142" s="260"/>
      <c r="DQ142" s="260"/>
      <c r="DR142" s="260"/>
      <c r="DS142" s="260"/>
      <c r="DT142" s="260"/>
      <c r="DU142" s="260"/>
      <c r="DV142" s="260"/>
      <c r="DW142" s="260"/>
      <c r="DX142" s="260"/>
      <c r="DY142" s="260"/>
      <c r="DZ142" s="260"/>
      <c r="EA142" s="260"/>
      <c r="EB142" s="260"/>
      <c r="EC142" s="260"/>
      <c r="ED142" s="260"/>
      <c r="EE142" s="260"/>
      <c r="EF142" s="260"/>
      <c r="EG142" s="260"/>
      <c r="EH142" s="260"/>
      <c r="EI142" s="260"/>
      <c r="EJ142" s="260"/>
      <c r="EK142" s="260"/>
      <c r="EL142" s="260"/>
      <c r="EM142" s="260"/>
      <c r="EN142" s="260"/>
      <c r="EO142" s="260"/>
      <c r="EP142" s="260"/>
      <c r="EQ142" s="260"/>
      <c r="ER142" s="260"/>
      <c r="ES142" s="260"/>
      <c r="ET142" s="260"/>
      <c r="EU142" s="260"/>
      <c r="EV142" s="260"/>
      <c r="EW142" s="260"/>
      <c r="EX142" s="260"/>
      <c r="EY142" s="260"/>
      <c r="EZ142" s="260"/>
      <c r="FA142" s="260"/>
      <c r="FB142" s="260"/>
      <c r="FC142" s="260"/>
      <c r="FD142" s="260"/>
      <c r="FE142" s="260"/>
      <c r="FF142" s="260"/>
      <c r="FG142" s="260"/>
      <c r="FH142" s="260"/>
      <c r="FI142" s="260"/>
      <c r="FJ142" s="260"/>
      <c r="FK142" s="260"/>
      <c r="FL142" s="260"/>
      <c r="FM142" s="260"/>
      <c r="FN142" s="260"/>
      <c r="FO142" s="260"/>
      <c r="FP142" s="260"/>
      <c r="FQ142" s="260"/>
      <c r="FR142" s="260"/>
      <c r="FS142" s="260"/>
      <c r="FT142" s="260"/>
      <c r="FU142" s="260"/>
      <c r="FV142" s="260"/>
      <c r="FW142" s="260"/>
      <c r="FX142" s="260"/>
      <c r="FY142" s="260"/>
      <c r="FZ142" s="260"/>
      <c r="GA142" s="260"/>
      <c r="GB142" s="260"/>
      <c r="GC142" s="260"/>
      <c r="GD142" s="260"/>
      <c r="GE142" s="260"/>
      <c r="GF142" s="260"/>
      <c r="GG142" s="260"/>
      <c r="GH142" s="260"/>
      <c r="GI142" s="260"/>
      <c r="GJ142" s="260"/>
      <c r="GK142" s="260"/>
      <c r="GL142" s="260"/>
      <c r="GM142" s="260"/>
      <c r="GN142" s="260"/>
      <c r="GO142" s="260"/>
      <c r="GP142" s="260"/>
      <c r="GQ142" s="260"/>
      <c r="GR142" s="260"/>
      <c r="GS142" s="260"/>
      <c r="GT142" s="260"/>
      <c r="GU142" s="260"/>
      <c r="GV142" s="260"/>
      <c r="GW142" s="260"/>
      <c r="GX142" s="260"/>
      <c r="GY142" s="260"/>
      <c r="GZ142" s="260"/>
      <c r="HA142" s="260"/>
      <c r="HB142" s="260"/>
      <c r="HC142" s="260"/>
      <c r="HD142" s="260"/>
      <c r="HE142" s="260"/>
      <c r="HF142" s="260"/>
      <c r="HG142" s="260"/>
      <c r="HH142" s="260"/>
      <c r="HI142" s="260"/>
      <c r="HJ142" s="260"/>
      <c r="HK142" s="260"/>
      <c r="HL142" s="260"/>
      <c r="HM142" s="260"/>
      <c r="HN142" s="260"/>
      <c r="HO142" s="260"/>
      <c r="HP142" s="260"/>
      <c r="HQ142" s="260"/>
      <c r="HR142" s="260"/>
      <c r="HS142" s="260"/>
      <c r="HT142" s="260"/>
      <c r="HU142" s="260"/>
      <c r="HV142" s="260"/>
      <c r="HW142" s="260"/>
      <c r="HX142" s="260"/>
      <c r="HY142" s="260"/>
      <c r="HZ142" s="260"/>
      <c r="IA142" s="260"/>
      <c r="IB142" s="260"/>
      <c r="IC142" s="260"/>
      <c r="ID142" s="260"/>
      <c r="IE142" s="260"/>
      <c r="IF142" s="260"/>
      <c r="IG142" s="260"/>
      <c r="IH142" s="260"/>
      <c r="II142" s="260"/>
      <c r="IJ142" s="260"/>
      <c r="IK142" s="260"/>
      <c r="IL142" s="260"/>
      <c r="IM142" s="260"/>
      <c r="IN142" s="260"/>
      <c r="IO142" s="260"/>
      <c r="IP142" s="260"/>
      <c r="IQ142" s="260"/>
      <c r="IR142" s="260"/>
      <c r="IS142" s="260"/>
      <c r="IT142" s="260"/>
      <c r="IU142" s="260"/>
      <c r="IV142" s="260"/>
    </row>
    <row r="143" spans="1:256" ht="18">
      <c r="A143" s="271" t="s">
        <v>219</v>
      </c>
      <c r="B143" s="267">
        <f>SUM(B131:B142)</f>
        <v>15738189.319999998</v>
      </c>
      <c r="C143" s="267">
        <f>SUM(C131:C142)</f>
        <v>16169039.01</v>
      </c>
      <c r="D143" s="267">
        <f>C143-B143</f>
        <v>430849.69000000134</v>
      </c>
      <c r="E143" s="272">
        <f>D143/B143</f>
        <v>0.027376064758128184</v>
      </c>
      <c r="F143" s="268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  <c r="CU143" s="260"/>
      <c r="CV143" s="260"/>
      <c r="CW143" s="260"/>
      <c r="CX143" s="260"/>
      <c r="CY143" s="260"/>
      <c r="CZ143" s="260"/>
      <c r="DA143" s="260"/>
      <c r="DB143" s="260"/>
      <c r="DC143" s="260"/>
      <c r="DD143" s="260"/>
      <c r="DE143" s="260"/>
      <c r="DF143" s="260"/>
      <c r="DG143" s="260"/>
      <c r="DH143" s="260"/>
      <c r="DI143" s="260"/>
      <c r="DJ143" s="260"/>
      <c r="DK143" s="260"/>
      <c r="DL143" s="260"/>
      <c r="DM143" s="260"/>
      <c r="DN143" s="260"/>
      <c r="DO143" s="260"/>
      <c r="DP143" s="260"/>
      <c r="DQ143" s="260"/>
      <c r="DR143" s="260"/>
      <c r="DS143" s="260"/>
      <c r="DT143" s="260"/>
      <c r="DU143" s="260"/>
      <c r="DV143" s="260"/>
      <c r="DW143" s="260"/>
      <c r="DX143" s="260"/>
      <c r="DY143" s="260"/>
      <c r="DZ143" s="260"/>
      <c r="EA143" s="260"/>
      <c r="EB143" s="260"/>
      <c r="EC143" s="260"/>
      <c r="ED143" s="260"/>
      <c r="EE143" s="260"/>
      <c r="EF143" s="260"/>
      <c r="EG143" s="260"/>
      <c r="EH143" s="260"/>
      <c r="EI143" s="260"/>
      <c r="EJ143" s="260"/>
      <c r="EK143" s="260"/>
      <c r="EL143" s="260"/>
      <c r="EM143" s="260"/>
      <c r="EN143" s="260"/>
      <c r="EO143" s="260"/>
      <c r="EP143" s="260"/>
      <c r="EQ143" s="260"/>
      <c r="ER143" s="260"/>
      <c r="ES143" s="260"/>
      <c r="ET143" s="260"/>
      <c r="EU143" s="260"/>
      <c r="EV143" s="260"/>
      <c r="EW143" s="260"/>
      <c r="EX143" s="260"/>
      <c r="EY143" s="260"/>
      <c r="EZ143" s="260"/>
      <c r="FA143" s="260"/>
      <c r="FB143" s="260"/>
      <c r="FC143" s="260"/>
      <c r="FD143" s="260"/>
      <c r="FE143" s="260"/>
      <c r="FF143" s="260"/>
      <c r="FG143" s="260"/>
      <c r="FH143" s="260"/>
      <c r="FI143" s="260"/>
      <c r="FJ143" s="260"/>
      <c r="FK143" s="260"/>
      <c r="FL143" s="260"/>
      <c r="FM143" s="260"/>
      <c r="FN143" s="260"/>
      <c r="FO143" s="260"/>
      <c r="FP143" s="260"/>
      <c r="FQ143" s="260"/>
      <c r="FR143" s="260"/>
      <c r="FS143" s="260"/>
      <c r="FT143" s="260"/>
      <c r="FU143" s="260"/>
      <c r="FV143" s="260"/>
      <c r="FW143" s="260"/>
      <c r="FX143" s="260"/>
      <c r="FY143" s="260"/>
      <c r="FZ143" s="260"/>
      <c r="GA143" s="260"/>
      <c r="GB143" s="260"/>
      <c r="GC143" s="260"/>
      <c r="GD143" s="260"/>
      <c r="GE143" s="260"/>
      <c r="GF143" s="260"/>
      <c r="GG143" s="260"/>
      <c r="GH143" s="260"/>
      <c r="GI143" s="260"/>
      <c r="GJ143" s="260"/>
      <c r="GK143" s="260"/>
      <c r="GL143" s="260"/>
      <c r="GM143" s="260"/>
      <c r="GN143" s="260"/>
      <c r="GO143" s="260"/>
      <c r="GP143" s="260"/>
      <c r="GQ143" s="260"/>
      <c r="GR143" s="260"/>
      <c r="GS143" s="260"/>
      <c r="GT143" s="260"/>
      <c r="GU143" s="260"/>
      <c r="GV143" s="260"/>
      <c r="GW143" s="260"/>
      <c r="GX143" s="260"/>
      <c r="GY143" s="260"/>
      <c r="GZ143" s="260"/>
      <c r="HA143" s="260"/>
      <c r="HB143" s="260"/>
      <c r="HC143" s="260"/>
      <c r="HD143" s="260"/>
      <c r="HE143" s="260"/>
      <c r="HF143" s="260"/>
      <c r="HG143" s="260"/>
      <c r="HH143" s="260"/>
      <c r="HI143" s="260"/>
      <c r="HJ143" s="260"/>
      <c r="HK143" s="260"/>
      <c r="HL143" s="260"/>
      <c r="HM143" s="260"/>
      <c r="HN143" s="260"/>
      <c r="HO143" s="260"/>
      <c r="HP143" s="260"/>
      <c r="HQ143" s="260"/>
      <c r="HR143" s="260"/>
      <c r="HS143" s="260"/>
      <c r="HT143" s="260"/>
      <c r="HU143" s="260"/>
      <c r="HV143" s="260"/>
      <c r="HW143" s="260"/>
      <c r="HX143" s="260"/>
      <c r="HY143" s="260"/>
      <c r="HZ143" s="260"/>
      <c r="IA143" s="260"/>
      <c r="IB143" s="260"/>
      <c r="IC143" s="260"/>
      <c r="ID143" s="260"/>
      <c r="IE143" s="260"/>
      <c r="IF143" s="260"/>
      <c r="IG143" s="260"/>
      <c r="IH143" s="260"/>
      <c r="II143" s="260"/>
      <c r="IJ143" s="260"/>
      <c r="IK143" s="260"/>
      <c r="IL143" s="260"/>
      <c r="IM143" s="260"/>
      <c r="IN143" s="260"/>
      <c r="IO143" s="260"/>
      <c r="IP143" s="260"/>
      <c r="IQ143" s="260"/>
      <c r="IR143" s="260"/>
      <c r="IS143" s="260"/>
      <c r="IT143" s="260"/>
      <c r="IU143" s="260"/>
      <c r="IV143" s="260"/>
    </row>
    <row r="144" spans="1:256" ht="18">
      <c r="A144" s="273" t="s">
        <v>365</v>
      </c>
      <c r="B144" s="274"/>
      <c r="C144" s="274"/>
      <c r="D144" s="274"/>
      <c r="E144" s="274"/>
      <c r="F144" s="268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60"/>
      <c r="BQ144" s="260"/>
      <c r="BR144" s="260"/>
      <c r="BS144" s="260"/>
      <c r="BT144" s="260"/>
      <c r="BU144" s="260"/>
      <c r="BV144" s="260"/>
      <c r="BW144" s="260"/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60"/>
      <c r="CJ144" s="260"/>
      <c r="CK144" s="260"/>
      <c r="CL144" s="260"/>
      <c r="CM144" s="260"/>
      <c r="CN144" s="260"/>
      <c r="CO144" s="260"/>
      <c r="CP144" s="260"/>
      <c r="CQ144" s="260"/>
      <c r="CR144" s="260"/>
      <c r="CS144" s="260"/>
      <c r="CT144" s="260"/>
      <c r="CU144" s="260"/>
      <c r="CV144" s="260"/>
      <c r="CW144" s="260"/>
      <c r="CX144" s="260"/>
      <c r="CY144" s="260"/>
      <c r="CZ144" s="260"/>
      <c r="DA144" s="260"/>
      <c r="DB144" s="260"/>
      <c r="DC144" s="260"/>
      <c r="DD144" s="260"/>
      <c r="DE144" s="260"/>
      <c r="DF144" s="260"/>
      <c r="DG144" s="260"/>
      <c r="DH144" s="260"/>
      <c r="DI144" s="260"/>
      <c r="DJ144" s="260"/>
      <c r="DK144" s="260"/>
      <c r="DL144" s="260"/>
      <c r="DM144" s="260"/>
      <c r="DN144" s="260"/>
      <c r="DO144" s="260"/>
      <c r="DP144" s="260"/>
      <c r="DQ144" s="260"/>
      <c r="DR144" s="260"/>
      <c r="DS144" s="260"/>
      <c r="DT144" s="260"/>
      <c r="DU144" s="260"/>
      <c r="DV144" s="260"/>
      <c r="DW144" s="260"/>
      <c r="DX144" s="260"/>
      <c r="DY144" s="260"/>
      <c r="DZ144" s="260"/>
      <c r="EA144" s="260"/>
      <c r="EB144" s="260"/>
      <c r="EC144" s="260"/>
      <c r="ED144" s="260"/>
      <c r="EE144" s="260"/>
      <c r="EF144" s="260"/>
      <c r="EG144" s="260"/>
      <c r="EH144" s="260"/>
      <c r="EI144" s="260"/>
      <c r="EJ144" s="260"/>
      <c r="EK144" s="260"/>
      <c r="EL144" s="260"/>
      <c r="EM144" s="260"/>
      <c r="EN144" s="260"/>
      <c r="EO144" s="260"/>
      <c r="EP144" s="260"/>
      <c r="EQ144" s="260"/>
      <c r="ER144" s="260"/>
      <c r="ES144" s="260"/>
      <c r="ET144" s="260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  <c r="FG144" s="260"/>
      <c r="FH144" s="260"/>
      <c r="FI144" s="260"/>
      <c r="FJ144" s="260"/>
      <c r="FK144" s="260"/>
      <c r="FL144" s="260"/>
      <c r="FM144" s="260"/>
      <c r="FN144" s="260"/>
      <c r="FO144" s="260"/>
      <c r="FP144" s="260"/>
      <c r="FQ144" s="260"/>
      <c r="FR144" s="260"/>
      <c r="FS144" s="260"/>
      <c r="FT144" s="260"/>
      <c r="FU144" s="260"/>
      <c r="FV144" s="260"/>
      <c r="FW144" s="260"/>
      <c r="FX144" s="260"/>
      <c r="FY144" s="260"/>
      <c r="FZ144" s="260"/>
      <c r="GA144" s="260"/>
      <c r="GB144" s="260"/>
      <c r="GC144" s="260"/>
      <c r="GD144" s="260"/>
      <c r="GE144" s="260"/>
      <c r="GF144" s="260"/>
      <c r="GG144" s="260"/>
      <c r="GH144" s="260"/>
      <c r="GI144" s="260"/>
      <c r="GJ144" s="260"/>
      <c r="GK144" s="260"/>
      <c r="GL144" s="260"/>
      <c r="GM144" s="260"/>
      <c r="GN144" s="260"/>
      <c r="GO144" s="260"/>
      <c r="GP144" s="260"/>
      <c r="GQ144" s="260"/>
      <c r="GR144" s="260"/>
      <c r="GS144" s="260"/>
      <c r="GT144" s="260"/>
      <c r="GU144" s="260"/>
      <c r="GV144" s="260"/>
      <c r="GW144" s="260"/>
      <c r="GX144" s="260"/>
      <c r="GY144" s="260"/>
      <c r="GZ144" s="260"/>
      <c r="HA144" s="260"/>
      <c r="HB144" s="260"/>
      <c r="HC144" s="260"/>
      <c r="HD144" s="260"/>
      <c r="HE144" s="260"/>
      <c r="HF144" s="260"/>
      <c r="HG144" s="260"/>
      <c r="HH144" s="260"/>
      <c r="HI144" s="260"/>
      <c r="HJ144" s="260"/>
      <c r="HK144" s="260"/>
      <c r="HL144" s="260"/>
      <c r="HM144" s="260"/>
      <c r="HN144" s="260"/>
      <c r="HO144" s="260"/>
      <c r="HP144" s="260"/>
      <c r="HQ144" s="260"/>
      <c r="HR144" s="260"/>
      <c r="HS144" s="260"/>
      <c r="HT144" s="260"/>
      <c r="HU144" s="260"/>
      <c r="HV144" s="260"/>
      <c r="HW144" s="260"/>
      <c r="HX144" s="260"/>
      <c r="HY144" s="260"/>
      <c r="HZ144" s="260"/>
      <c r="IA144" s="260"/>
      <c r="IB144" s="260"/>
      <c r="IC144" s="260"/>
      <c r="ID144" s="260"/>
      <c r="IE144" s="260"/>
      <c r="IF144" s="260"/>
      <c r="IG144" s="260"/>
      <c r="IH144" s="260"/>
      <c r="II144" s="260"/>
      <c r="IJ144" s="260"/>
      <c r="IK144" s="260"/>
      <c r="IL144" s="260"/>
      <c r="IM144" s="260"/>
      <c r="IN144" s="260"/>
      <c r="IO144" s="260"/>
      <c r="IP144" s="260"/>
      <c r="IQ144" s="260"/>
      <c r="IR144" s="260"/>
      <c r="IS144" s="260"/>
      <c r="IT144" s="260"/>
      <c r="IU144" s="260"/>
      <c r="IV144" s="260"/>
    </row>
    <row r="145" spans="1:256" ht="18">
      <c r="A145" s="269" t="s">
        <v>366</v>
      </c>
      <c r="B145" s="270">
        <v>1794444.28</v>
      </c>
      <c r="C145" s="270">
        <v>2125349.67</v>
      </c>
      <c r="D145" s="269"/>
      <c r="E145" s="269"/>
      <c r="F145" s="268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260"/>
      <c r="CS145" s="260"/>
      <c r="CT145" s="260"/>
      <c r="CU145" s="260"/>
      <c r="CV145" s="260"/>
      <c r="CW145" s="260"/>
      <c r="CX145" s="260"/>
      <c r="CY145" s="260"/>
      <c r="CZ145" s="260"/>
      <c r="DA145" s="260"/>
      <c r="DB145" s="260"/>
      <c r="DC145" s="260"/>
      <c r="DD145" s="260"/>
      <c r="DE145" s="260"/>
      <c r="DF145" s="260"/>
      <c r="DG145" s="260"/>
      <c r="DH145" s="260"/>
      <c r="DI145" s="260"/>
      <c r="DJ145" s="260"/>
      <c r="DK145" s="260"/>
      <c r="DL145" s="260"/>
      <c r="DM145" s="260"/>
      <c r="DN145" s="260"/>
      <c r="DO145" s="260"/>
      <c r="DP145" s="260"/>
      <c r="DQ145" s="260"/>
      <c r="DR145" s="260"/>
      <c r="DS145" s="260"/>
      <c r="DT145" s="260"/>
      <c r="DU145" s="260"/>
      <c r="DV145" s="260"/>
      <c r="DW145" s="260"/>
      <c r="DX145" s="260"/>
      <c r="DY145" s="260"/>
      <c r="DZ145" s="260"/>
      <c r="EA145" s="260"/>
      <c r="EB145" s="260"/>
      <c r="EC145" s="260"/>
      <c r="ED145" s="260"/>
      <c r="EE145" s="260"/>
      <c r="EF145" s="260"/>
      <c r="EG145" s="260"/>
      <c r="EH145" s="260"/>
      <c r="EI145" s="260"/>
      <c r="EJ145" s="260"/>
      <c r="EK145" s="260"/>
      <c r="EL145" s="260"/>
      <c r="EM145" s="260"/>
      <c r="EN145" s="260"/>
      <c r="EO145" s="260"/>
      <c r="EP145" s="260"/>
      <c r="EQ145" s="260"/>
      <c r="ER145" s="260"/>
      <c r="ES145" s="260"/>
      <c r="ET145" s="260"/>
      <c r="EU145" s="260"/>
      <c r="EV145" s="260"/>
      <c r="EW145" s="260"/>
      <c r="EX145" s="260"/>
      <c r="EY145" s="260"/>
      <c r="EZ145" s="260"/>
      <c r="FA145" s="260"/>
      <c r="FB145" s="260"/>
      <c r="FC145" s="260"/>
      <c r="FD145" s="260"/>
      <c r="FE145" s="260"/>
      <c r="FF145" s="260"/>
      <c r="FG145" s="260"/>
      <c r="FH145" s="260"/>
      <c r="FI145" s="260"/>
      <c r="FJ145" s="260"/>
      <c r="FK145" s="260"/>
      <c r="FL145" s="260"/>
      <c r="FM145" s="260"/>
      <c r="FN145" s="260"/>
      <c r="FO145" s="260"/>
      <c r="FP145" s="260"/>
      <c r="FQ145" s="260"/>
      <c r="FR145" s="260"/>
      <c r="FS145" s="260"/>
      <c r="FT145" s="260"/>
      <c r="FU145" s="260"/>
      <c r="FV145" s="260"/>
      <c r="FW145" s="260"/>
      <c r="FX145" s="260"/>
      <c r="FY145" s="260"/>
      <c r="FZ145" s="260"/>
      <c r="GA145" s="260"/>
      <c r="GB145" s="260"/>
      <c r="GC145" s="260"/>
      <c r="GD145" s="260"/>
      <c r="GE145" s="260"/>
      <c r="GF145" s="260"/>
      <c r="GG145" s="260"/>
      <c r="GH145" s="260"/>
      <c r="GI145" s="260"/>
      <c r="GJ145" s="260"/>
      <c r="GK145" s="260"/>
      <c r="GL145" s="260"/>
      <c r="GM145" s="260"/>
      <c r="GN145" s="260"/>
      <c r="GO145" s="260"/>
      <c r="GP145" s="260"/>
      <c r="GQ145" s="260"/>
      <c r="GR145" s="260"/>
      <c r="GS145" s="260"/>
      <c r="GT145" s="260"/>
      <c r="GU145" s="260"/>
      <c r="GV145" s="260"/>
      <c r="GW145" s="260"/>
      <c r="GX145" s="260"/>
      <c r="GY145" s="260"/>
      <c r="GZ145" s="260"/>
      <c r="HA145" s="260"/>
      <c r="HB145" s="260"/>
      <c r="HC145" s="260"/>
      <c r="HD145" s="260"/>
      <c r="HE145" s="260"/>
      <c r="HF145" s="260"/>
      <c r="HG145" s="260"/>
      <c r="HH145" s="260"/>
      <c r="HI145" s="260"/>
      <c r="HJ145" s="260"/>
      <c r="HK145" s="260"/>
      <c r="HL145" s="260"/>
      <c r="HM145" s="260"/>
      <c r="HN145" s="260"/>
      <c r="HO145" s="260"/>
      <c r="HP145" s="260"/>
      <c r="HQ145" s="260"/>
      <c r="HR145" s="260"/>
      <c r="HS145" s="260"/>
      <c r="HT145" s="260"/>
      <c r="HU145" s="260"/>
      <c r="HV145" s="260"/>
      <c r="HW145" s="260"/>
      <c r="HX145" s="260"/>
      <c r="HY145" s="260"/>
      <c r="HZ145" s="260"/>
      <c r="IA145" s="260"/>
      <c r="IB145" s="260"/>
      <c r="IC145" s="260"/>
      <c r="ID145" s="260"/>
      <c r="IE145" s="260"/>
      <c r="IF145" s="260"/>
      <c r="IG145" s="260"/>
      <c r="IH145" s="260"/>
      <c r="II145" s="260"/>
      <c r="IJ145" s="260"/>
      <c r="IK145" s="260"/>
      <c r="IL145" s="260"/>
      <c r="IM145" s="260"/>
      <c r="IN145" s="260"/>
      <c r="IO145" s="260"/>
      <c r="IP145" s="260"/>
      <c r="IQ145" s="260"/>
      <c r="IR145" s="260"/>
      <c r="IS145" s="260"/>
      <c r="IT145" s="260"/>
      <c r="IU145" s="260"/>
      <c r="IV145" s="260"/>
    </row>
    <row r="146" spans="1:256" ht="18">
      <c r="A146" s="269" t="s">
        <v>367</v>
      </c>
      <c r="B146" s="277">
        <v>535636.72</v>
      </c>
      <c r="C146" s="277">
        <v>592211.77</v>
      </c>
      <c r="D146" s="267"/>
      <c r="E146" s="267"/>
      <c r="F146" s="268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260"/>
      <c r="CS146" s="260"/>
      <c r="CT146" s="260"/>
      <c r="CU146" s="260"/>
      <c r="CV146" s="260"/>
      <c r="CW146" s="260"/>
      <c r="CX146" s="260"/>
      <c r="CY146" s="260"/>
      <c r="CZ146" s="260"/>
      <c r="DA146" s="260"/>
      <c r="DB146" s="260"/>
      <c r="DC146" s="260"/>
      <c r="DD146" s="260"/>
      <c r="DE146" s="260"/>
      <c r="DF146" s="260"/>
      <c r="DG146" s="260"/>
      <c r="DH146" s="260"/>
      <c r="DI146" s="260"/>
      <c r="DJ146" s="260"/>
      <c r="DK146" s="260"/>
      <c r="DL146" s="260"/>
      <c r="DM146" s="260"/>
      <c r="DN146" s="260"/>
      <c r="DO146" s="260"/>
      <c r="DP146" s="260"/>
      <c r="DQ146" s="260"/>
      <c r="DR146" s="260"/>
      <c r="DS146" s="260"/>
      <c r="DT146" s="260"/>
      <c r="DU146" s="260"/>
      <c r="DV146" s="260"/>
      <c r="DW146" s="260"/>
      <c r="DX146" s="260"/>
      <c r="DY146" s="260"/>
      <c r="DZ146" s="260"/>
      <c r="EA146" s="260"/>
      <c r="EB146" s="260"/>
      <c r="EC146" s="260"/>
      <c r="ED146" s="260"/>
      <c r="EE146" s="260"/>
      <c r="EF146" s="260"/>
      <c r="EG146" s="260"/>
      <c r="EH146" s="260"/>
      <c r="EI146" s="260"/>
      <c r="EJ146" s="260"/>
      <c r="EK146" s="260"/>
      <c r="EL146" s="260"/>
      <c r="EM146" s="260"/>
      <c r="EN146" s="260"/>
      <c r="EO146" s="260"/>
      <c r="EP146" s="260"/>
      <c r="EQ146" s="260"/>
      <c r="ER146" s="260"/>
      <c r="ES146" s="260"/>
      <c r="ET146" s="260"/>
      <c r="EU146" s="260"/>
      <c r="EV146" s="260"/>
      <c r="EW146" s="260"/>
      <c r="EX146" s="260"/>
      <c r="EY146" s="260"/>
      <c r="EZ146" s="260"/>
      <c r="FA146" s="260"/>
      <c r="FB146" s="260"/>
      <c r="FC146" s="260"/>
      <c r="FD146" s="260"/>
      <c r="FE146" s="260"/>
      <c r="FF146" s="260"/>
      <c r="FG146" s="260"/>
      <c r="FH146" s="260"/>
      <c r="FI146" s="260"/>
      <c r="FJ146" s="260"/>
      <c r="FK146" s="260"/>
      <c r="FL146" s="260"/>
      <c r="FM146" s="260"/>
      <c r="FN146" s="260"/>
      <c r="FO146" s="260"/>
      <c r="FP146" s="260"/>
      <c r="FQ146" s="260"/>
      <c r="FR146" s="260"/>
      <c r="FS146" s="260"/>
      <c r="FT146" s="260"/>
      <c r="FU146" s="260"/>
      <c r="FV146" s="260"/>
      <c r="FW146" s="260"/>
      <c r="FX146" s="260"/>
      <c r="FY146" s="260"/>
      <c r="FZ146" s="260"/>
      <c r="GA146" s="260"/>
      <c r="GB146" s="260"/>
      <c r="GC146" s="260"/>
      <c r="GD146" s="260"/>
      <c r="GE146" s="260"/>
      <c r="GF146" s="260"/>
      <c r="GG146" s="260"/>
      <c r="GH146" s="260"/>
      <c r="GI146" s="260"/>
      <c r="GJ146" s="260"/>
      <c r="GK146" s="260"/>
      <c r="GL146" s="260"/>
      <c r="GM146" s="260"/>
      <c r="GN146" s="260"/>
      <c r="GO146" s="260"/>
      <c r="GP146" s="260"/>
      <c r="GQ146" s="260"/>
      <c r="GR146" s="260"/>
      <c r="GS146" s="260"/>
      <c r="GT146" s="260"/>
      <c r="GU146" s="260"/>
      <c r="GV146" s="260"/>
      <c r="GW146" s="260"/>
      <c r="GX146" s="260"/>
      <c r="GY146" s="260"/>
      <c r="GZ146" s="260"/>
      <c r="HA146" s="260"/>
      <c r="HB146" s="260"/>
      <c r="HC146" s="260"/>
      <c r="HD146" s="260"/>
      <c r="HE146" s="260"/>
      <c r="HF146" s="260"/>
      <c r="HG146" s="260"/>
      <c r="HH146" s="260"/>
      <c r="HI146" s="260"/>
      <c r="HJ146" s="260"/>
      <c r="HK146" s="260"/>
      <c r="HL146" s="260"/>
      <c r="HM146" s="260"/>
      <c r="HN146" s="260"/>
      <c r="HO146" s="260"/>
      <c r="HP146" s="260"/>
      <c r="HQ146" s="260"/>
      <c r="HR146" s="260"/>
      <c r="HS146" s="260"/>
      <c r="HT146" s="260"/>
      <c r="HU146" s="260"/>
      <c r="HV146" s="260"/>
      <c r="HW146" s="260"/>
      <c r="HX146" s="260"/>
      <c r="HY146" s="260"/>
      <c r="HZ146" s="260"/>
      <c r="IA146" s="260"/>
      <c r="IB146" s="260"/>
      <c r="IC146" s="260"/>
      <c r="ID146" s="260"/>
      <c r="IE146" s="260"/>
      <c r="IF146" s="260"/>
      <c r="IG146" s="260"/>
      <c r="IH146" s="260"/>
      <c r="II146" s="260"/>
      <c r="IJ146" s="260"/>
      <c r="IK146" s="260"/>
      <c r="IL146" s="260"/>
      <c r="IM146" s="260"/>
      <c r="IN146" s="260"/>
      <c r="IO146" s="260"/>
      <c r="IP146" s="260"/>
      <c r="IQ146" s="260"/>
      <c r="IR146" s="260"/>
      <c r="IS146" s="260"/>
      <c r="IT146" s="260"/>
      <c r="IU146" s="260"/>
      <c r="IV146" s="260"/>
    </row>
    <row r="147" spans="1:256" ht="18">
      <c r="A147" s="269" t="s">
        <v>368</v>
      </c>
      <c r="B147" s="277">
        <v>19100</v>
      </c>
      <c r="C147" s="277">
        <v>166570</v>
      </c>
      <c r="D147" s="267"/>
      <c r="E147" s="267"/>
      <c r="F147" s="268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260"/>
      <c r="CS147" s="260"/>
      <c r="CT147" s="260"/>
      <c r="CU147" s="260"/>
      <c r="CV147" s="260"/>
      <c r="CW147" s="260"/>
      <c r="CX147" s="260"/>
      <c r="CY147" s="260"/>
      <c r="CZ147" s="260"/>
      <c r="DA147" s="260"/>
      <c r="DB147" s="260"/>
      <c r="DC147" s="260"/>
      <c r="DD147" s="260"/>
      <c r="DE147" s="260"/>
      <c r="DF147" s="260"/>
      <c r="DG147" s="260"/>
      <c r="DH147" s="260"/>
      <c r="DI147" s="260"/>
      <c r="DJ147" s="260"/>
      <c r="DK147" s="260"/>
      <c r="DL147" s="260"/>
      <c r="DM147" s="260"/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M147" s="260"/>
      <c r="EN147" s="260"/>
      <c r="EO147" s="260"/>
      <c r="EP147" s="260"/>
      <c r="EQ147" s="260"/>
      <c r="ER147" s="260"/>
      <c r="ES147" s="260"/>
      <c r="ET147" s="260"/>
      <c r="EU147" s="260"/>
      <c r="EV147" s="260"/>
      <c r="EW147" s="260"/>
      <c r="EX147" s="260"/>
      <c r="EY147" s="260"/>
      <c r="EZ147" s="260"/>
      <c r="FA147" s="260"/>
      <c r="FB147" s="260"/>
      <c r="FC147" s="260"/>
      <c r="FD147" s="260"/>
      <c r="FE147" s="260"/>
      <c r="FF147" s="260"/>
      <c r="FG147" s="260"/>
      <c r="FH147" s="260"/>
      <c r="FI147" s="260"/>
      <c r="FJ147" s="260"/>
      <c r="FK147" s="260"/>
      <c r="FL147" s="260"/>
      <c r="FM147" s="260"/>
      <c r="FN147" s="260"/>
      <c r="FO147" s="260"/>
      <c r="FP147" s="260"/>
      <c r="FQ147" s="260"/>
      <c r="FR147" s="260"/>
      <c r="FS147" s="260"/>
      <c r="FT147" s="260"/>
      <c r="FU147" s="260"/>
      <c r="FV147" s="260"/>
      <c r="FW147" s="260"/>
      <c r="FX147" s="260"/>
      <c r="FY147" s="260"/>
      <c r="FZ147" s="260"/>
      <c r="GA147" s="260"/>
      <c r="GB147" s="260"/>
      <c r="GC147" s="260"/>
      <c r="GD147" s="260"/>
      <c r="GE147" s="260"/>
      <c r="GF147" s="260"/>
      <c r="GG147" s="260"/>
      <c r="GH147" s="260"/>
      <c r="GI147" s="260"/>
      <c r="GJ147" s="260"/>
      <c r="GK147" s="260"/>
      <c r="GL147" s="260"/>
      <c r="GM147" s="260"/>
      <c r="GN147" s="260"/>
      <c r="GO147" s="260"/>
      <c r="GP147" s="260"/>
      <c r="GQ147" s="260"/>
      <c r="GR147" s="260"/>
      <c r="GS147" s="260"/>
      <c r="GT147" s="260"/>
      <c r="GU147" s="260"/>
      <c r="GV147" s="260"/>
      <c r="GW147" s="260"/>
      <c r="GX147" s="260"/>
      <c r="GY147" s="260"/>
      <c r="GZ147" s="260"/>
      <c r="HA147" s="260"/>
      <c r="HB147" s="260"/>
      <c r="HC147" s="260"/>
      <c r="HD147" s="260"/>
      <c r="HE147" s="260"/>
      <c r="HF147" s="260"/>
      <c r="HG147" s="260"/>
      <c r="HH147" s="260"/>
      <c r="HI147" s="260"/>
      <c r="HJ147" s="260"/>
      <c r="HK147" s="260"/>
      <c r="HL147" s="260"/>
      <c r="HM147" s="260"/>
      <c r="HN147" s="260"/>
      <c r="HO147" s="260"/>
      <c r="HP147" s="260"/>
      <c r="HQ147" s="260"/>
      <c r="HR147" s="260"/>
      <c r="HS147" s="260"/>
      <c r="HT147" s="260"/>
      <c r="HU147" s="260"/>
      <c r="HV147" s="260"/>
      <c r="HW147" s="260"/>
      <c r="HX147" s="260"/>
      <c r="HY147" s="260"/>
      <c r="HZ147" s="260"/>
      <c r="IA147" s="260"/>
      <c r="IB147" s="260"/>
      <c r="IC147" s="260"/>
      <c r="ID147" s="260"/>
      <c r="IE147" s="260"/>
      <c r="IF147" s="260"/>
      <c r="IG147" s="260"/>
      <c r="IH147" s="260"/>
      <c r="II147" s="260"/>
      <c r="IJ147" s="260"/>
      <c r="IK147" s="260"/>
      <c r="IL147" s="260"/>
      <c r="IM147" s="260"/>
      <c r="IN147" s="260"/>
      <c r="IO147" s="260"/>
      <c r="IP147" s="260"/>
      <c r="IQ147" s="260"/>
      <c r="IR147" s="260"/>
      <c r="IS147" s="260"/>
      <c r="IT147" s="260"/>
      <c r="IU147" s="260"/>
      <c r="IV147" s="260"/>
    </row>
    <row r="148" spans="1:256" ht="18">
      <c r="A148" s="269" t="s">
        <v>369</v>
      </c>
      <c r="B148" s="277">
        <v>0</v>
      </c>
      <c r="C148" s="277">
        <v>0</v>
      </c>
      <c r="D148" s="267"/>
      <c r="E148" s="267"/>
      <c r="F148" s="268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  <c r="BP148" s="260"/>
      <c r="BQ148" s="260"/>
      <c r="BR148" s="260"/>
      <c r="BS148" s="260"/>
      <c r="BT148" s="260"/>
      <c r="BU148" s="260"/>
      <c r="BV148" s="260"/>
      <c r="BW148" s="260"/>
      <c r="BX148" s="260"/>
      <c r="BY148" s="260"/>
      <c r="BZ148" s="260"/>
      <c r="CA148" s="260"/>
      <c r="CB148" s="260"/>
      <c r="CC148" s="260"/>
      <c r="CD148" s="260"/>
      <c r="CE148" s="260"/>
      <c r="CF148" s="260"/>
      <c r="CG148" s="260"/>
      <c r="CH148" s="260"/>
      <c r="CI148" s="260"/>
      <c r="CJ148" s="260"/>
      <c r="CK148" s="260"/>
      <c r="CL148" s="260"/>
      <c r="CM148" s="260"/>
      <c r="CN148" s="260"/>
      <c r="CO148" s="260"/>
      <c r="CP148" s="260"/>
      <c r="CQ148" s="260"/>
      <c r="CR148" s="260"/>
      <c r="CS148" s="260"/>
      <c r="CT148" s="260"/>
      <c r="CU148" s="260"/>
      <c r="CV148" s="260"/>
      <c r="CW148" s="260"/>
      <c r="CX148" s="260"/>
      <c r="CY148" s="260"/>
      <c r="CZ148" s="260"/>
      <c r="DA148" s="260"/>
      <c r="DB148" s="260"/>
      <c r="DC148" s="260"/>
      <c r="DD148" s="260"/>
      <c r="DE148" s="260"/>
      <c r="DF148" s="260"/>
      <c r="DG148" s="260"/>
      <c r="DH148" s="260"/>
      <c r="DI148" s="260"/>
      <c r="DJ148" s="260"/>
      <c r="DK148" s="260"/>
      <c r="DL148" s="260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M148" s="260"/>
      <c r="EN148" s="260"/>
      <c r="EO148" s="260"/>
      <c r="EP148" s="260"/>
      <c r="EQ148" s="260"/>
      <c r="ER148" s="260"/>
      <c r="ES148" s="260"/>
      <c r="ET148" s="260"/>
      <c r="EU148" s="260"/>
      <c r="EV148" s="260"/>
      <c r="EW148" s="260"/>
      <c r="EX148" s="260"/>
      <c r="EY148" s="260"/>
      <c r="EZ148" s="260"/>
      <c r="FA148" s="260"/>
      <c r="FB148" s="260"/>
      <c r="FC148" s="260"/>
      <c r="FD148" s="260"/>
      <c r="FE148" s="260"/>
      <c r="FF148" s="260"/>
      <c r="FG148" s="260"/>
      <c r="FH148" s="260"/>
      <c r="FI148" s="260"/>
      <c r="FJ148" s="260"/>
      <c r="FK148" s="260"/>
      <c r="FL148" s="260"/>
      <c r="FM148" s="260"/>
      <c r="FN148" s="260"/>
      <c r="FO148" s="260"/>
      <c r="FP148" s="260"/>
      <c r="FQ148" s="260"/>
      <c r="FR148" s="260"/>
      <c r="FS148" s="260"/>
      <c r="FT148" s="260"/>
      <c r="FU148" s="260"/>
      <c r="FV148" s="260"/>
      <c r="FW148" s="260"/>
      <c r="FX148" s="260"/>
      <c r="FY148" s="260"/>
      <c r="FZ148" s="260"/>
      <c r="GA148" s="260"/>
      <c r="GB148" s="260"/>
      <c r="GC148" s="260"/>
      <c r="GD148" s="260"/>
      <c r="GE148" s="260"/>
      <c r="GF148" s="260"/>
      <c r="GG148" s="260"/>
      <c r="GH148" s="260"/>
      <c r="GI148" s="260"/>
      <c r="GJ148" s="260"/>
      <c r="GK148" s="260"/>
      <c r="GL148" s="260"/>
      <c r="GM148" s="260"/>
      <c r="GN148" s="260"/>
      <c r="GO148" s="260"/>
      <c r="GP148" s="260"/>
      <c r="GQ148" s="260"/>
      <c r="GR148" s="260"/>
      <c r="GS148" s="260"/>
      <c r="GT148" s="260"/>
      <c r="GU148" s="260"/>
      <c r="GV148" s="260"/>
      <c r="GW148" s="260"/>
      <c r="GX148" s="260"/>
      <c r="GY148" s="260"/>
      <c r="GZ148" s="260"/>
      <c r="HA148" s="260"/>
      <c r="HB148" s="260"/>
      <c r="HC148" s="260"/>
      <c r="HD148" s="260"/>
      <c r="HE148" s="260"/>
      <c r="HF148" s="260"/>
      <c r="HG148" s="260"/>
      <c r="HH148" s="260"/>
      <c r="HI148" s="260"/>
      <c r="HJ148" s="260"/>
      <c r="HK148" s="260"/>
      <c r="HL148" s="260"/>
      <c r="HM148" s="260"/>
      <c r="HN148" s="260"/>
      <c r="HO148" s="260"/>
      <c r="HP148" s="260"/>
      <c r="HQ148" s="260"/>
      <c r="HR148" s="260"/>
      <c r="HS148" s="260"/>
      <c r="HT148" s="260"/>
      <c r="HU148" s="260"/>
      <c r="HV148" s="260"/>
      <c r="HW148" s="260"/>
      <c r="HX148" s="260"/>
      <c r="HY148" s="260"/>
      <c r="HZ148" s="260"/>
      <c r="IA148" s="260"/>
      <c r="IB148" s="260"/>
      <c r="IC148" s="260"/>
      <c r="ID148" s="260"/>
      <c r="IE148" s="260"/>
      <c r="IF148" s="260"/>
      <c r="IG148" s="260"/>
      <c r="IH148" s="260"/>
      <c r="II148" s="260"/>
      <c r="IJ148" s="260"/>
      <c r="IK148" s="260"/>
      <c r="IL148" s="260"/>
      <c r="IM148" s="260"/>
      <c r="IN148" s="260"/>
      <c r="IO148" s="260"/>
      <c r="IP148" s="260"/>
      <c r="IQ148" s="260"/>
      <c r="IR148" s="260"/>
      <c r="IS148" s="260"/>
      <c r="IT148" s="260"/>
      <c r="IU148" s="260"/>
      <c r="IV148" s="260"/>
    </row>
    <row r="149" spans="1:256" ht="18">
      <c r="A149" s="269" t="s">
        <v>370</v>
      </c>
      <c r="B149" s="277">
        <v>0</v>
      </c>
      <c r="C149" s="277">
        <v>0</v>
      </c>
      <c r="D149" s="267"/>
      <c r="E149" s="267"/>
      <c r="F149" s="268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260"/>
      <c r="CD149" s="260"/>
      <c r="CE149" s="260"/>
      <c r="CF149" s="260"/>
      <c r="CG149" s="260"/>
      <c r="CH149" s="260"/>
      <c r="CI149" s="260"/>
      <c r="CJ149" s="260"/>
      <c r="CK149" s="260"/>
      <c r="CL149" s="260"/>
      <c r="CM149" s="260"/>
      <c r="CN149" s="260"/>
      <c r="CO149" s="260"/>
      <c r="CP149" s="260"/>
      <c r="CQ149" s="260"/>
      <c r="CR149" s="260"/>
      <c r="CS149" s="260"/>
      <c r="CT149" s="260"/>
      <c r="CU149" s="260"/>
      <c r="CV149" s="260"/>
      <c r="CW149" s="260"/>
      <c r="CX149" s="260"/>
      <c r="CY149" s="260"/>
      <c r="CZ149" s="260"/>
      <c r="DA149" s="260"/>
      <c r="DB149" s="260"/>
      <c r="DC149" s="260"/>
      <c r="DD149" s="260"/>
      <c r="DE149" s="260"/>
      <c r="DF149" s="260"/>
      <c r="DG149" s="260"/>
      <c r="DH149" s="260"/>
      <c r="DI149" s="260"/>
      <c r="DJ149" s="260"/>
      <c r="DK149" s="260"/>
      <c r="DL149" s="260"/>
      <c r="DM149" s="260"/>
      <c r="DN149" s="260"/>
      <c r="DO149" s="260"/>
      <c r="DP149" s="260"/>
      <c r="DQ149" s="260"/>
      <c r="DR149" s="260"/>
      <c r="DS149" s="260"/>
      <c r="DT149" s="260"/>
      <c r="DU149" s="260"/>
      <c r="DV149" s="260"/>
      <c r="DW149" s="260"/>
      <c r="DX149" s="260"/>
      <c r="DY149" s="260"/>
      <c r="DZ149" s="260"/>
      <c r="EA149" s="260"/>
      <c r="EB149" s="260"/>
      <c r="EC149" s="260"/>
      <c r="ED149" s="260"/>
      <c r="EE149" s="260"/>
      <c r="EF149" s="260"/>
      <c r="EG149" s="260"/>
      <c r="EH149" s="260"/>
      <c r="EI149" s="260"/>
      <c r="EJ149" s="260"/>
      <c r="EK149" s="260"/>
      <c r="EL149" s="260"/>
      <c r="EM149" s="260"/>
      <c r="EN149" s="260"/>
      <c r="EO149" s="260"/>
      <c r="EP149" s="260"/>
      <c r="EQ149" s="260"/>
      <c r="ER149" s="260"/>
      <c r="ES149" s="260"/>
      <c r="ET149" s="260"/>
      <c r="EU149" s="260"/>
      <c r="EV149" s="260"/>
      <c r="EW149" s="260"/>
      <c r="EX149" s="260"/>
      <c r="EY149" s="260"/>
      <c r="EZ149" s="260"/>
      <c r="FA149" s="260"/>
      <c r="FB149" s="260"/>
      <c r="FC149" s="260"/>
      <c r="FD149" s="260"/>
      <c r="FE149" s="260"/>
      <c r="FF149" s="260"/>
      <c r="FG149" s="260"/>
      <c r="FH149" s="260"/>
      <c r="FI149" s="260"/>
      <c r="FJ149" s="260"/>
      <c r="FK149" s="260"/>
      <c r="FL149" s="260"/>
      <c r="FM149" s="260"/>
      <c r="FN149" s="260"/>
      <c r="FO149" s="260"/>
      <c r="FP149" s="260"/>
      <c r="FQ149" s="260"/>
      <c r="FR149" s="260"/>
      <c r="FS149" s="260"/>
      <c r="FT149" s="260"/>
      <c r="FU149" s="260"/>
      <c r="FV149" s="260"/>
      <c r="FW149" s="260"/>
      <c r="FX149" s="260"/>
      <c r="FY149" s="260"/>
      <c r="FZ149" s="260"/>
      <c r="GA149" s="260"/>
      <c r="GB149" s="260"/>
      <c r="GC149" s="260"/>
      <c r="GD149" s="260"/>
      <c r="GE149" s="260"/>
      <c r="GF149" s="260"/>
      <c r="GG149" s="260"/>
      <c r="GH149" s="260"/>
      <c r="GI149" s="260"/>
      <c r="GJ149" s="260"/>
      <c r="GK149" s="260"/>
      <c r="GL149" s="260"/>
      <c r="GM149" s="260"/>
      <c r="GN149" s="260"/>
      <c r="GO149" s="260"/>
      <c r="GP149" s="260"/>
      <c r="GQ149" s="260"/>
      <c r="GR149" s="260"/>
      <c r="GS149" s="260"/>
      <c r="GT149" s="260"/>
      <c r="GU149" s="260"/>
      <c r="GV149" s="260"/>
      <c r="GW149" s="260"/>
      <c r="GX149" s="260"/>
      <c r="GY149" s="260"/>
      <c r="GZ149" s="260"/>
      <c r="HA149" s="260"/>
      <c r="HB149" s="260"/>
      <c r="HC149" s="260"/>
      <c r="HD149" s="260"/>
      <c r="HE149" s="260"/>
      <c r="HF149" s="260"/>
      <c r="HG149" s="260"/>
      <c r="HH149" s="260"/>
      <c r="HI149" s="260"/>
      <c r="HJ149" s="260"/>
      <c r="HK149" s="260"/>
      <c r="HL149" s="260"/>
      <c r="HM149" s="260"/>
      <c r="HN149" s="260"/>
      <c r="HO149" s="260"/>
      <c r="HP149" s="260"/>
      <c r="HQ149" s="260"/>
      <c r="HR149" s="260"/>
      <c r="HS149" s="260"/>
      <c r="HT149" s="260"/>
      <c r="HU149" s="260"/>
      <c r="HV149" s="260"/>
      <c r="HW149" s="260"/>
      <c r="HX149" s="260"/>
      <c r="HY149" s="260"/>
      <c r="HZ149" s="260"/>
      <c r="IA149" s="260"/>
      <c r="IB149" s="260"/>
      <c r="IC149" s="260"/>
      <c r="ID149" s="260"/>
      <c r="IE149" s="260"/>
      <c r="IF149" s="260"/>
      <c r="IG149" s="260"/>
      <c r="IH149" s="260"/>
      <c r="II149" s="260"/>
      <c r="IJ149" s="260"/>
      <c r="IK149" s="260"/>
      <c r="IL149" s="260"/>
      <c r="IM149" s="260"/>
      <c r="IN149" s="260"/>
      <c r="IO149" s="260"/>
      <c r="IP149" s="260"/>
      <c r="IQ149" s="260"/>
      <c r="IR149" s="260"/>
      <c r="IS149" s="260"/>
      <c r="IT149" s="260"/>
      <c r="IU149" s="260"/>
      <c r="IV149" s="260"/>
    </row>
    <row r="150" spans="1:256" ht="18">
      <c r="A150" s="269" t="s">
        <v>371</v>
      </c>
      <c r="B150" s="277">
        <v>0</v>
      </c>
      <c r="C150" s="277">
        <v>0</v>
      </c>
      <c r="D150" s="267"/>
      <c r="E150" s="267"/>
      <c r="F150" s="268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  <c r="BP150" s="260"/>
      <c r="BQ150" s="260"/>
      <c r="BR150" s="260"/>
      <c r="BS150" s="260"/>
      <c r="BT150" s="260"/>
      <c r="BU150" s="260"/>
      <c r="BV150" s="260"/>
      <c r="BW150" s="260"/>
      <c r="BX150" s="260"/>
      <c r="BY150" s="260"/>
      <c r="BZ150" s="260"/>
      <c r="CA150" s="260"/>
      <c r="CB150" s="260"/>
      <c r="CC150" s="260"/>
      <c r="CD150" s="260"/>
      <c r="CE150" s="260"/>
      <c r="CF150" s="260"/>
      <c r="CG150" s="260"/>
      <c r="CH150" s="260"/>
      <c r="CI150" s="260"/>
      <c r="CJ150" s="260"/>
      <c r="CK150" s="260"/>
      <c r="CL150" s="260"/>
      <c r="CM150" s="260"/>
      <c r="CN150" s="260"/>
      <c r="CO150" s="260"/>
      <c r="CP150" s="260"/>
      <c r="CQ150" s="260"/>
      <c r="CR150" s="260"/>
      <c r="CS150" s="260"/>
      <c r="CT150" s="260"/>
      <c r="CU150" s="260"/>
      <c r="CV150" s="260"/>
      <c r="CW150" s="260"/>
      <c r="CX150" s="260"/>
      <c r="CY150" s="260"/>
      <c r="CZ150" s="260"/>
      <c r="DA150" s="260"/>
      <c r="DB150" s="260"/>
      <c r="DC150" s="260"/>
      <c r="DD150" s="260"/>
      <c r="DE150" s="260"/>
      <c r="DF150" s="260"/>
      <c r="DG150" s="260"/>
      <c r="DH150" s="260"/>
      <c r="DI150" s="260"/>
      <c r="DJ150" s="260"/>
      <c r="DK150" s="260"/>
      <c r="DL150" s="260"/>
      <c r="DM150" s="260"/>
      <c r="DN150" s="260"/>
      <c r="DO150" s="260"/>
      <c r="DP150" s="260"/>
      <c r="DQ150" s="260"/>
      <c r="DR150" s="260"/>
      <c r="DS150" s="260"/>
      <c r="DT150" s="260"/>
      <c r="DU150" s="260"/>
      <c r="DV150" s="260"/>
      <c r="DW150" s="260"/>
      <c r="DX150" s="260"/>
      <c r="DY150" s="260"/>
      <c r="DZ150" s="260"/>
      <c r="EA150" s="260"/>
      <c r="EB150" s="260"/>
      <c r="EC150" s="260"/>
      <c r="ED150" s="260"/>
      <c r="EE150" s="260"/>
      <c r="EF150" s="260"/>
      <c r="EG150" s="260"/>
      <c r="EH150" s="260"/>
      <c r="EI150" s="260"/>
      <c r="EJ150" s="260"/>
      <c r="EK150" s="260"/>
      <c r="EL150" s="260"/>
      <c r="EM150" s="260"/>
      <c r="EN150" s="260"/>
      <c r="EO150" s="260"/>
      <c r="EP150" s="260"/>
      <c r="EQ150" s="260"/>
      <c r="ER150" s="260"/>
      <c r="ES150" s="260"/>
      <c r="ET150" s="260"/>
      <c r="EU150" s="260"/>
      <c r="EV150" s="260"/>
      <c r="EW150" s="260"/>
      <c r="EX150" s="260"/>
      <c r="EY150" s="260"/>
      <c r="EZ150" s="260"/>
      <c r="FA150" s="260"/>
      <c r="FB150" s="260"/>
      <c r="FC150" s="260"/>
      <c r="FD150" s="260"/>
      <c r="FE150" s="260"/>
      <c r="FF150" s="260"/>
      <c r="FG150" s="260"/>
      <c r="FH150" s="260"/>
      <c r="FI150" s="260"/>
      <c r="FJ150" s="260"/>
      <c r="FK150" s="260"/>
      <c r="FL150" s="260"/>
      <c r="FM150" s="260"/>
      <c r="FN150" s="260"/>
      <c r="FO150" s="260"/>
      <c r="FP150" s="260"/>
      <c r="FQ150" s="260"/>
      <c r="FR150" s="260"/>
      <c r="FS150" s="260"/>
      <c r="FT150" s="260"/>
      <c r="FU150" s="260"/>
      <c r="FV150" s="260"/>
      <c r="FW150" s="260"/>
      <c r="FX150" s="260"/>
      <c r="FY150" s="260"/>
      <c r="FZ150" s="260"/>
      <c r="GA150" s="260"/>
      <c r="GB150" s="260"/>
      <c r="GC150" s="260"/>
      <c r="GD150" s="260"/>
      <c r="GE150" s="260"/>
      <c r="GF150" s="260"/>
      <c r="GG150" s="260"/>
      <c r="GH150" s="260"/>
      <c r="GI150" s="260"/>
      <c r="GJ150" s="260"/>
      <c r="GK150" s="260"/>
      <c r="GL150" s="260"/>
      <c r="GM150" s="260"/>
      <c r="GN150" s="260"/>
      <c r="GO150" s="260"/>
      <c r="GP150" s="260"/>
      <c r="GQ150" s="260"/>
      <c r="GR150" s="260"/>
      <c r="GS150" s="260"/>
      <c r="GT150" s="260"/>
      <c r="GU150" s="260"/>
      <c r="GV150" s="260"/>
      <c r="GW150" s="260"/>
      <c r="GX150" s="260"/>
      <c r="GY150" s="260"/>
      <c r="GZ150" s="260"/>
      <c r="HA150" s="260"/>
      <c r="HB150" s="260"/>
      <c r="HC150" s="260"/>
      <c r="HD150" s="260"/>
      <c r="HE150" s="260"/>
      <c r="HF150" s="260"/>
      <c r="HG150" s="260"/>
      <c r="HH150" s="260"/>
      <c r="HI150" s="260"/>
      <c r="HJ150" s="260"/>
      <c r="HK150" s="260"/>
      <c r="HL150" s="260"/>
      <c r="HM150" s="260"/>
      <c r="HN150" s="260"/>
      <c r="HO150" s="260"/>
      <c r="HP150" s="260"/>
      <c r="HQ150" s="260"/>
      <c r="HR150" s="260"/>
      <c r="HS150" s="260"/>
      <c r="HT150" s="260"/>
      <c r="HU150" s="260"/>
      <c r="HV150" s="260"/>
      <c r="HW150" s="260"/>
      <c r="HX150" s="260"/>
      <c r="HY150" s="260"/>
      <c r="HZ150" s="260"/>
      <c r="IA150" s="260"/>
      <c r="IB150" s="260"/>
      <c r="IC150" s="260"/>
      <c r="ID150" s="260"/>
      <c r="IE150" s="260"/>
      <c r="IF150" s="260"/>
      <c r="IG150" s="260"/>
      <c r="IH150" s="260"/>
      <c r="II150" s="260"/>
      <c r="IJ150" s="260"/>
      <c r="IK150" s="260"/>
      <c r="IL150" s="260"/>
      <c r="IM150" s="260"/>
      <c r="IN150" s="260"/>
      <c r="IO150" s="260"/>
      <c r="IP150" s="260"/>
      <c r="IQ150" s="260"/>
      <c r="IR150" s="260"/>
      <c r="IS150" s="260"/>
      <c r="IT150" s="260"/>
      <c r="IU150" s="260"/>
      <c r="IV150" s="260"/>
    </row>
    <row r="151" spans="1:256" ht="18">
      <c r="A151" s="269" t="s">
        <v>372</v>
      </c>
      <c r="B151" s="277">
        <v>0</v>
      </c>
      <c r="C151" s="277">
        <v>0</v>
      </c>
      <c r="D151" s="267"/>
      <c r="E151" s="267"/>
      <c r="F151" s="268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0"/>
      <c r="BJ151" s="260"/>
      <c r="BK151" s="260"/>
      <c r="BL151" s="260"/>
      <c r="BM151" s="260"/>
      <c r="BN151" s="260"/>
      <c r="BO151" s="260"/>
      <c r="BP151" s="260"/>
      <c r="BQ151" s="260"/>
      <c r="BR151" s="260"/>
      <c r="BS151" s="260"/>
      <c r="BT151" s="260"/>
      <c r="BU151" s="260"/>
      <c r="BV151" s="260"/>
      <c r="BW151" s="260"/>
      <c r="BX151" s="260"/>
      <c r="BY151" s="260"/>
      <c r="BZ151" s="260"/>
      <c r="CA151" s="260"/>
      <c r="CB151" s="260"/>
      <c r="CC151" s="260"/>
      <c r="CD151" s="260"/>
      <c r="CE151" s="260"/>
      <c r="CF151" s="260"/>
      <c r="CG151" s="260"/>
      <c r="CH151" s="260"/>
      <c r="CI151" s="260"/>
      <c r="CJ151" s="260"/>
      <c r="CK151" s="260"/>
      <c r="CL151" s="260"/>
      <c r="CM151" s="260"/>
      <c r="CN151" s="260"/>
      <c r="CO151" s="260"/>
      <c r="CP151" s="260"/>
      <c r="CQ151" s="260"/>
      <c r="CR151" s="260"/>
      <c r="CS151" s="260"/>
      <c r="CT151" s="260"/>
      <c r="CU151" s="260"/>
      <c r="CV151" s="260"/>
      <c r="CW151" s="260"/>
      <c r="CX151" s="260"/>
      <c r="CY151" s="260"/>
      <c r="CZ151" s="260"/>
      <c r="DA151" s="260"/>
      <c r="DB151" s="260"/>
      <c r="DC151" s="260"/>
      <c r="DD151" s="260"/>
      <c r="DE151" s="260"/>
      <c r="DF151" s="260"/>
      <c r="DG151" s="260"/>
      <c r="DH151" s="260"/>
      <c r="DI151" s="260"/>
      <c r="DJ151" s="260"/>
      <c r="DK151" s="260"/>
      <c r="DL151" s="260"/>
      <c r="DM151" s="260"/>
      <c r="DN151" s="260"/>
      <c r="DO151" s="260"/>
      <c r="DP151" s="260"/>
      <c r="DQ151" s="260"/>
      <c r="DR151" s="260"/>
      <c r="DS151" s="260"/>
      <c r="DT151" s="260"/>
      <c r="DU151" s="260"/>
      <c r="DV151" s="260"/>
      <c r="DW151" s="260"/>
      <c r="DX151" s="260"/>
      <c r="DY151" s="260"/>
      <c r="DZ151" s="260"/>
      <c r="EA151" s="260"/>
      <c r="EB151" s="260"/>
      <c r="EC151" s="260"/>
      <c r="ED151" s="260"/>
      <c r="EE151" s="260"/>
      <c r="EF151" s="260"/>
      <c r="EG151" s="260"/>
      <c r="EH151" s="260"/>
      <c r="EI151" s="260"/>
      <c r="EJ151" s="260"/>
      <c r="EK151" s="260"/>
      <c r="EL151" s="260"/>
      <c r="EM151" s="260"/>
      <c r="EN151" s="260"/>
      <c r="EO151" s="260"/>
      <c r="EP151" s="260"/>
      <c r="EQ151" s="260"/>
      <c r="ER151" s="260"/>
      <c r="ES151" s="260"/>
      <c r="ET151" s="260"/>
      <c r="EU151" s="260"/>
      <c r="EV151" s="260"/>
      <c r="EW151" s="260"/>
      <c r="EX151" s="260"/>
      <c r="EY151" s="260"/>
      <c r="EZ151" s="260"/>
      <c r="FA151" s="260"/>
      <c r="FB151" s="260"/>
      <c r="FC151" s="260"/>
      <c r="FD151" s="260"/>
      <c r="FE151" s="260"/>
      <c r="FF151" s="260"/>
      <c r="FG151" s="260"/>
      <c r="FH151" s="260"/>
      <c r="FI151" s="260"/>
      <c r="FJ151" s="260"/>
      <c r="FK151" s="260"/>
      <c r="FL151" s="260"/>
      <c r="FM151" s="260"/>
      <c r="FN151" s="260"/>
      <c r="FO151" s="260"/>
      <c r="FP151" s="260"/>
      <c r="FQ151" s="260"/>
      <c r="FR151" s="260"/>
      <c r="FS151" s="260"/>
      <c r="FT151" s="260"/>
      <c r="FU151" s="260"/>
      <c r="FV151" s="260"/>
      <c r="FW151" s="260"/>
      <c r="FX151" s="260"/>
      <c r="FY151" s="260"/>
      <c r="FZ151" s="260"/>
      <c r="GA151" s="260"/>
      <c r="GB151" s="260"/>
      <c r="GC151" s="260"/>
      <c r="GD151" s="260"/>
      <c r="GE151" s="260"/>
      <c r="GF151" s="260"/>
      <c r="GG151" s="260"/>
      <c r="GH151" s="260"/>
      <c r="GI151" s="260"/>
      <c r="GJ151" s="260"/>
      <c r="GK151" s="260"/>
      <c r="GL151" s="260"/>
      <c r="GM151" s="260"/>
      <c r="GN151" s="260"/>
      <c r="GO151" s="260"/>
      <c r="GP151" s="260"/>
      <c r="GQ151" s="260"/>
      <c r="GR151" s="260"/>
      <c r="GS151" s="260"/>
      <c r="GT151" s="260"/>
      <c r="GU151" s="260"/>
      <c r="GV151" s="260"/>
      <c r="GW151" s="260"/>
      <c r="GX151" s="260"/>
      <c r="GY151" s="260"/>
      <c r="GZ151" s="260"/>
      <c r="HA151" s="260"/>
      <c r="HB151" s="260"/>
      <c r="HC151" s="260"/>
      <c r="HD151" s="260"/>
      <c r="HE151" s="260"/>
      <c r="HF151" s="260"/>
      <c r="HG151" s="260"/>
      <c r="HH151" s="260"/>
      <c r="HI151" s="260"/>
      <c r="HJ151" s="260"/>
      <c r="HK151" s="260"/>
      <c r="HL151" s="260"/>
      <c r="HM151" s="260"/>
      <c r="HN151" s="260"/>
      <c r="HO151" s="260"/>
      <c r="HP151" s="260"/>
      <c r="HQ151" s="260"/>
      <c r="HR151" s="260"/>
      <c r="HS151" s="260"/>
      <c r="HT151" s="260"/>
      <c r="HU151" s="260"/>
      <c r="HV151" s="260"/>
      <c r="HW151" s="260"/>
      <c r="HX151" s="260"/>
      <c r="HY151" s="260"/>
      <c r="HZ151" s="260"/>
      <c r="IA151" s="260"/>
      <c r="IB151" s="260"/>
      <c r="IC151" s="260"/>
      <c r="ID151" s="260"/>
      <c r="IE151" s="260"/>
      <c r="IF151" s="260"/>
      <c r="IG151" s="260"/>
      <c r="IH151" s="260"/>
      <c r="II151" s="260"/>
      <c r="IJ151" s="260"/>
      <c r="IK151" s="260"/>
      <c r="IL151" s="260"/>
      <c r="IM151" s="260"/>
      <c r="IN151" s="260"/>
      <c r="IO151" s="260"/>
      <c r="IP151" s="260"/>
      <c r="IQ151" s="260"/>
      <c r="IR151" s="260"/>
      <c r="IS151" s="260"/>
      <c r="IT151" s="260"/>
      <c r="IU151" s="260"/>
      <c r="IV151" s="260"/>
    </row>
    <row r="152" spans="1:256" ht="18">
      <c r="A152" s="269" t="s">
        <v>373</v>
      </c>
      <c r="B152" s="277">
        <v>0</v>
      </c>
      <c r="C152" s="277">
        <v>0</v>
      </c>
      <c r="D152" s="267"/>
      <c r="E152" s="267"/>
      <c r="F152" s="268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  <c r="BP152" s="260"/>
      <c r="BQ152" s="260"/>
      <c r="BR152" s="260"/>
      <c r="BS152" s="260"/>
      <c r="BT152" s="260"/>
      <c r="BU152" s="260"/>
      <c r="BV152" s="260"/>
      <c r="BW152" s="260"/>
      <c r="BX152" s="260"/>
      <c r="BY152" s="260"/>
      <c r="BZ152" s="260"/>
      <c r="CA152" s="260"/>
      <c r="CB152" s="260"/>
      <c r="CC152" s="260"/>
      <c r="CD152" s="260"/>
      <c r="CE152" s="260"/>
      <c r="CF152" s="260"/>
      <c r="CG152" s="260"/>
      <c r="CH152" s="260"/>
      <c r="CI152" s="260"/>
      <c r="CJ152" s="260"/>
      <c r="CK152" s="260"/>
      <c r="CL152" s="260"/>
      <c r="CM152" s="260"/>
      <c r="CN152" s="260"/>
      <c r="CO152" s="260"/>
      <c r="CP152" s="260"/>
      <c r="CQ152" s="260"/>
      <c r="CR152" s="260"/>
      <c r="CS152" s="260"/>
      <c r="CT152" s="260"/>
      <c r="CU152" s="260"/>
      <c r="CV152" s="260"/>
      <c r="CW152" s="260"/>
      <c r="CX152" s="260"/>
      <c r="CY152" s="260"/>
      <c r="CZ152" s="260"/>
      <c r="DA152" s="260"/>
      <c r="DB152" s="260"/>
      <c r="DC152" s="260"/>
      <c r="DD152" s="260"/>
      <c r="DE152" s="260"/>
      <c r="DF152" s="260"/>
      <c r="DG152" s="260"/>
      <c r="DH152" s="260"/>
      <c r="DI152" s="260"/>
      <c r="DJ152" s="260"/>
      <c r="DK152" s="260"/>
      <c r="DL152" s="260"/>
      <c r="DM152" s="260"/>
      <c r="DN152" s="260"/>
      <c r="DO152" s="260"/>
      <c r="DP152" s="260"/>
      <c r="DQ152" s="260"/>
      <c r="DR152" s="260"/>
      <c r="DS152" s="260"/>
      <c r="DT152" s="260"/>
      <c r="DU152" s="260"/>
      <c r="DV152" s="260"/>
      <c r="DW152" s="260"/>
      <c r="DX152" s="260"/>
      <c r="DY152" s="260"/>
      <c r="DZ152" s="260"/>
      <c r="EA152" s="260"/>
      <c r="EB152" s="260"/>
      <c r="EC152" s="260"/>
      <c r="ED152" s="260"/>
      <c r="EE152" s="260"/>
      <c r="EF152" s="260"/>
      <c r="EG152" s="260"/>
      <c r="EH152" s="260"/>
      <c r="EI152" s="260"/>
      <c r="EJ152" s="260"/>
      <c r="EK152" s="260"/>
      <c r="EL152" s="260"/>
      <c r="EM152" s="260"/>
      <c r="EN152" s="260"/>
      <c r="EO152" s="260"/>
      <c r="EP152" s="260"/>
      <c r="EQ152" s="260"/>
      <c r="ER152" s="260"/>
      <c r="ES152" s="260"/>
      <c r="ET152" s="260"/>
      <c r="EU152" s="260"/>
      <c r="EV152" s="260"/>
      <c r="EW152" s="260"/>
      <c r="EX152" s="260"/>
      <c r="EY152" s="260"/>
      <c r="EZ152" s="260"/>
      <c r="FA152" s="260"/>
      <c r="FB152" s="260"/>
      <c r="FC152" s="260"/>
      <c r="FD152" s="260"/>
      <c r="FE152" s="260"/>
      <c r="FF152" s="260"/>
      <c r="FG152" s="260"/>
      <c r="FH152" s="260"/>
      <c r="FI152" s="260"/>
      <c r="FJ152" s="260"/>
      <c r="FK152" s="260"/>
      <c r="FL152" s="260"/>
      <c r="FM152" s="260"/>
      <c r="FN152" s="260"/>
      <c r="FO152" s="260"/>
      <c r="FP152" s="260"/>
      <c r="FQ152" s="260"/>
      <c r="FR152" s="260"/>
      <c r="FS152" s="260"/>
      <c r="FT152" s="260"/>
      <c r="FU152" s="260"/>
      <c r="FV152" s="260"/>
      <c r="FW152" s="260"/>
      <c r="FX152" s="260"/>
      <c r="FY152" s="260"/>
      <c r="FZ152" s="260"/>
      <c r="GA152" s="260"/>
      <c r="GB152" s="260"/>
      <c r="GC152" s="260"/>
      <c r="GD152" s="260"/>
      <c r="GE152" s="260"/>
      <c r="GF152" s="260"/>
      <c r="GG152" s="260"/>
      <c r="GH152" s="260"/>
      <c r="GI152" s="260"/>
      <c r="GJ152" s="260"/>
      <c r="GK152" s="260"/>
      <c r="GL152" s="260"/>
      <c r="GM152" s="260"/>
      <c r="GN152" s="260"/>
      <c r="GO152" s="260"/>
      <c r="GP152" s="260"/>
      <c r="GQ152" s="260"/>
      <c r="GR152" s="260"/>
      <c r="GS152" s="260"/>
      <c r="GT152" s="260"/>
      <c r="GU152" s="260"/>
      <c r="GV152" s="260"/>
      <c r="GW152" s="260"/>
      <c r="GX152" s="260"/>
      <c r="GY152" s="260"/>
      <c r="GZ152" s="260"/>
      <c r="HA152" s="260"/>
      <c r="HB152" s="260"/>
      <c r="HC152" s="260"/>
      <c r="HD152" s="260"/>
      <c r="HE152" s="260"/>
      <c r="HF152" s="260"/>
      <c r="HG152" s="260"/>
      <c r="HH152" s="260"/>
      <c r="HI152" s="260"/>
      <c r="HJ152" s="260"/>
      <c r="HK152" s="260"/>
      <c r="HL152" s="260"/>
      <c r="HM152" s="260"/>
      <c r="HN152" s="260"/>
      <c r="HO152" s="260"/>
      <c r="HP152" s="260"/>
      <c r="HQ152" s="260"/>
      <c r="HR152" s="260"/>
      <c r="HS152" s="260"/>
      <c r="HT152" s="260"/>
      <c r="HU152" s="260"/>
      <c r="HV152" s="260"/>
      <c r="HW152" s="260"/>
      <c r="HX152" s="260"/>
      <c r="HY152" s="260"/>
      <c r="HZ152" s="260"/>
      <c r="IA152" s="260"/>
      <c r="IB152" s="260"/>
      <c r="IC152" s="260"/>
      <c r="ID152" s="260"/>
      <c r="IE152" s="260"/>
      <c r="IF152" s="260"/>
      <c r="IG152" s="260"/>
      <c r="IH152" s="260"/>
      <c r="II152" s="260"/>
      <c r="IJ152" s="260"/>
      <c r="IK152" s="260"/>
      <c r="IL152" s="260"/>
      <c r="IM152" s="260"/>
      <c r="IN152" s="260"/>
      <c r="IO152" s="260"/>
      <c r="IP152" s="260"/>
      <c r="IQ152" s="260"/>
      <c r="IR152" s="260"/>
      <c r="IS152" s="260"/>
      <c r="IT152" s="260"/>
      <c r="IU152" s="260"/>
      <c r="IV152" s="260"/>
    </row>
    <row r="153" spans="1:256" ht="18">
      <c r="A153" s="269" t="s">
        <v>374</v>
      </c>
      <c r="B153" s="277">
        <v>174.45</v>
      </c>
      <c r="C153" s="277">
        <v>0</v>
      </c>
      <c r="D153" s="267"/>
      <c r="E153" s="267"/>
      <c r="F153" s="268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  <c r="BP153" s="260"/>
      <c r="BQ153" s="260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0"/>
      <c r="CC153" s="260"/>
      <c r="CD153" s="260"/>
      <c r="CE153" s="260"/>
      <c r="CF153" s="260"/>
      <c r="CG153" s="260"/>
      <c r="CH153" s="260"/>
      <c r="CI153" s="260"/>
      <c r="CJ153" s="260"/>
      <c r="CK153" s="260"/>
      <c r="CL153" s="260"/>
      <c r="CM153" s="260"/>
      <c r="CN153" s="260"/>
      <c r="CO153" s="260"/>
      <c r="CP153" s="260"/>
      <c r="CQ153" s="260"/>
      <c r="CR153" s="260"/>
      <c r="CS153" s="260"/>
      <c r="CT153" s="260"/>
      <c r="CU153" s="260"/>
      <c r="CV153" s="260"/>
      <c r="CW153" s="260"/>
      <c r="CX153" s="260"/>
      <c r="CY153" s="260"/>
      <c r="CZ153" s="260"/>
      <c r="DA153" s="260"/>
      <c r="DB153" s="260"/>
      <c r="DC153" s="260"/>
      <c r="DD153" s="260"/>
      <c r="DE153" s="260"/>
      <c r="DF153" s="260"/>
      <c r="DG153" s="260"/>
      <c r="DH153" s="260"/>
      <c r="DI153" s="260"/>
      <c r="DJ153" s="260"/>
      <c r="DK153" s="260"/>
      <c r="DL153" s="260"/>
      <c r="DM153" s="260"/>
      <c r="DN153" s="260"/>
      <c r="DO153" s="260"/>
      <c r="DP153" s="260"/>
      <c r="DQ153" s="260"/>
      <c r="DR153" s="260"/>
      <c r="DS153" s="260"/>
      <c r="DT153" s="260"/>
      <c r="DU153" s="260"/>
      <c r="DV153" s="260"/>
      <c r="DW153" s="260"/>
      <c r="DX153" s="260"/>
      <c r="DY153" s="260"/>
      <c r="DZ153" s="260"/>
      <c r="EA153" s="260"/>
      <c r="EB153" s="260"/>
      <c r="EC153" s="260"/>
      <c r="ED153" s="260"/>
      <c r="EE153" s="260"/>
      <c r="EF153" s="260"/>
      <c r="EG153" s="260"/>
      <c r="EH153" s="260"/>
      <c r="EI153" s="260"/>
      <c r="EJ153" s="260"/>
      <c r="EK153" s="260"/>
      <c r="EL153" s="260"/>
      <c r="EM153" s="260"/>
      <c r="EN153" s="260"/>
      <c r="EO153" s="260"/>
      <c r="EP153" s="260"/>
      <c r="EQ153" s="260"/>
      <c r="ER153" s="260"/>
      <c r="ES153" s="260"/>
      <c r="ET153" s="260"/>
      <c r="EU153" s="260"/>
      <c r="EV153" s="260"/>
      <c r="EW153" s="260"/>
      <c r="EX153" s="260"/>
      <c r="EY153" s="260"/>
      <c r="EZ153" s="260"/>
      <c r="FA153" s="260"/>
      <c r="FB153" s="260"/>
      <c r="FC153" s="260"/>
      <c r="FD153" s="260"/>
      <c r="FE153" s="260"/>
      <c r="FF153" s="260"/>
      <c r="FG153" s="260"/>
      <c r="FH153" s="260"/>
      <c r="FI153" s="260"/>
      <c r="FJ153" s="260"/>
      <c r="FK153" s="260"/>
      <c r="FL153" s="260"/>
      <c r="FM153" s="260"/>
      <c r="FN153" s="260"/>
      <c r="FO153" s="260"/>
      <c r="FP153" s="260"/>
      <c r="FQ153" s="260"/>
      <c r="FR153" s="260"/>
      <c r="FS153" s="260"/>
      <c r="FT153" s="260"/>
      <c r="FU153" s="260"/>
      <c r="FV153" s="260"/>
      <c r="FW153" s="260"/>
      <c r="FX153" s="260"/>
      <c r="FY153" s="260"/>
      <c r="FZ153" s="260"/>
      <c r="GA153" s="260"/>
      <c r="GB153" s="260"/>
      <c r="GC153" s="260"/>
      <c r="GD153" s="260"/>
      <c r="GE153" s="260"/>
      <c r="GF153" s="260"/>
      <c r="GG153" s="260"/>
      <c r="GH153" s="260"/>
      <c r="GI153" s="260"/>
      <c r="GJ153" s="260"/>
      <c r="GK153" s="260"/>
      <c r="GL153" s="260"/>
      <c r="GM153" s="260"/>
      <c r="GN153" s="260"/>
      <c r="GO153" s="260"/>
      <c r="GP153" s="260"/>
      <c r="GQ153" s="260"/>
      <c r="GR153" s="260"/>
      <c r="GS153" s="260"/>
      <c r="GT153" s="260"/>
      <c r="GU153" s="260"/>
      <c r="GV153" s="260"/>
      <c r="GW153" s="260"/>
      <c r="GX153" s="260"/>
      <c r="GY153" s="260"/>
      <c r="GZ153" s="260"/>
      <c r="HA153" s="260"/>
      <c r="HB153" s="260"/>
      <c r="HC153" s="260"/>
      <c r="HD153" s="260"/>
      <c r="HE153" s="260"/>
      <c r="HF153" s="260"/>
      <c r="HG153" s="260"/>
      <c r="HH153" s="260"/>
      <c r="HI153" s="260"/>
      <c r="HJ153" s="260"/>
      <c r="HK153" s="260"/>
      <c r="HL153" s="260"/>
      <c r="HM153" s="260"/>
      <c r="HN153" s="260"/>
      <c r="HO153" s="260"/>
      <c r="HP153" s="260"/>
      <c r="HQ153" s="260"/>
      <c r="HR153" s="260"/>
      <c r="HS153" s="260"/>
      <c r="HT153" s="260"/>
      <c r="HU153" s="260"/>
      <c r="HV153" s="260"/>
      <c r="HW153" s="260"/>
      <c r="HX153" s="260"/>
      <c r="HY153" s="260"/>
      <c r="HZ153" s="260"/>
      <c r="IA153" s="260"/>
      <c r="IB153" s="260"/>
      <c r="IC153" s="260"/>
      <c r="ID153" s="260"/>
      <c r="IE153" s="260"/>
      <c r="IF153" s="260"/>
      <c r="IG153" s="260"/>
      <c r="IH153" s="260"/>
      <c r="II153" s="260"/>
      <c r="IJ153" s="260"/>
      <c r="IK153" s="260"/>
      <c r="IL153" s="260"/>
      <c r="IM153" s="260"/>
      <c r="IN153" s="260"/>
      <c r="IO153" s="260"/>
      <c r="IP153" s="260"/>
      <c r="IQ153" s="260"/>
      <c r="IR153" s="260"/>
      <c r="IS153" s="260"/>
      <c r="IT153" s="260"/>
      <c r="IU153" s="260"/>
      <c r="IV153" s="260"/>
    </row>
    <row r="154" spans="1:256" ht="18">
      <c r="A154" s="269" t="s">
        <v>375</v>
      </c>
      <c r="B154" s="277">
        <v>0</v>
      </c>
      <c r="C154" s="277">
        <v>0</v>
      </c>
      <c r="D154" s="267"/>
      <c r="E154" s="267"/>
      <c r="F154" s="268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60"/>
      <c r="BQ154" s="260"/>
      <c r="BR154" s="260"/>
      <c r="BS154" s="260"/>
      <c r="BT154" s="260"/>
      <c r="BU154" s="260"/>
      <c r="BV154" s="260"/>
      <c r="BW154" s="260"/>
      <c r="BX154" s="260"/>
      <c r="BY154" s="260"/>
      <c r="BZ154" s="260"/>
      <c r="CA154" s="260"/>
      <c r="CB154" s="260"/>
      <c r="CC154" s="260"/>
      <c r="CD154" s="260"/>
      <c r="CE154" s="260"/>
      <c r="CF154" s="260"/>
      <c r="CG154" s="260"/>
      <c r="CH154" s="260"/>
      <c r="CI154" s="260"/>
      <c r="CJ154" s="260"/>
      <c r="CK154" s="260"/>
      <c r="CL154" s="260"/>
      <c r="CM154" s="260"/>
      <c r="CN154" s="260"/>
      <c r="CO154" s="260"/>
      <c r="CP154" s="260"/>
      <c r="CQ154" s="260"/>
      <c r="CR154" s="260"/>
      <c r="CS154" s="260"/>
      <c r="CT154" s="260"/>
      <c r="CU154" s="260"/>
      <c r="CV154" s="260"/>
      <c r="CW154" s="260"/>
      <c r="CX154" s="260"/>
      <c r="CY154" s="260"/>
      <c r="CZ154" s="260"/>
      <c r="DA154" s="260"/>
      <c r="DB154" s="260"/>
      <c r="DC154" s="260"/>
      <c r="DD154" s="260"/>
      <c r="DE154" s="260"/>
      <c r="DF154" s="260"/>
      <c r="DG154" s="260"/>
      <c r="DH154" s="260"/>
      <c r="DI154" s="260"/>
      <c r="DJ154" s="260"/>
      <c r="DK154" s="260"/>
      <c r="DL154" s="260"/>
      <c r="DM154" s="260"/>
      <c r="DN154" s="260"/>
      <c r="DO154" s="260"/>
      <c r="DP154" s="260"/>
      <c r="DQ154" s="260"/>
      <c r="DR154" s="260"/>
      <c r="DS154" s="260"/>
      <c r="DT154" s="260"/>
      <c r="DU154" s="260"/>
      <c r="DV154" s="260"/>
      <c r="DW154" s="260"/>
      <c r="DX154" s="260"/>
      <c r="DY154" s="260"/>
      <c r="DZ154" s="260"/>
      <c r="EA154" s="260"/>
      <c r="EB154" s="260"/>
      <c r="EC154" s="260"/>
      <c r="ED154" s="260"/>
      <c r="EE154" s="260"/>
      <c r="EF154" s="260"/>
      <c r="EG154" s="260"/>
      <c r="EH154" s="260"/>
      <c r="EI154" s="260"/>
      <c r="EJ154" s="260"/>
      <c r="EK154" s="260"/>
      <c r="EL154" s="260"/>
      <c r="EM154" s="260"/>
      <c r="EN154" s="260"/>
      <c r="EO154" s="260"/>
      <c r="EP154" s="260"/>
      <c r="EQ154" s="260"/>
      <c r="ER154" s="260"/>
      <c r="ES154" s="260"/>
      <c r="ET154" s="260"/>
      <c r="EU154" s="260"/>
      <c r="EV154" s="260"/>
      <c r="EW154" s="260"/>
      <c r="EX154" s="260"/>
      <c r="EY154" s="260"/>
      <c r="EZ154" s="260"/>
      <c r="FA154" s="260"/>
      <c r="FB154" s="260"/>
      <c r="FC154" s="260"/>
      <c r="FD154" s="260"/>
      <c r="FE154" s="260"/>
      <c r="FF154" s="260"/>
      <c r="FG154" s="260"/>
      <c r="FH154" s="260"/>
      <c r="FI154" s="260"/>
      <c r="FJ154" s="260"/>
      <c r="FK154" s="260"/>
      <c r="FL154" s="260"/>
      <c r="FM154" s="260"/>
      <c r="FN154" s="260"/>
      <c r="FO154" s="260"/>
      <c r="FP154" s="260"/>
      <c r="FQ154" s="260"/>
      <c r="FR154" s="260"/>
      <c r="FS154" s="260"/>
      <c r="FT154" s="260"/>
      <c r="FU154" s="260"/>
      <c r="FV154" s="260"/>
      <c r="FW154" s="260"/>
      <c r="FX154" s="260"/>
      <c r="FY154" s="260"/>
      <c r="FZ154" s="260"/>
      <c r="GA154" s="260"/>
      <c r="GB154" s="260"/>
      <c r="GC154" s="260"/>
      <c r="GD154" s="260"/>
      <c r="GE154" s="260"/>
      <c r="GF154" s="260"/>
      <c r="GG154" s="260"/>
      <c r="GH154" s="260"/>
      <c r="GI154" s="260"/>
      <c r="GJ154" s="260"/>
      <c r="GK154" s="260"/>
      <c r="GL154" s="260"/>
      <c r="GM154" s="260"/>
      <c r="GN154" s="260"/>
      <c r="GO154" s="260"/>
      <c r="GP154" s="260"/>
      <c r="GQ154" s="260"/>
      <c r="GR154" s="260"/>
      <c r="GS154" s="260"/>
      <c r="GT154" s="260"/>
      <c r="GU154" s="260"/>
      <c r="GV154" s="260"/>
      <c r="GW154" s="260"/>
      <c r="GX154" s="260"/>
      <c r="GY154" s="260"/>
      <c r="GZ154" s="260"/>
      <c r="HA154" s="260"/>
      <c r="HB154" s="260"/>
      <c r="HC154" s="260"/>
      <c r="HD154" s="260"/>
      <c r="HE154" s="260"/>
      <c r="HF154" s="260"/>
      <c r="HG154" s="260"/>
      <c r="HH154" s="260"/>
      <c r="HI154" s="260"/>
      <c r="HJ154" s="260"/>
      <c r="HK154" s="260"/>
      <c r="HL154" s="260"/>
      <c r="HM154" s="260"/>
      <c r="HN154" s="260"/>
      <c r="HO154" s="260"/>
      <c r="HP154" s="260"/>
      <c r="HQ154" s="260"/>
      <c r="HR154" s="260"/>
      <c r="HS154" s="260"/>
      <c r="HT154" s="260"/>
      <c r="HU154" s="260"/>
      <c r="HV154" s="260"/>
      <c r="HW154" s="260"/>
      <c r="HX154" s="260"/>
      <c r="HY154" s="260"/>
      <c r="HZ154" s="260"/>
      <c r="IA154" s="260"/>
      <c r="IB154" s="260"/>
      <c r="IC154" s="260"/>
      <c r="ID154" s="260"/>
      <c r="IE154" s="260"/>
      <c r="IF154" s="260"/>
      <c r="IG154" s="260"/>
      <c r="IH154" s="260"/>
      <c r="II154" s="260"/>
      <c r="IJ154" s="260"/>
      <c r="IK154" s="260"/>
      <c r="IL154" s="260"/>
      <c r="IM154" s="260"/>
      <c r="IN154" s="260"/>
      <c r="IO154" s="260"/>
      <c r="IP154" s="260"/>
      <c r="IQ154" s="260"/>
      <c r="IR154" s="260"/>
      <c r="IS154" s="260"/>
      <c r="IT154" s="260"/>
      <c r="IU154" s="260"/>
      <c r="IV154" s="260"/>
    </row>
    <row r="155" spans="1:256" ht="18">
      <c r="A155" s="269" t="s">
        <v>376</v>
      </c>
      <c r="B155" s="277">
        <v>1062.45</v>
      </c>
      <c r="C155" s="277">
        <v>874.98</v>
      </c>
      <c r="D155" s="267"/>
      <c r="E155" s="267"/>
      <c r="F155" s="268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0"/>
      <c r="CJ155" s="260"/>
      <c r="CK155" s="260"/>
      <c r="CL155" s="260"/>
      <c r="CM155" s="260"/>
      <c r="CN155" s="260"/>
      <c r="CO155" s="260"/>
      <c r="CP155" s="260"/>
      <c r="CQ155" s="260"/>
      <c r="CR155" s="260"/>
      <c r="CS155" s="260"/>
      <c r="CT155" s="260"/>
      <c r="CU155" s="260"/>
      <c r="CV155" s="260"/>
      <c r="CW155" s="260"/>
      <c r="CX155" s="260"/>
      <c r="CY155" s="260"/>
      <c r="CZ155" s="260"/>
      <c r="DA155" s="260"/>
      <c r="DB155" s="260"/>
      <c r="DC155" s="260"/>
      <c r="DD155" s="260"/>
      <c r="DE155" s="260"/>
      <c r="DF155" s="260"/>
      <c r="DG155" s="260"/>
      <c r="DH155" s="260"/>
      <c r="DI155" s="260"/>
      <c r="DJ155" s="260"/>
      <c r="DK155" s="260"/>
      <c r="DL155" s="260"/>
      <c r="DM155" s="260"/>
      <c r="DN155" s="260"/>
      <c r="DO155" s="260"/>
      <c r="DP155" s="260"/>
      <c r="DQ155" s="260"/>
      <c r="DR155" s="260"/>
      <c r="DS155" s="260"/>
      <c r="DT155" s="260"/>
      <c r="DU155" s="260"/>
      <c r="DV155" s="260"/>
      <c r="DW155" s="260"/>
      <c r="DX155" s="260"/>
      <c r="DY155" s="260"/>
      <c r="DZ155" s="260"/>
      <c r="EA155" s="260"/>
      <c r="EB155" s="260"/>
      <c r="EC155" s="260"/>
      <c r="ED155" s="260"/>
      <c r="EE155" s="260"/>
      <c r="EF155" s="260"/>
      <c r="EG155" s="260"/>
      <c r="EH155" s="260"/>
      <c r="EI155" s="260"/>
      <c r="EJ155" s="260"/>
      <c r="EK155" s="260"/>
      <c r="EL155" s="260"/>
      <c r="EM155" s="260"/>
      <c r="EN155" s="260"/>
      <c r="EO155" s="260"/>
      <c r="EP155" s="260"/>
      <c r="EQ155" s="260"/>
      <c r="ER155" s="260"/>
      <c r="ES155" s="260"/>
      <c r="ET155" s="260"/>
      <c r="EU155" s="260"/>
      <c r="EV155" s="260"/>
      <c r="EW155" s="260"/>
      <c r="EX155" s="260"/>
      <c r="EY155" s="260"/>
      <c r="EZ155" s="260"/>
      <c r="FA155" s="260"/>
      <c r="FB155" s="260"/>
      <c r="FC155" s="260"/>
      <c r="FD155" s="260"/>
      <c r="FE155" s="260"/>
      <c r="FF155" s="260"/>
      <c r="FG155" s="260"/>
      <c r="FH155" s="260"/>
      <c r="FI155" s="260"/>
      <c r="FJ155" s="260"/>
      <c r="FK155" s="260"/>
      <c r="FL155" s="260"/>
      <c r="FM155" s="260"/>
      <c r="FN155" s="260"/>
      <c r="FO155" s="260"/>
      <c r="FP155" s="260"/>
      <c r="FQ155" s="260"/>
      <c r="FR155" s="260"/>
      <c r="FS155" s="260"/>
      <c r="FT155" s="260"/>
      <c r="FU155" s="260"/>
      <c r="FV155" s="260"/>
      <c r="FW155" s="260"/>
      <c r="FX155" s="260"/>
      <c r="FY155" s="260"/>
      <c r="FZ155" s="260"/>
      <c r="GA155" s="260"/>
      <c r="GB155" s="260"/>
      <c r="GC155" s="260"/>
      <c r="GD155" s="260"/>
      <c r="GE155" s="260"/>
      <c r="GF155" s="260"/>
      <c r="GG155" s="260"/>
      <c r="GH155" s="260"/>
      <c r="GI155" s="260"/>
      <c r="GJ155" s="260"/>
      <c r="GK155" s="260"/>
      <c r="GL155" s="260"/>
      <c r="GM155" s="260"/>
      <c r="GN155" s="260"/>
      <c r="GO155" s="260"/>
      <c r="GP155" s="260"/>
      <c r="GQ155" s="260"/>
      <c r="GR155" s="260"/>
      <c r="GS155" s="260"/>
      <c r="GT155" s="260"/>
      <c r="GU155" s="260"/>
      <c r="GV155" s="260"/>
      <c r="GW155" s="260"/>
      <c r="GX155" s="260"/>
      <c r="GY155" s="260"/>
      <c r="GZ155" s="260"/>
      <c r="HA155" s="260"/>
      <c r="HB155" s="260"/>
      <c r="HC155" s="260"/>
      <c r="HD155" s="260"/>
      <c r="HE155" s="260"/>
      <c r="HF155" s="260"/>
      <c r="HG155" s="260"/>
      <c r="HH155" s="260"/>
      <c r="HI155" s="260"/>
      <c r="HJ155" s="260"/>
      <c r="HK155" s="260"/>
      <c r="HL155" s="260"/>
      <c r="HM155" s="260"/>
      <c r="HN155" s="260"/>
      <c r="HO155" s="260"/>
      <c r="HP155" s="260"/>
      <c r="HQ155" s="260"/>
      <c r="HR155" s="260"/>
      <c r="HS155" s="260"/>
      <c r="HT155" s="260"/>
      <c r="HU155" s="260"/>
      <c r="HV155" s="260"/>
      <c r="HW155" s="260"/>
      <c r="HX155" s="260"/>
      <c r="HY155" s="260"/>
      <c r="HZ155" s="260"/>
      <c r="IA155" s="260"/>
      <c r="IB155" s="260"/>
      <c r="IC155" s="260"/>
      <c r="ID155" s="260"/>
      <c r="IE155" s="260"/>
      <c r="IF155" s="260"/>
      <c r="IG155" s="260"/>
      <c r="IH155" s="260"/>
      <c r="II155" s="260"/>
      <c r="IJ155" s="260"/>
      <c r="IK155" s="260"/>
      <c r="IL155" s="260"/>
      <c r="IM155" s="260"/>
      <c r="IN155" s="260"/>
      <c r="IO155" s="260"/>
      <c r="IP155" s="260"/>
      <c r="IQ155" s="260"/>
      <c r="IR155" s="260"/>
      <c r="IS155" s="260"/>
      <c r="IT155" s="260"/>
      <c r="IU155" s="260"/>
      <c r="IV155" s="260"/>
    </row>
    <row r="156" spans="1:256" ht="18">
      <c r="A156" s="269" t="s">
        <v>377</v>
      </c>
      <c r="B156" s="277">
        <v>0</v>
      </c>
      <c r="C156" s="277">
        <v>0</v>
      </c>
      <c r="D156" s="267"/>
      <c r="E156" s="267"/>
      <c r="F156" s="268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60"/>
      <c r="CJ156" s="260"/>
      <c r="CK156" s="260"/>
      <c r="CL156" s="260"/>
      <c r="CM156" s="260"/>
      <c r="CN156" s="260"/>
      <c r="CO156" s="260"/>
      <c r="CP156" s="260"/>
      <c r="CQ156" s="260"/>
      <c r="CR156" s="260"/>
      <c r="CS156" s="260"/>
      <c r="CT156" s="260"/>
      <c r="CU156" s="260"/>
      <c r="CV156" s="260"/>
      <c r="CW156" s="260"/>
      <c r="CX156" s="260"/>
      <c r="CY156" s="260"/>
      <c r="CZ156" s="260"/>
      <c r="DA156" s="260"/>
      <c r="DB156" s="260"/>
      <c r="DC156" s="260"/>
      <c r="DD156" s="260"/>
      <c r="DE156" s="260"/>
      <c r="DF156" s="260"/>
      <c r="DG156" s="260"/>
      <c r="DH156" s="260"/>
      <c r="DI156" s="260"/>
      <c r="DJ156" s="260"/>
      <c r="DK156" s="260"/>
      <c r="DL156" s="260"/>
      <c r="DM156" s="260"/>
      <c r="DN156" s="260"/>
      <c r="DO156" s="260"/>
      <c r="DP156" s="260"/>
      <c r="DQ156" s="260"/>
      <c r="DR156" s="260"/>
      <c r="DS156" s="260"/>
      <c r="DT156" s="260"/>
      <c r="DU156" s="260"/>
      <c r="DV156" s="260"/>
      <c r="DW156" s="260"/>
      <c r="DX156" s="260"/>
      <c r="DY156" s="260"/>
      <c r="DZ156" s="260"/>
      <c r="EA156" s="260"/>
      <c r="EB156" s="260"/>
      <c r="EC156" s="260"/>
      <c r="ED156" s="260"/>
      <c r="EE156" s="260"/>
      <c r="EF156" s="260"/>
      <c r="EG156" s="260"/>
      <c r="EH156" s="260"/>
      <c r="EI156" s="260"/>
      <c r="EJ156" s="260"/>
      <c r="EK156" s="260"/>
      <c r="EL156" s="260"/>
      <c r="EM156" s="260"/>
      <c r="EN156" s="260"/>
      <c r="EO156" s="260"/>
      <c r="EP156" s="260"/>
      <c r="EQ156" s="260"/>
      <c r="ER156" s="260"/>
      <c r="ES156" s="260"/>
      <c r="ET156" s="260"/>
      <c r="EU156" s="260"/>
      <c r="EV156" s="260"/>
      <c r="EW156" s="260"/>
      <c r="EX156" s="260"/>
      <c r="EY156" s="260"/>
      <c r="EZ156" s="260"/>
      <c r="FA156" s="260"/>
      <c r="FB156" s="260"/>
      <c r="FC156" s="260"/>
      <c r="FD156" s="260"/>
      <c r="FE156" s="260"/>
      <c r="FF156" s="260"/>
      <c r="FG156" s="260"/>
      <c r="FH156" s="260"/>
      <c r="FI156" s="260"/>
      <c r="FJ156" s="260"/>
      <c r="FK156" s="260"/>
      <c r="FL156" s="260"/>
      <c r="FM156" s="260"/>
      <c r="FN156" s="260"/>
      <c r="FO156" s="260"/>
      <c r="FP156" s="260"/>
      <c r="FQ156" s="260"/>
      <c r="FR156" s="260"/>
      <c r="FS156" s="260"/>
      <c r="FT156" s="260"/>
      <c r="FU156" s="260"/>
      <c r="FV156" s="260"/>
      <c r="FW156" s="260"/>
      <c r="FX156" s="260"/>
      <c r="FY156" s="260"/>
      <c r="FZ156" s="260"/>
      <c r="GA156" s="260"/>
      <c r="GB156" s="260"/>
      <c r="GC156" s="260"/>
      <c r="GD156" s="260"/>
      <c r="GE156" s="260"/>
      <c r="GF156" s="260"/>
      <c r="GG156" s="260"/>
      <c r="GH156" s="260"/>
      <c r="GI156" s="260"/>
      <c r="GJ156" s="260"/>
      <c r="GK156" s="260"/>
      <c r="GL156" s="260"/>
      <c r="GM156" s="260"/>
      <c r="GN156" s="260"/>
      <c r="GO156" s="260"/>
      <c r="GP156" s="260"/>
      <c r="GQ156" s="260"/>
      <c r="GR156" s="260"/>
      <c r="GS156" s="260"/>
      <c r="GT156" s="260"/>
      <c r="GU156" s="260"/>
      <c r="GV156" s="260"/>
      <c r="GW156" s="260"/>
      <c r="GX156" s="260"/>
      <c r="GY156" s="260"/>
      <c r="GZ156" s="260"/>
      <c r="HA156" s="260"/>
      <c r="HB156" s="260"/>
      <c r="HC156" s="260"/>
      <c r="HD156" s="260"/>
      <c r="HE156" s="260"/>
      <c r="HF156" s="260"/>
      <c r="HG156" s="260"/>
      <c r="HH156" s="260"/>
      <c r="HI156" s="260"/>
      <c r="HJ156" s="260"/>
      <c r="HK156" s="260"/>
      <c r="HL156" s="260"/>
      <c r="HM156" s="260"/>
      <c r="HN156" s="260"/>
      <c r="HO156" s="260"/>
      <c r="HP156" s="260"/>
      <c r="HQ156" s="260"/>
      <c r="HR156" s="260"/>
      <c r="HS156" s="260"/>
      <c r="HT156" s="260"/>
      <c r="HU156" s="260"/>
      <c r="HV156" s="260"/>
      <c r="HW156" s="260"/>
      <c r="HX156" s="260"/>
      <c r="HY156" s="260"/>
      <c r="HZ156" s="260"/>
      <c r="IA156" s="260"/>
      <c r="IB156" s="260"/>
      <c r="IC156" s="260"/>
      <c r="ID156" s="260"/>
      <c r="IE156" s="260"/>
      <c r="IF156" s="260"/>
      <c r="IG156" s="260"/>
      <c r="IH156" s="260"/>
      <c r="II156" s="260"/>
      <c r="IJ156" s="260"/>
      <c r="IK156" s="260"/>
      <c r="IL156" s="260"/>
      <c r="IM156" s="260"/>
      <c r="IN156" s="260"/>
      <c r="IO156" s="260"/>
      <c r="IP156" s="260"/>
      <c r="IQ156" s="260"/>
      <c r="IR156" s="260"/>
      <c r="IS156" s="260"/>
      <c r="IT156" s="260"/>
      <c r="IU156" s="260"/>
      <c r="IV156" s="260"/>
    </row>
    <row r="157" spans="1:256" ht="18">
      <c r="A157" s="269" t="s">
        <v>378</v>
      </c>
      <c r="B157" s="277">
        <v>8677</v>
      </c>
      <c r="C157" s="277">
        <v>17513.81</v>
      </c>
      <c r="D157" s="267"/>
      <c r="E157" s="267"/>
      <c r="F157" s="268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0"/>
      <c r="BY157" s="260"/>
      <c r="BZ157" s="260"/>
      <c r="CA157" s="260"/>
      <c r="CB157" s="260"/>
      <c r="CC157" s="260"/>
      <c r="CD157" s="260"/>
      <c r="CE157" s="260"/>
      <c r="CF157" s="260"/>
      <c r="CG157" s="260"/>
      <c r="CH157" s="260"/>
      <c r="CI157" s="260"/>
      <c r="CJ157" s="260"/>
      <c r="CK157" s="260"/>
      <c r="CL157" s="260"/>
      <c r="CM157" s="260"/>
      <c r="CN157" s="260"/>
      <c r="CO157" s="260"/>
      <c r="CP157" s="260"/>
      <c r="CQ157" s="260"/>
      <c r="CR157" s="260"/>
      <c r="CS157" s="260"/>
      <c r="CT157" s="260"/>
      <c r="CU157" s="260"/>
      <c r="CV157" s="260"/>
      <c r="CW157" s="260"/>
      <c r="CX157" s="260"/>
      <c r="CY157" s="260"/>
      <c r="CZ157" s="260"/>
      <c r="DA157" s="260"/>
      <c r="DB157" s="260"/>
      <c r="DC157" s="260"/>
      <c r="DD157" s="260"/>
      <c r="DE157" s="260"/>
      <c r="DF157" s="260"/>
      <c r="DG157" s="260"/>
      <c r="DH157" s="260"/>
      <c r="DI157" s="260"/>
      <c r="DJ157" s="260"/>
      <c r="DK157" s="260"/>
      <c r="DL157" s="260"/>
      <c r="DM157" s="260"/>
      <c r="DN157" s="260"/>
      <c r="DO157" s="260"/>
      <c r="DP157" s="260"/>
      <c r="DQ157" s="260"/>
      <c r="DR157" s="260"/>
      <c r="DS157" s="260"/>
      <c r="DT157" s="260"/>
      <c r="DU157" s="260"/>
      <c r="DV157" s="260"/>
      <c r="DW157" s="260"/>
      <c r="DX157" s="260"/>
      <c r="DY157" s="260"/>
      <c r="DZ157" s="260"/>
      <c r="EA157" s="260"/>
      <c r="EB157" s="260"/>
      <c r="EC157" s="260"/>
      <c r="ED157" s="260"/>
      <c r="EE157" s="260"/>
      <c r="EF157" s="260"/>
      <c r="EG157" s="260"/>
      <c r="EH157" s="260"/>
      <c r="EI157" s="260"/>
      <c r="EJ157" s="260"/>
      <c r="EK157" s="260"/>
      <c r="EL157" s="260"/>
      <c r="EM157" s="260"/>
      <c r="EN157" s="260"/>
      <c r="EO157" s="260"/>
      <c r="EP157" s="260"/>
      <c r="EQ157" s="260"/>
      <c r="ER157" s="260"/>
      <c r="ES157" s="260"/>
      <c r="ET157" s="260"/>
      <c r="EU157" s="260"/>
      <c r="EV157" s="260"/>
      <c r="EW157" s="260"/>
      <c r="EX157" s="260"/>
      <c r="EY157" s="260"/>
      <c r="EZ157" s="260"/>
      <c r="FA157" s="260"/>
      <c r="FB157" s="260"/>
      <c r="FC157" s="260"/>
      <c r="FD157" s="260"/>
      <c r="FE157" s="260"/>
      <c r="FF157" s="260"/>
      <c r="FG157" s="260"/>
      <c r="FH157" s="260"/>
      <c r="FI157" s="260"/>
      <c r="FJ157" s="260"/>
      <c r="FK157" s="260"/>
      <c r="FL157" s="260"/>
      <c r="FM157" s="260"/>
      <c r="FN157" s="260"/>
      <c r="FO157" s="260"/>
      <c r="FP157" s="260"/>
      <c r="FQ157" s="260"/>
      <c r="FR157" s="260"/>
      <c r="FS157" s="260"/>
      <c r="FT157" s="260"/>
      <c r="FU157" s="260"/>
      <c r="FV157" s="260"/>
      <c r="FW157" s="260"/>
      <c r="FX157" s="260"/>
      <c r="FY157" s="260"/>
      <c r="FZ157" s="260"/>
      <c r="GA157" s="260"/>
      <c r="GB157" s="260"/>
      <c r="GC157" s="260"/>
      <c r="GD157" s="260"/>
      <c r="GE157" s="260"/>
      <c r="GF157" s="260"/>
      <c r="GG157" s="260"/>
      <c r="GH157" s="260"/>
      <c r="GI157" s="260"/>
      <c r="GJ157" s="260"/>
      <c r="GK157" s="260"/>
      <c r="GL157" s="260"/>
      <c r="GM157" s="260"/>
      <c r="GN157" s="260"/>
      <c r="GO157" s="260"/>
      <c r="GP157" s="260"/>
      <c r="GQ157" s="260"/>
      <c r="GR157" s="260"/>
      <c r="GS157" s="260"/>
      <c r="GT157" s="260"/>
      <c r="GU157" s="260"/>
      <c r="GV157" s="260"/>
      <c r="GW157" s="260"/>
      <c r="GX157" s="260"/>
      <c r="GY157" s="260"/>
      <c r="GZ157" s="260"/>
      <c r="HA157" s="260"/>
      <c r="HB157" s="260"/>
      <c r="HC157" s="260"/>
      <c r="HD157" s="260"/>
      <c r="HE157" s="260"/>
      <c r="HF157" s="260"/>
      <c r="HG157" s="260"/>
      <c r="HH157" s="260"/>
      <c r="HI157" s="260"/>
      <c r="HJ157" s="260"/>
      <c r="HK157" s="260"/>
      <c r="HL157" s="260"/>
      <c r="HM157" s="260"/>
      <c r="HN157" s="260"/>
      <c r="HO157" s="260"/>
      <c r="HP157" s="260"/>
      <c r="HQ157" s="260"/>
      <c r="HR157" s="260"/>
      <c r="HS157" s="260"/>
      <c r="HT157" s="260"/>
      <c r="HU157" s="260"/>
      <c r="HV157" s="260"/>
      <c r="HW157" s="260"/>
      <c r="HX157" s="260"/>
      <c r="HY157" s="260"/>
      <c r="HZ157" s="260"/>
      <c r="IA157" s="260"/>
      <c r="IB157" s="260"/>
      <c r="IC157" s="260"/>
      <c r="ID157" s="260"/>
      <c r="IE157" s="260"/>
      <c r="IF157" s="260"/>
      <c r="IG157" s="260"/>
      <c r="IH157" s="260"/>
      <c r="II157" s="260"/>
      <c r="IJ157" s="260"/>
      <c r="IK157" s="260"/>
      <c r="IL157" s="260"/>
      <c r="IM157" s="260"/>
      <c r="IN157" s="260"/>
      <c r="IO157" s="260"/>
      <c r="IP157" s="260"/>
      <c r="IQ157" s="260"/>
      <c r="IR157" s="260"/>
      <c r="IS157" s="260"/>
      <c r="IT157" s="260"/>
      <c r="IU157" s="260"/>
      <c r="IV157" s="260"/>
    </row>
    <row r="158" spans="1:256" ht="18">
      <c r="A158" s="269" t="s">
        <v>379</v>
      </c>
      <c r="B158" s="277">
        <v>804.53</v>
      </c>
      <c r="C158" s="277">
        <v>933.8</v>
      </c>
      <c r="D158" s="267"/>
      <c r="E158" s="267"/>
      <c r="F158" s="268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0"/>
      <c r="CM158" s="260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0"/>
      <c r="CY158" s="260"/>
      <c r="CZ158" s="260"/>
      <c r="DA158" s="260"/>
      <c r="DB158" s="260"/>
      <c r="DC158" s="260"/>
      <c r="DD158" s="260"/>
      <c r="DE158" s="260"/>
      <c r="DF158" s="260"/>
      <c r="DG158" s="260"/>
      <c r="DH158" s="260"/>
      <c r="DI158" s="260"/>
      <c r="DJ158" s="260"/>
      <c r="DK158" s="260"/>
      <c r="DL158" s="260"/>
      <c r="DM158" s="260"/>
      <c r="DN158" s="260"/>
      <c r="DO158" s="260"/>
      <c r="DP158" s="260"/>
      <c r="DQ158" s="260"/>
      <c r="DR158" s="260"/>
      <c r="DS158" s="260"/>
      <c r="DT158" s="260"/>
      <c r="DU158" s="260"/>
      <c r="DV158" s="260"/>
      <c r="DW158" s="260"/>
      <c r="DX158" s="260"/>
      <c r="DY158" s="260"/>
      <c r="DZ158" s="260"/>
      <c r="EA158" s="260"/>
      <c r="EB158" s="260"/>
      <c r="EC158" s="260"/>
      <c r="ED158" s="260"/>
      <c r="EE158" s="260"/>
      <c r="EF158" s="260"/>
      <c r="EG158" s="260"/>
      <c r="EH158" s="260"/>
      <c r="EI158" s="260"/>
      <c r="EJ158" s="260"/>
      <c r="EK158" s="260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0"/>
      <c r="EV158" s="260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0"/>
      <c r="FH158" s="260"/>
      <c r="FI158" s="260"/>
      <c r="FJ158" s="260"/>
      <c r="FK158" s="260"/>
      <c r="FL158" s="260"/>
      <c r="FM158" s="260"/>
      <c r="FN158" s="260"/>
      <c r="FO158" s="260"/>
      <c r="FP158" s="260"/>
      <c r="FQ158" s="260"/>
      <c r="FR158" s="260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0"/>
      <c r="GD158" s="260"/>
      <c r="GE158" s="260"/>
      <c r="GF158" s="260"/>
      <c r="GG158" s="260"/>
      <c r="GH158" s="260"/>
      <c r="GI158" s="260"/>
      <c r="GJ158" s="260"/>
      <c r="GK158" s="260"/>
      <c r="GL158" s="260"/>
      <c r="GM158" s="260"/>
      <c r="GN158" s="260"/>
      <c r="GO158" s="260"/>
      <c r="GP158" s="260"/>
      <c r="GQ158" s="260"/>
      <c r="GR158" s="260"/>
      <c r="GS158" s="260"/>
      <c r="GT158" s="260"/>
      <c r="GU158" s="260"/>
      <c r="GV158" s="260"/>
      <c r="GW158" s="260"/>
      <c r="GX158" s="260"/>
      <c r="GY158" s="260"/>
      <c r="GZ158" s="260"/>
      <c r="HA158" s="260"/>
      <c r="HB158" s="260"/>
      <c r="HC158" s="260"/>
      <c r="HD158" s="260"/>
      <c r="HE158" s="260"/>
      <c r="HF158" s="260"/>
      <c r="HG158" s="260"/>
      <c r="HH158" s="260"/>
      <c r="HI158" s="260"/>
      <c r="HJ158" s="260"/>
      <c r="HK158" s="260"/>
      <c r="HL158" s="260"/>
      <c r="HM158" s="260"/>
      <c r="HN158" s="260"/>
      <c r="HO158" s="260"/>
      <c r="HP158" s="260"/>
      <c r="HQ158" s="260"/>
      <c r="HR158" s="260"/>
      <c r="HS158" s="260"/>
      <c r="HT158" s="260"/>
      <c r="HU158" s="260"/>
      <c r="HV158" s="260"/>
      <c r="HW158" s="260"/>
      <c r="HX158" s="260"/>
      <c r="HY158" s="260"/>
      <c r="HZ158" s="260"/>
      <c r="IA158" s="260"/>
      <c r="IB158" s="260"/>
      <c r="IC158" s="260"/>
      <c r="ID158" s="260"/>
      <c r="IE158" s="260"/>
      <c r="IF158" s="260"/>
      <c r="IG158" s="260"/>
      <c r="IH158" s="260"/>
      <c r="II158" s="260"/>
      <c r="IJ158" s="260"/>
      <c r="IK158" s="260"/>
      <c r="IL158" s="260"/>
      <c r="IM158" s="260"/>
      <c r="IN158" s="260"/>
      <c r="IO158" s="260"/>
      <c r="IP158" s="260"/>
      <c r="IQ158" s="260"/>
      <c r="IR158" s="260"/>
      <c r="IS158" s="260"/>
      <c r="IT158" s="260"/>
      <c r="IU158" s="260"/>
      <c r="IV158" s="260"/>
    </row>
    <row r="159" spans="1:256" ht="18">
      <c r="A159" s="269" t="s">
        <v>380</v>
      </c>
      <c r="B159" s="277">
        <v>625.47</v>
      </c>
      <c r="C159" s="277">
        <v>748.42</v>
      </c>
      <c r="D159" s="267"/>
      <c r="E159" s="267"/>
      <c r="F159" s="268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  <c r="CF159" s="260"/>
      <c r="CG159" s="260"/>
      <c r="CH159" s="260"/>
      <c r="CI159" s="260"/>
      <c r="CJ159" s="260"/>
      <c r="CK159" s="260"/>
      <c r="CL159" s="260"/>
      <c r="CM159" s="260"/>
      <c r="CN159" s="260"/>
      <c r="CO159" s="260"/>
      <c r="CP159" s="260"/>
      <c r="CQ159" s="260"/>
      <c r="CR159" s="260"/>
      <c r="CS159" s="260"/>
      <c r="CT159" s="260"/>
      <c r="CU159" s="260"/>
      <c r="CV159" s="260"/>
      <c r="CW159" s="260"/>
      <c r="CX159" s="260"/>
      <c r="CY159" s="260"/>
      <c r="CZ159" s="260"/>
      <c r="DA159" s="260"/>
      <c r="DB159" s="260"/>
      <c r="DC159" s="260"/>
      <c r="DD159" s="260"/>
      <c r="DE159" s="260"/>
      <c r="DF159" s="260"/>
      <c r="DG159" s="260"/>
      <c r="DH159" s="260"/>
      <c r="DI159" s="260"/>
      <c r="DJ159" s="260"/>
      <c r="DK159" s="260"/>
      <c r="DL159" s="260"/>
      <c r="DM159" s="260"/>
      <c r="DN159" s="260"/>
      <c r="DO159" s="260"/>
      <c r="DP159" s="260"/>
      <c r="DQ159" s="260"/>
      <c r="DR159" s="260"/>
      <c r="DS159" s="260"/>
      <c r="DT159" s="260"/>
      <c r="DU159" s="260"/>
      <c r="DV159" s="260"/>
      <c r="DW159" s="260"/>
      <c r="DX159" s="260"/>
      <c r="DY159" s="260"/>
      <c r="DZ159" s="260"/>
      <c r="EA159" s="260"/>
      <c r="EB159" s="260"/>
      <c r="EC159" s="260"/>
      <c r="ED159" s="260"/>
      <c r="EE159" s="260"/>
      <c r="EF159" s="260"/>
      <c r="EG159" s="260"/>
      <c r="EH159" s="260"/>
      <c r="EI159" s="260"/>
      <c r="EJ159" s="260"/>
      <c r="EK159" s="260"/>
      <c r="EL159" s="260"/>
      <c r="EM159" s="260"/>
      <c r="EN159" s="260"/>
      <c r="EO159" s="260"/>
      <c r="EP159" s="260"/>
      <c r="EQ159" s="260"/>
      <c r="ER159" s="260"/>
      <c r="ES159" s="260"/>
      <c r="ET159" s="260"/>
      <c r="EU159" s="260"/>
      <c r="EV159" s="260"/>
      <c r="EW159" s="260"/>
      <c r="EX159" s="260"/>
      <c r="EY159" s="260"/>
      <c r="EZ159" s="260"/>
      <c r="FA159" s="260"/>
      <c r="FB159" s="260"/>
      <c r="FC159" s="260"/>
      <c r="FD159" s="260"/>
      <c r="FE159" s="260"/>
      <c r="FF159" s="260"/>
      <c r="FG159" s="260"/>
      <c r="FH159" s="260"/>
      <c r="FI159" s="260"/>
      <c r="FJ159" s="260"/>
      <c r="FK159" s="260"/>
      <c r="FL159" s="260"/>
      <c r="FM159" s="260"/>
      <c r="FN159" s="260"/>
      <c r="FO159" s="260"/>
      <c r="FP159" s="260"/>
      <c r="FQ159" s="260"/>
      <c r="FR159" s="260"/>
      <c r="FS159" s="260"/>
      <c r="FT159" s="260"/>
      <c r="FU159" s="260"/>
      <c r="FV159" s="260"/>
      <c r="FW159" s="260"/>
      <c r="FX159" s="260"/>
      <c r="FY159" s="260"/>
      <c r="FZ159" s="260"/>
      <c r="GA159" s="260"/>
      <c r="GB159" s="260"/>
      <c r="GC159" s="260"/>
      <c r="GD159" s="260"/>
      <c r="GE159" s="260"/>
      <c r="GF159" s="260"/>
      <c r="GG159" s="260"/>
      <c r="GH159" s="260"/>
      <c r="GI159" s="260"/>
      <c r="GJ159" s="260"/>
      <c r="GK159" s="260"/>
      <c r="GL159" s="260"/>
      <c r="GM159" s="260"/>
      <c r="GN159" s="260"/>
      <c r="GO159" s="260"/>
      <c r="GP159" s="260"/>
      <c r="GQ159" s="260"/>
      <c r="GR159" s="260"/>
      <c r="GS159" s="260"/>
      <c r="GT159" s="260"/>
      <c r="GU159" s="260"/>
      <c r="GV159" s="260"/>
      <c r="GW159" s="260"/>
      <c r="GX159" s="260"/>
      <c r="GY159" s="260"/>
      <c r="GZ159" s="260"/>
      <c r="HA159" s="260"/>
      <c r="HB159" s="260"/>
      <c r="HC159" s="260"/>
      <c r="HD159" s="260"/>
      <c r="HE159" s="260"/>
      <c r="HF159" s="260"/>
      <c r="HG159" s="260"/>
      <c r="HH159" s="260"/>
      <c r="HI159" s="260"/>
      <c r="HJ159" s="260"/>
      <c r="HK159" s="260"/>
      <c r="HL159" s="260"/>
      <c r="HM159" s="260"/>
      <c r="HN159" s="260"/>
      <c r="HO159" s="260"/>
      <c r="HP159" s="260"/>
      <c r="HQ159" s="260"/>
      <c r="HR159" s="260"/>
      <c r="HS159" s="260"/>
      <c r="HT159" s="260"/>
      <c r="HU159" s="260"/>
      <c r="HV159" s="260"/>
      <c r="HW159" s="260"/>
      <c r="HX159" s="260"/>
      <c r="HY159" s="260"/>
      <c r="HZ159" s="260"/>
      <c r="IA159" s="260"/>
      <c r="IB159" s="260"/>
      <c r="IC159" s="260"/>
      <c r="ID159" s="260"/>
      <c r="IE159" s="260"/>
      <c r="IF159" s="260"/>
      <c r="IG159" s="260"/>
      <c r="IH159" s="260"/>
      <c r="II159" s="260"/>
      <c r="IJ159" s="260"/>
      <c r="IK159" s="260"/>
      <c r="IL159" s="260"/>
      <c r="IM159" s="260"/>
      <c r="IN159" s="260"/>
      <c r="IO159" s="260"/>
      <c r="IP159" s="260"/>
      <c r="IQ159" s="260"/>
      <c r="IR159" s="260"/>
      <c r="IS159" s="260"/>
      <c r="IT159" s="260"/>
      <c r="IU159" s="260"/>
      <c r="IV159" s="260"/>
    </row>
    <row r="160" spans="1:256" ht="18">
      <c r="A160" s="269" t="s">
        <v>381</v>
      </c>
      <c r="B160" s="277">
        <v>364</v>
      </c>
      <c r="C160" s="277">
        <v>734</v>
      </c>
      <c r="D160" s="267"/>
      <c r="E160" s="267"/>
      <c r="F160" s="268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60"/>
      <c r="AR160" s="260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60"/>
      <c r="BD160" s="260"/>
      <c r="BE160" s="260"/>
      <c r="BF160" s="260"/>
      <c r="BG160" s="260"/>
      <c r="BH160" s="260"/>
      <c r="BI160" s="260"/>
      <c r="BJ160" s="260"/>
      <c r="BK160" s="260"/>
      <c r="BL160" s="260"/>
      <c r="BM160" s="260"/>
      <c r="BN160" s="260"/>
      <c r="BO160" s="260"/>
      <c r="BP160" s="260"/>
      <c r="BQ160" s="260"/>
      <c r="BR160" s="260"/>
      <c r="BS160" s="260"/>
      <c r="BT160" s="260"/>
      <c r="BU160" s="260"/>
      <c r="BV160" s="260"/>
      <c r="BW160" s="260"/>
      <c r="BX160" s="260"/>
      <c r="BY160" s="260"/>
      <c r="BZ160" s="260"/>
      <c r="CA160" s="260"/>
      <c r="CB160" s="260"/>
      <c r="CC160" s="260"/>
      <c r="CD160" s="260"/>
      <c r="CE160" s="260"/>
      <c r="CF160" s="260"/>
      <c r="CG160" s="260"/>
      <c r="CH160" s="260"/>
      <c r="CI160" s="260"/>
      <c r="CJ160" s="260"/>
      <c r="CK160" s="260"/>
      <c r="CL160" s="260"/>
      <c r="CM160" s="260"/>
      <c r="CN160" s="260"/>
      <c r="CO160" s="260"/>
      <c r="CP160" s="260"/>
      <c r="CQ160" s="260"/>
      <c r="CR160" s="260"/>
      <c r="CS160" s="260"/>
      <c r="CT160" s="260"/>
      <c r="CU160" s="260"/>
      <c r="CV160" s="260"/>
      <c r="CW160" s="260"/>
      <c r="CX160" s="260"/>
      <c r="CY160" s="260"/>
      <c r="CZ160" s="260"/>
      <c r="DA160" s="260"/>
      <c r="DB160" s="260"/>
      <c r="DC160" s="260"/>
      <c r="DD160" s="260"/>
      <c r="DE160" s="260"/>
      <c r="DF160" s="260"/>
      <c r="DG160" s="260"/>
      <c r="DH160" s="260"/>
      <c r="DI160" s="260"/>
      <c r="DJ160" s="260"/>
      <c r="DK160" s="260"/>
      <c r="DL160" s="260"/>
      <c r="DM160" s="260"/>
      <c r="DN160" s="260"/>
      <c r="DO160" s="260"/>
      <c r="DP160" s="260"/>
      <c r="DQ160" s="260"/>
      <c r="DR160" s="260"/>
      <c r="DS160" s="260"/>
      <c r="DT160" s="260"/>
      <c r="DU160" s="260"/>
      <c r="DV160" s="260"/>
      <c r="DW160" s="260"/>
      <c r="DX160" s="260"/>
      <c r="DY160" s="260"/>
      <c r="DZ160" s="260"/>
      <c r="EA160" s="260"/>
      <c r="EB160" s="260"/>
      <c r="EC160" s="260"/>
      <c r="ED160" s="260"/>
      <c r="EE160" s="260"/>
      <c r="EF160" s="260"/>
      <c r="EG160" s="260"/>
      <c r="EH160" s="260"/>
      <c r="EI160" s="260"/>
      <c r="EJ160" s="260"/>
      <c r="EK160" s="260"/>
      <c r="EL160" s="260"/>
      <c r="EM160" s="260"/>
      <c r="EN160" s="260"/>
      <c r="EO160" s="260"/>
      <c r="EP160" s="260"/>
      <c r="EQ160" s="260"/>
      <c r="ER160" s="260"/>
      <c r="ES160" s="260"/>
      <c r="ET160" s="260"/>
      <c r="EU160" s="260"/>
      <c r="EV160" s="260"/>
      <c r="EW160" s="260"/>
      <c r="EX160" s="260"/>
      <c r="EY160" s="260"/>
      <c r="EZ160" s="260"/>
      <c r="FA160" s="260"/>
      <c r="FB160" s="260"/>
      <c r="FC160" s="260"/>
      <c r="FD160" s="260"/>
      <c r="FE160" s="260"/>
      <c r="FF160" s="260"/>
      <c r="FG160" s="260"/>
      <c r="FH160" s="260"/>
      <c r="FI160" s="260"/>
      <c r="FJ160" s="260"/>
      <c r="FK160" s="260"/>
      <c r="FL160" s="260"/>
      <c r="FM160" s="260"/>
      <c r="FN160" s="260"/>
      <c r="FO160" s="260"/>
      <c r="FP160" s="260"/>
      <c r="FQ160" s="260"/>
      <c r="FR160" s="260"/>
      <c r="FS160" s="260"/>
      <c r="FT160" s="260"/>
      <c r="FU160" s="260"/>
      <c r="FV160" s="260"/>
      <c r="FW160" s="260"/>
      <c r="FX160" s="260"/>
      <c r="FY160" s="260"/>
      <c r="FZ160" s="260"/>
      <c r="GA160" s="260"/>
      <c r="GB160" s="260"/>
      <c r="GC160" s="260"/>
      <c r="GD160" s="260"/>
      <c r="GE160" s="260"/>
      <c r="GF160" s="260"/>
      <c r="GG160" s="260"/>
      <c r="GH160" s="260"/>
      <c r="GI160" s="260"/>
      <c r="GJ160" s="260"/>
      <c r="GK160" s="260"/>
      <c r="GL160" s="260"/>
      <c r="GM160" s="260"/>
      <c r="GN160" s="260"/>
      <c r="GO160" s="260"/>
      <c r="GP160" s="260"/>
      <c r="GQ160" s="260"/>
      <c r="GR160" s="260"/>
      <c r="GS160" s="260"/>
      <c r="GT160" s="260"/>
      <c r="GU160" s="260"/>
      <c r="GV160" s="260"/>
      <c r="GW160" s="260"/>
      <c r="GX160" s="260"/>
      <c r="GY160" s="260"/>
      <c r="GZ160" s="260"/>
      <c r="HA160" s="260"/>
      <c r="HB160" s="260"/>
      <c r="HC160" s="260"/>
      <c r="HD160" s="260"/>
      <c r="HE160" s="260"/>
      <c r="HF160" s="260"/>
      <c r="HG160" s="260"/>
      <c r="HH160" s="260"/>
      <c r="HI160" s="260"/>
      <c r="HJ160" s="260"/>
      <c r="HK160" s="260"/>
      <c r="HL160" s="260"/>
      <c r="HM160" s="260"/>
      <c r="HN160" s="260"/>
      <c r="HO160" s="260"/>
      <c r="HP160" s="260"/>
      <c r="HQ160" s="260"/>
      <c r="HR160" s="260"/>
      <c r="HS160" s="260"/>
      <c r="HT160" s="260"/>
      <c r="HU160" s="260"/>
      <c r="HV160" s="260"/>
      <c r="HW160" s="260"/>
      <c r="HX160" s="260"/>
      <c r="HY160" s="260"/>
      <c r="HZ160" s="260"/>
      <c r="IA160" s="260"/>
      <c r="IB160" s="260"/>
      <c r="IC160" s="260"/>
      <c r="ID160" s="260"/>
      <c r="IE160" s="260"/>
      <c r="IF160" s="260"/>
      <c r="IG160" s="260"/>
      <c r="IH160" s="260"/>
      <c r="II160" s="260"/>
      <c r="IJ160" s="260"/>
      <c r="IK160" s="260"/>
      <c r="IL160" s="260"/>
      <c r="IM160" s="260"/>
      <c r="IN160" s="260"/>
      <c r="IO160" s="260"/>
      <c r="IP160" s="260"/>
      <c r="IQ160" s="260"/>
      <c r="IR160" s="260"/>
      <c r="IS160" s="260"/>
      <c r="IT160" s="260"/>
      <c r="IU160" s="260"/>
      <c r="IV160" s="260"/>
    </row>
    <row r="161" spans="1:256" ht="18">
      <c r="A161" s="269" t="s">
        <v>382</v>
      </c>
      <c r="B161" s="277">
        <v>27801.37</v>
      </c>
      <c r="C161" s="277">
        <v>33538.77</v>
      </c>
      <c r="D161" s="267"/>
      <c r="E161" s="267"/>
      <c r="F161" s="268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60"/>
      <c r="BD161" s="260"/>
      <c r="BE161" s="260"/>
      <c r="BF161" s="260"/>
      <c r="BG161" s="260"/>
      <c r="BH161" s="260"/>
      <c r="BI161" s="260"/>
      <c r="BJ161" s="260"/>
      <c r="BK161" s="260"/>
      <c r="BL161" s="260"/>
      <c r="BM161" s="260"/>
      <c r="BN161" s="260"/>
      <c r="BO161" s="260"/>
      <c r="BP161" s="260"/>
      <c r="BQ161" s="260"/>
      <c r="BR161" s="260"/>
      <c r="BS161" s="260"/>
      <c r="BT161" s="260"/>
      <c r="BU161" s="260"/>
      <c r="BV161" s="260"/>
      <c r="BW161" s="260"/>
      <c r="BX161" s="260"/>
      <c r="BY161" s="260"/>
      <c r="BZ161" s="260"/>
      <c r="CA161" s="260"/>
      <c r="CB161" s="260"/>
      <c r="CC161" s="260"/>
      <c r="CD161" s="260"/>
      <c r="CE161" s="260"/>
      <c r="CF161" s="260"/>
      <c r="CG161" s="260"/>
      <c r="CH161" s="260"/>
      <c r="CI161" s="260"/>
      <c r="CJ161" s="260"/>
      <c r="CK161" s="260"/>
      <c r="CL161" s="260"/>
      <c r="CM161" s="260"/>
      <c r="CN161" s="260"/>
      <c r="CO161" s="260"/>
      <c r="CP161" s="260"/>
      <c r="CQ161" s="260"/>
      <c r="CR161" s="260"/>
      <c r="CS161" s="260"/>
      <c r="CT161" s="260"/>
      <c r="CU161" s="260"/>
      <c r="CV161" s="260"/>
      <c r="CW161" s="260"/>
      <c r="CX161" s="260"/>
      <c r="CY161" s="260"/>
      <c r="CZ161" s="260"/>
      <c r="DA161" s="260"/>
      <c r="DB161" s="260"/>
      <c r="DC161" s="260"/>
      <c r="DD161" s="260"/>
      <c r="DE161" s="260"/>
      <c r="DF161" s="260"/>
      <c r="DG161" s="260"/>
      <c r="DH161" s="260"/>
      <c r="DI161" s="260"/>
      <c r="DJ161" s="260"/>
      <c r="DK161" s="260"/>
      <c r="DL161" s="260"/>
      <c r="DM161" s="260"/>
      <c r="DN161" s="260"/>
      <c r="DO161" s="260"/>
      <c r="DP161" s="260"/>
      <c r="DQ161" s="260"/>
      <c r="DR161" s="260"/>
      <c r="DS161" s="260"/>
      <c r="DT161" s="260"/>
      <c r="DU161" s="260"/>
      <c r="DV161" s="260"/>
      <c r="DW161" s="260"/>
      <c r="DX161" s="260"/>
      <c r="DY161" s="260"/>
      <c r="DZ161" s="260"/>
      <c r="EA161" s="260"/>
      <c r="EB161" s="260"/>
      <c r="EC161" s="260"/>
      <c r="ED161" s="260"/>
      <c r="EE161" s="260"/>
      <c r="EF161" s="260"/>
      <c r="EG161" s="260"/>
      <c r="EH161" s="260"/>
      <c r="EI161" s="260"/>
      <c r="EJ161" s="260"/>
      <c r="EK161" s="260"/>
      <c r="EL161" s="260"/>
      <c r="EM161" s="260"/>
      <c r="EN161" s="260"/>
      <c r="EO161" s="260"/>
      <c r="EP161" s="260"/>
      <c r="EQ161" s="260"/>
      <c r="ER161" s="260"/>
      <c r="ES161" s="260"/>
      <c r="ET161" s="260"/>
      <c r="EU161" s="260"/>
      <c r="EV161" s="260"/>
      <c r="EW161" s="260"/>
      <c r="EX161" s="260"/>
      <c r="EY161" s="260"/>
      <c r="EZ161" s="260"/>
      <c r="FA161" s="260"/>
      <c r="FB161" s="260"/>
      <c r="FC161" s="260"/>
      <c r="FD161" s="260"/>
      <c r="FE161" s="260"/>
      <c r="FF161" s="260"/>
      <c r="FG161" s="260"/>
      <c r="FH161" s="260"/>
      <c r="FI161" s="260"/>
      <c r="FJ161" s="260"/>
      <c r="FK161" s="260"/>
      <c r="FL161" s="260"/>
      <c r="FM161" s="260"/>
      <c r="FN161" s="260"/>
      <c r="FO161" s="260"/>
      <c r="FP161" s="260"/>
      <c r="FQ161" s="260"/>
      <c r="FR161" s="260"/>
      <c r="FS161" s="260"/>
      <c r="FT161" s="260"/>
      <c r="FU161" s="260"/>
      <c r="FV161" s="260"/>
      <c r="FW161" s="260"/>
      <c r="FX161" s="260"/>
      <c r="FY161" s="260"/>
      <c r="FZ161" s="260"/>
      <c r="GA161" s="260"/>
      <c r="GB161" s="260"/>
      <c r="GC161" s="260"/>
      <c r="GD161" s="260"/>
      <c r="GE161" s="260"/>
      <c r="GF161" s="260"/>
      <c r="GG161" s="260"/>
      <c r="GH161" s="260"/>
      <c r="GI161" s="260"/>
      <c r="GJ161" s="260"/>
      <c r="GK161" s="260"/>
      <c r="GL161" s="260"/>
      <c r="GM161" s="260"/>
      <c r="GN161" s="260"/>
      <c r="GO161" s="260"/>
      <c r="GP161" s="260"/>
      <c r="GQ161" s="260"/>
      <c r="GR161" s="260"/>
      <c r="GS161" s="260"/>
      <c r="GT161" s="260"/>
      <c r="GU161" s="260"/>
      <c r="GV161" s="260"/>
      <c r="GW161" s="260"/>
      <c r="GX161" s="260"/>
      <c r="GY161" s="260"/>
      <c r="GZ161" s="260"/>
      <c r="HA161" s="260"/>
      <c r="HB161" s="260"/>
      <c r="HC161" s="260"/>
      <c r="HD161" s="260"/>
      <c r="HE161" s="260"/>
      <c r="HF161" s="260"/>
      <c r="HG161" s="260"/>
      <c r="HH161" s="260"/>
      <c r="HI161" s="260"/>
      <c r="HJ161" s="260"/>
      <c r="HK161" s="260"/>
      <c r="HL161" s="260"/>
      <c r="HM161" s="260"/>
      <c r="HN161" s="260"/>
      <c r="HO161" s="260"/>
      <c r="HP161" s="260"/>
      <c r="HQ161" s="260"/>
      <c r="HR161" s="260"/>
      <c r="HS161" s="260"/>
      <c r="HT161" s="260"/>
      <c r="HU161" s="260"/>
      <c r="HV161" s="260"/>
      <c r="HW161" s="260"/>
      <c r="HX161" s="260"/>
      <c r="HY161" s="260"/>
      <c r="HZ161" s="260"/>
      <c r="IA161" s="260"/>
      <c r="IB161" s="260"/>
      <c r="IC161" s="260"/>
      <c r="ID161" s="260"/>
      <c r="IE161" s="260"/>
      <c r="IF161" s="260"/>
      <c r="IG161" s="260"/>
      <c r="IH161" s="260"/>
      <c r="II161" s="260"/>
      <c r="IJ161" s="260"/>
      <c r="IK161" s="260"/>
      <c r="IL161" s="260"/>
      <c r="IM161" s="260"/>
      <c r="IN161" s="260"/>
      <c r="IO161" s="260"/>
      <c r="IP161" s="260"/>
      <c r="IQ161" s="260"/>
      <c r="IR161" s="260"/>
      <c r="IS161" s="260"/>
      <c r="IT161" s="260"/>
      <c r="IU161" s="260"/>
      <c r="IV161" s="260"/>
    </row>
    <row r="162" spans="1:256" ht="18">
      <c r="A162" s="269" t="s">
        <v>383</v>
      </c>
      <c r="B162" s="277">
        <v>28395.63</v>
      </c>
      <c r="C162" s="277">
        <v>33516.47</v>
      </c>
      <c r="D162" s="267"/>
      <c r="E162" s="267"/>
      <c r="F162" s="268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60"/>
      <c r="BQ162" s="260"/>
      <c r="BR162" s="260"/>
      <c r="BS162" s="260"/>
      <c r="BT162" s="260"/>
      <c r="BU162" s="260"/>
      <c r="BV162" s="260"/>
      <c r="BW162" s="260"/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60"/>
      <c r="CJ162" s="260"/>
      <c r="CK162" s="260"/>
      <c r="CL162" s="260"/>
      <c r="CM162" s="260"/>
      <c r="CN162" s="260"/>
      <c r="CO162" s="260"/>
      <c r="CP162" s="260"/>
      <c r="CQ162" s="260"/>
      <c r="CR162" s="260"/>
      <c r="CS162" s="260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260"/>
      <c r="DF162" s="260"/>
      <c r="DG162" s="260"/>
      <c r="DH162" s="260"/>
      <c r="DI162" s="260"/>
      <c r="DJ162" s="260"/>
      <c r="DK162" s="260"/>
      <c r="DL162" s="260"/>
      <c r="DM162" s="260"/>
      <c r="DN162" s="260"/>
      <c r="DO162" s="260"/>
      <c r="DP162" s="260"/>
      <c r="DQ162" s="260"/>
      <c r="DR162" s="260"/>
      <c r="DS162" s="260"/>
      <c r="DT162" s="260"/>
      <c r="DU162" s="260"/>
      <c r="DV162" s="260"/>
      <c r="DW162" s="260"/>
      <c r="DX162" s="260"/>
      <c r="DY162" s="260"/>
      <c r="DZ162" s="260"/>
      <c r="EA162" s="260"/>
      <c r="EB162" s="260"/>
      <c r="EC162" s="260"/>
      <c r="ED162" s="260"/>
      <c r="EE162" s="260"/>
      <c r="EF162" s="260"/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260"/>
      <c r="FH162" s="260"/>
      <c r="FI162" s="260"/>
      <c r="FJ162" s="260"/>
      <c r="FK162" s="260"/>
      <c r="FL162" s="260"/>
      <c r="FM162" s="260"/>
      <c r="FN162" s="260"/>
      <c r="FO162" s="260"/>
      <c r="FP162" s="260"/>
      <c r="FQ162" s="260"/>
      <c r="FR162" s="260"/>
      <c r="FS162" s="260"/>
      <c r="FT162" s="260"/>
      <c r="FU162" s="260"/>
      <c r="FV162" s="260"/>
      <c r="FW162" s="260"/>
      <c r="FX162" s="260"/>
      <c r="FY162" s="260"/>
      <c r="FZ162" s="260"/>
      <c r="GA162" s="260"/>
      <c r="GB162" s="260"/>
      <c r="GC162" s="260"/>
      <c r="GD162" s="260"/>
      <c r="GE162" s="260"/>
      <c r="GF162" s="260"/>
      <c r="GG162" s="260"/>
      <c r="GH162" s="260"/>
      <c r="GI162" s="260"/>
      <c r="GJ162" s="260"/>
      <c r="GK162" s="260"/>
      <c r="GL162" s="260"/>
      <c r="GM162" s="260"/>
      <c r="GN162" s="260"/>
      <c r="GO162" s="260"/>
      <c r="GP162" s="260"/>
      <c r="GQ162" s="260"/>
      <c r="GR162" s="260"/>
      <c r="GS162" s="260"/>
      <c r="GT162" s="260"/>
      <c r="GU162" s="260"/>
      <c r="GV162" s="260"/>
      <c r="GW162" s="260"/>
      <c r="GX162" s="260"/>
      <c r="GY162" s="260"/>
      <c r="GZ162" s="260"/>
      <c r="HA162" s="260"/>
      <c r="HB162" s="260"/>
      <c r="HC162" s="260"/>
      <c r="HD162" s="260"/>
      <c r="HE162" s="260"/>
      <c r="HF162" s="260"/>
      <c r="HG162" s="260"/>
      <c r="HH162" s="260"/>
      <c r="HI162" s="260"/>
      <c r="HJ162" s="260"/>
      <c r="HK162" s="260"/>
      <c r="HL162" s="260"/>
      <c r="HM162" s="260"/>
      <c r="HN162" s="260"/>
      <c r="HO162" s="260"/>
      <c r="HP162" s="260"/>
      <c r="HQ162" s="260"/>
      <c r="HR162" s="260"/>
      <c r="HS162" s="260"/>
      <c r="HT162" s="260"/>
      <c r="HU162" s="260"/>
      <c r="HV162" s="260"/>
      <c r="HW162" s="260"/>
      <c r="HX162" s="260"/>
      <c r="HY162" s="260"/>
      <c r="HZ162" s="260"/>
      <c r="IA162" s="260"/>
      <c r="IB162" s="260"/>
      <c r="IC162" s="260"/>
      <c r="ID162" s="260"/>
      <c r="IE162" s="260"/>
      <c r="IF162" s="260"/>
      <c r="IG162" s="260"/>
      <c r="IH162" s="260"/>
      <c r="II162" s="260"/>
      <c r="IJ162" s="260"/>
      <c r="IK162" s="260"/>
      <c r="IL162" s="260"/>
      <c r="IM162" s="260"/>
      <c r="IN162" s="260"/>
      <c r="IO162" s="260"/>
      <c r="IP162" s="260"/>
      <c r="IQ162" s="260"/>
      <c r="IR162" s="260"/>
      <c r="IS162" s="260"/>
      <c r="IT162" s="260"/>
      <c r="IU162" s="260"/>
      <c r="IV162" s="260"/>
    </row>
    <row r="163" spans="1:256" ht="18">
      <c r="A163" s="271" t="s">
        <v>219</v>
      </c>
      <c r="B163" s="267">
        <f>SUM(B145:B162)</f>
        <v>2417085.9000000004</v>
      </c>
      <c r="C163" s="267">
        <f>SUM(C145:C162)</f>
        <v>2971991.69</v>
      </c>
      <c r="D163" s="267">
        <f>C163-B163</f>
        <v>554905.7899999996</v>
      </c>
      <c r="E163" s="272">
        <f>D163/B163</f>
        <v>0.22957636300803355</v>
      </c>
      <c r="F163" s="268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  <c r="AT163" s="260"/>
      <c r="AU163" s="260"/>
      <c r="AV163" s="260"/>
      <c r="AW163" s="260"/>
      <c r="AX163" s="260"/>
      <c r="AY163" s="260"/>
      <c r="AZ163" s="260"/>
      <c r="BA163" s="260"/>
      <c r="BB163" s="260"/>
      <c r="BC163" s="260"/>
      <c r="BD163" s="260"/>
      <c r="BE163" s="260"/>
      <c r="BF163" s="260"/>
      <c r="BG163" s="260"/>
      <c r="BH163" s="260"/>
      <c r="BI163" s="260"/>
      <c r="BJ163" s="260"/>
      <c r="BK163" s="260"/>
      <c r="BL163" s="260"/>
      <c r="BM163" s="260"/>
      <c r="BN163" s="260"/>
      <c r="BO163" s="260"/>
      <c r="BP163" s="260"/>
      <c r="BQ163" s="260"/>
      <c r="BR163" s="260"/>
      <c r="BS163" s="260"/>
      <c r="BT163" s="260"/>
      <c r="BU163" s="260"/>
      <c r="BV163" s="260"/>
      <c r="BW163" s="260"/>
      <c r="BX163" s="260"/>
      <c r="BY163" s="260"/>
      <c r="BZ163" s="260"/>
      <c r="CA163" s="260"/>
      <c r="CB163" s="260"/>
      <c r="CC163" s="260"/>
      <c r="CD163" s="260"/>
      <c r="CE163" s="260"/>
      <c r="CF163" s="260"/>
      <c r="CG163" s="260"/>
      <c r="CH163" s="260"/>
      <c r="CI163" s="260"/>
      <c r="CJ163" s="260"/>
      <c r="CK163" s="260"/>
      <c r="CL163" s="260"/>
      <c r="CM163" s="260"/>
      <c r="CN163" s="260"/>
      <c r="CO163" s="260"/>
      <c r="CP163" s="260"/>
      <c r="CQ163" s="260"/>
      <c r="CR163" s="260"/>
      <c r="CS163" s="260"/>
      <c r="CT163" s="260"/>
      <c r="CU163" s="260"/>
      <c r="CV163" s="260"/>
      <c r="CW163" s="260"/>
      <c r="CX163" s="260"/>
      <c r="CY163" s="260"/>
      <c r="CZ163" s="260"/>
      <c r="DA163" s="260"/>
      <c r="DB163" s="260"/>
      <c r="DC163" s="260"/>
      <c r="DD163" s="260"/>
      <c r="DE163" s="260"/>
      <c r="DF163" s="260"/>
      <c r="DG163" s="260"/>
      <c r="DH163" s="260"/>
      <c r="DI163" s="260"/>
      <c r="DJ163" s="260"/>
      <c r="DK163" s="260"/>
      <c r="DL163" s="260"/>
      <c r="DM163" s="260"/>
      <c r="DN163" s="260"/>
      <c r="DO163" s="260"/>
      <c r="DP163" s="260"/>
      <c r="DQ163" s="260"/>
      <c r="DR163" s="260"/>
      <c r="DS163" s="260"/>
      <c r="DT163" s="260"/>
      <c r="DU163" s="260"/>
      <c r="DV163" s="260"/>
      <c r="DW163" s="260"/>
      <c r="DX163" s="260"/>
      <c r="DY163" s="260"/>
      <c r="DZ163" s="260"/>
      <c r="EA163" s="260"/>
      <c r="EB163" s="260"/>
      <c r="EC163" s="260"/>
      <c r="ED163" s="260"/>
      <c r="EE163" s="260"/>
      <c r="EF163" s="260"/>
      <c r="EG163" s="260"/>
      <c r="EH163" s="260"/>
      <c r="EI163" s="260"/>
      <c r="EJ163" s="260"/>
      <c r="EK163" s="260"/>
      <c r="EL163" s="260"/>
      <c r="EM163" s="260"/>
      <c r="EN163" s="260"/>
      <c r="EO163" s="260"/>
      <c r="EP163" s="260"/>
      <c r="EQ163" s="260"/>
      <c r="ER163" s="260"/>
      <c r="ES163" s="260"/>
      <c r="ET163" s="260"/>
      <c r="EU163" s="260"/>
      <c r="EV163" s="260"/>
      <c r="EW163" s="260"/>
      <c r="EX163" s="260"/>
      <c r="EY163" s="260"/>
      <c r="EZ163" s="260"/>
      <c r="FA163" s="260"/>
      <c r="FB163" s="260"/>
      <c r="FC163" s="260"/>
      <c r="FD163" s="260"/>
      <c r="FE163" s="260"/>
      <c r="FF163" s="260"/>
      <c r="FG163" s="260"/>
      <c r="FH163" s="260"/>
      <c r="FI163" s="260"/>
      <c r="FJ163" s="260"/>
      <c r="FK163" s="260"/>
      <c r="FL163" s="260"/>
      <c r="FM163" s="260"/>
      <c r="FN163" s="260"/>
      <c r="FO163" s="260"/>
      <c r="FP163" s="260"/>
      <c r="FQ163" s="260"/>
      <c r="FR163" s="260"/>
      <c r="FS163" s="260"/>
      <c r="FT163" s="260"/>
      <c r="FU163" s="260"/>
      <c r="FV163" s="260"/>
      <c r="FW163" s="260"/>
      <c r="FX163" s="260"/>
      <c r="FY163" s="260"/>
      <c r="FZ163" s="260"/>
      <c r="GA163" s="260"/>
      <c r="GB163" s="260"/>
      <c r="GC163" s="260"/>
      <c r="GD163" s="260"/>
      <c r="GE163" s="260"/>
      <c r="GF163" s="260"/>
      <c r="GG163" s="260"/>
      <c r="GH163" s="260"/>
      <c r="GI163" s="260"/>
      <c r="GJ163" s="260"/>
      <c r="GK163" s="260"/>
      <c r="GL163" s="260"/>
      <c r="GM163" s="260"/>
      <c r="GN163" s="260"/>
      <c r="GO163" s="260"/>
      <c r="GP163" s="260"/>
      <c r="GQ163" s="260"/>
      <c r="GR163" s="260"/>
      <c r="GS163" s="260"/>
      <c r="GT163" s="260"/>
      <c r="GU163" s="260"/>
      <c r="GV163" s="260"/>
      <c r="GW163" s="260"/>
      <c r="GX163" s="260"/>
      <c r="GY163" s="260"/>
      <c r="GZ163" s="260"/>
      <c r="HA163" s="260"/>
      <c r="HB163" s="260"/>
      <c r="HC163" s="260"/>
      <c r="HD163" s="260"/>
      <c r="HE163" s="260"/>
      <c r="HF163" s="260"/>
      <c r="HG163" s="260"/>
      <c r="HH163" s="260"/>
      <c r="HI163" s="260"/>
      <c r="HJ163" s="260"/>
      <c r="HK163" s="260"/>
      <c r="HL163" s="260"/>
      <c r="HM163" s="260"/>
      <c r="HN163" s="260"/>
      <c r="HO163" s="260"/>
      <c r="HP163" s="260"/>
      <c r="HQ163" s="260"/>
      <c r="HR163" s="260"/>
      <c r="HS163" s="260"/>
      <c r="HT163" s="260"/>
      <c r="HU163" s="260"/>
      <c r="HV163" s="260"/>
      <c r="HW163" s="260"/>
      <c r="HX163" s="260"/>
      <c r="HY163" s="260"/>
      <c r="HZ163" s="260"/>
      <c r="IA163" s="260"/>
      <c r="IB163" s="260"/>
      <c r="IC163" s="260"/>
      <c r="ID163" s="260"/>
      <c r="IE163" s="260"/>
      <c r="IF163" s="260"/>
      <c r="IG163" s="260"/>
      <c r="IH163" s="260"/>
      <c r="II163" s="260"/>
      <c r="IJ163" s="260"/>
      <c r="IK163" s="260"/>
      <c r="IL163" s="260"/>
      <c r="IM163" s="260"/>
      <c r="IN163" s="260"/>
      <c r="IO163" s="260"/>
      <c r="IP163" s="260"/>
      <c r="IQ163" s="260"/>
      <c r="IR163" s="260"/>
      <c r="IS163" s="260"/>
      <c r="IT163" s="260"/>
      <c r="IU163" s="260"/>
      <c r="IV163" s="260"/>
    </row>
    <row r="164" spans="1:256" ht="18">
      <c r="A164" s="273" t="s">
        <v>384</v>
      </c>
      <c r="B164" s="279">
        <v>0</v>
      </c>
      <c r="C164" s="279">
        <v>0</v>
      </c>
      <c r="D164" s="274" t="s">
        <v>106</v>
      </c>
      <c r="E164" s="275" t="s">
        <v>106</v>
      </c>
      <c r="F164" s="268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  <c r="BA164" s="260"/>
      <c r="BB164" s="260"/>
      <c r="BC164" s="260"/>
      <c r="BD164" s="260"/>
      <c r="BE164" s="260"/>
      <c r="BF164" s="260"/>
      <c r="BG164" s="260"/>
      <c r="BH164" s="260"/>
      <c r="BI164" s="260"/>
      <c r="BJ164" s="260"/>
      <c r="BK164" s="260"/>
      <c r="BL164" s="260"/>
      <c r="BM164" s="260"/>
      <c r="BN164" s="260"/>
      <c r="BO164" s="260"/>
      <c r="BP164" s="260"/>
      <c r="BQ164" s="260"/>
      <c r="BR164" s="260"/>
      <c r="BS164" s="260"/>
      <c r="BT164" s="260"/>
      <c r="BU164" s="260"/>
      <c r="BV164" s="260"/>
      <c r="BW164" s="260"/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60"/>
      <c r="CJ164" s="260"/>
      <c r="CK164" s="260"/>
      <c r="CL164" s="260"/>
      <c r="CM164" s="260"/>
      <c r="CN164" s="260"/>
      <c r="CO164" s="260"/>
      <c r="CP164" s="260"/>
      <c r="CQ164" s="260"/>
      <c r="CR164" s="260"/>
      <c r="CS164" s="260"/>
      <c r="CT164" s="260"/>
      <c r="CU164" s="260"/>
      <c r="CV164" s="260"/>
      <c r="CW164" s="260"/>
      <c r="CX164" s="260"/>
      <c r="CY164" s="260"/>
      <c r="CZ164" s="260"/>
      <c r="DA164" s="260"/>
      <c r="DB164" s="260"/>
      <c r="DC164" s="260"/>
      <c r="DD164" s="260"/>
      <c r="DE164" s="260"/>
      <c r="DF164" s="260"/>
      <c r="DG164" s="260"/>
      <c r="DH164" s="260"/>
      <c r="DI164" s="260"/>
      <c r="DJ164" s="260"/>
      <c r="DK164" s="260"/>
      <c r="DL164" s="260"/>
      <c r="DM164" s="260"/>
      <c r="DN164" s="260"/>
      <c r="DO164" s="260"/>
      <c r="DP164" s="260"/>
      <c r="DQ164" s="260"/>
      <c r="DR164" s="260"/>
      <c r="DS164" s="260"/>
      <c r="DT164" s="260"/>
      <c r="DU164" s="260"/>
      <c r="DV164" s="260"/>
      <c r="DW164" s="260"/>
      <c r="DX164" s="260"/>
      <c r="DY164" s="260"/>
      <c r="DZ164" s="260"/>
      <c r="EA164" s="260"/>
      <c r="EB164" s="260"/>
      <c r="EC164" s="260"/>
      <c r="ED164" s="260"/>
      <c r="EE164" s="260"/>
      <c r="EF164" s="260"/>
      <c r="EG164" s="260"/>
      <c r="EH164" s="260"/>
      <c r="EI164" s="260"/>
      <c r="EJ164" s="260"/>
      <c r="EK164" s="260"/>
      <c r="EL164" s="260"/>
      <c r="EM164" s="260"/>
      <c r="EN164" s="260"/>
      <c r="EO164" s="260"/>
      <c r="EP164" s="260"/>
      <c r="EQ164" s="260"/>
      <c r="ER164" s="260"/>
      <c r="ES164" s="260"/>
      <c r="ET164" s="260"/>
      <c r="EU164" s="260"/>
      <c r="EV164" s="260"/>
      <c r="EW164" s="260"/>
      <c r="EX164" s="260"/>
      <c r="EY164" s="260"/>
      <c r="EZ164" s="260"/>
      <c r="FA164" s="260"/>
      <c r="FB164" s="260"/>
      <c r="FC164" s="260"/>
      <c r="FD164" s="260"/>
      <c r="FE164" s="260"/>
      <c r="FF164" s="260"/>
      <c r="FG164" s="260"/>
      <c r="FH164" s="260"/>
      <c r="FI164" s="260"/>
      <c r="FJ164" s="260"/>
      <c r="FK164" s="260"/>
      <c r="FL164" s="260"/>
      <c r="FM164" s="260"/>
      <c r="FN164" s="260"/>
      <c r="FO164" s="260"/>
      <c r="FP164" s="260"/>
      <c r="FQ164" s="260"/>
      <c r="FR164" s="260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0"/>
      <c r="GD164" s="260"/>
      <c r="GE164" s="260"/>
      <c r="GF164" s="260"/>
      <c r="GG164" s="260"/>
      <c r="GH164" s="260"/>
      <c r="GI164" s="260"/>
      <c r="GJ164" s="260"/>
      <c r="GK164" s="260"/>
      <c r="GL164" s="260"/>
      <c r="GM164" s="260"/>
      <c r="GN164" s="260"/>
      <c r="GO164" s="260"/>
      <c r="GP164" s="260"/>
      <c r="GQ164" s="260"/>
      <c r="GR164" s="260"/>
      <c r="GS164" s="260"/>
      <c r="GT164" s="260"/>
      <c r="GU164" s="260"/>
      <c r="GV164" s="260"/>
      <c r="GW164" s="260"/>
      <c r="GX164" s="260"/>
      <c r="GY164" s="260"/>
      <c r="GZ164" s="260"/>
      <c r="HA164" s="260"/>
      <c r="HB164" s="260"/>
      <c r="HC164" s="260"/>
      <c r="HD164" s="260"/>
      <c r="HE164" s="260"/>
      <c r="HF164" s="260"/>
      <c r="HG164" s="260"/>
      <c r="HH164" s="260"/>
      <c r="HI164" s="260"/>
      <c r="HJ164" s="260"/>
      <c r="HK164" s="260"/>
      <c r="HL164" s="260"/>
      <c r="HM164" s="260"/>
      <c r="HN164" s="260"/>
      <c r="HO164" s="260"/>
      <c r="HP164" s="260"/>
      <c r="HQ164" s="260"/>
      <c r="HR164" s="260"/>
      <c r="HS164" s="260"/>
      <c r="HT164" s="260"/>
      <c r="HU164" s="260"/>
      <c r="HV164" s="260"/>
      <c r="HW164" s="260"/>
      <c r="HX164" s="260"/>
      <c r="HY164" s="260"/>
      <c r="HZ164" s="260"/>
      <c r="IA164" s="260"/>
      <c r="IB164" s="260"/>
      <c r="IC164" s="260"/>
      <c r="ID164" s="260"/>
      <c r="IE164" s="260"/>
      <c r="IF164" s="260"/>
      <c r="IG164" s="260"/>
      <c r="IH164" s="260"/>
      <c r="II164" s="260"/>
      <c r="IJ164" s="260"/>
      <c r="IK164" s="260"/>
      <c r="IL164" s="260"/>
      <c r="IM164" s="260"/>
      <c r="IN164" s="260"/>
      <c r="IO164" s="260"/>
      <c r="IP164" s="260"/>
      <c r="IQ164" s="260"/>
      <c r="IR164" s="260"/>
      <c r="IS164" s="260"/>
      <c r="IT164" s="260"/>
      <c r="IU164" s="260"/>
      <c r="IV164" s="260"/>
    </row>
    <row r="165" spans="1:256" ht="18">
      <c r="A165" s="269" t="s">
        <v>385</v>
      </c>
      <c r="B165" s="277">
        <v>0</v>
      </c>
      <c r="C165" s="277">
        <v>0</v>
      </c>
      <c r="D165" s="267" t="s">
        <v>106</v>
      </c>
      <c r="E165" s="272" t="s">
        <v>105</v>
      </c>
      <c r="F165" s="268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260"/>
      <c r="DF165" s="260"/>
      <c r="DG165" s="260"/>
      <c r="DH165" s="260"/>
      <c r="DI165" s="260"/>
      <c r="DJ165" s="260"/>
      <c r="DK165" s="260"/>
      <c r="DL165" s="260"/>
      <c r="DM165" s="260"/>
      <c r="DN165" s="260"/>
      <c r="DO165" s="260"/>
      <c r="DP165" s="260"/>
      <c r="DQ165" s="260"/>
      <c r="DR165" s="260"/>
      <c r="DS165" s="260"/>
      <c r="DT165" s="260"/>
      <c r="DU165" s="260"/>
      <c r="DV165" s="260"/>
      <c r="DW165" s="260"/>
      <c r="DX165" s="260"/>
      <c r="DY165" s="260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  <c r="FM165" s="260"/>
      <c r="FN165" s="260"/>
      <c r="FO165" s="260"/>
      <c r="FP165" s="260"/>
      <c r="FQ165" s="260"/>
      <c r="FR165" s="260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260"/>
      <c r="GH165" s="260"/>
      <c r="GI165" s="260"/>
      <c r="GJ165" s="260"/>
      <c r="GK165" s="260"/>
      <c r="GL165" s="260"/>
      <c r="GM165" s="260"/>
      <c r="GN165" s="260"/>
      <c r="GO165" s="260"/>
      <c r="GP165" s="260"/>
      <c r="GQ165" s="260"/>
      <c r="GR165" s="260"/>
      <c r="GS165" s="260"/>
      <c r="GT165" s="260"/>
      <c r="GU165" s="260"/>
      <c r="GV165" s="260"/>
      <c r="GW165" s="260"/>
      <c r="GX165" s="260"/>
      <c r="GY165" s="260"/>
      <c r="GZ165" s="260"/>
      <c r="HA165" s="260"/>
      <c r="HB165" s="260"/>
      <c r="HC165" s="260"/>
      <c r="HD165" s="260"/>
      <c r="HE165" s="260"/>
      <c r="HF165" s="260"/>
      <c r="HG165" s="260"/>
      <c r="HH165" s="260"/>
      <c r="HI165" s="260"/>
      <c r="HJ165" s="260"/>
      <c r="HK165" s="260"/>
      <c r="HL165" s="260"/>
      <c r="HM165" s="260"/>
      <c r="HN165" s="260"/>
      <c r="HO165" s="260"/>
      <c r="HP165" s="260"/>
      <c r="HQ165" s="260"/>
      <c r="HR165" s="260"/>
      <c r="HS165" s="260"/>
      <c r="HT165" s="260"/>
      <c r="HU165" s="260"/>
      <c r="HV165" s="260"/>
      <c r="HW165" s="260"/>
      <c r="HX165" s="260"/>
      <c r="HY165" s="260"/>
      <c r="HZ165" s="260"/>
      <c r="IA165" s="260"/>
      <c r="IB165" s="260"/>
      <c r="IC165" s="260"/>
      <c r="ID165" s="260"/>
      <c r="IE165" s="260"/>
      <c r="IF165" s="260"/>
      <c r="IG165" s="260"/>
      <c r="IH165" s="260"/>
      <c r="II165" s="260"/>
      <c r="IJ165" s="260"/>
      <c r="IK165" s="260"/>
      <c r="IL165" s="260"/>
      <c r="IM165" s="260"/>
      <c r="IN165" s="260"/>
      <c r="IO165" s="260"/>
      <c r="IP165" s="260"/>
      <c r="IQ165" s="260"/>
      <c r="IR165" s="260"/>
      <c r="IS165" s="260"/>
      <c r="IT165" s="260"/>
      <c r="IU165" s="260"/>
      <c r="IV165" s="260"/>
    </row>
    <row r="166" spans="1:256" ht="18">
      <c r="A166" s="269" t="s">
        <v>386</v>
      </c>
      <c r="B166" s="277">
        <v>0</v>
      </c>
      <c r="C166" s="277">
        <v>0</v>
      </c>
      <c r="D166" s="267"/>
      <c r="E166" s="267"/>
      <c r="F166" s="268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60"/>
      <c r="AZ166" s="260"/>
      <c r="BA166" s="260"/>
      <c r="BB166" s="260"/>
      <c r="BC166" s="260"/>
      <c r="BD166" s="260"/>
      <c r="BE166" s="260"/>
      <c r="BF166" s="260"/>
      <c r="BG166" s="260"/>
      <c r="BH166" s="260"/>
      <c r="BI166" s="260"/>
      <c r="BJ166" s="260"/>
      <c r="BK166" s="260"/>
      <c r="BL166" s="260"/>
      <c r="BM166" s="260"/>
      <c r="BN166" s="260"/>
      <c r="BO166" s="260"/>
      <c r="BP166" s="260"/>
      <c r="BQ166" s="260"/>
      <c r="BR166" s="260"/>
      <c r="BS166" s="260"/>
      <c r="BT166" s="260"/>
      <c r="BU166" s="260"/>
      <c r="BV166" s="260"/>
      <c r="BW166" s="260"/>
      <c r="BX166" s="260"/>
      <c r="BY166" s="260"/>
      <c r="BZ166" s="260"/>
      <c r="CA166" s="260"/>
      <c r="CB166" s="260"/>
      <c r="CC166" s="260"/>
      <c r="CD166" s="260"/>
      <c r="CE166" s="260"/>
      <c r="CF166" s="260"/>
      <c r="CG166" s="260"/>
      <c r="CH166" s="260"/>
      <c r="CI166" s="260"/>
      <c r="CJ166" s="260"/>
      <c r="CK166" s="260"/>
      <c r="CL166" s="260"/>
      <c r="CM166" s="260"/>
      <c r="CN166" s="260"/>
      <c r="CO166" s="260"/>
      <c r="CP166" s="260"/>
      <c r="CQ166" s="260"/>
      <c r="CR166" s="260"/>
      <c r="CS166" s="260"/>
      <c r="CT166" s="260"/>
      <c r="CU166" s="260"/>
      <c r="CV166" s="260"/>
      <c r="CW166" s="260"/>
      <c r="CX166" s="260"/>
      <c r="CY166" s="260"/>
      <c r="CZ166" s="260"/>
      <c r="DA166" s="260"/>
      <c r="DB166" s="260"/>
      <c r="DC166" s="260"/>
      <c r="DD166" s="260"/>
      <c r="DE166" s="260"/>
      <c r="DF166" s="260"/>
      <c r="DG166" s="260"/>
      <c r="DH166" s="260"/>
      <c r="DI166" s="260"/>
      <c r="DJ166" s="260"/>
      <c r="DK166" s="260"/>
      <c r="DL166" s="260"/>
      <c r="DM166" s="260"/>
      <c r="DN166" s="260"/>
      <c r="DO166" s="260"/>
      <c r="DP166" s="260"/>
      <c r="DQ166" s="260"/>
      <c r="DR166" s="260"/>
      <c r="DS166" s="260"/>
      <c r="DT166" s="260"/>
      <c r="DU166" s="260"/>
      <c r="DV166" s="260"/>
      <c r="DW166" s="260"/>
      <c r="DX166" s="260"/>
      <c r="DY166" s="260"/>
      <c r="DZ166" s="260"/>
      <c r="EA166" s="260"/>
      <c r="EB166" s="260"/>
      <c r="EC166" s="260"/>
      <c r="ED166" s="260"/>
      <c r="EE166" s="260"/>
      <c r="EF166" s="260"/>
      <c r="EG166" s="260"/>
      <c r="EH166" s="260"/>
      <c r="EI166" s="260"/>
      <c r="EJ166" s="260"/>
      <c r="EK166" s="260"/>
      <c r="EL166" s="260"/>
      <c r="EM166" s="260"/>
      <c r="EN166" s="260"/>
      <c r="EO166" s="260"/>
      <c r="EP166" s="260"/>
      <c r="EQ166" s="260"/>
      <c r="ER166" s="260"/>
      <c r="ES166" s="260"/>
      <c r="ET166" s="260"/>
      <c r="EU166" s="260"/>
      <c r="EV166" s="260"/>
      <c r="EW166" s="260"/>
      <c r="EX166" s="260"/>
      <c r="EY166" s="260"/>
      <c r="EZ166" s="260"/>
      <c r="FA166" s="260"/>
      <c r="FB166" s="260"/>
      <c r="FC166" s="260"/>
      <c r="FD166" s="260"/>
      <c r="FE166" s="260"/>
      <c r="FF166" s="260"/>
      <c r="FG166" s="260"/>
      <c r="FH166" s="260"/>
      <c r="FI166" s="260"/>
      <c r="FJ166" s="260"/>
      <c r="FK166" s="260"/>
      <c r="FL166" s="260"/>
      <c r="FM166" s="260"/>
      <c r="FN166" s="260"/>
      <c r="FO166" s="260"/>
      <c r="FP166" s="260"/>
      <c r="FQ166" s="260"/>
      <c r="FR166" s="260"/>
      <c r="FS166" s="260"/>
      <c r="FT166" s="260"/>
      <c r="FU166" s="260"/>
      <c r="FV166" s="260"/>
      <c r="FW166" s="260"/>
      <c r="FX166" s="260"/>
      <c r="FY166" s="260"/>
      <c r="FZ166" s="260"/>
      <c r="GA166" s="260"/>
      <c r="GB166" s="260"/>
      <c r="GC166" s="260"/>
      <c r="GD166" s="260"/>
      <c r="GE166" s="260"/>
      <c r="GF166" s="260"/>
      <c r="GG166" s="260"/>
      <c r="GH166" s="260"/>
      <c r="GI166" s="260"/>
      <c r="GJ166" s="260"/>
      <c r="GK166" s="260"/>
      <c r="GL166" s="260"/>
      <c r="GM166" s="260"/>
      <c r="GN166" s="260"/>
      <c r="GO166" s="260"/>
      <c r="GP166" s="260"/>
      <c r="GQ166" s="260"/>
      <c r="GR166" s="260"/>
      <c r="GS166" s="260"/>
      <c r="GT166" s="260"/>
      <c r="GU166" s="260"/>
      <c r="GV166" s="260"/>
      <c r="GW166" s="260"/>
      <c r="GX166" s="260"/>
      <c r="GY166" s="260"/>
      <c r="GZ166" s="260"/>
      <c r="HA166" s="260"/>
      <c r="HB166" s="260"/>
      <c r="HC166" s="260"/>
      <c r="HD166" s="260"/>
      <c r="HE166" s="260"/>
      <c r="HF166" s="260"/>
      <c r="HG166" s="260"/>
      <c r="HH166" s="260"/>
      <c r="HI166" s="260"/>
      <c r="HJ166" s="260"/>
      <c r="HK166" s="260"/>
      <c r="HL166" s="260"/>
      <c r="HM166" s="260"/>
      <c r="HN166" s="260"/>
      <c r="HO166" s="260"/>
      <c r="HP166" s="260"/>
      <c r="HQ166" s="260"/>
      <c r="HR166" s="260"/>
      <c r="HS166" s="260"/>
      <c r="HT166" s="260"/>
      <c r="HU166" s="260"/>
      <c r="HV166" s="260"/>
      <c r="HW166" s="260"/>
      <c r="HX166" s="260"/>
      <c r="HY166" s="260"/>
      <c r="HZ166" s="260"/>
      <c r="IA166" s="260"/>
      <c r="IB166" s="260"/>
      <c r="IC166" s="260"/>
      <c r="ID166" s="260"/>
      <c r="IE166" s="260"/>
      <c r="IF166" s="260"/>
      <c r="IG166" s="260"/>
      <c r="IH166" s="260"/>
      <c r="II166" s="260"/>
      <c r="IJ166" s="260"/>
      <c r="IK166" s="260"/>
      <c r="IL166" s="260"/>
      <c r="IM166" s="260"/>
      <c r="IN166" s="260"/>
      <c r="IO166" s="260"/>
      <c r="IP166" s="260"/>
      <c r="IQ166" s="260"/>
      <c r="IR166" s="260"/>
      <c r="IS166" s="260"/>
      <c r="IT166" s="260"/>
      <c r="IU166" s="260"/>
      <c r="IV166" s="260"/>
    </row>
    <row r="167" spans="1:256" ht="18">
      <c r="A167" s="271" t="s">
        <v>219</v>
      </c>
      <c r="B167" s="267">
        <f>SUM(B164:B166)</f>
        <v>0</v>
      </c>
      <c r="C167" s="267">
        <f>SUM(C164:C166)</f>
        <v>0</v>
      </c>
      <c r="D167" s="267">
        <f>C167-B167</f>
        <v>0</v>
      </c>
      <c r="E167" s="280" t="s">
        <v>450</v>
      </c>
      <c r="F167" s="268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260"/>
      <c r="BC167" s="260"/>
      <c r="BD167" s="260"/>
      <c r="BE167" s="260"/>
      <c r="BF167" s="260"/>
      <c r="BG167" s="260"/>
      <c r="BH167" s="260"/>
      <c r="BI167" s="260"/>
      <c r="BJ167" s="260"/>
      <c r="BK167" s="260"/>
      <c r="BL167" s="260"/>
      <c r="BM167" s="260"/>
      <c r="BN167" s="260"/>
      <c r="BO167" s="260"/>
      <c r="BP167" s="260"/>
      <c r="BQ167" s="260"/>
      <c r="BR167" s="260"/>
      <c r="BS167" s="260"/>
      <c r="BT167" s="260"/>
      <c r="BU167" s="260"/>
      <c r="BV167" s="260"/>
      <c r="BW167" s="260"/>
      <c r="BX167" s="260"/>
      <c r="BY167" s="260"/>
      <c r="BZ167" s="260"/>
      <c r="CA167" s="260"/>
      <c r="CB167" s="260"/>
      <c r="CC167" s="260"/>
      <c r="CD167" s="260"/>
      <c r="CE167" s="260"/>
      <c r="CF167" s="260"/>
      <c r="CG167" s="260"/>
      <c r="CH167" s="260"/>
      <c r="CI167" s="260"/>
      <c r="CJ167" s="260"/>
      <c r="CK167" s="260"/>
      <c r="CL167" s="260"/>
      <c r="CM167" s="260"/>
      <c r="CN167" s="260"/>
      <c r="CO167" s="260"/>
      <c r="CP167" s="260"/>
      <c r="CQ167" s="260"/>
      <c r="CR167" s="260"/>
      <c r="CS167" s="260"/>
      <c r="CT167" s="260"/>
      <c r="CU167" s="260"/>
      <c r="CV167" s="260"/>
      <c r="CW167" s="260"/>
      <c r="CX167" s="260"/>
      <c r="CY167" s="260"/>
      <c r="CZ167" s="260"/>
      <c r="DA167" s="260"/>
      <c r="DB167" s="260"/>
      <c r="DC167" s="260"/>
      <c r="DD167" s="260"/>
      <c r="DE167" s="260"/>
      <c r="DF167" s="260"/>
      <c r="DG167" s="260"/>
      <c r="DH167" s="260"/>
      <c r="DI167" s="260"/>
      <c r="DJ167" s="260"/>
      <c r="DK167" s="260"/>
      <c r="DL167" s="260"/>
      <c r="DM167" s="260"/>
      <c r="DN167" s="260"/>
      <c r="DO167" s="260"/>
      <c r="DP167" s="260"/>
      <c r="DQ167" s="260"/>
      <c r="DR167" s="260"/>
      <c r="DS167" s="260"/>
      <c r="DT167" s="260"/>
      <c r="DU167" s="260"/>
      <c r="DV167" s="260"/>
      <c r="DW167" s="260"/>
      <c r="DX167" s="260"/>
      <c r="DY167" s="260"/>
      <c r="DZ167" s="260"/>
      <c r="EA167" s="260"/>
      <c r="EB167" s="260"/>
      <c r="EC167" s="260"/>
      <c r="ED167" s="260"/>
      <c r="EE167" s="260"/>
      <c r="EF167" s="260"/>
      <c r="EG167" s="260"/>
      <c r="EH167" s="260"/>
      <c r="EI167" s="260"/>
      <c r="EJ167" s="260"/>
      <c r="EK167" s="260"/>
      <c r="EL167" s="260"/>
      <c r="EM167" s="260"/>
      <c r="EN167" s="260"/>
      <c r="EO167" s="260"/>
      <c r="EP167" s="260"/>
      <c r="EQ167" s="260"/>
      <c r="ER167" s="260"/>
      <c r="ES167" s="260"/>
      <c r="ET167" s="260"/>
      <c r="EU167" s="260"/>
      <c r="EV167" s="260"/>
      <c r="EW167" s="260"/>
      <c r="EX167" s="260"/>
      <c r="EY167" s="260"/>
      <c r="EZ167" s="260"/>
      <c r="FA167" s="260"/>
      <c r="FB167" s="260"/>
      <c r="FC167" s="260"/>
      <c r="FD167" s="260"/>
      <c r="FE167" s="260"/>
      <c r="FF167" s="260"/>
      <c r="FG167" s="260"/>
      <c r="FH167" s="260"/>
      <c r="FI167" s="260"/>
      <c r="FJ167" s="260"/>
      <c r="FK167" s="260"/>
      <c r="FL167" s="260"/>
      <c r="FM167" s="260"/>
      <c r="FN167" s="260"/>
      <c r="FO167" s="260"/>
      <c r="FP167" s="260"/>
      <c r="FQ167" s="260"/>
      <c r="FR167" s="260"/>
      <c r="FS167" s="260"/>
      <c r="FT167" s="260"/>
      <c r="FU167" s="260"/>
      <c r="FV167" s="260"/>
      <c r="FW167" s="260"/>
      <c r="FX167" s="260"/>
      <c r="FY167" s="260"/>
      <c r="FZ167" s="260"/>
      <c r="GA167" s="260"/>
      <c r="GB167" s="260"/>
      <c r="GC167" s="260"/>
      <c r="GD167" s="260"/>
      <c r="GE167" s="260"/>
      <c r="GF167" s="260"/>
      <c r="GG167" s="260"/>
      <c r="GH167" s="260"/>
      <c r="GI167" s="260"/>
      <c r="GJ167" s="260"/>
      <c r="GK167" s="260"/>
      <c r="GL167" s="260"/>
      <c r="GM167" s="260"/>
      <c r="GN167" s="260"/>
      <c r="GO167" s="260"/>
      <c r="GP167" s="260"/>
      <c r="GQ167" s="260"/>
      <c r="GR167" s="260"/>
      <c r="GS167" s="260"/>
      <c r="GT167" s="260"/>
      <c r="GU167" s="260"/>
      <c r="GV167" s="260"/>
      <c r="GW167" s="260"/>
      <c r="GX167" s="260"/>
      <c r="GY167" s="260"/>
      <c r="GZ167" s="260"/>
      <c r="HA167" s="260"/>
      <c r="HB167" s="260"/>
      <c r="HC167" s="260"/>
      <c r="HD167" s="260"/>
      <c r="HE167" s="260"/>
      <c r="HF167" s="260"/>
      <c r="HG167" s="260"/>
      <c r="HH167" s="260"/>
      <c r="HI167" s="260"/>
      <c r="HJ167" s="260"/>
      <c r="HK167" s="260"/>
      <c r="HL167" s="260"/>
      <c r="HM167" s="260"/>
      <c r="HN167" s="260"/>
      <c r="HO167" s="260"/>
      <c r="HP167" s="260"/>
      <c r="HQ167" s="260"/>
      <c r="HR167" s="260"/>
      <c r="HS167" s="260"/>
      <c r="HT167" s="260"/>
      <c r="HU167" s="260"/>
      <c r="HV167" s="260"/>
      <c r="HW167" s="260"/>
      <c r="HX167" s="260"/>
      <c r="HY167" s="260"/>
      <c r="HZ167" s="260"/>
      <c r="IA167" s="260"/>
      <c r="IB167" s="260"/>
      <c r="IC167" s="260"/>
      <c r="ID167" s="260"/>
      <c r="IE167" s="260"/>
      <c r="IF167" s="260"/>
      <c r="IG167" s="260"/>
      <c r="IH167" s="260"/>
      <c r="II167" s="260"/>
      <c r="IJ167" s="260"/>
      <c r="IK167" s="260"/>
      <c r="IL167" s="260"/>
      <c r="IM167" s="260"/>
      <c r="IN167" s="260"/>
      <c r="IO167" s="260"/>
      <c r="IP167" s="260"/>
      <c r="IQ167" s="260"/>
      <c r="IR167" s="260"/>
      <c r="IS167" s="260"/>
      <c r="IT167" s="260"/>
      <c r="IU167" s="260"/>
      <c r="IV167" s="260"/>
    </row>
    <row r="168" spans="1:256" ht="18">
      <c r="A168" s="273" t="s">
        <v>387</v>
      </c>
      <c r="B168" s="279">
        <v>366029467.27</v>
      </c>
      <c r="C168" s="279">
        <v>363135135.12</v>
      </c>
      <c r="D168" s="274"/>
      <c r="E168" s="274"/>
      <c r="F168" s="268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0"/>
      <c r="BE168" s="260"/>
      <c r="BF168" s="260"/>
      <c r="BG168" s="260"/>
      <c r="BH168" s="260"/>
      <c r="BI168" s="260"/>
      <c r="BJ168" s="260"/>
      <c r="BK168" s="260"/>
      <c r="BL168" s="260"/>
      <c r="BM168" s="260"/>
      <c r="BN168" s="260"/>
      <c r="BO168" s="260"/>
      <c r="BP168" s="260"/>
      <c r="BQ168" s="260"/>
      <c r="BR168" s="260"/>
      <c r="BS168" s="260"/>
      <c r="BT168" s="260"/>
      <c r="BU168" s="260"/>
      <c r="BV168" s="260"/>
      <c r="BW168" s="260"/>
      <c r="BX168" s="260"/>
      <c r="BY168" s="260"/>
      <c r="BZ168" s="260"/>
      <c r="CA168" s="260"/>
      <c r="CB168" s="260"/>
      <c r="CC168" s="260"/>
      <c r="CD168" s="260"/>
      <c r="CE168" s="260"/>
      <c r="CF168" s="260"/>
      <c r="CG168" s="260"/>
      <c r="CH168" s="260"/>
      <c r="CI168" s="260"/>
      <c r="CJ168" s="260"/>
      <c r="CK168" s="260"/>
      <c r="CL168" s="260"/>
      <c r="CM168" s="260"/>
      <c r="CN168" s="260"/>
      <c r="CO168" s="260"/>
      <c r="CP168" s="260"/>
      <c r="CQ168" s="260"/>
      <c r="CR168" s="260"/>
      <c r="CS168" s="260"/>
      <c r="CT168" s="260"/>
      <c r="CU168" s="260"/>
      <c r="CV168" s="260"/>
      <c r="CW168" s="260"/>
      <c r="CX168" s="260"/>
      <c r="CY168" s="260"/>
      <c r="CZ168" s="260"/>
      <c r="DA168" s="260"/>
      <c r="DB168" s="260"/>
      <c r="DC168" s="260"/>
      <c r="DD168" s="260"/>
      <c r="DE168" s="260"/>
      <c r="DF168" s="260"/>
      <c r="DG168" s="260"/>
      <c r="DH168" s="260"/>
      <c r="DI168" s="260"/>
      <c r="DJ168" s="260"/>
      <c r="DK168" s="260"/>
      <c r="DL168" s="260"/>
      <c r="DM168" s="260"/>
      <c r="DN168" s="260"/>
      <c r="DO168" s="260"/>
      <c r="DP168" s="260"/>
      <c r="DQ168" s="260"/>
      <c r="DR168" s="260"/>
      <c r="DS168" s="260"/>
      <c r="DT168" s="260"/>
      <c r="DU168" s="260"/>
      <c r="DV168" s="260"/>
      <c r="DW168" s="260"/>
      <c r="DX168" s="260"/>
      <c r="DY168" s="260"/>
      <c r="DZ168" s="260"/>
      <c r="EA168" s="260"/>
      <c r="EB168" s="260"/>
      <c r="EC168" s="260"/>
      <c r="ED168" s="260"/>
      <c r="EE168" s="260"/>
      <c r="EF168" s="260"/>
      <c r="EG168" s="260"/>
      <c r="EH168" s="260"/>
      <c r="EI168" s="260"/>
      <c r="EJ168" s="260"/>
      <c r="EK168" s="260"/>
      <c r="EL168" s="260"/>
      <c r="EM168" s="260"/>
      <c r="EN168" s="260"/>
      <c r="EO168" s="260"/>
      <c r="EP168" s="260"/>
      <c r="EQ168" s="260"/>
      <c r="ER168" s="260"/>
      <c r="ES168" s="260"/>
      <c r="ET168" s="260"/>
      <c r="EU168" s="260"/>
      <c r="EV168" s="260"/>
      <c r="EW168" s="260"/>
      <c r="EX168" s="260"/>
      <c r="EY168" s="260"/>
      <c r="EZ168" s="260"/>
      <c r="FA168" s="260"/>
      <c r="FB168" s="260"/>
      <c r="FC168" s="260"/>
      <c r="FD168" s="260"/>
      <c r="FE168" s="260"/>
      <c r="FF168" s="260"/>
      <c r="FG168" s="260"/>
      <c r="FH168" s="260"/>
      <c r="FI168" s="260"/>
      <c r="FJ168" s="260"/>
      <c r="FK168" s="260"/>
      <c r="FL168" s="260"/>
      <c r="FM168" s="260"/>
      <c r="FN168" s="260"/>
      <c r="FO168" s="260"/>
      <c r="FP168" s="260"/>
      <c r="FQ168" s="260"/>
      <c r="FR168" s="260"/>
      <c r="FS168" s="260"/>
      <c r="FT168" s="260"/>
      <c r="FU168" s="260"/>
      <c r="FV168" s="260"/>
      <c r="FW168" s="260"/>
      <c r="FX168" s="260"/>
      <c r="FY168" s="260"/>
      <c r="FZ168" s="260"/>
      <c r="GA168" s="260"/>
      <c r="GB168" s="260"/>
      <c r="GC168" s="260"/>
      <c r="GD168" s="260"/>
      <c r="GE168" s="260"/>
      <c r="GF168" s="260"/>
      <c r="GG168" s="260"/>
      <c r="GH168" s="260"/>
      <c r="GI168" s="260"/>
      <c r="GJ168" s="260"/>
      <c r="GK168" s="260"/>
      <c r="GL168" s="260"/>
      <c r="GM168" s="260"/>
      <c r="GN168" s="260"/>
      <c r="GO168" s="260"/>
      <c r="GP168" s="260"/>
      <c r="GQ168" s="260"/>
      <c r="GR168" s="260"/>
      <c r="GS168" s="260"/>
      <c r="GT168" s="260"/>
      <c r="GU168" s="260"/>
      <c r="GV168" s="260"/>
      <c r="GW168" s="260"/>
      <c r="GX168" s="260"/>
      <c r="GY168" s="260"/>
      <c r="GZ168" s="260"/>
      <c r="HA168" s="260"/>
      <c r="HB168" s="260"/>
      <c r="HC168" s="260"/>
      <c r="HD168" s="260"/>
      <c r="HE168" s="260"/>
      <c r="HF168" s="260"/>
      <c r="HG168" s="260"/>
      <c r="HH168" s="260"/>
      <c r="HI168" s="260"/>
      <c r="HJ168" s="260"/>
      <c r="HK168" s="260"/>
      <c r="HL168" s="260"/>
      <c r="HM168" s="260"/>
      <c r="HN168" s="260"/>
      <c r="HO168" s="260"/>
      <c r="HP168" s="260"/>
      <c r="HQ168" s="260"/>
      <c r="HR168" s="260"/>
      <c r="HS168" s="260"/>
      <c r="HT168" s="260"/>
      <c r="HU168" s="260"/>
      <c r="HV168" s="260"/>
      <c r="HW168" s="260"/>
      <c r="HX168" s="260"/>
      <c r="HY168" s="260"/>
      <c r="HZ168" s="260"/>
      <c r="IA168" s="260"/>
      <c r="IB168" s="260"/>
      <c r="IC168" s="260"/>
      <c r="ID168" s="260"/>
      <c r="IE168" s="260"/>
      <c r="IF168" s="260"/>
      <c r="IG168" s="260"/>
      <c r="IH168" s="260"/>
      <c r="II168" s="260"/>
      <c r="IJ168" s="260"/>
      <c r="IK168" s="260"/>
      <c r="IL168" s="260"/>
      <c r="IM168" s="260"/>
      <c r="IN168" s="260"/>
      <c r="IO168" s="260"/>
      <c r="IP168" s="260"/>
      <c r="IQ168" s="260"/>
      <c r="IR168" s="260"/>
      <c r="IS168" s="260"/>
      <c r="IT168" s="260"/>
      <c r="IU168" s="260"/>
      <c r="IV168" s="260"/>
    </row>
    <row r="169" spans="1:256" ht="18">
      <c r="A169" s="271" t="s">
        <v>219</v>
      </c>
      <c r="B169" s="267">
        <f>SUM(B168)</f>
        <v>366029467.27</v>
      </c>
      <c r="C169" s="267">
        <f>SUM(C168)</f>
        <v>363135135.12</v>
      </c>
      <c r="D169" s="267">
        <f>C169-B169</f>
        <v>-2894332.149999976</v>
      </c>
      <c r="E169" s="272">
        <f>D169/B169</f>
        <v>-0.007907374702881463</v>
      </c>
      <c r="F169" s="268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  <c r="AR169" s="260"/>
      <c r="AS169" s="260"/>
      <c r="AT169" s="260"/>
      <c r="AU169" s="260"/>
      <c r="AV169" s="260"/>
      <c r="AW169" s="260"/>
      <c r="AX169" s="260"/>
      <c r="AY169" s="260"/>
      <c r="AZ169" s="260"/>
      <c r="BA169" s="260"/>
      <c r="BB169" s="260"/>
      <c r="BC169" s="260"/>
      <c r="BD169" s="260"/>
      <c r="BE169" s="260"/>
      <c r="BF169" s="260"/>
      <c r="BG169" s="260"/>
      <c r="BH169" s="260"/>
      <c r="BI169" s="260"/>
      <c r="BJ169" s="260"/>
      <c r="BK169" s="260"/>
      <c r="BL169" s="260"/>
      <c r="BM169" s="260"/>
      <c r="BN169" s="260"/>
      <c r="BO169" s="260"/>
      <c r="BP169" s="260"/>
      <c r="BQ169" s="260"/>
      <c r="BR169" s="260"/>
      <c r="BS169" s="260"/>
      <c r="BT169" s="260"/>
      <c r="BU169" s="260"/>
      <c r="BV169" s="260"/>
      <c r="BW169" s="260"/>
      <c r="BX169" s="260"/>
      <c r="BY169" s="260"/>
      <c r="BZ169" s="260"/>
      <c r="CA169" s="260"/>
      <c r="CB169" s="260"/>
      <c r="CC169" s="260"/>
      <c r="CD169" s="260"/>
      <c r="CE169" s="260"/>
      <c r="CF169" s="260"/>
      <c r="CG169" s="260"/>
      <c r="CH169" s="260"/>
      <c r="CI169" s="260"/>
      <c r="CJ169" s="260"/>
      <c r="CK169" s="260"/>
      <c r="CL169" s="260"/>
      <c r="CM169" s="260"/>
      <c r="CN169" s="260"/>
      <c r="CO169" s="260"/>
      <c r="CP169" s="260"/>
      <c r="CQ169" s="260"/>
      <c r="CR169" s="260"/>
      <c r="CS169" s="260"/>
      <c r="CT169" s="260"/>
      <c r="CU169" s="260"/>
      <c r="CV169" s="260"/>
      <c r="CW169" s="260"/>
      <c r="CX169" s="260"/>
      <c r="CY169" s="260"/>
      <c r="CZ169" s="260"/>
      <c r="DA169" s="260"/>
      <c r="DB169" s="260"/>
      <c r="DC169" s="260"/>
      <c r="DD169" s="260"/>
      <c r="DE169" s="260"/>
      <c r="DF169" s="260"/>
      <c r="DG169" s="260"/>
      <c r="DH169" s="260"/>
      <c r="DI169" s="260"/>
      <c r="DJ169" s="260"/>
      <c r="DK169" s="260"/>
      <c r="DL169" s="260"/>
      <c r="DM169" s="260"/>
      <c r="DN169" s="260"/>
      <c r="DO169" s="260"/>
      <c r="DP169" s="260"/>
      <c r="DQ169" s="260"/>
      <c r="DR169" s="260"/>
      <c r="DS169" s="260"/>
      <c r="DT169" s="260"/>
      <c r="DU169" s="260"/>
      <c r="DV169" s="260"/>
      <c r="DW169" s="260"/>
      <c r="DX169" s="260"/>
      <c r="DY169" s="260"/>
      <c r="DZ169" s="260"/>
      <c r="EA169" s="260"/>
      <c r="EB169" s="260"/>
      <c r="EC169" s="260"/>
      <c r="ED169" s="260"/>
      <c r="EE169" s="260"/>
      <c r="EF169" s="260"/>
      <c r="EG169" s="260"/>
      <c r="EH169" s="260"/>
      <c r="EI169" s="260"/>
      <c r="EJ169" s="260"/>
      <c r="EK169" s="260"/>
      <c r="EL169" s="260"/>
      <c r="EM169" s="260"/>
      <c r="EN169" s="260"/>
      <c r="EO169" s="260"/>
      <c r="EP169" s="260"/>
      <c r="EQ169" s="260"/>
      <c r="ER169" s="260"/>
      <c r="ES169" s="260"/>
      <c r="ET169" s="260"/>
      <c r="EU169" s="260"/>
      <c r="EV169" s="260"/>
      <c r="EW169" s="260"/>
      <c r="EX169" s="260"/>
      <c r="EY169" s="260"/>
      <c r="EZ169" s="260"/>
      <c r="FA169" s="260"/>
      <c r="FB169" s="260"/>
      <c r="FC169" s="260"/>
      <c r="FD169" s="260"/>
      <c r="FE169" s="260"/>
      <c r="FF169" s="260"/>
      <c r="FG169" s="260"/>
      <c r="FH169" s="260"/>
      <c r="FI169" s="260"/>
      <c r="FJ169" s="260"/>
      <c r="FK169" s="260"/>
      <c r="FL169" s="260"/>
      <c r="FM169" s="260"/>
      <c r="FN169" s="260"/>
      <c r="FO169" s="260"/>
      <c r="FP169" s="260"/>
      <c r="FQ169" s="260"/>
      <c r="FR169" s="260"/>
      <c r="FS169" s="260"/>
      <c r="FT169" s="260"/>
      <c r="FU169" s="260"/>
      <c r="FV169" s="260"/>
      <c r="FW169" s="260"/>
      <c r="FX169" s="260"/>
      <c r="FY169" s="260"/>
      <c r="FZ169" s="260"/>
      <c r="GA169" s="260"/>
      <c r="GB169" s="260"/>
      <c r="GC169" s="260"/>
      <c r="GD169" s="260"/>
      <c r="GE169" s="260"/>
      <c r="GF169" s="260"/>
      <c r="GG169" s="260"/>
      <c r="GH169" s="260"/>
      <c r="GI169" s="260"/>
      <c r="GJ169" s="260"/>
      <c r="GK169" s="260"/>
      <c r="GL169" s="260"/>
      <c r="GM169" s="260"/>
      <c r="GN169" s="260"/>
      <c r="GO169" s="260"/>
      <c r="GP169" s="260"/>
      <c r="GQ169" s="260"/>
      <c r="GR169" s="260"/>
      <c r="GS169" s="260"/>
      <c r="GT169" s="260"/>
      <c r="GU169" s="260"/>
      <c r="GV169" s="260"/>
      <c r="GW169" s="260"/>
      <c r="GX169" s="260"/>
      <c r="GY169" s="260"/>
      <c r="GZ169" s="260"/>
      <c r="HA169" s="260"/>
      <c r="HB169" s="260"/>
      <c r="HC169" s="260"/>
      <c r="HD169" s="260"/>
      <c r="HE169" s="260"/>
      <c r="HF169" s="260"/>
      <c r="HG169" s="260"/>
      <c r="HH169" s="260"/>
      <c r="HI169" s="260"/>
      <c r="HJ169" s="260"/>
      <c r="HK169" s="260"/>
      <c r="HL169" s="260"/>
      <c r="HM169" s="260"/>
      <c r="HN169" s="260"/>
      <c r="HO169" s="260"/>
      <c r="HP169" s="260"/>
      <c r="HQ169" s="260"/>
      <c r="HR169" s="260"/>
      <c r="HS169" s="260"/>
      <c r="HT169" s="260"/>
      <c r="HU169" s="260"/>
      <c r="HV169" s="260"/>
      <c r="HW169" s="260"/>
      <c r="HX169" s="260"/>
      <c r="HY169" s="260"/>
      <c r="HZ169" s="260"/>
      <c r="IA169" s="260"/>
      <c r="IB169" s="260"/>
      <c r="IC169" s="260"/>
      <c r="ID169" s="260"/>
      <c r="IE169" s="260"/>
      <c r="IF169" s="260"/>
      <c r="IG169" s="260"/>
      <c r="IH169" s="260"/>
      <c r="II169" s="260"/>
      <c r="IJ169" s="260"/>
      <c r="IK169" s="260"/>
      <c r="IL169" s="260"/>
      <c r="IM169" s="260"/>
      <c r="IN169" s="260"/>
      <c r="IO169" s="260"/>
      <c r="IP169" s="260"/>
      <c r="IQ169" s="260"/>
      <c r="IR169" s="260"/>
      <c r="IS169" s="260"/>
      <c r="IT169" s="260"/>
      <c r="IU169" s="260"/>
      <c r="IV169" s="260"/>
    </row>
    <row r="170" spans="1:256" ht="18">
      <c r="A170" s="273" t="s">
        <v>388</v>
      </c>
      <c r="B170" s="274"/>
      <c r="C170" s="274"/>
      <c r="D170" s="274"/>
      <c r="E170" s="274"/>
      <c r="F170" s="268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  <c r="AT170" s="260"/>
      <c r="AU170" s="260"/>
      <c r="AV170" s="260"/>
      <c r="AW170" s="260"/>
      <c r="AX170" s="260"/>
      <c r="AY170" s="260"/>
      <c r="AZ170" s="260"/>
      <c r="BA170" s="260"/>
      <c r="BB170" s="260"/>
      <c r="BC170" s="260"/>
      <c r="BD170" s="260"/>
      <c r="BE170" s="260"/>
      <c r="BF170" s="260"/>
      <c r="BG170" s="260"/>
      <c r="BH170" s="260"/>
      <c r="BI170" s="260"/>
      <c r="BJ170" s="260"/>
      <c r="BK170" s="260"/>
      <c r="BL170" s="260"/>
      <c r="BM170" s="260"/>
      <c r="BN170" s="260"/>
      <c r="BO170" s="260"/>
      <c r="BP170" s="260"/>
      <c r="BQ170" s="260"/>
      <c r="BR170" s="260"/>
      <c r="BS170" s="260"/>
      <c r="BT170" s="260"/>
      <c r="BU170" s="260"/>
      <c r="BV170" s="260"/>
      <c r="BW170" s="260"/>
      <c r="BX170" s="260"/>
      <c r="BY170" s="260"/>
      <c r="BZ170" s="260"/>
      <c r="CA170" s="260"/>
      <c r="CB170" s="260"/>
      <c r="CC170" s="260"/>
      <c r="CD170" s="260"/>
      <c r="CE170" s="260"/>
      <c r="CF170" s="260"/>
      <c r="CG170" s="260"/>
      <c r="CH170" s="260"/>
      <c r="CI170" s="260"/>
      <c r="CJ170" s="260"/>
      <c r="CK170" s="260"/>
      <c r="CL170" s="260"/>
      <c r="CM170" s="260"/>
      <c r="CN170" s="260"/>
      <c r="CO170" s="260"/>
      <c r="CP170" s="260"/>
      <c r="CQ170" s="260"/>
      <c r="CR170" s="260"/>
      <c r="CS170" s="260"/>
      <c r="CT170" s="260"/>
      <c r="CU170" s="260"/>
      <c r="CV170" s="260"/>
      <c r="CW170" s="260"/>
      <c r="CX170" s="260"/>
      <c r="CY170" s="260"/>
      <c r="CZ170" s="260"/>
      <c r="DA170" s="260"/>
      <c r="DB170" s="260"/>
      <c r="DC170" s="260"/>
      <c r="DD170" s="260"/>
      <c r="DE170" s="260"/>
      <c r="DF170" s="260"/>
      <c r="DG170" s="260"/>
      <c r="DH170" s="260"/>
      <c r="DI170" s="260"/>
      <c r="DJ170" s="260"/>
      <c r="DK170" s="260"/>
      <c r="DL170" s="260"/>
      <c r="DM170" s="260"/>
      <c r="DN170" s="260"/>
      <c r="DO170" s="260"/>
      <c r="DP170" s="260"/>
      <c r="DQ170" s="260"/>
      <c r="DR170" s="260"/>
      <c r="DS170" s="260"/>
      <c r="DT170" s="260"/>
      <c r="DU170" s="260"/>
      <c r="DV170" s="260"/>
      <c r="DW170" s="260"/>
      <c r="DX170" s="260"/>
      <c r="DY170" s="260"/>
      <c r="DZ170" s="260"/>
      <c r="EA170" s="260"/>
      <c r="EB170" s="260"/>
      <c r="EC170" s="260"/>
      <c r="ED170" s="260"/>
      <c r="EE170" s="260"/>
      <c r="EF170" s="260"/>
      <c r="EG170" s="260"/>
      <c r="EH170" s="260"/>
      <c r="EI170" s="260"/>
      <c r="EJ170" s="260"/>
      <c r="EK170" s="260"/>
      <c r="EL170" s="260"/>
      <c r="EM170" s="260"/>
      <c r="EN170" s="260"/>
      <c r="EO170" s="260"/>
      <c r="EP170" s="260"/>
      <c r="EQ170" s="260"/>
      <c r="ER170" s="260"/>
      <c r="ES170" s="260"/>
      <c r="ET170" s="260"/>
      <c r="EU170" s="260"/>
      <c r="EV170" s="260"/>
      <c r="EW170" s="260"/>
      <c r="EX170" s="260"/>
      <c r="EY170" s="260"/>
      <c r="EZ170" s="260"/>
      <c r="FA170" s="260"/>
      <c r="FB170" s="260"/>
      <c r="FC170" s="260"/>
      <c r="FD170" s="260"/>
      <c r="FE170" s="260"/>
      <c r="FF170" s="260"/>
      <c r="FG170" s="260"/>
      <c r="FH170" s="260"/>
      <c r="FI170" s="260"/>
      <c r="FJ170" s="260"/>
      <c r="FK170" s="260"/>
      <c r="FL170" s="260"/>
      <c r="FM170" s="260"/>
      <c r="FN170" s="260"/>
      <c r="FO170" s="260"/>
      <c r="FP170" s="260"/>
      <c r="FQ170" s="260"/>
      <c r="FR170" s="260"/>
      <c r="FS170" s="260"/>
      <c r="FT170" s="260"/>
      <c r="FU170" s="260"/>
      <c r="FV170" s="260"/>
      <c r="FW170" s="260"/>
      <c r="FX170" s="260"/>
      <c r="FY170" s="260"/>
      <c r="FZ170" s="260"/>
      <c r="GA170" s="260"/>
      <c r="GB170" s="260"/>
      <c r="GC170" s="260"/>
      <c r="GD170" s="260"/>
      <c r="GE170" s="260"/>
      <c r="GF170" s="260"/>
      <c r="GG170" s="260"/>
      <c r="GH170" s="260"/>
      <c r="GI170" s="260"/>
      <c r="GJ170" s="260"/>
      <c r="GK170" s="260"/>
      <c r="GL170" s="260"/>
      <c r="GM170" s="260"/>
      <c r="GN170" s="260"/>
      <c r="GO170" s="260"/>
      <c r="GP170" s="260"/>
      <c r="GQ170" s="260"/>
      <c r="GR170" s="260"/>
      <c r="GS170" s="260"/>
      <c r="GT170" s="260"/>
      <c r="GU170" s="260"/>
      <c r="GV170" s="260"/>
      <c r="GW170" s="260"/>
      <c r="GX170" s="260"/>
      <c r="GY170" s="260"/>
      <c r="GZ170" s="260"/>
      <c r="HA170" s="260"/>
      <c r="HB170" s="260"/>
      <c r="HC170" s="260"/>
      <c r="HD170" s="260"/>
      <c r="HE170" s="260"/>
      <c r="HF170" s="260"/>
      <c r="HG170" s="260"/>
      <c r="HH170" s="260"/>
      <c r="HI170" s="260"/>
      <c r="HJ170" s="260"/>
      <c r="HK170" s="260"/>
      <c r="HL170" s="260"/>
      <c r="HM170" s="260"/>
      <c r="HN170" s="260"/>
      <c r="HO170" s="260"/>
      <c r="HP170" s="260"/>
      <c r="HQ170" s="260"/>
      <c r="HR170" s="260"/>
      <c r="HS170" s="260"/>
      <c r="HT170" s="260"/>
      <c r="HU170" s="260"/>
      <c r="HV170" s="260"/>
      <c r="HW170" s="260"/>
      <c r="HX170" s="260"/>
      <c r="HY170" s="260"/>
      <c r="HZ170" s="260"/>
      <c r="IA170" s="260"/>
      <c r="IB170" s="260"/>
      <c r="IC170" s="260"/>
      <c r="ID170" s="260"/>
      <c r="IE170" s="260"/>
      <c r="IF170" s="260"/>
      <c r="IG170" s="260"/>
      <c r="IH170" s="260"/>
      <c r="II170" s="260"/>
      <c r="IJ170" s="260"/>
      <c r="IK170" s="260"/>
      <c r="IL170" s="260"/>
      <c r="IM170" s="260"/>
      <c r="IN170" s="260"/>
      <c r="IO170" s="260"/>
      <c r="IP170" s="260"/>
      <c r="IQ170" s="260"/>
      <c r="IR170" s="260"/>
      <c r="IS170" s="260"/>
      <c r="IT170" s="260"/>
      <c r="IU170" s="260"/>
      <c r="IV170" s="260"/>
    </row>
    <row r="171" spans="1:256" ht="18">
      <c r="A171" s="269" t="s">
        <v>389</v>
      </c>
      <c r="B171" s="270">
        <v>12866096.69</v>
      </c>
      <c r="C171" s="270">
        <v>12058764.66</v>
      </c>
      <c r="D171" s="269"/>
      <c r="E171" s="269"/>
      <c r="F171" s="268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  <c r="AR171" s="260"/>
      <c r="AS171" s="260"/>
      <c r="AT171" s="260"/>
      <c r="AU171" s="260"/>
      <c r="AV171" s="260"/>
      <c r="AW171" s="260"/>
      <c r="AX171" s="260"/>
      <c r="AY171" s="260"/>
      <c r="AZ171" s="260"/>
      <c r="BA171" s="260"/>
      <c r="BB171" s="260"/>
      <c r="BC171" s="260"/>
      <c r="BD171" s="260"/>
      <c r="BE171" s="260"/>
      <c r="BF171" s="260"/>
      <c r="BG171" s="260"/>
      <c r="BH171" s="260"/>
      <c r="BI171" s="260"/>
      <c r="BJ171" s="260"/>
      <c r="BK171" s="260"/>
      <c r="BL171" s="260"/>
      <c r="BM171" s="260"/>
      <c r="BN171" s="260"/>
      <c r="BO171" s="260"/>
      <c r="BP171" s="260"/>
      <c r="BQ171" s="260"/>
      <c r="BR171" s="260"/>
      <c r="BS171" s="260"/>
      <c r="BT171" s="260"/>
      <c r="BU171" s="260"/>
      <c r="BV171" s="260"/>
      <c r="BW171" s="260"/>
      <c r="BX171" s="260"/>
      <c r="BY171" s="260"/>
      <c r="BZ171" s="260"/>
      <c r="CA171" s="260"/>
      <c r="CB171" s="260"/>
      <c r="CC171" s="260"/>
      <c r="CD171" s="260"/>
      <c r="CE171" s="260"/>
      <c r="CF171" s="260"/>
      <c r="CG171" s="260"/>
      <c r="CH171" s="260"/>
      <c r="CI171" s="260"/>
      <c r="CJ171" s="260"/>
      <c r="CK171" s="260"/>
      <c r="CL171" s="260"/>
      <c r="CM171" s="260"/>
      <c r="CN171" s="260"/>
      <c r="CO171" s="260"/>
      <c r="CP171" s="260"/>
      <c r="CQ171" s="260"/>
      <c r="CR171" s="260"/>
      <c r="CS171" s="260"/>
      <c r="CT171" s="260"/>
      <c r="CU171" s="260"/>
      <c r="CV171" s="260"/>
      <c r="CW171" s="260"/>
      <c r="CX171" s="260"/>
      <c r="CY171" s="260"/>
      <c r="CZ171" s="260"/>
      <c r="DA171" s="260"/>
      <c r="DB171" s="260"/>
      <c r="DC171" s="260"/>
      <c r="DD171" s="260"/>
      <c r="DE171" s="260"/>
      <c r="DF171" s="260"/>
      <c r="DG171" s="260"/>
      <c r="DH171" s="260"/>
      <c r="DI171" s="260"/>
      <c r="DJ171" s="260"/>
      <c r="DK171" s="260"/>
      <c r="DL171" s="260"/>
      <c r="DM171" s="260"/>
      <c r="DN171" s="260"/>
      <c r="DO171" s="260"/>
      <c r="DP171" s="260"/>
      <c r="DQ171" s="260"/>
      <c r="DR171" s="260"/>
      <c r="DS171" s="260"/>
      <c r="DT171" s="260"/>
      <c r="DU171" s="260"/>
      <c r="DV171" s="260"/>
      <c r="DW171" s="260"/>
      <c r="DX171" s="260"/>
      <c r="DY171" s="260"/>
      <c r="DZ171" s="260"/>
      <c r="EA171" s="260"/>
      <c r="EB171" s="260"/>
      <c r="EC171" s="260"/>
      <c r="ED171" s="260"/>
      <c r="EE171" s="260"/>
      <c r="EF171" s="260"/>
      <c r="EG171" s="260"/>
      <c r="EH171" s="260"/>
      <c r="EI171" s="260"/>
      <c r="EJ171" s="260"/>
      <c r="EK171" s="260"/>
      <c r="EL171" s="260"/>
      <c r="EM171" s="260"/>
      <c r="EN171" s="260"/>
      <c r="EO171" s="260"/>
      <c r="EP171" s="260"/>
      <c r="EQ171" s="260"/>
      <c r="ER171" s="260"/>
      <c r="ES171" s="260"/>
      <c r="ET171" s="260"/>
      <c r="EU171" s="260"/>
      <c r="EV171" s="260"/>
      <c r="EW171" s="260"/>
      <c r="EX171" s="260"/>
      <c r="EY171" s="260"/>
      <c r="EZ171" s="260"/>
      <c r="FA171" s="260"/>
      <c r="FB171" s="260"/>
      <c r="FC171" s="260"/>
      <c r="FD171" s="260"/>
      <c r="FE171" s="260"/>
      <c r="FF171" s="260"/>
      <c r="FG171" s="260"/>
      <c r="FH171" s="260"/>
      <c r="FI171" s="260"/>
      <c r="FJ171" s="260"/>
      <c r="FK171" s="260"/>
      <c r="FL171" s="260"/>
      <c r="FM171" s="260"/>
      <c r="FN171" s="260"/>
      <c r="FO171" s="260"/>
      <c r="FP171" s="260"/>
      <c r="FQ171" s="260"/>
      <c r="FR171" s="260"/>
      <c r="FS171" s="260"/>
      <c r="FT171" s="260"/>
      <c r="FU171" s="260"/>
      <c r="FV171" s="260"/>
      <c r="FW171" s="260"/>
      <c r="FX171" s="260"/>
      <c r="FY171" s="260"/>
      <c r="FZ171" s="260"/>
      <c r="GA171" s="260"/>
      <c r="GB171" s="260"/>
      <c r="GC171" s="260"/>
      <c r="GD171" s="260"/>
      <c r="GE171" s="260"/>
      <c r="GF171" s="260"/>
      <c r="GG171" s="260"/>
      <c r="GH171" s="260"/>
      <c r="GI171" s="260"/>
      <c r="GJ171" s="260"/>
      <c r="GK171" s="260"/>
      <c r="GL171" s="260"/>
      <c r="GM171" s="260"/>
      <c r="GN171" s="260"/>
      <c r="GO171" s="260"/>
      <c r="GP171" s="260"/>
      <c r="GQ171" s="260"/>
      <c r="GR171" s="260"/>
      <c r="GS171" s="260"/>
      <c r="GT171" s="260"/>
      <c r="GU171" s="260"/>
      <c r="GV171" s="260"/>
      <c r="GW171" s="260"/>
      <c r="GX171" s="260"/>
      <c r="GY171" s="260"/>
      <c r="GZ171" s="260"/>
      <c r="HA171" s="260"/>
      <c r="HB171" s="260"/>
      <c r="HC171" s="260"/>
      <c r="HD171" s="260"/>
      <c r="HE171" s="260"/>
      <c r="HF171" s="260"/>
      <c r="HG171" s="260"/>
      <c r="HH171" s="260"/>
      <c r="HI171" s="260"/>
      <c r="HJ171" s="260"/>
      <c r="HK171" s="260"/>
      <c r="HL171" s="260"/>
      <c r="HM171" s="260"/>
      <c r="HN171" s="260"/>
      <c r="HO171" s="260"/>
      <c r="HP171" s="260"/>
      <c r="HQ171" s="260"/>
      <c r="HR171" s="260"/>
      <c r="HS171" s="260"/>
      <c r="HT171" s="260"/>
      <c r="HU171" s="260"/>
      <c r="HV171" s="260"/>
      <c r="HW171" s="260"/>
      <c r="HX171" s="260"/>
      <c r="HY171" s="260"/>
      <c r="HZ171" s="260"/>
      <c r="IA171" s="260"/>
      <c r="IB171" s="260"/>
      <c r="IC171" s="260"/>
      <c r="ID171" s="260"/>
      <c r="IE171" s="260"/>
      <c r="IF171" s="260"/>
      <c r="IG171" s="260"/>
      <c r="IH171" s="260"/>
      <c r="II171" s="260"/>
      <c r="IJ171" s="260"/>
      <c r="IK171" s="260"/>
      <c r="IL171" s="260"/>
      <c r="IM171" s="260"/>
      <c r="IN171" s="260"/>
      <c r="IO171" s="260"/>
      <c r="IP171" s="260"/>
      <c r="IQ171" s="260"/>
      <c r="IR171" s="260"/>
      <c r="IS171" s="260"/>
      <c r="IT171" s="260"/>
      <c r="IU171" s="260"/>
      <c r="IV171" s="260"/>
    </row>
    <row r="172" spans="1:256" ht="18">
      <c r="A172" s="269" t="s">
        <v>390</v>
      </c>
      <c r="B172" s="277">
        <v>3459.69</v>
      </c>
      <c r="C172" s="277">
        <v>-228.22</v>
      </c>
      <c r="D172" s="267"/>
      <c r="E172" s="267"/>
      <c r="F172" s="268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/>
      <c r="AY172" s="260"/>
      <c r="AZ172" s="260"/>
      <c r="BA172" s="260"/>
      <c r="BB172" s="260"/>
      <c r="BC172" s="260"/>
      <c r="BD172" s="260"/>
      <c r="BE172" s="260"/>
      <c r="BF172" s="260"/>
      <c r="BG172" s="260"/>
      <c r="BH172" s="260"/>
      <c r="BI172" s="260"/>
      <c r="BJ172" s="260"/>
      <c r="BK172" s="260"/>
      <c r="BL172" s="260"/>
      <c r="BM172" s="260"/>
      <c r="BN172" s="260"/>
      <c r="BO172" s="260"/>
      <c r="BP172" s="260"/>
      <c r="BQ172" s="260"/>
      <c r="BR172" s="260"/>
      <c r="BS172" s="260"/>
      <c r="BT172" s="260"/>
      <c r="BU172" s="260"/>
      <c r="BV172" s="260"/>
      <c r="BW172" s="260"/>
      <c r="BX172" s="260"/>
      <c r="BY172" s="260"/>
      <c r="BZ172" s="260"/>
      <c r="CA172" s="260"/>
      <c r="CB172" s="260"/>
      <c r="CC172" s="260"/>
      <c r="CD172" s="260"/>
      <c r="CE172" s="260"/>
      <c r="CF172" s="260"/>
      <c r="CG172" s="260"/>
      <c r="CH172" s="260"/>
      <c r="CI172" s="260"/>
      <c r="CJ172" s="260"/>
      <c r="CK172" s="260"/>
      <c r="CL172" s="260"/>
      <c r="CM172" s="260"/>
      <c r="CN172" s="260"/>
      <c r="CO172" s="260"/>
      <c r="CP172" s="260"/>
      <c r="CQ172" s="260"/>
      <c r="CR172" s="260"/>
      <c r="CS172" s="260"/>
      <c r="CT172" s="260"/>
      <c r="CU172" s="260"/>
      <c r="CV172" s="260"/>
      <c r="CW172" s="260"/>
      <c r="CX172" s="260"/>
      <c r="CY172" s="260"/>
      <c r="CZ172" s="260"/>
      <c r="DA172" s="260"/>
      <c r="DB172" s="260"/>
      <c r="DC172" s="260"/>
      <c r="DD172" s="260"/>
      <c r="DE172" s="260"/>
      <c r="DF172" s="260"/>
      <c r="DG172" s="260"/>
      <c r="DH172" s="260"/>
      <c r="DI172" s="260"/>
      <c r="DJ172" s="260"/>
      <c r="DK172" s="260"/>
      <c r="DL172" s="260"/>
      <c r="DM172" s="260"/>
      <c r="DN172" s="260"/>
      <c r="DO172" s="260"/>
      <c r="DP172" s="260"/>
      <c r="DQ172" s="260"/>
      <c r="DR172" s="260"/>
      <c r="DS172" s="260"/>
      <c r="DT172" s="260"/>
      <c r="DU172" s="260"/>
      <c r="DV172" s="260"/>
      <c r="DW172" s="260"/>
      <c r="DX172" s="260"/>
      <c r="DY172" s="260"/>
      <c r="DZ172" s="260"/>
      <c r="EA172" s="260"/>
      <c r="EB172" s="260"/>
      <c r="EC172" s="260"/>
      <c r="ED172" s="260"/>
      <c r="EE172" s="260"/>
      <c r="EF172" s="260"/>
      <c r="EG172" s="260"/>
      <c r="EH172" s="260"/>
      <c r="EI172" s="260"/>
      <c r="EJ172" s="260"/>
      <c r="EK172" s="260"/>
      <c r="EL172" s="260"/>
      <c r="EM172" s="260"/>
      <c r="EN172" s="260"/>
      <c r="EO172" s="260"/>
      <c r="EP172" s="260"/>
      <c r="EQ172" s="260"/>
      <c r="ER172" s="260"/>
      <c r="ES172" s="260"/>
      <c r="ET172" s="260"/>
      <c r="EU172" s="260"/>
      <c r="EV172" s="260"/>
      <c r="EW172" s="260"/>
      <c r="EX172" s="260"/>
      <c r="EY172" s="260"/>
      <c r="EZ172" s="260"/>
      <c r="FA172" s="260"/>
      <c r="FB172" s="260"/>
      <c r="FC172" s="260"/>
      <c r="FD172" s="260"/>
      <c r="FE172" s="260"/>
      <c r="FF172" s="260"/>
      <c r="FG172" s="260"/>
      <c r="FH172" s="260"/>
      <c r="FI172" s="260"/>
      <c r="FJ172" s="260"/>
      <c r="FK172" s="260"/>
      <c r="FL172" s="260"/>
      <c r="FM172" s="260"/>
      <c r="FN172" s="260"/>
      <c r="FO172" s="260"/>
      <c r="FP172" s="260"/>
      <c r="FQ172" s="260"/>
      <c r="FR172" s="260"/>
      <c r="FS172" s="260"/>
      <c r="FT172" s="260"/>
      <c r="FU172" s="260"/>
      <c r="FV172" s="260"/>
      <c r="FW172" s="260"/>
      <c r="FX172" s="260"/>
      <c r="FY172" s="260"/>
      <c r="FZ172" s="260"/>
      <c r="GA172" s="260"/>
      <c r="GB172" s="260"/>
      <c r="GC172" s="260"/>
      <c r="GD172" s="260"/>
      <c r="GE172" s="260"/>
      <c r="GF172" s="260"/>
      <c r="GG172" s="260"/>
      <c r="GH172" s="260"/>
      <c r="GI172" s="260"/>
      <c r="GJ172" s="260"/>
      <c r="GK172" s="260"/>
      <c r="GL172" s="260"/>
      <c r="GM172" s="260"/>
      <c r="GN172" s="260"/>
      <c r="GO172" s="260"/>
      <c r="GP172" s="260"/>
      <c r="GQ172" s="260"/>
      <c r="GR172" s="260"/>
      <c r="GS172" s="260"/>
      <c r="GT172" s="260"/>
      <c r="GU172" s="260"/>
      <c r="GV172" s="260"/>
      <c r="GW172" s="260"/>
      <c r="GX172" s="260"/>
      <c r="GY172" s="260"/>
      <c r="GZ172" s="260"/>
      <c r="HA172" s="260"/>
      <c r="HB172" s="260"/>
      <c r="HC172" s="260"/>
      <c r="HD172" s="260"/>
      <c r="HE172" s="260"/>
      <c r="HF172" s="260"/>
      <c r="HG172" s="260"/>
      <c r="HH172" s="260"/>
      <c r="HI172" s="260"/>
      <c r="HJ172" s="260"/>
      <c r="HK172" s="260"/>
      <c r="HL172" s="260"/>
      <c r="HM172" s="260"/>
      <c r="HN172" s="260"/>
      <c r="HO172" s="260"/>
      <c r="HP172" s="260"/>
      <c r="HQ172" s="260"/>
      <c r="HR172" s="260"/>
      <c r="HS172" s="260"/>
      <c r="HT172" s="260"/>
      <c r="HU172" s="260"/>
      <c r="HV172" s="260"/>
      <c r="HW172" s="260"/>
      <c r="HX172" s="260"/>
      <c r="HY172" s="260"/>
      <c r="HZ172" s="260"/>
      <c r="IA172" s="260"/>
      <c r="IB172" s="260"/>
      <c r="IC172" s="260"/>
      <c r="ID172" s="260"/>
      <c r="IE172" s="260"/>
      <c r="IF172" s="260"/>
      <c r="IG172" s="260"/>
      <c r="IH172" s="260"/>
      <c r="II172" s="260"/>
      <c r="IJ172" s="260"/>
      <c r="IK172" s="260"/>
      <c r="IL172" s="260"/>
      <c r="IM172" s="260"/>
      <c r="IN172" s="260"/>
      <c r="IO172" s="260"/>
      <c r="IP172" s="260"/>
      <c r="IQ172" s="260"/>
      <c r="IR172" s="260"/>
      <c r="IS172" s="260"/>
      <c r="IT172" s="260"/>
      <c r="IU172" s="260"/>
      <c r="IV172" s="260"/>
    </row>
    <row r="173" spans="1:256" ht="18">
      <c r="A173" s="269" t="s">
        <v>391</v>
      </c>
      <c r="B173" s="277">
        <v>0</v>
      </c>
      <c r="C173" s="277">
        <v>0</v>
      </c>
      <c r="D173" s="267"/>
      <c r="E173" s="267"/>
      <c r="F173" s="268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0"/>
      <c r="AX173" s="260"/>
      <c r="AY173" s="260"/>
      <c r="AZ173" s="260"/>
      <c r="BA173" s="260"/>
      <c r="BB173" s="260"/>
      <c r="BC173" s="260"/>
      <c r="BD173" s="260"/>
      <c r="BE173" s="260"/>
      <c r="BF173" s="260"/>
      <c r="BG173" s="260"/>
      <c r="BH173" s="260"/>
      <c r="BI173" s="260"/>
      <c r="BJ173" s="260"/>
      <c r="BK173" s="260"/>
      <c r="BL173" s="260"/>
      <c r="BM173" s="260"/>
      <c r="BN173" s="260"/>
      <c r="BO173" s="260"/>
      <c r="BP173" s="260"/>
      <c r="BQ173" s="260"/>
      <c r="BR173" s="260"/>
      <c r="BS173" s="260"/>
      <c r="BT173" s="260"/>
      <c r="BU173" s="260"/>
      <c r="BV173" s="260"/>
      <c r="BW173" s="260"/>
      <c r="BX173" s="260"/>
      <c r="BY173" s="260"/>
      <c r="BZ173" s="260"/>
      <c r="CA173" s="260"/>
      <c r="CB173" s="260"/>
      <c r="CC173" s="260"/>
      <c r="CD173" s="260"/>
      <c r="CE173" s="260"/>
      <c r="CF173" s="260"/>
      <c r="CG173" s="260"/>
      <c r="CH173" s="260"/>
      <c r="CI173" s="260"/>
      <c r="CJ173" s="260"/>
      <c r="CK173" s="260"/>
      <c r="CL173" s="260"/>
      <c r="CM173" s="260"/>
      <c r="CN173" s="260"/>
      <c r="CO173" s="260"/>
      <c r="CP173" s="260"/>
      <c r="CQ173" s="260"/>
      <c r="CR173" s="260"/>
      <c r="CS173" s="260"/>
      <c r="CT173" s="260"/>
      <c r="CU173" s="260"/>
      <c r="CV173" s="260"/>
      <c r="CW173" s="260"/>
      <c r="CX173" s="260"/>
      <c r="CY173" s="260"/>
      <c r="CZ173" s="260"/>
      <c r="DA173" s="260"/>
      <c r="DB173" s="260"/>
      <c r="DC173" s="260"/>
      <c r="DD173" s="260"/>
      <c r="DE173" s="260"/>
      <c r="DF173" s="260"/>
      <c r="DG173" s="260"/>
      <c r="DH173" s="260"/>
      <c r="DI173" s="260"/>
      <c r="DJ173" s="260"/>
      <c r="DK173" s="260"/>
      <c r="DL173" s="260"/>
      <c r="DM173" s="260"/>
      <c r="DN173" s="260"/>
      <c r="DO173" s="260"/>
      <c r="DP173" s="260"/>
      <c r="DQ173" s="260"/>
      <c r="DR173" s="260"/>
      <c r="DS173" s="260"/>
      <c r="DT173" s="260"/>
      <c r="DU173" s="260"/>
      <c r="DV173" s="260"/>
      <c r="DW173" s="260"/>
      <c r="DX173" s="260"/>
      <c r="DY173" s="260"/>
      <c r="DZ173" s="260"/>
      <c r="EA173" s="260"/>
      <c r="EB173" s="260"/>
      <c r="EC173" s="260"/>
      <c r="ED173" s="260"/>
      <c r="EE173" s="260"/>
      <c r="EF173" s="260"/>
      <c r="EG173" s="260"/>
      <c r="EH173" s="260"/>
      <c r="EI173" s="260"/>
      <c r="EJ173" s="260"/>
      <c r="EK173" s="260"/>
      <c r="EL173" s="260"/>
      <c r="EM173" s="260"/>
      <c r="EN173" s="260"/>
      <c r="EO173" s="260"/>
      <c r="EP173" s="260"/>
      <c r="EQ173" s="260"/>
      <c r="ER173" s="260"/>
      <c r="ES173" s="260"/>
      <c r="ET173" s="260"/>
      <c r="EU173" s="260"/>
      <c r="EV173" s="260"/>
      <c r="EW173" s="260"/>
      <c r="EX173" s="260"/>
      <c r="EY173" s="260"/>
      <c r="EZ173" s="260"/>
      <c r="FA173" s="260"/>
      <c r="FB173" s="260"/>
      <c r="FC173" s="260"/>
      <c r="FD173" s="260"/>
      <c r="FE173" s="260"/>
      <c r="FF173" s="260"/>
      <c r="FG173" s="260"/>
      <c r="FH173" s="260"/>
      <c r="FI173" s="260"/>
      <c r="FJ173" s="260"/>
      <c r="FK173" s="260"/>
      <c r="FL173" s="260"/>
      <c r="FM173" s="260"/>
      <c r="FN173" s="260"/>
      <c r="FO173" s="260"/>
      <c r="FP173" s="260"/>
      <c r="FQ173" s="260"/>
      <c r="FR173" s="260"/>
      <c r="FS173" s="260"/>
      <c r="FT173" s="260"/>
      <c r="FU173" s="260"/>
      <c r="FV173" s="260"/>
      <c r="FW173" s="260"/>
      <c r="FX173" s="260"/>
      <c r="FY173" s="260"/>
      <c r="FZ173" s="260"/>
      <c r="GA173" s="260"/>
      <c r="GB173" s="260"/>
      <c r="GC173" s="260"/>
      <c r="GD173" s="260"/>
      <c r="GE173" s="260"/>
      <c r="GF173" s="260"/>
      <c r="GG173" s="260"/>
      <c r="GH173" s="260"/>
      <c r="GI173" s="260"/>
      <c r="GJ173" s="260"/>
      <c r="GK173" s="260"/>
      <c r="GL173" s="260"/>
      <c r="GM173" s="260"/>
      <c r="GN173" s="260"/>
      <c r="GO173" s="260"/>
      <c r="GP173" s="260"/>
      <c r="GQ173" s="260"/>
      <c r="GR173" s="260"/>
      <c r="GS173" s="260"/>
      <c r="GT173" s="260"/>
      <c r="GU173" s="260"/>
      <c r="GV173" s="260"/>
      <c r="GW173" s="260"/>
      <c r="GX173" s="260"/>
      <c r="GY173" s="260"/>
      <c r="GZ173" s="260"/>
      <c r="HA173" s="260"/>
      <c r="HB173" s="260"/>
      <c r="HC173" s="260"/>
      <c r="HD173" s="260"/>
      <c r="HE173" s="260"/>
      <c r="HF173" s="260"/>
      <c r="HG173" s="260"/>
      <c r="HH173" s="260"/>
      <c r="HI173" s="260"/>
      <c r="HJ173" s="260"/>
      <c r="HK173" s="260"/>
      <c r="HL173" s="260"/>
      <c r="HM173" s="260"/>
      <c r="HN173" s="260"/>
      <c r="HO173" s="260"/>
      <c r="HP173" s="260"/>
      <c r="HQ173" s="260"/>
      <c r="HR173" s="260"/>
      <c r="HS173" s="260"/>
      <c r="HT173" s="260"/>
      <c r="HU173" s="260"/>
      <c r="HV173" s="260"/>
      <c r="HW173" s="260"/>
      <c r="HX173" s="260"/>
      <c r="HY173" s="260"/>
      <c r="HZ173" s="260"/>
      <c r="IA173" s="260"/>
      <c r="IB173" s="260"/>
      <c r="IC173" s="260"/>
      <c r="ID173" s="260"/>
      <c r="IE173" s="260"/>
      <c r="IF173" s="260"/>
      <c r="IG173" s="260"/>
      <c r="IH173" s="260"/>
      <c r="II173" s="260"/>
      <c r="IJ173" s="260"/>
      <c r="IK173" s="260"/>
      <c r="IL173" s="260"/>
      <c r="IM173" s="260"/>
      <c r="IN173" s="260"/>
      <c r="IO173" s="260"/>
      <c r="IP173" s="260"/>
      <c r="IQ173" s="260"/>
      <c r="IR173" s="260"/>
      <c r="IS173" s="260"/>
      <c r="IT173" s="260"/>
      <c r="IU173" s="260"/>
      <c r="IV173" s="260"/>
    </row>
    <row r="174" spans="1:256" ht="18">
      <c r="A174" s="269" t="s">
        <v>392</v>
      </c>
      <c r="B174" s="277">
        <v>0</v>
      </c>
      <c r="C174" s="277">
        <v>0</v>
      </c>
      <c r="D174" s="267" t="s">
        <v>106</v>
      </c>
      <c r="E174" s="272" t="s">
        <v>105</v>
      </c>
      <c r="F174" s="268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60"/>
      <c r="BJ174" s="260"/>
      <c r="BK174" s="260"/>
      <c r="BL174" s="260"/>
      <c r="BM174" s="260"/>
      <c r="BN174" s="260"/>
      <c r="BO174" s="260"/>
      <c r="BP174" s="260"/>
      <c r="BQ174" s="260"/>
      <c r="BR174" s="260"/>
      <c r="BS174" s="260"/>
      <c r="BT174" s="260"/>
      <c r="BU174" s="260"/>
      <c r="BV174" s="260"/>
      <c r="BW174" s="260"/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60"/>
      <c r="CJ174" s="260"/>
      <c r="CK174" s="260"/>
      <c r="CL174" s="260"/>
      <c r="CM174" s="260"/>
      <c r="CN174" s="260"/>
      <c r="CO174" s="260"/>
      <c r="CP174" s="260"/>
      <c r="CQ174" s="260"/>
      <c r="CR174" s="260"/>
      <c r="CS174" s="260"/>
      <c r="CT174" s="260"/>
      <c r="CU174" s="260"/>
      <c r="CV174" s="260"/>
      <c r="CW174" s="260"/>
      <c r="CX174" s="260"/>
      <c r="CY174" s="260"/>
      <c r="CZ174" s="260"/>
      <c r="DA174" s="260"/>
      <c r="DB174" s="260"/>
      <c r="DC174" s="260"/>
      <c r="DD174" s="260"/>
      <c r="DE174" s="260"/>
      <c r="DF174" s="260"/>
      <c r="DG174" s="260"/>
      <c r="DH174" s="260"/>
      <c r="DI174" s="260"/>
      <c r="DJ174" s="260"/>
      <c r="DK174" s="260"/>
      <c r="DL174" s="260"/>
      <c r="DM174" s="260"/>
      <c r="DN174" s="260"/>
      <c r="DO174" s="260"/>
      <c r="DP174" s="260"/>
      <c r="DQ174" s="260"/>
      <c r="DR174" s="260"/>
      <c r="DS174" s="260"/>
      <c r="DT174" s="260"/>
      <c r="DU174" s="260"/>
      <c r="DV174" s="260"/>
      <c r="DW174" s="260"/>
      <c r="DX174" s="260"/>
      <c r="DY174" s="260"/>
      <c r="DZ174" s="260"/>
      <c r="EA174" s="260"/>
      <c r="EB174" s="260"/>
      <c r="EC174" s="260"/>
      <c r="ED174" s="260"/>
      <c r="EE174" s="260"/>
      <c r="EF174" s="260"/>
      <c r="EG174" s="260"/>
      <c r="EH174" s="260"/>
      <c r="EI174" s="260"/>
      <c r="EJ174" s="260"/>
      <c r="EK174" s="260"/>
      <c r="EL174" s="260"/>
      <c r="EM174" s="260"/>
      <c r="EN174" s="260"/>
      <c r="EO174" s="260"/>
      <c r="EP174" s="260"/>
      <c r="EQ174" s="260"/>
      <c r="ER174" s="260"/>
      <c r="ES174" s="260"/>
      <c r="ET174" s="260"/>
      <c r="EU174" s="260"/>
      <c r="EV174" s="260"/>
      <c r="EW174" s="260"/>
      <c r="EX174" s="260"/>
      <c r="EY174" s="260"/>
      <c r="EZ174" s="260"/>
      <c r="FA174" s="260"/>
      <c r="FB174" s="260"/>
      <c r="FC174" s="260"/>
      <c r="FD174" s="260"/>
      <c r="FE174" s="260"/>
      <c r="FF174" s="260"/>
      <c r="FG174" s="260"/>
      <c r="FH174" s="260"/>
      <c r="FI174" s="260"/>
      <c r="FJ174" s="260"/>
      <c r="FK174" s="260"/>
      <c r="FL174" s="260"/>
      <c r="FM174" s="260"/>
      <c r="FN174" s="260"/>
      <c r="FO174" s="260"/>
      <c r="FP174" s="260"/>
      <c r="FQ174" s="260"/>
      <c r="FR174" s="260"/>
      <c r="FS174" s="260"/>
      <c r="FT174" s="260"/>
      <c r="FU174" s="260"/>
      <c r="FV174" s="260"/>
      <c r="FW174" s="260"/>
      <c r="FX174" s="260"/>
      <c r="FY174" s="260"/>
      <c r="FZ174" s="260"/>
      <c r="GA174" s="260"/>
      <c r="GB174" s="260"/>
      <c r="GC174" s="260"/>
      <c r="GD174" s="260"/>
      <c r="GE174" s="260"/>
      <c r="GF174" s="260"/>
      <c r="GG174" s="260"/>
      <c r="GH174" s="260"/>
      <c r="GI174" s="260"/>
      <c r="GJ174" s="260"/>
      <c r="GK174" s="260"/>
      <c r="GL174" s="260"/>
      <c r="GM174" s="260"/>
      <c r="GN174" s="260"/>
      <c r="GO174" s="260"/>
      <c r="GP174" s="260"/>
      <c r="GQ174" s="260"/>
      <c r="GR174" s="260"/>
      <c r="GS174" s="260"/>
      <c r="GT174" s="260"/>
      <c r="GU174" s="260"/>
      <c r="GV174" s="260"/>
      <c r="GW174" s="260"/>
      <c r="GX174" s="260"/>
      <c r="GY174" s="260"/>
      <c r="GZ174" s="260"/>
      <c r="HA174" s="260"/>
      <c r="HB174" s="260"/>
      <c r="HC174" s="260"/>
      <c r="HD174" s="260"/>
      <c r="HE174" s="260"/>
      <c r="HF174" s="260"/>
      <c r="HG174" s="260"/>
      <c r="HH174" s="260"/>
      <c r="HI174" s="260"/>
      <c r="HJ174" s="260"/>
      <c r="HK174" s="260"/>
      <c r="HL174" s="260"/>
      <c r="HM174" s="260"/>
      <c r="HN174" s="260"/>
      <c r="HO174" s="260"/>
      <c r="HP174" s="260"/>
      <c r="HQ174" s="260"/>
      <c r="HR174" s="260"/>
      <c r="HS174" s="260"/>
      <c r="HT174" s="260"/>
      <c r="HU174" s="260"/>
      <c r="HV174" s="260"/>
      <c r="HW174" s="260"/>
      <c r="HX174" s="260"/>
      <c r="HY174" s="260"/>
      <c r="HZ174" s="260"/>
      <c r="IA174" s="260"/>
      <c r="IB174" s="260"/>
      <c r="IC174" s="260"/>
      <c r="ID174" s="260"/>
      <c r="IE174" s="260"/>
      <c r="IF174" s="260"/>
      <c r="IG174" s="260"/>
      <c r="IH174" s="260"/>
      <c r="II174" s="260"/>
      <c r="IJ174" s="260"/>
      <c r="IK174" s="260"/>
      <c r="IL174" s="260"/>
      <c r="IM174" s="260"/>
      <c r="IN174" s="260"/>
      <c r="IO174" s="260"/>
      <c r="IP174" s="260"/>
      <c r="IQ174" s="260"/>
      <c r="IR174" s="260"/>
      <c r="IS174" s="260"/>
      <c r="IT174" s="260"/>
      <c r="IU174" s="260"/>
      <c r="IV174" s="260"/>
    </row>
    <row r="175" spans="1:256" ht="18">
      <c r="A175" s="269" t="s">
        <v>393</v>
      </c>
      <c r="B175" s="277">
        <v>50967</v>
      </c>
      <c r="C175" s="277">
        <v>32432</v>
      </c>
      <c r="D175" s="267"/>
      <c r="E175" s="267"/>
      <c r="F175" s="268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60"/>
      <c r="BG175" s="260"/>
      <c r="BH175" s="260"/>
      <c r="BI175" s="260"/>
      <c r="BJ175" s="260"/>
      <c r="BK175" s="260"/>
      <c r="BL175" s="260"/>
      <c r="BM175" s="260"/>
      <c r="BN175" s="260"/>
      <c r="BO175" s="260"/>
      <c r="BP175" s="260"/>
      <c r="BQ175" s="260"/>
      <c r="BR175" s="260"/>
      <c r="BS175" s="260"/>
      <c r="BT175" s="260"/>
      <c r="BU175" s="260"/>
      <c r="BV175" s="260"/>
      <c r="BW175" s="260"/>
      <c r="BX175" s="260"/>
      <c r="BY175" s="260"/>
      <c r="BZ175" s="260"/>
      <c r="CA175" s="260"/>
      <c r="CB175" s="260"/>
      <c r="CC175" s="260"/>
      <c r="CD175" s="260"/>
      <c r="CE175" s="260"/>
      <c r="CF175" s="260"/>
      <c r="CG175" s="260"/>
      <c r="CH175" s="260"/>
      <c r="CI175" s="260"/>
      <c r="CJ175" s="260"/>
      <c r="CK175" s="260"/>
      <c r="CL175" s="260"/>
      <c r="CM175" s="260"/>
      <c r="CN175" s="260"/>
      <c r="CO175" s="260"/>
      <c r="CP175" s="260"/>
      <c r="CQ175" s="260"/>
      <c r="CR175" s="260"/>
      <c r="CS175" s="260"/>
      <c r="CT175" s="260"/>
      <c r="CU175" s="260"/>
      <c r="CV175" s="260"/>
      <c r="CW175" s="260"/>
      <c r="CX175" s="260"/>
      <c r="CY175" s="260"/>
      <c r="CZ175" s="260"/>
      <c r="DA175" s="260"/>
      <c r="DB175" s="260"/>
      <c r="DC175" s="260"/>
      <c r="DD175" s="260"/>
      <c r="DE175" s="260"/>
      <c r="DF175" s="260"/>
      <c r="DG175" s="260"/>
      <c r="DH175" s="260"/>
      <c r="DI175" s="260"/>
      <c r="DJ175" s="260"/>
      <c r="DK175" s="260"/>
      <c r="DL175" s="260"/>
      <c r="DM175" s="260"/>
      <c r="DN175" s="260"/>
      <c r="DO175" s="260"/>
      <c r="DP175" s="260"/>
      <c r="DQ175" s="260"/>
      <c r="DR175" s="260"/>
      <c r="DS175" s="260"/>
      <c r="DT175" s="260"/>
      <c r="DU175" s="260"/>
      <c r="DV175" s="260"/>
      <c r="DW175" s="260"/>
      <c r="DX175" s="260"/>
      <c r="DY175" s="260"/>
      <c r="DZ175" s="260"/>
      <c r="EA175" s="260"/>
      <c r="EB175" s="260"/>
      <c r="EC175" s="260"/>
      <c r="ED175" s="260"/>
      <c r="EE175" s="260"/>
      <c r="EF175" s="260"/>
      <c r="EG175" s="260"/>
      <c r="EH175" s="260"/>
      <c r="EI175" s="260"/>
      <c r="EJ175" s="260"/>
      <c r="EK175" s="260"/>
      <c r="EL175" s="260"/>
      <c r="EM175" s="260"/>
      <c r="EN175" s="260"/>
      <c r="EO175" s="260"/>
      <c r="EP175" s="260"/>
      <c r="EQ175" s="260"/>
      <c r="ER175" s="260"/>
      <c r="ES175" s="260"/>
      <c r="ET175" s="260"/>
      <c r="EU175" s="260"/>
      <c r="EV175" s="260"/>
      <c r="EW175" s="260"/>
      <c r="EX175" s="260"/>
      <c r="EY175" s="260"/>
      <c r="EZ175" s="260"/>
      <c r="FA175" s="260"/>
      <c r="FB175" s="260"/>
      <c r="FC175" s="260"/>
      <c r="FD175" s="260"/>
      <c r="FE175" s="260"/>
      <c r="FF175" s="260"/>
      <c r="FG175" s="260"/>
      <c r="FH175" s="260"/>
      <c r="FI175" s="260"/>
      <c r="FJ175" s="260"/>
      <c r="FK175" s="260"/>
      <c r="FL175" s="260"/>
      <c r="FM175" s="260"/>
      <c r="FN175" s="260"/>
      <c r="FO175" s="260"/>
      <c r="FP175" s="260"/>
      <c r="FQ175" s="260"/>
      <c r="FR175" s="260"/>
      <c r="FS175" s="260"/>
      <c r="FT175" s="260"/>
      <c r="FU175" s="260"/>
      <c r="FV175" s="260"/>
      <c r="FW175" s="260"/>
      <c r="FX175" s="260"/>
      <c r="FY175" s="260"/>
      <c r="FZ175" s="260"/>
      <c r="GA175" s="260"/>
      <c r="GB175" s="260"/>
      <c r="GC175" s="260"/>
      <c r="GD175" s="260"/>
      <c r="GE175" s="260"/>
      <c r="GF175" s="260"/>
      <c r="GG175" s="260"/>
      <c r="GH175" s="260"/>
      <c r="GI175" s="260"/>
      <c r="GJ175" s="260"/>
      <c r="GK175" s="260"/>
      <c r="GL175" s="260"/>
      <c r="GM175" s="260"/>
      <c r="GN175" s="260"/>
      <c r="GO175" s="260"/>
      <c r="GP175" s="260"/>
      <c r="GQ175" s="260"/>
      <c r="GR175" s="260"/>
      <c r="GS175" s="260"/>
      <c r="GT175" s="260"/>
      <c r="GU175" s="260"/>
      <c r="GV175" s="260"/>
      <c r="GW175" s="260"/>
      <c r="GX175" s="260"/>
      <c r="GY175" s="260"/>
      <c r="GZ175" s="260"/>
      <c r="HA175" s="260"/>
      <c r="HB175" s="260"/>
      <c r="HC175" s="260"/>
      <c r="HD175" s="260"/>
      <c r="HE175" s="260"/>
      <c r="HF175" s="260"/>
      <c r="HG175" s="260"/>
      <c r="HH175" s="260"/>
      <c r="HI175" s="260"/>
      <c r="HJ175" s="260"/>
      <c r="HK175" s="260"/>
      <c r="HL175" s="260"/>
      <c r="HM175" s="260"/>
      <c r="HN175" s="260"/>
      <c r="HO175" s="260"/>
      <c r="HP175" s="260"/>
      <c r="HQ175" s="260"/>
      <c r="HR175" s="260"/>
      <c r="HS175" s="260"/>
      <c r="HT175" s="260"/>
      <c r="HU175" s="260"/>
      <c r="HV175" s="260"/>
      <c r="HW175" s="260"/>
      <c r="HX175" s="260"/>
      <c r="HY175" s="260"/>
      <c r="HZ175" s="260"/>
      <c r="IA175" s="260"/>
      <c r="IB175" s="260"/>
      <c r="IC175" s="260"/>
      <c r="ID175" s="260"/>
      <c r="IE175" s="260"/>
      <c r="IF175" s="260"/>
      <c r="IG175" s="260"/>
      <c r="IH175" s="260"/>
      <c r="II175" s="260"/>
      <c r="IJ175" s="260"/>
      <c r="IK175" s="260"/>
      <c r="IL175" s="260"/>
      <c r="IM175" s="260"/>
      <c r="IN175" s="260"/>
      <c r="IO175" s="260"/>
      <c r="IP175" s="260"/>
      <c r="IQ175" s="260"/>
      <c r="IR175" s="260"/>
      <c r="IS175" s="260"/>
      <c r="IT175" s="260"/>
      <c r="IU175" s="260"/>
      <c r="IV175" s="260"/>
    </row>
    <row r="176" spans="1:256" ht="18">
      <c r="A176" s="269" t="s">
        <v>394</v>
      </c>
      <c r="B176" s="277">
        <v>0</v>
      </c>
      <c r="C176" s="277">
        <v>0</v>
      </c>
      <c r="D176" s="267"/>
      <c r="E176" s="267"/>
      <c r="F176" s="268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0"/>
      <c r="AZ176" s="260"/>
      <c r="BA176" s="260"/>
      <c r="BB176" s="260"/>
      <c r="BC176" s="260"/>
      <c r="BD176" s="260"/>
      <c r="BE176" s="260"/>
      <c r="BF176" s="260"/>
      <c r="BG176" s="260"/>
      <c r="BH176" s="260"/>
      <c r="BI176" s="260"/>
      <c r="BJ176" s="260"/>
      <c r="BK176" s="260"/>
      <c r="BL176" s="260"/>
      <c r="BM176" s="260"/>
      <c r="BN176" s="260"/>
      <c r="BO176" s="260"/>
      <c r="BP176" s="260"/>
      <c r="BQ176" s="260"/>
      <c r="BR176" s="260"/>
      <c r="BS176" s="260"/>
      <c r="BT176" s="260"/>
      <c r="BU176" s="260"/>
      <c r="BV176" s="260"/>
      <c r="BW176" s="260"/>
      <c r="BX176" s="260"/>
      <c r="BY176" s="260"/>
      <c r="BZ176" s="260"/>
      <c r="CA176" s="260"/>
      <c r="CB176" s="260"/>
      <c r="CC176" s="260"/>
      <c r="CD176" s="260"/>
      <c r="CE176" s="260"/>
      <c r="CF176" s="260"/>
      <c r="CG176" s="260"/>
      <c r="CH176" s="260"/>
      <c r="CI176" s="260"/>
      <c r="CJ176" s="260"/>
      <c r="CK176" s="260"/>
      <c r="CL176" s="260"/>
      <c r="CM176" s="260"/>
      <c r="CN176" s="260"/>
      <c r="CO176" s="260"/>
      <c r="CP176" s="260"/>
      <c r="CQ176" s="260"/>
      <c r="CR176" s="260"/>
      <c r="CS176" s="260"/>
      <c r="CT176" s="260"/>
      <c r="CU176" s="260"/>
      <c r="CV176" s="260"/>
      <c r="CW176" s="260"/>
      <c r="CX176" s="260"/>
      <c r="CY176" s="260"/>
      <c r="CZ176" s="260"/>
      <c r="DA176" s="260"/>
      <c r="DB176" s="260"/>
      <c r="DC176" s="260"/>
      <c r="DD176" s="260"/>
      <c r="DE176" s="260"/>
      <c r="DF176" s="260"/>
      <c r="DG176" s="260"/>
      <c r="DH176" s="260"/>
      <c r="DI176" s="260"/>
      <c r="DJ176" s="260"/>
      <c r="DK176" s="260"/>
      <c r="DL176" s="260"/>
      <c r="DM176" s="260"/>
      <c r="DN176" s="260"/>
      <c r="DO176" s="260"/>
      <c r="DP176" s="260"/>
      <c r="DQ176" s="260"/>
      <c r="DR176" s="260"/>
      <c r="DS176" s="260"/>
      <c r="DT176" s="260"/>
      <c r="DU176" s="260"/>
      <c r="DV176" s="260"/>
      <c r="DW176" s="260"/>
      <c r="DX176" s="260"/>
      <c r="DY176" s="260"/>
      <c r="DZ176" s="260"/>
      <c r="EA176" s="260"/>
      <c r="EB176" s="260"/>
      <c r="EC176" s="260"/>
      <c r="ED176" s="260"/>
      <c r="EE176" s="260"/>
      <c r="EF176" s="260"/>
      <c r="EG176" s="260"/>
      <c r="EH176" s="260"/>
      <c r="EI176" s="260"/>
      <c r="EJ176" s="260"/>
      <c r="EK176" s="260"/>
      <c r="EL176" s="260"/>
      <c r="EM176" s="260"/>
      <c r="EN176" s="260"/>
      <c r="EO176" s="260"/>
      <c r="EP176" s="260"/>
      <c r="EQ176" s="260"/>
      <c r="ER176" s="260"/>
      <c r="ES176" s="260"/>
      <c r="ET176" s="260"/>
      <c r="EU176" s="260"/>
      <c r="EV176" s="260"/>
      <c r="EW176" s="260"/>
      <c r="EX176" s="260"/>
      <c r="EY176" s="260"/>
      <c r="EZ176" s="260"/>
      <c r="FA176" s="260"/>
      <c r="FB176" s="260"/>
      <c r="FC176" s="260"/>
      <c r="FD176" s="260"/>
      <c r="FE176" s="260"/>
      <c r="FF176" s="260"/>
      <c r="FG176" s="260"/>
      <c r="FH176" s="260"/>
      <c r="FI176" s="260"/>
      <c r="FJ176" s="260"/>
      <c r="FK176" s="260"/>
      <c r="FL176" s="260"/>
      <c r="FM176" s="260"/>
      <c r="FN176" s="260"/>
      <c r="FO176" s="260"/>
      <c r="FP176" s="260"/>
      <c r="FQ176" s="260"/>
      <c r="FR176" s="260"/>
      <c r="FS176" s="260"/>
      <c r="FT176" s="260"/>
      <c r="FU176" s="260"/>
      <c r="FV176" s="260"/>
      <c r="FW176" s="260"/>
      <c r="FX176" s="260"/>
      <c r="FY176" s="260"/>
      <c r="FZ176" s="260"/>
      <c r="GA176" s="260"/>
      <c r="GB176" s="260"/>
      <c r="GC176" s="260"/>
      <c r="GD176" s="260"/>
      <c r="GE176" s="260"/>
      <c r="GF176" s="260"/>
      <c r="GG176" s="260"/>
      <c r="GH176" s="260"/>
      <c r="GI176" s="260"/>
      <c r="GJ176" s="260"/>
      <c r="GK176" s="260"/>
      <c r="GL176" s="260"/>
      <c r="GM176" s="260"/>
      <c r="GN176" s="260"/>
      <c r="GO176" s="260"/>
      <c r="GP176" s="260"/>
      <c r="GQ176" s="260"/>
      <c r="GR176" s="260"/>
      <c r="GS176" s="260"/>
      <c r="GT176" s="260"/>
      <c r="GU176" s="260"/>
      <c r="GV176" s="260"/>
      <c r="GW176" s="260"/>
      <c r="GX176" s="260"/>
      <c r="GY176" s="260"/>
      <c r="GZ176" s="260"/>
      <c r="HA176" s="260"/>
      <c r="HB176" s="260"/>
      <c r="HC176" s="260"/>
      <c r="HD176" s="260"/>
      <c r="HE176" s="260"/>
      <c r="HF176" s="260"/>
      <c r="HG176" s="260"/>
      <c r="HH176" s="260"/>
      <c r="HI176" s="260"/>
      <c r="HJ176" s="260"/>
      <c r="HK176" s="260"/>
      <c r="HL176" s="260"/>
      <c r="HM176" s="260"/>
      <c r="HN176" s="260"/>
      <c r="HO176" s="260"/>
      <c r="HP176" s="260"/>
      <c r="HQ176" s="260"/>
      <c r="HR176" s="260"/>
      <c r="HS176" s="260"/>
      <c r="HT176" s="260"/>
      <c r="HU176" s="260"/>
      <c r="HV176" s="260"/>
      <c r="HW176" s="260"/>
      <c r="HX176" s="260"/>
      <c r="HY176" s="260"/>
      <c r="HZ176" s="260"/>
      <c r="IA176" s="260"/>
      <c r="IB176" s="260"/>
      <c r="IC176" s="260"/>
      <c r="ID176" s="260"/>
      <c r="IE176" s="260"/>
      <c r="IF176" s="260"/>
      <c r="IG176" s="260"/>
      <c r="IH176" s="260"/>
      <c r="II176" s="260"/>
      <c r="IJ176" s="260"/>
      <c r="IK176" s="260"/>
      <c r="IL176" s="260"/>
      <c r="IM176" s="260"/>
      <c r="IN176" s="260"/>
      <c r="IO176" s="260"/>
      <c r="IP176" s="260"/>
      <c r="IQ176" s="260"/>
      <c r="IR176" s="260"/>
      <c r="IS176" s="260"/>
      <c r="IT176" s="260"/>
      <c r="IU176" s="260"/>
      <c r="IV176" s="260"/>
    </row>
    <row r="177" spans="1:256" ht="18">
      <c r="A177" s="269" t="s">
        <v>395</v>
      </c>
      <c r="B177" s="277">
        <v>2633.63</v>
      </c>
      <c r="C177" s="277">
        <v>20653.39</v>
      </c>
      <c r="D177" s="267"/>
      <c r="E177" s="267"/>
      <c r="F177" s="268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0"/>
      <c r="AU177" s="260"/>
      <c r="AV177" s="260"/>
      <c r="AW177" s="260"/>
      <c r="AX177" s="260"/>
      <c r="AY177" s="260"/>
      <c r="AZ177" s="260"/>
      <c r="BA177" s="260"/>
      <c r="BB177" s="260"/>
      <c r="BC177" s="260"/>
      <c r="BD177" s="260"/>
      <c r="BE177" s="260"/>
      <c r="BF177" s="260"/>
      <c r="BG177" s="260"/>
      <c r="BH177" s="260"/>
      <c r="BI177" s="260"/>
      <c r="BJ177" s="260"/>
      <c r="BK177" s="260"/>
      <c r="BL177" s="260"/>
      <c r="BM177" s="260"/>
      <c r="BN177" s="260"/>
      <c r="BO177" s="260"/>
      <c r="BP177" s="260"/>
      <c r="BQ177" s="260"/>
      <c r="BR177" s="260"/>
      <c r="BS177" s="260"/>
      <c r="BT177" s="260"/>
      <c r="BU177" s="260"/>
      <c r="BV177" s="260"/>
      <c r="BW177" s="260"/>
      <c r="BX177" s="260"/>
      <c r="BY177" s="260"/>
      <c r="BZ177" s="260"/>
      <c r="CA177" s="260"/>
      <c r="CB177" s="260"/>
      <c r="CC177" s="260"/>
      <c r="CD177" s="260"/>
      <c r="CE177" s="260"/>
      <c r="CF177" s="260"/>
      <c r="CG177" s="260"/>
      <c r="CH177" s="260"/>
      <c r="CI177" s="260"/>
      <c r="CJ177" s="260"/>
      <c r="CK177" s="260"/>
      <c r="CL177" s="260"/>
      <c r="CM177" s="260"/>
      <c r="CN177" s="260"/>
      <c r="CO177" s="260"/>
      <c r="CP177" s="260"/>
      <c r="CQ177" s="260"/>
      <c r="CR177" s="260"/>
      <c r="CS177" s="260"/>
      <c r="CT177" s="260"/>
      <c r="CU177" s="260"/>
      <c r="CV177" s="260"/>
      <c r="CW177" s="260"/>
      <c r="CX177" s="260"/>
      <c r="CY177" s="260"/>
      <c r="CZ177" s="260"/>
      <c r="DA177" s="260"/>
      <c r="DB177" s="260"/>
      <c r="DC177" s="260"/>
      <c r="DD177" s="260"/>
      <c r="DE177" s="260"/>
      <c r="DF177" s="260"/>
      <c r="DG177" s="260"/>
      <c r="DH177" s="260"/>
      <c r="DI177" s="260"/>
      <c r="DJ177" s="260"/>
      <c r="DK177" s="260"/>
      <c r="DL177" s="260"/>
      <c r="DM177" s="260"/>
      <c r="DN177" s="260"/>
      <c r="DO177" s="260"/>
      <c r="DP177" s="260"/>
      <c r="DQ177" s="260"/>
      <c r="DR177" s="260"/>
      <c r="DS177" s="260"/>
      <c r="DT177" s="260"/>
      <c r="DU177" s="260"/>
      <c r="DV177" s="260"/>
      <c r="DW177" s="260"/>
      <c r="DX177" s="260"/>
      <c r="DY177" s="260"/>
      <c r="DZ177" s="260"/>
      <c r="EA177" s="260"/>
      <c r="EB177" s="260"/>
      <c r="EC177" s="260"/>
      <c r="ED177" s="260"/>
      <c r="EE177" s="260"/>
      <c r="EF177" s="260"/>
      <c r="EG177" s="260"/>
      <c r="EH177" s="260"/>
      <c r="EI177" s="260"/>
      <c r="EJ177" s="260"/>
      <c r="EK177" s="260"/>
      <c r="EL177" s="260"/>
      <c r="EM177" s="260"/>
      <c r="EN177" s="260"/>
      <c r="EO177" s="260"/>
      <c r="EP177" s="260"/>
      <c r="EQ177" s="260"/>
      <c r="ER177" s="260"/>
      <c r="ES177" s="260"/>
      <c r="ET177" s="260"/>
      <c r="EU177" s="260"/>
      <c r="EV177" s="260"/>
      <c r="EW177" s="260"/>
      <c r="EX177" s="260"/>
      <c r="EY177" s="260"/>
      <c r="EZ177" s="260"/>
      <c r="FA177" s="260"/>
      <c r="FB177" s="260"/>
      <c r="FC177" s="260"/>
      <c r="FD177" s="260"/>
      <c r="FE177" s="260"/>
      <c r="FF177" s="260"/>
      <c r="FG177" s="260"/>
      <c r="FH177" s="260"/>
      <c r="FI177" s="260"/>
      <c r="FJ177" s="260"/>
      <c r="FK177" s="260"/>
      <c r="FL177" s="260"/>
      <c r="FM177" s="260"/>
      <c r="FN177" s="260"/>
      <c r="FO177" s="260"/>
      <c r="FP177" s="260"/>
      <c r="FQ177" s="260"/>
      <c r="FR177" s="260"/>
      <c r="FS177" s="260"/>
      <c r="FT177" s="260"/>
      <c r="FU177" s="260"/>
      <c r="FV177" s="260"/>
      <c r="FW177" s="260"/>
      <c r="FX177" s="260"/>
      <c r="FY177" s="260"/>
      <c r="FZ177" s="260"/>
      <c r="GA177" s="260"/>
      <c r="GB177" s="260"/>
      <c r="GC177" s="260"/>
      <c r="GD177" s="260"/>
      <c r="GE177" s="260"/>
      <c r="GF177" s="260"/>
      <c r="GG177" s="260"/>
      <c r="GH177" s="260"/>
      <c r="GI177" s="260"/>
      <c r="GJ177" s="260"/>
      <c r="GK177" s="260"/>
      <c r="GL177" s="260"/>
      <c r="GM177" s="260"/>
      <c r="GN177" s="260"/>
      <c r="GO177" s="260"/>
      <c r="GP177" s="260"/>
      <c r="GQ177" s="260"/>
      <c r="GR177" s="260"/>
      <c r="GS177" s="260"/>
      <c r="GT177" s="260"/>
      <c r="GU177" s="260"/>
      <c r="GV177" s="260"/>
      <c r="GW177" s="260"/>
      <c r="GX177" s="260"/>
      <c r="GY177" s="260"/>
      <c r="GZ177" s="260"/>
      <c r="HA177" s="260"/>
      <c r="HB177" s="260"/>
      <c r="HC177" s="260"/>
      <c r="HD177" s="260"/>
      <c r="HE177" s="260"/>
      <c r="HF177" s="260"/>
      <c r="HG177" s="260"/>
      <c r="HH177" s="260"/>
      <c r="HI177" s="260"/>
      <c r="HJ177" s="260"/>
      <c r="HK177" s="260"/>
      <c r="HL177" s="260"/>
      <c r="HM177" s="260"/>
      <c r="HN177" s="260"/>
      <c r="HO177" s="260"/>
      <c r="HP177" s="260"/>
      <c r="HQ177" s="260"/>
      <c r="HR177" s="260"/>
      <c r="HS177" s="260"/>
      <c r="HT177" s="260"/>
      <c r="HU177" s="260"/>
      <c r="HV177" s="260"/>
      <c r="HW177" s="260"/>
      <c r="HX177" s="260"/>
      <c r="HY177" s="260"/>
      <c r="HZ177" s="260"/>
      <c r="IA177" s="260"/>
      <c r="IB177" s="260"/>
      <c r="IC177" s="260"/>
      <c r="ID177" s="260"/>
      <c r="IE177" s="260"/>
      <c r="IF177" s="260"/>
      <c r="IG177" s="260"/>
      <c r="IH177" s="260"/>
      <c r="II177" s="260"/>
      <c r="IJ177" s="260"/>
      <c r="IK177" s="260"/>
      <c r="IL177" s="260"/>
      <c r="IM177" s="260"/>
      <c r="IN177" s="260"/>
      <c r="IO177" s="260"/>
      <c r="IP177" s="260"/>
      <c r="IQ177" s="260"/>
      <c r="IR177" s="260"/>
      <c r="IS177" s="260"/>
      <c r="IT177" s="260"/>
      <c r="IU177" s="260"/>
      <c r="IV177" s="260"/>
    </row>
    <row r="178" spans="1:256" ht="18">
      <c r="A178" s="269" t="s">
        <v>396</v>
      </c>
      <c r="B178" s="277">
        <v>3905</v>
      </c>
      <c r="C178" s="277">
        <v>5800</v>
      </c>
      <c r="D178" s="267"/>
      <c r="E178" s="267"/>
      <c r="F178" s="268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60"/>
      <c r="AZ178" s="260"/>
      <c r="BA178" s="260"/>
      <c r="BB178" s="260"/>
      <c r="BC178" s="260"/>
      <c r="BD178" s="260"/>
      <c r="BE178" s="260"/>
      <c r="BF178" s="260"/>
      <c r="BG178" s="260"/>
      <c r="BH178" s="260"/>
      <c r="BI178" s="260"/>
      <c r="BJ178" s="260"/>
      <c r="BK178" s="260"/>
      <c r="BL178" s="260"/>
      <c r="BM178" s="260"/>
      <c r="BN178" s="260"/>
      <c r="BO178" s="260"/>
      <c r="BP178" s="260"/>
      <c r="BQ178" s="260"/>
      <c r="BR178" s="260"/>
      <c r="BS178" s="260"/>
      <c r="BT178" s="260"/>
      <c r="BU178" s="260"/>
      <c r="BV178" s="260"/>
      <c r="BW178" s="260"/>
      <c r="BX178" s="260"/>
      <c r="BY178" s="260"/>
      <c r="BZ178" s="260"/>
      <c r="CA178" s="260"/>
      <c r="CB178" s="260"/>
      <c r="CC178" s="260"/>
      <c r="CD178" s="260"/>
      <c r="CE178" s="260"/>
      <c r="CF178" s="260"/>
      <c r="CG178" s="260"/>
      <c r="CH178" s="260"/>
      <c r="CI178" s="260"/>
      <c r="CJ178" s="260"/>
      <c r="CK178" s="260"/>
      <c r="CL178" s="260"/>
      <c r="CM178" s="260"/>
      <c r="CN178" s="260"/>
      <c r="CO178" s="260"/>
      <c r="CP178" s="260"/>
      <c r="CQ178" s="260"/>
      <c r="CR178" s="260"/>
      <c r="CS178" s="260"/>
      <c r="CT178" s="260"/>
      <c r="CU178" s="260"/>
      <c r="CV178" s="260"/>
      <c r="CW178" s="260"/>
      <c r="CX178" s="260"/>
      <c r="CY178" s="260"/>
      <c r="CZ178" s="260"/>
      <c r="DA178" s="260"/>
      <c r="DB178" s="260"/>
      <c r="DC178" s="260"/>
      <c r="DD178" s="260"/>
      <c r="DE178" s="260"/>
      <c r="DF178" s="260"/>
      <c r="DG178" s="260"/>
      <c r="DH178" s="260"/>
      <c r="DI178" s="260"/>
      <c r="DJ178" s="260"/>
      <c r="DK178" s="260"/>
      <c r="DL178" s="260"/>
      <c r="DM178" s="260"/>
      <c r="DN178" s="260"/>
      <c r="DO178" s="260"/>
      <c r="DP178" s="260"/>
      <c r="DQ178" s="260"/>
      <c r="DR178" s="260"/>
      <c r="DS178" s="260"/>
      <c r="DT178" s="260"/>
      <c r="DU178" s="260"/>
      <c r="DV178" s="260"/>
      <c r="DW178" s="260"/>
      <c r="DX178" s="260"/>
      <c r="DY178" s="260"/>
      <c r="DZ178" s="260"/>
      <c r="EA178" s="260"/>
      <c r="EB178" s="260"/>
      <c r="EC178" s="260"/>
      <c r="ED178" s="260"/>
      <c r="EE178" s="260"/>
      <c r="EF178" s="260"/>
      <c r="EG178" s="260"/>
      <c r="EH178" s="260"/>
      <c r="EI178" s="260"/>
      <c r="EJ178" s="260"/>
      <c r="EK178" s="260"/>
      <c r="EL178" s="260"/>
      <c r="EM178" s="260"/>
      <c r="EN178" s="260"/>
      <c r="EO178" s="260"/>
      <c r="EP178" s="260"/>
      <c r="EQ178" s="260"/>
      <c r="ER178" s="260"/>
      <c r="ES178" s="260"/>
      <c r="ET178" s="260"/>
      <c r="EU178" s="260"/>
      <c r="EV178" s="260"/>
      <c r="EW178" s="260"/>
      <c r="EX178" s="260"/>
      <c r="EY178" s="260"/>
      <c r="EZ178" s="260"/>
      <c r="FA178" s="260"/>
      <c r="FB178" s="260"/>
      <c r="FC178" s="260"/>
      <c r="FD178" s="260"/>
      <c r="FE178" s="260"/>
      <c r="FF178" s="260"/>
      <c r="FG178" s="260"/>
      <c r="FH178" s="260"/>
      <c r="FI178" s="260"/>
      <c r="FJ178" s="260"/>
      <c r="FK178" s="260"/>
      <c r="FL178" s="260"/>
      <c r="FM178" s="260"/>
      <c r="FN178" s="260"/>
      <c r="FO178" s="260"/>
      <c r="FP178" s="260"/>
      <c r="FQ178" s="260"/>
      <c r="FR178" s="260"/>
      <c r="FS178" s="260"/>
      <c r="FT178" s="260"/>
      <c r="FU178" s="260"/>
      <c r="FV178" s="260"/>
      <c r="FW178" s="260"/>
      <c r="FX178" s="260"/>
      <c r="FY178" s="260"/>
      <c r="FZ178" s="260"/>
      <c r="GA178" s="260"/>
      <c r="GB178" s="260"/>
      <c r="GC178" s="260"/>
      <c r="GD178" s="260"/>
      <c r="GE178" s="260"/>
      <c r="GF178" s="260"/>
      <c r="GG178" s="260"/>
      <c r="GH178" s="260"/>
      <c r="GI178" s="260"/>
      <c r="GJ178" s="260"/>
      <c r="GK178" s="260"/>
      <c r="GL178" s="260"/>
      <c r="GM178" s="260"/>
      <c r="GN178" s="260"/>
      <c r="GO178" s="260"/>
      <c r="GP178" s="260"/>
      <c r="GQ178" s="260"/>
      <c r="GR178" s="260"/>
      <c r="GS178" s="260"/>
      <c r="GT178" s="260"/>
      <c r="GU178" s="260"/>
      <c r="GV178" s="260"/>
      <c r="GW178" s="260"/>
      <c r="GX178" s="260"/>
      <c r="GY178" s="260"/>
      <c r="GZ178" s="260"/>
      <c r="HA178" s="260"/>
      <c r="HB178" s="260"/>
      <c r="HC178" s="260"/>
      <c r="HD178" s="260"/>
      <c r="HE178" s="260"/>
      <c r="HF178" s="260"/>
      <c r="HG178" s="260"/>
      <c r="HH178" s="260"/>
      <c r="HI178" s="260"/>
      <c r="HJ178" s="260"/>
      <c r="HK178" s="260"/>
      <c r="HL178" s="260"/>
      <c r="HM178" s="260"/>
      <c r="HN178" s="260"/>
      <c r="HO178" s="260"/>
      <c r="HP178" s="260"/>
      <c r="HQ178" s="260"/>
      <c r="HR178" s="260"/>
      <c r="HS178" s="260"/>
      <c r="HT178" s="260"/>
      <c r="HU178" s="260"/>
      <c r="HV178" s="260"/>
      <c r="HW178" s="260"/>
      <c r="HX178" s="260"/>
      <c r="HY178" s="260"/>
      <c r="HZ178" s="260"/>
      <c r="IA178" s="260"/>
      <c r="IB178" s="260"/>
      <c r="IC178" s="260"/>
      <c r="ID178" s="260"/>
      <c r="IE178" s="260"/>
      <c r="IF178" s="260"/>
      <c r="IG178" s="260"/>
      <c r="IH178" s="260"/>
      <c r="II178" s="260"/>
      <c r="IJ178" s="260"/>
      <c r="IK178" s="260"/>
      <c r="IL178" s="260"/>
      <c r="IM178" s="260"/>
      <c r="IN178" s="260"/>
      <c r="IO178" s="260"/>
      <c r="IP178" s="260"/>
      <c r="IQ178" s="260"/>
      <c r="IR178" s="260"/>
      <c r="IS178" s="260"/>
      <c r="IT178" s="260"/>
      <c r="IU178" s="260"/>
      <c r="IV178" s="260"/>
    </row>
    <row r="179" spans="1:256" ht="18">
      <c r="A179" s="271" t="s">
        <v>219</v>
      </c>
      <c r="B179" s="267">
        <f>SUM(B171:B178)</f>
        <v>12927062.01</v>
      </c>
      <c r="C179" s="267">
        <f>SUM(C171:C178)</f>
        <v>12117421.83</v>
      </c>
      <c r="D179" s="267">
        <f>C179-B179</f>
        <v>-809640.1799999997</v>
      </c>
      <c r="E179" s="272">
        <f>D179/B179</f>
        <v>-0.06263141457615702</v>
      </c>
      <c r="F179" s="268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0"/>
      <c r="AU179" s="260"/>
      <c r="AV179" s="260"/>
      <c r="AW179" s="260"/>
      <c r="AX179" s="260"/>
      <c r="AY179" s="260"/>
      <c r="AZ179" s="260"/>
      <c r="BA179" s="260"/>
      <c r="BB179" s="260"/>
      <c r="BC179" s="260"/>
      <c r="BD179" s="260"/>
      <c r="BE179" s="260"/>
      <c r="BF179" s="260"/>
      <c r="BG179" s="260"/>
      <c r="BH179" s="260"/>
      <c r="BI179" s="260"/>
      <c r="BJ179" s="260"/>
      <c r="BK179" s="260"/>
      <c r="BL179" s="260"/>
      <c r="BM179" s="260"/>
      <c r="BN179" s="260"/>
      <c r="BO179" s="260"/>
      <c r="BP179" s="260"/>
      <c r="BQ179" s="260"/>
      <c r="BR179" s="260"/>
      <c r="BS179" s="260"/>
      <c r="BT179" s="260"/>
      <c r="BU179" s="260"/>
      <c r="BV179" s="260"/>
      <c r="BW179" s="260"/>
      <c r="BX179" s="260"/>
      <c r="BY179" s="260"/>
      <c r="BZ179" s="260"/>
      <c r="CA179" s="260"/>
      <c r="CB179" s="260"/>
      <c r="CC179" s="260"/>
      <c r="CD179" s="260"/>
      <c r="CE179" s="260"/>
      <c r="CF179" s="260"/>
      <c r="CG179" s="260"/>
      <c r="CH179" s="260"/>
      <c r="CI179" s="260"/>
      <c r="CJ179" s="260"/>
      <c r="CK179" s="260"/>
      <c r="CL179" s="260"/>
      <c r="CM179" s="260"/>
      <c r="CN179" s="260"/>
      <c r="CO179" s="260"/>
      <c r="CP179" s="260"/>
      <c r="CQ179" s="260"/>
      <c r="CR179" s="260"/>
      <c r="CS179" s="260"/>
      <c r="CT179" s="260"/>
      <c r="CU179" s="260"/>
      <c r="CV179" s="260"/>
      <c r="CW179" s="260"/>
      <c r="CX179" s="260"/>
      <c r="CY179" s="260"/>
      <c r="CZ179" s="260"/>
      <c r="DA179" s="260"/>
      <c r="DB179" s="260"/>
      <c r="DC179" s="260"/>
      <c r="DD179" s="260"/>
      <c r="DE179" s="260"/>
      <c r="DF179" s="260"/>
      <c r="DG179" s="260"/>
      <c r="DH179" s="260"/>
      <c r="DI179" s="260"/>
      <c r="DJ179" s="260"/>
      <c r="DK179" s="260"/>
      <c r="DL179" s="260"/>
      <c r="DM179" s="260"/>
      <c r="DN179" s="260"/>
      <c r="DO179" s="260"/>
      <c r="DP179" s="260"/>
      <c r="DQ179" s="260"/>
      <c r="DR179" s="260"/>
      <c r="DS179" s="260"/>
      <c r="DT179" s="260"/>
      <c r="DU179" s="260"/>
      <c r="DV179" s="260"/>
      <c r="DW179" s="260"/>
      <c r="DX179" s="260"/>
      <c r="DY179" s="260"/>
      <c r="DZ179" s="260"/>
      <c r="EA179" s="260"/>
      <c r="EB179" s="260"/>
      <c r="EC179" s="260"/>
      <c r="ED179" s="260"/>
      <c r="EE179" s="260"/>
      <c r="EF179" s="260"/>
      <c r="EG179" s="260"/>
      <c r="EH179" s="260"/>
      <c r="EI179" s="260"/>
      <c r="EJ179" s="260"/>
      <c r="EK179" s="260"/>
      <c r="EL179" s="260"/>
      <c r="EM179" s="260"/>
      <c r="EN179" s="260"/>
      <c r="EO179" s="260"/>
      <c r="EP179" s="260"/>
      <c r="EQ179" s="260"/>
      <c r="ER179" s="260"/>
      <c r="ES179" s="260"/>
      <c r="ET179" s="260"/>
      <c r="EU179" s="260"/>
      <c r="EV179" s="260"/>
      <c r="EW179" s="260"/>
      <c r="EX179" s="260"/>
      <c r="EY179" s="260"/>
      <c r="EZ179" s="260"/>
      <c r="FA179" s="260"/>
      <c r="FB179" s="260"/>
      <c r="FC179" s="260"/>
      <c r="FD179" s="260"/>
      <c r="FE179" s="260"/>
      <c r="FF179" s="260"/>
      <c r="FG179" s="260"/>
      <c r="FH179" s="260"/>
      <c r="FI179" s="260"/>
      <c r="FJ179" s="260"/>
      <c r="FK179" s="260"/>
      <c r="FL179" s="260"/>
      <c r="FM179" s="260"/>
      <c r="FN179" s="260"/>
      <c r="FO179" s="260"/>
      <c r="FP179" s="260"/>
      <c r="FQ179" s="260"/>
      <c r="FR179" s="260"/>
      <c r="FS179" s="260"/>
      <c r="FT179" s="260"/>
      <c r="FU179" s="260"/>
      <c r="FV179" s="260"/>
      <c r="FW179" s="260"/>
      <c r="FX179" s="260"/>
      <c r="FY179" s="260"/>
      <c r="FZ179" s="260"/>
      <c r="GA179" s="260"/>
      <c r="GB179" s="260"/>
      <c r="GC179" s="260"/>
      <c r="GD179" s="260"/>
      <c r="GE179" s="260"/>
      <c r="GF179" s="260"/>
      <c r="GG179" s="260"/>
      <c r="GH179" s="260"/>
      <c r="GI179" s="260"/>
      <c r="GJ179" s="260"/>
      <c r="GK179" s="260"/>
      <c r="GL179" s="260"/>
      <c r="GM179" s="260"/>
      <c r="GN179" s="260"/>
      <c r="GO179" s="260"/>
      <c r="GP179" s="260"/>
      <c r="GQ179" s="260"/>
      <c r="GR179" s="260"/>
      <c r="GS179" s="260"/>
      <c r="GT179" s="260"/>
      <c r="GU179" s="260"/>
      <c r="GV179" s="260"/>
      <c r="GW179" s="260"/>
      <c r="GX179" s="260"/>
      <c r="GY179" s="260"/>
      <c r="GZ179" s="260"/>
      <c r="HA179" s="260"/>
      <c r="HB179" s="260"/>
      <c r="HC179" s="260"/>
      <c r="HD179" s="260"/>
      <c r="HE179" s="260"/>
      <c r="HF179" s="260"/>
      <c r="HG179" s="260"/>
      <c r="HH179" s="260"/>
      <c r="HI179" s="260"/>
      <c r="HJ179" s="260"/>
      <c r="HK179" s="260"/>
      <c r="HL179" s="260"/>
      <c r="HM179" s="260"/>
      <c r="HN179" s="260"/>
      <c r="HO179" s="260"/>
      <c r="HP179" s="260"/>
      <c r="HQ179" s="260"/>
      <c r="HR179" s="260"/>
      <c r="HS179" s="260"/>
      <c r="HT179" s="260"/>
      <c r="HU179" s="260"/>
      <c r="HV179" s="260"/>
      <c r="HW179" s="260"/>
      <c r="HX179" s="260"/>
      <c r="HY179" s="260"/>
      <c r="HZ179" s="260"/>
      <c r="IA179" s="260"/>
      <c r="IB179" s="260"/>
      <c r="IC179" s="260"/>
      <c r="ID179" s="260"/>
      <c r="IE179" s="260"/>
      <c r="IF179" s="260"/>
      <c r="IG179" s="260"/>
      <c r="IH179" s="260"/>
      <c r="II179" s="260"/>
      <c r="IJ179" s="260"/>
      <c r="IK179" s="260"/>
      <c r="IL179" s="260"/>
      <c r="IM179" s="260"/>
      <c r="IN179" s="260"/>
      <c r="IO179" s="260"/>
      <c r="IP179" s="260"/>
      <c r="IQ179" s="260"/>
      <c r="IR179" s="260"/>
      <c r="IS179" s="260"/>
      <c r="IT179" s="260"/>
      <c r="IU179" s="260"/>
      <c r="IV179" s="260"/>
    </row>
    <row r="180" spans="1:256" ht="18">
      <c r="A180" s="273" t="s">
        <v>397</v>
      </c>
      <c r="B180" s="279">
        <v>14667</v>
      </c>
      <c r="C180" s="279">
        <v>46035</v>
      </c>
      <c r="D180" s="274"/>
      <c r="E180" s="274"/>
      <c r="F180" s="268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60"/>
      <c r="AZ180" s="260"/>
      <c r="BA180" s="260"/>
      <c r="BB180" s="260"/>
      <c r="BC180" s="260"/>
      <c r="BD180" s="260"/>
      <c r="BE180" s="260"/>
      <c r="BF180" s="260"/>
      <c r="BG180" s="260"/>
      <c r="BH180" s="260"/>
      <c r="BI180" s="260"/>
      <c r="BJ180" s="260"/>
      <c r="BK180" s="260"/>
      <c r="BL180" s="260"/>
      <c r="BM180" s="260"/>
      <c r="BN180" s="260"/>
      <c r="BO180" s="260"/>
      <c r="BP180" s="260"/>
      <c r="BQ180" s="260"/>
      <c r="BR180" s="260"/>
      <c r="BS180" s="260"/>
      <c r="BT180" s="260"/>
      <c r="BU180" s="260"/>
      <c r="BV180" s="260"/>
      <c r="BW180" s="260"/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60"/>
      <c r="CJ180" s="260"/>
      <c r="CK180" s="260"/>
      <c r="CL180" s="260"/>
      <c r="CM180" s="260"/>
      <c r="CN180" s="260"/>
      <c r="CO180" s="260"/>
      <c r="CP180" s="260"/>
      <c r="CQ180" s="260"/>
      <c r="CR180" s="260"/>
      <c r="CS180" s="260"/>
      <c r="CT180" s="260"/>
      <c r="CU180" s="260"/>
      <c r="CV180" s="260"/>
      <c r="CW180" s="260"/>
      <c r="CX180" s="260"/>
      <c r="CY180" s="260"/>
      <c r="CZ180" s="260"/>
      <c r="DA180" s="260"/>
      <c r="DB180" s="260"/>
      <c r="DC180" s="260"/>
      <c r="DD180" s="260"/>
      <c r="DE180" s="260"/>
      <c r="DF180" s="260"/>
      <c r="DG180" s="260"/>
      <c r="DH180" s="260"/>
      <c r="DI180" s="260"/>
      <c r="DJ180" s="260"/>
      <c r="DK180" s="260"/>
      <c r="DL180" s="260"/>
      <c r="DM180" s="260"/>
      <c r="DN180" s="260"/>
      <c r="DO180" s="260"/>
      <c r="DP180" s="260"/>
      <c r="DQ180" s="260"/>
      <c r="DR180" s="260"/>
      <c r="DS180" s="260"/>
      <c r="DT180" s="260"/>
      <c r="DU180" s="260"/>
      <c r="DV180" s="260"/>
      <c r="DW180" s="260"/>
      <c r="DX180" s="260"/>
      <c r="DY180" s="260"/>
      <c r="DZ180" s="260"/>
      <c r="EA180" s="260"/>
      <c r="EB180" s="260"/>
      <c r="EC180" s="260"/>
      <c r="ED180" s="260"/>
      <c r="EE180" s="260"/>
      <c r="EF180" s="260"/>
      <c r="EG180" s="260"/>
      <c r="EH180" s="260"/>
      <c r="EI180" s="260"/>
      <c r="EJ180" s="260"/>
      <c r="EK180" s="260"/>
      <c r="EL180" s="260"/>
      <c r="EM180" s="260"/>
      <c r="EN180" s="260"/>
      <c r="EO180" s="260"/>
      <c r="EP180" s="260"/>
      <c r="EQ180" s="260"/>
      <c r="ER180" s="260"/>
      <c r="ES180" s="260"/>
      <c r="ET180" s="260"/>
      <c r="EU180" s="260"/>
      <c r="EV180" s="260"/>
      <c r="EW180" s="260"/>
      <c r="EX180" s="260"/>
      <c r="EY180" s="260"/>
      <c r="EZ180" s="260"/>
      <c r="FA180" s="260"/>
      <c r="FB180" s="260"/>
      <c r="FC180" s="260"/>
      <c r="FD180" s="260"/>
      <c r="FE180" s="260"/>
      <c r="FF180" s="260"/>
      <c r="FG180" s="260"/>
      <c r="FH180" s="260"/>
      <c r="FI180" s="260"/>
      <c r="FJ180" s="260"/>
      <c r="FK180" s="260"/>
      <c r="FL180" s="260"/>
      <c r="FM180" s="260"/>
      <c r="FN180" s="260"/>
      <c r="FO180" s="260"/>
      <c r="FP180" s="260"/>
      <c r="FQ180" s="260"/>
      <c r="FR180" s="260"/>
      <c r="FS180" s="260"/>
      <c r="FT180" s="260"/>
      <c r="FU180" s="260"/>
      <c r="FV180" s="260"/>
      <c r="FW180" s="260"/>
      <c r="FX180" s="260"/>
      <c r="FY180" s="260"/>
      <c r="FZ180" s="260"/>
      <c r="GA180" s="260"/>
      <c r="GB180" s="260"/>
      <c r="GC180" s="260"/>
      <c r="GD180" s="260"/>
      <c r="GE180" s="260"/>
      <c r="GF180" s="260"/>
      <c r="GG180" s="260"/>
      <c r="GH180" s="260"/>
      <c r="GI180" s="260"/>
      <c r="GJ180" s="260"/>
      <c r="GK180" s="260"/>
      <c r="GL180" s="260"/>
      <c r="GM180" s="260"/>
      <c r="GN180" s="260"/>
      <c r="GO180" s="260"/>
      <c r="GP180" s="260"/>
      <c r="GQ180" s="260"/>
      <c r="GR180" s="260"/>
      <c r="GS180" s="260"/>
      <c r="GT180" s="260"/>
      <c r="GU180" s="260"/>
      <c r="GV180" s="260"/>
      <c r="GW180" s="260"/>
      <c r="GX180" s="260"/>
      <c r="GY180" s="260"/>
      <c r="GZ180" s="260"/>
      <c r="HA180" s="260"/>
      <c r="HB180" s="260"/>
      <c r="HC180" s="260"/>
      <c r="HD180" s="260"/>
      <c r="HE180" s="260"/>
      <c r="HF180" s="260"/>
      <c r="HG180" s="260"/>
      <c r="HH180" s="260"/>
      <c r="HI180" s="260"/>
      <c r="HJ180" s="260"/>
      <c r="HK180" s="260"/>
      <c r="HL180" s="260"/>
      <c r="HM180" s="260"/>
      <c r="HN180" s="260"/>
      <c r="HO180" s="260"/>
      <c r="HP180" s="260"/>
      <c r="HQ180" s="260"/>
      <c r="HR180" s="260"/>
      <c r="HS180" s="260"/>
      <c r="HT180" s="260"/>
      <c r="HU180" s="260"/>
      <c r="HV180" s="260"/>
      <c r="HW180" s="260"/>
      <c r="HX180" s="260"/>
      <c r="HY180" s="260"/>
      <c r="HZ180" s="260"/>
      <c r="IA180" s="260"/>
      <c r="IB180" s="260"/>
      <c r="IC180" s="260"/>
      <c r="ID180" s="260"/>
      <c r="IE180" s="260"/>
      <c r="IF180" s="260"/>
      <c r="IG180" s="260"/>
      <c r="IH180" s="260"/>
      <c r="II180" s="260"/>
      <c r="IJ180" s="260"/>
      <c r="IK180" s="260"/>
      <c r="IL180" s="260"/>
      <c r="IM180" s="260"/>
      <c r="IN180" s="260"/>
      <c r="IO180" s="260"/>
      <c r="IP180" s="260"/>
      <c r="IQ180" s="260"/>
      <c r="IR180" s="260"/>
      <c r="IS180" s="260"/>
      <c r="IT180" s="260"/>
      <c r="IU180" s="260"/>
      <c r="IV180" s="260"/>
    </row>
    <row r="181" spans="1:256" ht="18">
      <c r="A181" s="271" t="s">
        <v>219</v>
      </c>
      <c r="B181" s="267">
        <f>SUM(B180:B180)</f>
        <v>14667</v>
      </c>
      <c r="C181" s="267">
        <f>SUM(C180:C180)</f>
        <v>46035</v>
      </c>
      <c r="D181" s="267">
        <f>C181-B181</f>
        <v>31368</v>
      </c>
      <c r="E181" s="272">
        <f>D181/B181</f>
        <v>2.1386786663939454</v>
      </c>
      <c r="F181" s="268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0"/>
      <c r="BD181" s="260"/>
      <c r="BE181" s="260"/>
      <c r="BF181" s="260"/>
      <c r="BG181" s="260"/>
      <c r="BH181" s="260"/>
      <c r="BI181" s="260"/>
      <c r="BJ181" s="260"/>
      <c r="BK181" s="260"/>
      <c r="BL181" s="260"/>
      <c r="BM181" s="260"/>
      <c r="BN181" s="260"/>
      <c r="BO181" s="260"/>
      <c r="BP181" s="260"/>
      <c r="BQ181" s="260"/>
      <c r="BR181" s="260"/>
      <c r="BS181" s="260"/>
      <c r="BT181" s="260"/>
      <c r="BU181" s="260"/>
      <c r="BV181" s="260"/>
      <c r="BW181" s="260"/>
      <c r="BX181" s="260"/>
      <c r="BY181" s="260"/>
      <c r="BZ181" s="260"/>
      <c r="CA181" s="260"/>
      <c r="CB181" s="260"/>
      <c r="CC181" s="260"/>
      <c r="CD181" s="260"/>
      <c r="CE181" s="260"/>
      <c r="CF181" s="260"/>
      <c r="CG181" s="260"/>
      <c r="CH181" s="260"/>
      <c r="CI181" s="260"/>
      <c r="CJ181" s="260"/>
      <c r="CK181" s="260"/>
      <c r="CL181" s="260"/>
      <c r="CM181" s="260"/>
      <c r="CN181" s="260"/>
      <c r="CO181" s="260"/>
      <c r="CP181" s="260"/>
      <c r="CQ181" s="260"/>
      <c r="CR181" s="260"/>
      <c r="CS181" s="260"/>
      <c r="CT181" s="260"/>
      <c r="CU181" s="260"/>
      <c r="CV181" s="260"/>
      <c r="CW181" s="260"/>
      <c r="CX181" s="260"/>
      <c r="CY181" s="260"/>
      <c r="CZ181" s="260"/>
      <c r="DA181" s="260"/>
      <c r="DB181" s="260"/>
      <c r="DC181" s="260"/>
      <c r="DD181" s="260"/>
      <c r="DE181" s="260"/>
      <c r="DF181" s="260"/>
      <c r="DG181" s="260"/>
      <c r="DH181" s="260"/>
      <c r="DI181" s="260"/>
      <c r="DJ181" s="260"/>
      <c r="DK181" s="260"/>
      <c r="DL181" s="260"/>
      <c r="DM181" s="260"/>
      <c r="DN181" s="260"/>
      <c r="DO181" s="260"/>
      <c r="DP181" s="260"/>
      <c r="DQ181" s="260"/>
      <c r="DR181" s="260"/>
      <c r="DS181" s="260"/>
      <c r="DT181" s="260"/>
      <c r="DU181" s="260"/>
      <c r="DV181" s="260"/>
      <c r="DW181" s="260"/>
      <c r="DX181" s="260"/>
      <c r="DY181" s="260"/>
      <c r="DZ181" s="260"/>
      <c r="EA181" s="260"/>
      <c r="EB181" s="260"/>
      <c r="EC181" s="260"/>
      <c r="ED181" s="260"/>
      <c r="EE181" s="260"/>
      <c r="EF181" s="260"/>
      <c r="EG181" s="260"/>
      <c r="EH181" s="260"/>
      <c r="EI181" s="260"/>
      <c r="EJ181" s="260"/>
      <c r="EK181" s="260"/>
      <c r="EL181" s="260"/>
      <c r="EM181" s="260"/>
      <c r="EN181" s="260"/>
      <c r="EO181" s="260"/>
      <c r="EP181" s="260"/>
      <c r="EQ181" s="260"/>
      <c r="ER181" s="260"/>
      <c r="ES181" s="260"/>
      <c r="ET181" s="260"/>
      <c r="EU181" s="260"/>
      <c r="EV181" s="260"/>
      <c r="EW181" s="260"/>
      <c r="EX181" s="260"/>
      <c r="EY181" s="260"/>
      <c r="EZ181" s="260"/>
      <c r="FA181" s="260"/>
      <c r="FB181" s="260"/>
      <c r="FC181" s="260"/>
      <c r="FD181" s="260"/>
      <c r="FE181" s="260"/>
      <c r="FF181" s="260"/>
      <c r="FG181" s="260"/>
      <c r="FH181" s="260"/>
      <c r="FI181" s="260"/>
      <c r="FJ181" s="260"/>
      <c r="FK181" s="260"/>
      <c r="FL181" s="260"/>
      <c r="FM181" s="260"/>
      <c r="FN181" s="260"/>
      <c r="FO181" s="260"/>
      <c r="FP181" s="260"/>
      <c r="FQ181" s="260"/>
      <c r="FR181" s="260"/>
      <c r="FS181" s="260"/>
      <c r="FT181" s="260"/>
      <c r="FU181" s="260"/>
      <c r="FV181" s="260"/>
      <c r="FW181" s="260"/>
      <c r="FX181" s="260"/>
      <c r="FY181" s="260"/>
      <c r="FZ181" s="260"/>
      <c r="GA181" s="260"/>
      <c r="GB181" s="260"/>
      <c r="GC181" s="260"/>
      <c r="GD181" s="260"/>
      <c r="GE181" s="260"/>
      <c r="GF181" s="260"/>
      <c r="GG181" s="260"/>
      <c r="GH181" s="260"/>
      <c r="GI181" s="260"/>
      <c r="GJ181" s="260"/>
      <c r="GK181" s="260"/>
      <c r="GL181" s="260"/>
      <c r="GM181" s="260"/>
      <c r="GN181" s="260"/>
      <c r="GO181" s="260"/>
      <c r="GP181" s="260"/>
      <c r="GQ181" s="260"/>
      <c r="GR181" s="260"/>
      <c r="GS181" s="260"/>
      <c r="GT181" s="260"/>
      <c r="GU181" s="260"/>
      <c r="GV181" s="260"/>
      <c r="GW181" s="260"/>
      <c r="GX181" s="260"/>
      <c r="GY181" s="260"/>
      <c r="GZ181" s="260"/>
      <c r="HA181" s="260"/>
      <c r="HB181" s="260"/>
      <c r="HC181" s="260"/>
      <c r="HD181" s="260"/>
      <c r="HE181" s="260"/>
      <c r="HF181" s="260"/>
      <c r="HG181" s="260"/>
      <c r="HH181" s="260"/>
      <c r="HI181" s="260"/>
      <c r="HJ181" s="260"/>
      <c r="HK181" s="260"/>
      <c r="HL181" s="260"/>
      <c r="HM181" s="260"/>
      <c r="HN181" s="260"/>
      <c r="HO181" s="260"/>
      <c r="HP181" s="260"/>
      <c r="HQ181" s="260"/>
      <c r="HR181" s="260"/>
      <c r="HS181" s="260"/>
      <c r="HT181" s="260"/>
      <c r="HU181" s="260"/>
      <c r="HV181" s="260"/>
      <c r="HW181" s="260"/>
      <c r="HX181" s="260"/>
      <c r="HY181" s="260"/>
      <c r="HZ181" s="260"/>
      <c r="IA181" s="260"/>
      <c r="IB181" s="260"/>
      <c r="IC181" s="260"/>
      <c r="ID181" s="260"/>
      <c r="IE181" s="260"/>
      <c r="IF181" s="260"/>
      <c r="IG181" s="260"/>
      <c r="IH181" s="260"/>
      <c r="II181" s="260"/>
      <c r="IJ181" s="260"/>
      <c r="IK181" s="260"/>
      <c r="IL181" s="260"/>
      <c r="IM181" s="260"/>
      <c r="IN181" s="260"/>
      <c r="IO181" s="260"/>
      <c r="IP181" s="260"/>
      <c r="IQ181" s="260"/>
      <c r="IR181" s="260"/>
      <c r="IS181" s="260"/>
      <c r="IT181" s="260"/>
      <c r="IU181" s="260"/>
      <c r="IV181" s="260"/>
    </row>
    <row r="182" spans="1:256" ht="18">
      <c r="A182" s="273" t="s">
        <v>398</v>
      </c>
      <c r="B182" s="279">
        <v>25400.34</v>
      </c>
      <c r="C182" s="279">
        <v>50513.68</v>
      </c>
      <c r="D182" s="274"/>
      <c r="E182" s="274"/>
      <c r="F182" s="268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60"/>
      <c r="AZ182" s="260"/>
      <c r="BA182" s="260"/>
      <c r="BB182" s="260"/>
      <c r="BC182" s="260"/>
      <c r="BD182" s="260"/>
      <c r="BE182" s="260"/>
      <c r="BF182" s="260"/>
      <c r="BG182" s="260"/>
      <c r="BH182" s="260"/>
      <c r="BI182" s="260"/>
      <c r="BJ182" s="260"/>
      <c r="BK182" s="260"/>
      <c r="BL182" s="260"/>
      <c r="BM182" s="260"/>
      <c r="BN182" s="260"/>
      <c r="BO182" s="260"/>
      <c r="BP182" s="260"/>
      <c r="BQ182" s="260"/>
      <c r="BR182" s="260"/>
      <c r="BS182" s="260"/>
      <c r="BT182" s="260"/>
      <c r="BU182" s="260"/>
      <c r="BV182" s="260"/>
      <c r="BW182" s="260"/>
      <c r="BX182" s="260"/>
      <c r="BY182" s="260"/>
      <c r="BZ182" s="260"/>
      <c r="CA182" s="260"/>
      <c r="CB182" s="260"/>
      <c r="CC182" s="260"/>
      <c r="CD182" s="260"/>
      <c r="CE182" s="260"/>
      <c r="CF182" s="260"/>
      <c r="CG182" s="260"/>
      <c r="CH182" s="260"/>
      <c r="CI182" s="260"/>
      <c r="CJ182" s="260"/>
      <c r="CK182" s="260"/>
      <c r="CL182" s="260"/>
      <c r="CM182" s="260"/>
      <c r="CN182" s="260"/>
      <c r="CO182" s="260"/>
      <c r="CP182" s="260"/>
      <c r="CQ182" s="260"/>
      <c r="CR182" s="260"/>
      <c r="CS182" s="260"/>
      <c r="CT182" s="260"/>
      <c r="CU182" s="260"/>
      <c r="CV182" s="260"/>
      <c r="CW182" s="260"/>
      <c r="CX182" s="260"/>
      <c r="CY182" s="260"/>
      <c r="CZ182" s="260"/>
      <c r="DA182" s="260"/>
      <c r="DB182" s="260"/>
      <c r="DC182" s="260"/>
      <c r="DD182" s="260"/>
      <c r="DE182" s="260"/>
      <c r="DF182" s="260"/>
      <c r="DG182" s="260"/>
      <c r="DH182" s="260"/>
      <c r="DI182" s="260"/>
      <c r="DJ182" s="260"/>
      <c r="DK182" s="260"/>
      <c r="DL182" s="260"/>
      <c r="DM182" s="260"/>
      <c r="DN182" s="260"/>
      <c r="DO182" s="260"/>
      <c r="DP182" s="260"/>
      <c r="DQ182" s="260"/>
      <c r="DR182" s="260"/>
      <c r="DS182" s="260"/>
      <c r="DT182" s="260"/>
      <c r="DU182" s="260"/>
      <c r="DV182" s="260"/>
      <c r="DW182" s="260"/>
      <c r="DX182" s="260"/>
      <c r="DY182" s="260"/>
      <c r="DZ182" s="260"/>
      <c r="EA182" s="260"/>
      <c r="EB182" s="260"/>
      <c r="EC182" s="260"/>
      <c r="ED182" s="260"/>
      <c r="EE182" s="260"/>
      <c r="EF182" s="260"/>
      <c r="EG182" s="260"/>
      <c r="EH182" s="260"/>
      <c r="EI182" s="260"/>
      <c r="EJ182" s="260"/>
      <c r="EK182" s="260"/>
      <c r="EL182" s="260"/>
      <c r="EM182" s="260"/>
      <c r="EN182" s="260"/>
      <c r="EO182" s="260"/>
      <c r="EP182" s="260"/>
      <c r="EQ182" s="260"/>
      <c r="ER182" s="260"/>
      <c r="ES182" s="260"/>
      <c r="ET182" s="260"/>
      <c r="EU182" s="260"/>
      <c r="EV182" s="260"/>
      <c r="EW182" s="260"/>
      <c r="EX182" s="260"/>
      <c r="EY182" s="260"/>
      <c r="EZ182" s="260"/>
      <c r="FA182" s="260"/>
      <c r="FB182" s="260"/>
      <c r="FC182" s="260"/>
      <c r="FD182" s="260"/>
      <c r="FE182" s="260"/>
      <c r="FF182" s="260"/>
      <c r="FG182" s="260"/>
      <c r="FH182" s="260"/>
      <c r="FI182" s="260"/>
      <c r="FJ182" s="260"/>
      <c r="FK182" s="260"/>
      <c r="FL182" s="260"/>
      <c r="FM182" s="260"/>
      <c r="FN182" s="260"/>
      <c r="FO182" s="260"/>
      <c r="FP182" s="260"/>
      <c r="FQ182" s="260"/>
      <c r="FR182" s="260"/>
      <c r="FS182" s="260"/>
      <c r="FT182" s="260"/>
      <c r="FU182" s="260"/>
      <c r="FV182" s="260"/>
      <c r="FW182" s="260"/>
      <c r="FX182" s="260"/>
      <c r="FY182" s="260"/>
      <c r="FZ182" s="260"/>
      <c r="GA182" s="260"/>
      <c r="GB182" s="260"/>
      <c r="GC182" s="260"/>
      <c r="GD182" s="260"/>
      <c r="GE182" s="260"/>
      <c r="GF182" s="260"/>
      <c r="GG182" s="260"/>
      <c r="GH182" s="260"/>
      <c r="GI182" s="260"/>
      <c r="GJ182" s="260"/>
      <c r="GK182" s="260"/>
      <c r="GL182" s="260"/>
      <c r="GM182" s="260"/>
      <c r="GN182" s="260"/>
      <c r="GO182" s="260"/>
      <c r="GP182" s="260"/>
      <c r="GQ182" s="260"/>
      <c r="GR182" s="260"/>
      <c r="GS182" s="260"/>
      <c r="GT182" s="260"/>
      <c r="GU182" s="260"/>
      <c r="GV182" s="260"/>
      <c r="GW182" s="260"/>
      <c r="GX182" s="260"/>
      <c r="GY182" s="260"/>
      <c r="GZ182" s="260"/>
      <c r="HA182" s="260"/>
      <c r="HB182" s="260"/>
      <c r="HC182" s="260"/>
      <c r="HD182" s="260"/>
      <c r="HE182" s="260"/>
      <c r="HF182" s="260"/>
      <c r="HG182" s="260"/>
      <c r="HH182" s="260"/>
      <c r="HI182" s="260"/>
      <c r="HJ182" s="260"/>
      <c r="HK182" s="260"/>
      <c r="HL182" s="260"/>
      <c r="HM182" s="260"/>
      <c r="HN182" s="260"/>
      <c r="HO182" s="260"/>
      <c r="HP182" s="260"/>
      <c r="HQ182" s="260"/>
      <c r="HR182" s="260"/>
      <c r="HS182" s="260"/>
      <c r="HT182" s="260"/>
      <c r="HU182" s="260"/>
      <c r="HV182" s="260"/>
      <c r="HW182" s="260"/>
      <c r="HX182" s="260"/>
      <c r="HY182" s="260"/>
      <c r="HZ182" s="260"/>
      <c r="IA182" s="260"/>
      <c r="IB182" s="260"/>
      <c r="IC182" s="260"/>
      <c r="ID182" s="260"/>
      <c r="IE182" s="260"/>
      <c r="IF182" s="260"/>
      <c r="IG182" s="260"/>
      <c r="IH182" s="260"/>
      <c r="II182" s="260"/>
      <c r="IJ182" s="260"/>
      <c r="IK182" s="260"/>
      <c r="IL182" s="260"/>
      <c r="IM182" s="260"/>
      <c r="IN182" s="260"/>
      <c r="IO182" s="260"/>
      <c r="IP182" s="260"/>
      <c r="IQ182" s="260"/>
      <c r="IR182" s="260"/>
      <c r="IS182" s="260"/>
      <c r="IT182" s="260"/>
      <c r="IU182" s="260"/>
      <c r="IV182" s="260"/>
    </row>
    <row r="183" spans="1:256" ht="18">
      <c r="A183" s="271" t="s">
        <v>219</v>
      </c>
      <c r="B183" s="267">
        <f>SUM(B182:B182)</f>
        <v>25400.34</v>
      </c>
      <c r="C183" s="267">
        <v>50513.68</v>
      </c>
      <c r="D183" s="267">
        <f>C183-B183</f>
        <v>25113.34</v>
      </c>
      <c r="E183" s="272">
        <f>D183/B183</f>
        <v>0.9887009386488528</v>
      </c>
      <c r="F183" s="268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0"/>
      <c r="AZ183" s="260"/>
      <c r="BA183" s="260"/>
      <c r="BB183" s="260"/>
      <c r="BC183" s="260"/>
      <c r="BD183" s="260"/>
      <c r="BE183" s="260"/>
      <c r="BF183" s="260"/>
      <c r="BG183" s="260"/>
      <c r="BH183" s="260"/>
      <c r="BI183" s="260"/>
      <c r="BJ183" s="260"/>
      <c r="BK183" s="260"/>
      <c r="BL183" s="260"/>
      <c r="BM183" s="260"/>
      <c r="BN183" s="260"/>
      <c r="BO183" s="260"/>
      <c r="BP183" s="260"/>
      <c r="BQ183" s="260"/>
      <c r="BR183" s="260"/>
      <c r="BS183" s="260"/>
      <c r="BT183" s="260"/>
      <c r="BU183" s="260"/>
      <c r="BV183" s="260"/>
      <c r="BW183" s="260"/>
      <c r="BX183" s="260"/>
      <c r="BY183" s="260"/>
      <c r="BZ183" s="260"/>
      <c r="CA183" s="260"/>
      <c r="CB183" s="260"/>
      <c r="CC183" s="260"/>
      <c r="CD183" s="260"/>
      <c r="CE183" s="260"/>
      <c r="CF183" s="260"/>
      <c r="CG183" s="260"/>
      <c r="CH183" s="260"/>
      <c r="CI183" s="260"/>
      <c r="CJ183" s="260"/>
      <c r="CK183" s="260"/>
      <c r="CL183" s="260"/>
      <c r="CM183" s="260"/>
      <c r="CN183" s="260"/>
      <c r="CO183" s="260"/>
      <c r="CP183" s="260"/>
      <c r="CQ183" s="260"/>
      <c r="CR183" s="260"/>
      <c r="CS183" s="260"/>
      <c r="CT183" s="260"/>
      <c r="CU183" s="260"/>
      <c r="CV183" s="260"/>
      <c r="CW183" s="260"/>
      <c r="CX183" s="260"/>
      <c r="CY183" s="260"/>
      <c r="CZ183" s="260"/>
      <c r="DA183" s="260"/>
      <c r="DB183" s="260"/>
      <c r="DC183" s="260"/>
      <c r="DD183" s="260"/>
      <c r="DE183" s="260"/>
      <c r="DF183" s="260"/>
      <c r="DG183" s="260"/>
      <c r="DH183" s="260"/>
      <c r="DI183" s="260"/>
      <c r="DJ183" s="260"/>
      <c r="DK183" s="260"/>
      <c r="DL183" s="260"/>
      <c r="DM183" s="260"/>
      <c r="DN183" s="260"/>
      <c r="DO183" s="260"/>
      <c r="DP183" s="260"/>
      <c r="DQ183" s="260"/>
      <c r="DR183" s="260"/>
      <c r="DS183" s="260"/>
      <c r="DT183" s="260"/>
      <c r="DU183" s="260"/>
      <c r="DV183" s="260"/>
      <c r="DW183" s="260"/>
      <c r="DX183" s="260"/>
      <c r="DY183" s="260"/>
      <c r="DZ183" s="260"/>
      <c r="EA183" s="260"/>
      <c r="EB183" s="260"/>
      <c r="EC183" s="260"/>
      <c r="ED183" s="260"/>
      <c r="EE183" s="260"/>
      <c r="EF183" s="260"/>
      <c r="EG183" s="260"/>
      <c r="EH183" s="260"/>
      <c r="EI183" s="260"/>
      <c r="EJ183" s="260"/>
      <c r="EK183" s="260"/>
      <c r="EL183" s="260"/>
      <c r="EM183" s="260"/>
      <c r="EN183" s="260"/>
      <c r="EO183" s="260"/>
      <c r="EP183" s="260"/>
      <c r="EQ183" s="260"/>
      <c r="ER183" s="260"/>
      <c r="ES183" s="260"/>
      <c r="ET183" s="260"/>
      <c r="EU183" s="260"/>
      <c r="EV183" s="260"/>
      <c r="EW183" s="260"/>
      <c r="EX183" s="260"/>
      <c r="EY183" s="260"/>
      <c r="EZ183" s="260"/>
      <c r="FA183" s="260"/>
      <c r="FB183" s="260"/>
      <c r="FC183" s="260"/>
      <c r="FD183" s="260"/>
      <c r="FE183" s="260"/>
      <c r="FF183" s="260"/>
      <c r="FG183" s="260"/>
      <c r="FH183" s="260"/>
      <c r="FI183" s="260"/>
      <c r="FJ183" s="260"/>
      <c r="FK183" s="260"/>
      <c r="FL183" s="260"/>
      <c r="FM183" s="260"/>
      <c r="FN183" s="260"/>
      <c r="FO183" s="260"/>
      <c r="FP183" s="260"/>
      <c r="FQ183" s="260"/>
      <c r="FR183" s="260"/>
      <c r="FS183" s="260"/>
      <c r="FT183" s="260"/>
      <c r="FU183" s="260"/>
      <c r="FV183" s="260"/>
      <c r="FW183" s="260"/>
      <c r="FX183" s="260"/>
      <c r="FY183" s="260"/>
      <c r="FZ183" s="260"/>
      <c r="GA183" s="260"/>
      <c r="GB183" s="260"/>
      <c r="GC183" s="260"/>
      <c r="GD183" s="260"/>
      <c r="GE183" s="260"/>
      <c r="GF183" s="260"/>
      <c r="GG183" s="260"/>
      <c r="GH183" s="260"/>
      <c r="GI183" s="260"/>
      <c r="GJ183" s="260"/>
      <c r="GK183" s="260"/>
      <c r="GL183" s="260"/>
      <c r="GM183" s="260"/>
      <c r="GN183" s="260"/>
      <c r="GO183" s="260"/>
      <c r="GP183" s="260"/>
      <c r="GQ183" s="260"/>
      <c r="GR183" s="260"/>
      <c r="GS183" s="260"/>
      <c r="GT183" s="260"/>
      <c r="GU183" s="260"/>
      <c r="GV183" s="260"/>
      <c r="GW183" s="260"/>
      <c r="GX183" s="260"/>
      <c r="GY183" s="260"/>
      <c r="GZ183" s="260"/>
      <c r="HA183" s="260"/>
      <c r="HB183" s="260"/>
      <c r="HC183" s="260"/>
      <c r="HD183" s="260"/>
      <c r="HE183" s="260"/>
      <c r="HF183" s="260"/>
      <c r="HG183" s="260"/>
      <c r="HH183" s="260"/>
      <c r="HI183" s="260"/>
      <c r="HJ183" s="260"/>
      <c r="HK183" s="260"/>
      <c r="HL183" s="260"/>
      <c r="HM183" s="260"/>
      <c r="HN183" s="260"/>
      <c r="HO183" s="260"/>
      <c r="HP183" s="260"/>
      <c r="HQ183" s="260"/>
      <c r="HR183" s="260"/>
      <c r="HS183" s="260"/>
      <c r="HT183" s="260"/>
      <c r="HU183" s="260"/>
      <c r="HV183" s="260"/>
      <c r="HW183" s="260"/>
      <c r="HX183" s="260"/>
      <c r="HY183" s="260"/>
      <c r="HZ183" s="260"/>
      <c r="IA183" s="260"/>
      <c r="IB183" s="260"/>
      <c r="IC183" s="260"/>
      <c r="ID183" s="260"/>
      <c r="IE183" s="260"/>
      <c r="IF183" s="260"/>
      <c r="IG183" s="260"/>
      <c r="IH183" s="260"/>
      <c r="II183" s="260"/>
      <c r="IJ183" s="260"/>
      <c r="IK183" s="260"/>
      <c r="IL183" s="260"/>
      <c r="IM183" s="260"/>
      <c r="IN183" s="260"/>
      <c r="IO183" s="260"/>
      <c r="IP183" s="260"/>
      <c r="IQ183" s="260"/>
      <c r="IR183" s="260"/>
      <c r="IS183" s="260"/>
      <c r="IT183" s="260"/>
      <c r="IU183" s="260"/>
      <c r="IV183" s="260"/>
    </row>
    <row r="184" spans="1:256" ht="18">
      <c r="A184" s="266" t="s">
        <v>399</v>
      </c>
      <c r="B184" s="266">
        <f>B7+B10+B15+B24+B33+B38+B48+B64+B82+B84+B88+B95+B123+B143+B163+B167+B169+B179+B181+B183</f>
        <v>575362569.35</v>
      </c>
      <c r="C184" s="266">
        <f>C7+C10+C15+C24+C33+C38+C48+C64+C82+C84+C88+C95+C123+C143+C163+C167+C169+C179+C181+C183</f>
        <v>583889651.99</v>
      </c>
      <c r="D184" s="266">
        <f>C184-B184</f>
        <v>8527082.639999986</v>
      </c>
      <c r="E184" s="281">
        <f>D184/B184</f>
        <v>0.014820363878785549</v>
      </c>
      <c r="F184" s="268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0"/>
      <c r="BC184" s="260"/>
      <c r="BD184" s="260"/>
      <c r="BE184" s="260"/>
      <c r="BF184" s="260"/>
      <c r="BG184" s="260"/>
      <c r="BH184" s="260"/>
      <c r="BI184" s="260"/>
      <c r="BJ184" s="260"/>
      <c r="BK184" s="260"/>
      <c r="BL184" s="260"/>
      <c r="BM184" s="260"/>
      <c r="BN184" s="260"/>
      <c r="BO184" s="260"/>
      <c r="BP184" s="260"/>
      <c r="BQ184" s="260"/>
      <c r="BR184" s="260"/>
      <c r="BS184" s="260"/>
      <c r="BT184" s="260"/>
      <c r="BU184" s="260"/>
      <c r="BV184" s="260"/>
      <c r="BW184" s="260"/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60"/>
      <c r="CJ184" s="260"/>
      <c r="CK184" s="260"/>
      <c r="CL184" s="260"/>
      <c r="CM184" s="260"/>
      <c r="CN184" s="260"/>
      <c r="CO184" s="260"/>
      <c r="CP184" s="260"/>
      <c r="CQ184" s="260"/>
      <c r="CR184" s="260"/>
      <c r="CS184" s="260"/>
      <c r="CT184" s="260"/>
      <c r="CU184" s="260"/>
      <c r="CV184" s="260"/>
      <c r="CW184" s="260"/>
      <c r="CX184" s="260"/>
      <c r="CY184" s="260"/>
      <c r="CZ184" s="260"/>
      <c r="DA184" s="260"/>
      <c r="DB184" s="260"/>
      <c r="DC184" s="260"/>
      <c r="DD184" s="260"/>
      <c r="DE184" s="260"/>
      <c r="DF184" s="260"/>
      <c r="DG184" s="260"/>
      <c r="DH184" s="260"/>
      <c r="DI184" s="260"/>
      <c r="DJ184" s="260"/>
      <c r="DK184" s="260"/>
      <c r="DL184" s="260"/>
      <c r="DM184" s="260"/>
      <c r="DN184" s="260"/>
      <c r="DO184" s="260"/>
      <c r="DP184" s="260"/>
      <c r="DQ184" s="260"/>
      <c r="DR184" s="260"/>
      <c r="DS184" s="260"/>
      <c r="DT184" s="260"/>
      <c r="DU184" s="260"/>
      <c r="DV184" s="260"/>
      <c r="DW184" s="260"/>
      <c r="DX184" s="260"/>
      <c r="DY184" s="260"/>
      <c r="DZ184" s="260"/>
      <c r="EA184" s="260"/>
      <c r="EB184" s="260"/>
      <c r="EC184" s="260"/>
      <c r="ED184" s="260"/>
      <c r="EE184" s="260"/>
      <c r="EF184" s="260"/>
      <c r="EG184" s="260"/>
      <c r="EH184" s="260"/>
      <c r="EI184" s="260"/>
      <c r="EJ184" s="260"/>
      <c r="EK184" s="260"/>
      <c r="EL184" s="260"/>
      <c r="EM184" s="260"/>
      <c r="EN184" s="260"/>
      <c r="EO184" s="260"/>
      <c r="EP184" s="260"/>
      <c r="EQ184" s="260"/>
      <c r="ER184" s="260"/>
      <c r="ES184" s="260"/>
      <c r="ET184" s="260"/>
      <c r="EU184" s="260"/>
      <c r="EV184" s="260"/>
      <c r="EW184" s="260"/>
      <c r="EX184" s="260"/>
      <c r="EY184" s="260"/>
      <c r="EZ184" s="260"/>
      <c r="FA184" s="260"/>
      <c r="FB184" s="260"/>
      <c r="FC184" s="260"/>
      <c r="FD184" s="260"/>
      <c r="FE184" s="260"/>
      <c r="FF184" s="260"/>
      <c r="FG184" s="260"/>
      <c r="FH184" s="260"/>
      <c r="FI184" s="260"/>
      <c r="FJ184" s="260"/>
      <c r="FK184" s="260"/>
      <c r="FL184" s="260"/>
      <c r="FM184" s="260"/>
      <c r="FN184" s="260"/>
      <c r="FO184" s="260"/>
      <c r="FP184" s="260"/>
      <c r="FQ184" s="260"/>
      <c r="FR184" s="260"/>
      <c r="FS184" s="260"/>
      <c r="FT184" s="260"/>
      <c r="FU184" s="260"/>
      <c r="FV184" s="260"/>
      <c r="FW184" s="260"/>
      <c r="FX184" s="260"/>
      <c r="FY184" s="260"/>
      <c r="FZ184" s="260"/>
      <c r="GA184" s="260"/>
      <c r="GB184" s="260"/>
      <c r="GC184" s="260"/>
      <c r="GD184" s="260"/>
      <c r="GE184" s="260"/>
      <c r="GF184" s="260"/>
      <c r="GG184" s="260"/>
      <c r="GH184" s="260"/>
      <c r="GI184" s="260"/>
      <c r="GJ184" s="260"/>
      <c r="GK184" s="260"/>
      <c r="GL184" s="260"/>
      <c r="GM184" s="260"/>
      <c r="GN184" s="260"/>
      <c r="GO184" s="260"/>
      <c r="GP184" s="260"/>
      <c r="GQ184" s="260"/>
      <c r="GR184" s="260"/>
      <c r="GS184" s="260"/>
      <c r="GT184" s="260"/>
      <c r="GU184" s="260"/>
      <c r="GV184" s="260"/>
      <c r="GW184" s="260"/>
      <c r="GX184" s="260"/>
      <c r="GY184" s="260"/>
      <c r="GZ184" s="260"/>
      <c r="HA184" s="260"/>
      <c r="HB184" s="260"/>
      <c r="HC184" s="260"/>
      <c r="HD184" s="260"/>
      <c r="HE184" s="260"/>
      <c r="HF184" s="260"/>
      <c r="HG184" s="260"/>
      <c r="HH184" s="260"/>
      <c r="HI184" s="260"/>
      <c r="HJ184" s="260"/>
      <c r="HK184" s="260"/>
      <c r="HL184" s="260"/>
      <c r="HM184" s="260"/>
      <c r="HN184" s="260"/>
      <c r="HO184" s="260"/>
      <c r="HP184" s="260"/>
      <c r="HQ184" s="260"/>
      <c r="HR184" s="260"/>
      <c r="HS184" s="260"/>
      <c r="HT184" s="260"/>
      <c r="HU184" s="260"/>
      <c r="HV184" s="260"/>
      <c r="HW184" s="260"/>
      <c r="HX184" s="260"/>
      <c r="HY184" s="260"/>
      <c r="HZ184" s="260"/>
      <c r="IA184" s="260"/>
      <c r="IB184" s="260"/>
      <c r="IC184" s="260"/>
      <c r="ID184" s="260"/>
      <c r="IE184" s="260"/>
      <c r="IF184" s="260"/>
      <c r="IG184" s="260"/>
      <c r="IH184" s="260"/>
      <c r="II184" s="260"/>
      <c r="IJ184" s="260"/>
      <c r="IK184" s="260"/>
      <c r="IL184" s="260"/>
      <c r="IM184" s="260"/>
      <c r="IN184" s="260"/>
      <c r="IO184" s="260"/>
      <c r="IP184" s="260"/>
      <c r="IQ184" s="260"/>
      <c r="IR184" s="260"/>
      <c r="IS184" s="260"/>
      <c r="IT184" s="260"/>
      <c r="IU184" s="260"/>
      <c r="IV184" s="260"/>
    </row>
    <row r="185" spans="1:5" ht="12.75">
      <c r="A185" s="282"/>
      <c r="B185" s="282"/>
      <c r="C185" s="283"/>
      <c r="D185" s="284"/>
      <c r="E185" s="284"/>
    </row>
    <row r="191" ht="12.75">
      <c r="A191" s="285" t="s">
        <v>209</v>
      </c>
    </row>
    <row r="192" ht="12.75">
      <c r="A192" s="285" t="s">
        <v>400</v>
      </c>
    </row>
    <row r="193" ht="12.75">
      <c r="A193" s="285" t="s">
        <v>401</v>
      </c>
    </row>
    <row r="194" ht="12.75">
      <c r="A194" s="285" t="s">
        <v>402</v>
      </c>
    </row>
    <row r="195" ht="12.75">
      <c r="A195" s="285" t="s">
        <v>403</v>
      </c>
    </row>
    <row r="196" ht="12.75">
      <c r="A196" s="285" t="s">
        <v>404</v>
      </c>
    </row>
    <row r="197" ht="12.75">
      <c r="A197" s="285" t="s">
        <v>405</v>
      </c>
    </row>
    <row r="198" ht="12.75">
      <c r="A198" s="285" t="s">
        <v>406</v>
      </c>
    </row>
    <row r="199" ht="12.75">
      <c r="A199" s="285" t="s">
        <v>407</v>
      </c>
    </row>
    <row r="200" ht="12.75">
      <c r="A200" s="285" t="s">
        <v>408</v>
      </c>
    </row>
    <row r="202" ht="12.75">
      <c r="A202" s="285" t="s">
        <v>409</v>
      </c>
    </row>
    <row r="203" ht="12.75">
      <c r="A203" s="285" t="s">
        <v>410</v>
      </c>
    </row>
    <row r="204" ht="12.75">
      <c r="A204" s="285" t="s">
        <v>411</v>
      </c>
    </row>
    <row r="205" ht="12.75">
      <c r="A205" s="285" t="s">
        <v>412</v>
      </c>
    </row>
    <row r="206" ht="12.75">
      <c r="A206" s="285" t="s">
        <v>413</v>
      </c>
    </row>
    <row r="207" ht="12.75">
      <c r="A207" s="285" t="s">
        <v>414</v>
      </c>
    </row>
    <row r="208" ht="12.75">
      <c r="A208" s="285" t="s">
        <v>415</v>
      </c>
    </row>
    <row r="209" ht="12.75">
      <c r="A209" s="285" t="s">
        <v>416</v>
      </c>
    </row>
    <row r="210" ht="12.75">
      <c r="A210" s="285" t="s">
        <v>417</v>
      </c>
    </row>
    <row r="211" ht="12.75">
      <c r="A211" s="285" t="s">
        <v>418</v>
      </c>
    </row>
    <row r="212" ht="12.75">
      <c r="A212" s="285" t="s">
        <v>419</v>
      </c>
    </row>
    <row r="213" ht="12.75">
      <c r="A213" s="285" t="s">
        <v>420</v>
      </c>
    </row>
    <row r="214" ht="12.75">
      <c r="A214" s="285" t="s">
        <v>421</v>
      </c>
    </row>
    <row r="215" ht="12.75">
      <c r="A215" s="285" t="s">
        <v>422</v>
      </c>
    </row>
    <row r="216" ht="12.75">
      <c r="A216" s="285" t="s">
        <v>423</v>
      </c>
    </row>
    <row r="217" ht="12.75">
      <c r="A217" s="285" t="s">
        <v>424</v>
      </c>
    </row>
    <row r="218" ht="12.75">
      <c r="A218" s="261" t="s">
        <v>425</v>
      </c>
    </row>
    <row r="219" ht="12.75">
      <c r="A219" s="261" t="s">
        <v>426</v>
      </c>
    </row>
    <row r="220" ht="12.75">
      <c r="A220" s="285" t="s">
        <v>427</v>
      </c>
    </row>
    <row r="221" ht="12.75">
      <c r="A221" s="285" t="s">
        <v>428</v>
      </c>
    </row>
    <row r="222" ht="12.75">
      <c r="A222" s="285" t="s">
        <v>429</v>
      </c>
    </row>
    <row r="223" ht="12.75">
      <c r="A223" s="285" t="s">
        <v>430</v>
      </c>
    </row>
    <row r="224" ht="12.75">
      <c r="A224" s="285" t="s">
        <v>431</v>
      </c>
    </row>
    <row r="225" ht="12.75">
      <c r="A225" s="285" t="s">
        <v>432</v>
      </c>
    </row>
    <row r="226" ht="12.75">
      <c r="A226" s="285" t="s">
        <v>433</v>
      </c>
    </row>
    <row r="227" ht="12.75">
      <c r="A227" s="285" t="s">
        <v>434</v>
      </c>
    </row>
    <row r="228" ht="12.75">
      <c r="A228" s="285" t="s">
        <v>435</v>
      </c>
    </row>
    <row r="229" ht="12.75">
      <c r="A229" s="285" t="s">
        <v>436</v>
      </c>
    </row>
    <row r="230" ht="12.75">
      <c r="A230" s="285" t="s">
        <v>437</v>
      </c>
    </row>
    <row r="231" ht="12.75">
      <c r="A231" s="285" t="s">
        <v>438</v>
      </c>
    </row>
    <row r="232" ht="12.75">
      <c r="A232" s="285" t="s">
        <v>439</v>
      </c>
    </row>
    <row r="233" ht="12.75">
      <c r="A233" s="285" t="s">
        <v>440</v>
      </c>
    </row>
    <row r="234" ht="12.75">
      <c r="A234" s="285" t="s">
        <v>441</v>
      </c>
    </row>
    <row r="235" ht="12.75">
      <c r="A235" s="285" t="s">
        <v>442</v>
      </c>
    </row>
    <row r="236" ht="12.75">
      <c r="A236" s="285" t="s">
        <v>443</v>
      </c>
    </row>
    <row r="237" ht="12.75">
      <c r="A237" s="285" t="s">
        <v>444</v>
      </c>
    </row>
    <row r="240" ht="12.75">
      <c r="A240" s="286"/>
    </row>
  </sheetData>
  <printOptions/>
  <pageMargins left="0.75" right="0.26944444444444443" top="0.25" bottom="0.26944444444444443" header="0.5" footer="0.5"/>
  <pageSetup orientation="portrait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4" sqref="B4"/>
    </sheetView>
  </sheetViews>
  <sheetFormatPr defaultColWidth="12.21484375" defaultRowHeight="15"/>
  <cols>
    <col min="1" max="1" width="31.5546875" style="232" customWidth="1"/>
    <col min="2" max="16384" width="18.4453125" style="232" customWidth="1"/>
  </cols>
  <sheetData>
    <row r="1" spans="1:256" ht="18">
      <c r="A1" s="228"/>
      <c r="B1" s="229" t="s">
        <v>0</v>
      </c>
      <c r="C1" s="229"/>
      <c r="D1" s="229"/>
      <c r="E1" s="230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  <c r="IV1" s="231"/>
    </row>
    <row r="2" spans="1:256" ht="18">
      <c r="A2" s="228"/>
      <c r="B2" s="229" t="s">
        <v>240</v>
      </c>
      <c r="C2" s="229"/>
      <c r="D2" s="229"/>
      <c r="E2" s="228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</row>
    <row r="3" spans="1:256" ht="18">
      <c r="A3" s="233" t="s">
        <v>241</v>
      </c>
      <c r="B3" s="229" t="s">
        <v>105</v>
      </c>
      <c r="C3" s="229"/>
      <c r="D3" s="229"/>
      <c r="E3" s="233" t="s">
        <v>242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  <c r="IV3" s="231"/>
    </row>
    <row r="4" spans="1:256" ht="18">
      <c r="A4" s="234" t="s">
        <v>243</v>
      </c>
      <c r="B4" s="234" t="s">
        <v>244</v>
      </c>
      <c r="C4" s="234" t="s">
        <v>245</v>
      </c>
      <c r="D4" s="234" t="s">
        <v>246</v>
      </c>
      <c r="E4" s="234" t="s">
        <v>247</v>
      </c>
      <c r="F4" s="235"/>
      <c r="G4" s="236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ht="18">
      <c r="A5" s="237" t="s">
        <v>248</v>
      </c>
      <c r="B5" s="238"/>
      <c r="C5" s="238"/>
      <c r="D5" s="238"/>
      <c r="E5" s="238"/>
      <c r="F5" s="239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  <c r="IV5" s="231"/>
    </row>
    <row r="6" spans="1:256" ht="18">
      <c r="A6" s="240" t="s">
        <v>249</v>
      </c>
      <c r="B6" s="241">
        <v>66202499.72</v>
      </c>
      <c r="C6" s="241">
        <v>185996048.72</v>
      </c>
      <c r="D6" s="240"/>
      <c r="E6" s="240"/>
      <c r="F6" s="239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  <c r="IV6" s="231"/>
    </row>
    <row r="7" spans="1:256" ht="18">
      <c r="A7" s="242" t="s">
        <v>219</v>
      </c>
      <c r="B7" s="238">
        <f>B6</f>
        <v>66202499.72</v>
      </c>
      <c r="C7" s="238">
        <f>C6</f>
        <v>185996048.72</v>
      </c>
      <c r="D7" s="238">
        <f>C7-B7</f>
        <v>119793549</v>
      </c>
      <c r="E7" s="243">
        <f>D7/B7</f>
        <v>1.809501899575704</v>
      </c>
      <c r="F7" s="239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  <c r="IV7" s="231"/>
    </row>
    <row r="8" spans="1:256" ht="18">
      <c r="A8" s="244" t="s">
        <v>250</v>
      </c>
      <c r="B8" s="245"/>
      <c r="C8" s="245"/>
      <c r="D8" s="245"/>
      <c r="E8" s="246"/>
      <c r="F8" s="239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1:256" ht="18">
      <c r="A9" s="240" t="s">
        <v>251</v>
      </c>
      <c r="B9" s="241">
        <v>281567864.56</v>
      </c>
      <c r="C9" s="241">
        <v>223754094.98</v>
      </c>
      <c r="D9" s="240"/>
      <c r="E9" s="247"/>
      <c r="F9" s="239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  <c r="IV9" s="231"/>
    </row>
    <row r="10" spans="1:256" ht="18">
      <c r="A10" s="242" t="s">
        <v>219</v>
      </c>
      <c r="B10" s="238">
        <f>SUM(B8:B9)</f>
        <v>281567864.56</v>
      </c>
      <c r="C10" s="238">
        <f>SUM(C8:C9)</f>
        <v>223754094.98</v>
      </c>
      <c r="D10" s="238">
        <f>C10-B10</f>
        <v>-57813769.58000001</v>
      </c>
      <c r="E10" s="243">
        <f>D10/B10</f>
        <v>-0.20532801095872336</v>
      </c>
      <c r="F10" s="239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ht="18">
      <c r="A11" s="244" t="s">
        <v>252</v>
      </c>
      <c r="B11" s="245"/>
      <c r="C11" s="245"/>
      <c r="D11" s="245"/>
      <c r="E11" s="246" t="s">
        <v>106</v>
      </c>
      <c r="F11" s="239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ht="18">
      <c r="A12" s="240" t="s">
        <v>253</v>
      </c>
      <c r="B12" s="241">
        <v>-20685508</v>
      </c>
      <c r="C12" s="241">
        <v>-23993684.34</v>
      </c>
      <c r="D12" s="240"/>
      <c r="E12" s="247"/>
      <c r="F12" s="239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ht="18">
      <c r="A13" s="240" t="s">
        <v>254</v>
      </c>
      <c r="B13" s="248">
        <v>28910685.92</v>
      </c>
      <c r="C13" s="248">
        <v>33349963.29</v>
      </c>
      <c r="D13" s="238"/>
      <c r="E13" s="243"/>
      <c r="F13" s="239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ht="18">
      <c r="A14" s="240" t="s">
        <v>255</v>
      </c>
      <c r="B14" s="248">
        <v>903389.75</v>
      </c>
      <c r="C14" s="248">
        <v>1097781.04</v>
      </c>
      <c r="D14" s="238"/>
      <c r="E14" s="243"/>
      <c r="F14" s="239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  <c r="IV14" s="231"/>
    </row>
    <row r="15" spans="1:256" ht="18">
      <c r="A15" s="242" t="s">
        <v>219</v>
      </c>
      <c r="B15" s="238">
        <f>SUM(B12:B14)</f>
        <v>9128567.670000002</v>
      </c>
      <c r="C15" s="238">
        <f>SUM(C12:C14)</f>
        <v>10454059.989999998</v>
      </c>
      <c r="D15" s="238">
        <f>C15-B15</f>
        <v>1325492.3199999966</v>
      </c>
      <c r="E15" s="243">
        <f>D15/B15</f>
        <v>0.14520266135026594</v>
      </c>
      <c r="F15" s="239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18">
      <c r="A16" s="244" t="s">
        <v>256</v>
      </c>
      <c r="B16" s="245"/>
      <c r="C16" s="245"/>
      <c r="D16" s="245"/>
      <c r="E16" s="246"/>
      <c r="F16" s="239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8">
      <c r="A17" s="240" t="s">
        <v>257</v>
      </c>
      <c r="B17" s="241">
        <v>32443392.51</v>
      </c>
      <c r="C17" s="241">
        <v>29154009.33</v>
      </c>
      <c r="D17" s="240"/>
      <c r="E17" s="247"/>
      <c r="F17" s="239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ht="18">
      <c r="A18" s="240" t="s">
        <v>258</v>
      </c>
      <c r="B18" s="248">
        <v>3497739.1</v>
      </c>
      <c r="C18" s="248">
        <v>5033056.36</v>
      </c>
      <c r="D18" s="238"/>
      <c r="E18" s="243"/>
      <c r="F18" s="239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ht="18">
      <c r="A19" s="240" t="s">
        <v>259</v>
      </c>
      <c r="B19" s="248">
        <v>6281223.76</v>
      </c>
      <c r="C19" s="248">
        <v>5252319.73</v>
      </c>
      <c r="D19" s="238"/>
      <c r="E19" s="243"/>
      <c r="F19" s="239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ht="18">
      <c r="A20" s="240" t="s">
        <v>260</v>
      </c>
      <c r="B20" s="248">
        <v>-23899.83</v>
      </c>
      <c r="C20" s="248">
        <v>42033.87</v>
      </c>
      <c r="D20" s="238"/>
      <c r="E20" s="243"/>
      <c r="F20" s="239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ht="18">
      <c r="A21" s="240" t="s">
        <v>261</v>
      </c>
      <c r="B21" s="248">
        <v>500277.76</v>
      </c>
      <c r="C21" s="248">
        <v>526664.69</v>
      </c>
      <c r="D21" s="238"/>
      <c r="E21" s="243"/>
      <c r="F21" s="239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ht="18">
      <c r="A22" s="240" t="s">
        <v>262</v>
      </c>
      <c r="B22" s="248">
        <v>-2520635.62</v>
      </c>
      <c r="C22" s="248">
        <v>-3645782.81</v>
      </c>
      <c r="D22" s="238"/>
      <c r="E22" s="243"/>
      <c r="F22" s="239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ht="18">
      <c r="A23" s="240" t="s">
        <v>263</v>
      </c>
      <c r="B23" s="248">
        <v>1138224.51</v>
      </c>
      <c r="C23" s="248">
        <v>-2485232.85</v>
      </c>
      <c r="D23" s="238"/>
      <c r="E23" s="243"/>
      <c r="F23" s="239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ht="18">
      <c r="A24" s="242" t="s">
        <v>219</v>
      </c>
      <c r="B24" s="238">
        <f>SUM(B17:B23)</f>
        <v>41316322.19</v>
      </c>
      <c r="C24" s="238">
        <f>SUM(C17:C23)</f>
        <v>33877068.31999999</v>
      </c>
      <c r="D24" s="238">
        <f>C24-B24</f>
        <v>-7439253.870000005</v>
      </c>
      <c r="E24" s="243">
        <f>D24/B24</f>
        <v>-0.1800560523221151</v>
      </c>
      <c r="F24" s="239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  <c r="IV24" s="231"/>
    </row>
    <row r="25" spans="1:256" ht="18">
      <c r="A25" s="244" t="s">
        <v>264</v>
      </c>
      <c r="B25" s="245"/>
      <c r="C25" s="245"/>
      <c r="D25" s="245"/>
      <c r="E25" s="246"/>
      <c r="F25" s="239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  <c r="IV25" s="231"/>
    </row>
    <row r="26" spans="1:256" ht="18">
      <c r="A26" s="240" t="s">
        <v>265</v>
      </c>
      <c r="B26" s="241">
        <v>296209960.69</v>
      </c>
      <c r="C26" s="241">
        <v>291170702.54</v>
      </c>
      <c r="D26" s="240"/>
      <c r="E26" s="247"/>
      <c r="F26" s="239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  <c r="IK26" s="231"/>
      <c r="IL26" s="231"/>
      <c r="IM26" s="231"/>
      <c r="IN26" s="231"/>
      <c r="IO26" s="231"/>
      <c r="IP26" s="231"/>
      <c r="IQ26" s="231"/>
      <c r="IR26" s="231"/>
      <c r="IS26" s="231"/>
      <c r="IT26" s="231"/>
      <c r="IU26" s="231"/>
      <c r="IV26" s="231"/>
    </row>
    <row r="27" spans="1:256" ht="18">
      <c r="A27" s="240" t="s">
        <v>266</v>
      </c>
      <c r="B27" s="248">
        <v>0</v>
      </c>
      <c r="C27" s="248">
        <v>0</v>
      </c>
      <c r="D27" s="238"/>
      <c r="E27" s="243"/>
      <c r="F27" s="239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1"/>
      <c r="IC27" s="231"/>
      <c r="ID27" s="231"/>
      <c r="IE27" s="231"/>
      <c r="IF27" s="231"/>
      <c r="IG27" s="231"/>
      <c r="IH27" s="231"/>
      <c r="II27" s="231"/>
      <c r="IJ27" s="231"/>
      <c r="IK27" s="231"/>
      <c r="IL27" s="231"/>
      <c r="IM27" s="231"/>
      <c r="IN27" s="231"/>
      <c r="IO27" s="231"/>
      <c r="IP27" s="231"/>
      <c r="IQ27" s="231"/>
      <c r="IR27" s="231"/>
      <c r="IS27" s="231"/>
      <c r="IT27" s="231"/>
      <c r="IU27" s="231"/>
      <c r="IV27" s="231"/>
    </row>
    <row r="28" spans="1:256" ht="18">
      <c r="A28" s="240" t="s">
        <v>267</v>
      </c>
      <c r="B28" s="248">
        <v>60000</v>
      </c>
      <c r="C28" s="248">
        <v>91500</v>
      </c>
      <c r="D28" s="238"/>
      <c r="E28" s="243"/>
      <c r="F28" s="239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1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1"/>
      <c r="FW28" s="231"/>
      <c r="FX28" s="231"/>
      <c r="FY28" s="231"/>
      <c r="FZ28" s="231"/>
      <c r="GA28" s="231"/>
      <c r="GB28" s="231"/>
      <c r="GC28" s="231"/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1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1"/>
      <c r="HN28" s="231"/>
      <c r="HO28" s="231"/>
      <c r="HP28" s="231"/>
      <c r="HQ28" s="231"/>
      <c r="HR28" s="231"/>
      <c r="HS28" s="231"/>
      <c r="HT28" s="231"/>
      <c r="HU28" s="231"/>
      <c r="HV28" s="231"/>
      <c r="HW28" s="231"/>
      <c r="HX28" s="231"/>
      <c r="HY28" s="231"/>
      <c r="HZ28" s="231"/>
      <c r="IA28" s="231"/>
      <c r="IB28" s="231"/>
      <c r="IC28" s="231"/>
      <c r="ID28" s="231"/>
      <c r="IE28" s="231"/>
      <c r="IF28" s="231"/>
      <c r="IG28" s="231"/>
      <c r="IH28" s="231"/>
      <c r="II28" s="231"/>
      <c r="IJ28" s="231"/>
      <c r="IK28" s="231"/>
      <c r="IL28" s="231"/>
      <c r="IM28" s="231"/>
      <c r="IN28" s="231"/>
      <c r="IO28" s="231"/>
      <c r="IP28" s="231"/>
      <c r="IQ28" s="231"/>
      <c r="IR28" s="231"/>
      <c r="IS28" s="231"/>
      <c r="IT28" s="231"/>
      <c r="IU28" s="231"/>
      <c r="IV28" s="231"/>
    </row>
    <row r="29" spans="1:256" ht="18">
      <c r="A29" s="240" t="s">
        <v>268</v>
      </c>
      <c r="B29" s="248">
        <v>0</v>
      </c>
      <c r="C29" s="248">
        <v>0</v>
      </c>
      <c r="D29" s="238"/>
      <c r="E29" s="243"/>
      <c r="F29" s="239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1"/>
      <c r="GE29" s="231"/>
      <c r="GF29" s="231"/>
      <c r="GG29" s="231"/>
      <c r="GH29" s="231"/>
      <c r="GI29" s="231"/>
      <c r="GJ29" s="231"/>
      <c r="GK29" s="231"/>
      <c r="GL29" s="231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1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1"/>
      <c r="HN29" s="231"/>
      <c r="HO29" s="231"/>
      <c r="HP29" s="231"/>
      <c r="HQ29" s="231"/>
      <c r="HR29" s="231"/>
      <c r="HS29" s="231"/>
      <c r="HT29" s="231"/>
      <c r="HU29" s="231"/>
      <c r="HV29" s="231"/>
      <c r="HW29" s="231"/>
      <c r="HX29" s="231"/>
      <c r="HY29" s="231"/>
      <c r="HZ29" s="231"/>
      <c r="IA29" s="231"/>
      <c r="IB29" s="231"/>
      <c r="IC29" s="231"/>
      <c r="ID29" s="231"/>
      <c r="IE29" s="231"/>
      <c r="IF29" s="231"/>
      <c r="IG29" s="231"/>
      <c r="IH29" s="231"/>
      <c r="II29" s="231"/>
      <c r="IJ29" s="231"/>
      <c r="IK29" s="231"/>
      <c r="IL29" s="231"/>
      <c r="IM29" s="231"/>
      <c r="IN29" s="231"/>
      <c r="IO29" s="231"/>
      <c r="IP29" s="231"/>
      <c r="IQ29" s="231"/>
      <c r="IR29" s="231"/>
      <c r="IS29" s="231"/>
      <c r="IT29" s="231"/>
      <c r="IU29" s="231"/>
      <c r="IV29" s="231"/>
    </row>
    <row r="30" spans="1:256" ht="18">
      <c r="A30" s="240" t="s">
        <v>269</v>
      </c>
      <c r="B30" s="248">
        <v>-73090.05</v>
      </c>
      <c r="C30" s="248">
        <v>113167.33</v>
      </c>
      <c r="D30" s="238"/>
      <c r="E30" s="243"/>
      <c r="F30" s="239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1"/>
      <c r="GE30" s="231"/>
      <c r="GF30" s="231"/>
      <c r="GG30" s="231"/>
      <c r="GH30" s="231"/>
      <c r="GI30" s="231"/>
      <c r="GJ30" s="231"/>
      <c r="GK30" s="231"/>
      <c r="GL30" s="231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1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1"/>
      <c r="IC30" s="231"/>
      <c r="ID30" s="231"/>
      <c r="IE30" s="231"/>
      <c r="IF30" s="231"/>
      <c r="IG30" s="231"/>
      <c r="IH30" s="231"/>
      <c r="II30" s="231"/>
      <c r="IJ30" s="231"/>
      <c r="IK30" s="231"/>
      <c r="IL30" s="231"/>
      <c r="IM30" s="231"/>
      <c r="IN30" s="231"/>
      <c r="IO30" s="231"/>
      <c r="IP30" s="231"/>
      <c r="IQ30" s="231"/>
      <c r="IR30" s="231"/>
      <c r="IS30" s="231"/>
      <c r="IT30" s="231"/>
      <c r="IU30" s="231"/>
      <c r="IV30" s="231"/>
    </row>
    <row r="31" spans="1:256" ht="18">
      <c r="A31" s="240" t="s">
        <v>270</v>
      </c>
      <c r="B31" s="248">
        <v>0</v>
      </c>
      <c r="C31" s="248">
        <v>0</v>
      </c>
      <c r="D31" s="238"/>
      <c r="E31" s="243"/>
      <c r="F31" s="239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31"/>
      <c r="GR31" s="231"/>
      <c r="GS31" s="231"/>
      <c r="GT31" s="231"/>
      <c r="GU31" s="231"/>
      <c r="GV31" s="231"/>
      <c r="GW31" s="231"/>
      <c r="GX31" s="231"/>
      <c r="GY31" s="231"/>
      <c r="GZ31" s="231"/>
      <c r="HA31" s="231"/>
      <c r="HB31" s="231"/>
      <c r="HC31" s="231"/>
      <c r="HD31" s="231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1"/>
      <c r="IC31" s="231"/>
      <c r="ID31" s="231"/>
      <c r="IE31" s="231"/>
      <c r="IF31" s="231"/>
      <c r="IG31" s="231"/>
      <c r="IH31" s="231"/>
      <c r="II31" s="231"/>
      <c r="IJ31" s="231"/>
      <c r="IK31" s="231"/>
      <c r="IL31" s="231"/>
      <c r="IM31" s="231"/>
      <c r="IN31" s="231"/>
      <c r="IO31" s="231"/>
      <c r="IP31" s="231"/>
      <c r="IQ31" s="231"/>
      <c r="IR31" s="231"/>
      <c r="IS31" s="231"/>
      <c r="IT31" s="231"/>
      <c r="IU31" s="231"/>
      <c r="IV31" s="231"/>
    </row>
    <row r="32" spans="1:256" ht="18">
      <c r="A32" s="240" t="s">
        <v>271</v>
      </c>
      <c r="B32" s="248">
        <v>0</v>
      </c>
      <c r="C32" s="248">
        <v>200</v>
      </c>
      <c r="D32" s="238"/>
      <c r="E32" s="243"/>
      <c r="F32" s="239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  <c r="IV32" s="231"/>
    </row>
    <row r="33" spans="1:256" ht="18">
      <c r="A33" s="242" t="s">
        <v>219</v>
      </c>
      <c r="B33" s="238">
        <f>SUM(B26:B32)</f>
        <v>296196870.64</v>
      </c>
      <c r="C33" s="238">
        <f>SUM(C26:C32)</f>
        <v>291375569.87</v>
      </c>
      <c r="D33" s="238">
        <f>C33-B33</f>
        <v>-4821300.769999981</v>
      </c>
      <c r="E33" s="243">
        <f>D33/B33</f>
        <v>-0.01627735215291936</v>
      </c>
      <c r="F33" s="239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31"/>
      <c r="GR33" s="231"/>
      <c r="GS33" s="231"/>
      <c r="GT33" s="231"/>
      <c r="GU33" s="231"/>
      <c r="GV33" s="231"/>
      <c r="GW33" s="231"/>
      <c r="GX33" s="231"/>
      <c r="GY33" s="231"/>
      <c r="GZ33" s="231"/>
      <c r="HA33" s="231"/>
      <c r="HB33" s="231"/>
      <c r="HC33" s="231"/>
      <c r="HD33" s="231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1"/>
      <c r="IC33" s="231"/>
      <c r="ID33" s="231"/>
      <c r="IE33" s="231"/>
      <c r="IF33" s="231"/>
      <c r="IG33" s="231"/>
      <c r="IH33" s="231"/>
      <c r="II33" s="231"/>
      <c r="IJ33" s="231"/>
      <c r="IK33" s="231"/>
      <c r="IL33" s="231"/>
      <c r="IM33" s="231"/>
      <c r="IN33" s="231"/>
      <c r="IO33" s="231"/>
      <c r="IP33" s="231"/>
      <c r="IQ33" s="231"/>
      <c r="IR33" s="231"/>
      <c r="IS33" s="231"/>
      <c r="IT33" s="231"/>
      <c r="IU33" s="231"/>
      <c r="IV33" s="231"/>
    </row>
    <row r="34" spans="1:256" ht="18">
      <c r="A34" s="244" t="s">
        <v>272</v>
      </c>
      <c r="B34" s="245"/>
      <c r="C34" s="245"/>
      <c r="D34" s="245"/>
      <c r="E34" s="246"/>
      <c r="F34" s="239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  <c r="GR34" s="231"/>
      <c r="GS34" s="231"/>
      <c r="GT34" s="231"/>
      <c r="GU34" s="231"/>
      <c r="GV34" s="231"/>
      <c r="GW34" s="231"/>
      <c r="GX34" s="231"/>
      <c r="GY34" s="231"/>
      <c r="GZ34" s="231"/>
      <c r="HA34" s="231"/>
      <c r="HB34" s="231"/>
      <c r="HC34" s="231"/>
      <c r="HD34" s="231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1"/>
      <c r="IC34" s="231"/>
      <c r="ID34" s="231"/>
      <c r="IE34" s="231"/>
      <c r="IF34" s="231"/>
      <c r="IG34" s="231"/>
      <c r="IH34" s="231"/>
      <c r="II34" s="231"/>
      <c r="IJ34" s="231"/>
      <c r="IK34" s="231"/>
      <c r="IL34" s="231"/>
      <c r="IM34" s="231"/>
      <c r="IN34" s="231"/>
      <c r="IO34" s="231"/>
      <c r="IP34" s="231"/>
      <c r="IQ34" s="231"/>
      <c r="IR34" s="231"/>
      <c r="IS34" s="231"/>
      <c r="IT34" s="231"/>
      <c r="IU34" s="231"/>
      <c r="IV34" s="231"/>
    </row>
    <row r="35" spans="1:256" ht="18">
      <c r="A35" s="240" t="s">
        <v>273</v>
      </c>
      <c r="B35" s="241">
        <v>22350824.45</v>
      </c>
      <c r="C35" s="241">
        <v>23309731.36</v>
      </c>
      <c r="D35" s="240"/>
      <c r="E35" s="247"/>
      <c r="F35" s="239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31"/>
      <c r="GR35" s="231"/>
      <c r="GS35" s="231"/>
      <c r="GT35" s="231"/>
      <c r="GU35" s="231"/>
      <c r="GV35" s="231"/>
      <c r="GW35" s="231"/>
      <c r="GX35" s="231"/>
      <c r="GY35" s="231"/>
      <c r="GZ35" s="231"/>
      <c r="HA35" s="231"/>
      <c r="HB35" s="231"/>
      <c r="HC35" s="231"/>
      <c r="HD35" s="231"/>
      <c r="HE35" s="231"/>
      <c r="HF35" s="231"/>
      <c r="HG35" s="231"/>
      <c r="HH35" s="231"/>
      <c r="HI35" s="231"/>
      <c r="HJ35" s="231"/>
      <c r="HK35" s="231"/>
      <c r="HL35" s="231"/>
      <c r="HM35" s="231"/>
      <c r="HN35" s="231"/>
      <c r="HO35" s="231"/>
      <c r="HP35" s="231"/>
      <c r="HQ35" s="231"/>
      <c r="HR35" s="231"/>
      <c r="HS35" s="231"/>
      <c r="HT35" s="231"/>
      <c r="HU35" s="231"/>
      <c r="HV35" s="231"/>
      <c r="HW35" s="231"/>
      <c r="HX35" s="231"/>
      <c r="HY35" s="231"/>
      <c r="HZ35" s="231"/>
      <c r="IA35" s="231"/>
      <c r="IB35" s="231"/>
      <c r="IC35" s="231"/>
      <c r="ID35" s="231"/>
      <c r="IE35" s="231"/>
      <c r="IF35" s="231"/>
      <c r="IG35" s="231"/>
      <c r="IH35" s="231"/>
      <c r="II35" s="231"/>
      <c r="IJ35" s="231"/>
      <c r="IK35" s="231"/>
      <c r="IL35" s="231"/>
      <c r="IM35" s="231"/>
      <c r="IN35" s="231"/>
      <c r="IO35" s="231"/>
      <c r="IP35" s="231"/>
      <c r="IQ35" s="231"/>
      <c r="IR35" s="231"/>
      <c r="IS35" s="231"/>
      <c r="IT35" s="231"/>
      <c r="IU35" s="231"/>
      <c r="IV35" s="231"/>
    </row>
    <row r="36" spans="1:256" ht="18">
      <c r="A36" s="240" t="s">
        <v>274</v>
      </c>
      <c r="B36" s="248">
        <v>-6192.86</v>
      </c>
      <c r="C36" s="248">
        <v>12082.2</v>
      </c>
      <c r="D36" s="238"/>
      <c r="E36" s="243"/>
      <c r="F36" s="239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  <c r="FI36" s="231"/>
      <c r="FJ36" s="231"/>
      <c r="FK36" s="231"/>
      <c r="FL36" s="231"/>
      <c r="FM36" s="231"/>
      <c r="FN36" s="231"/>
      <c r="FO36" s="231"/>
      <c r="FP36" s="231"/>
      <c r="FQ36" s="231"/>
      <c r="FR36" s="231"/>
      <c r="FS36" s="231"/>
      <c r="FT36" s="231"/>
      <c r="FU36" s="231"/>
      <c r="FV36" s="231"/>
      <c r="FW36" s="231"/>
      <c r="FX36" s="231"/>
      <c r="FY36" s="231"/>
      <c r="FZ36" s="231"/>
      <c r="GA36" s="231"/>
      <c r="GB36" s="231"/>
      <c r="GC36" s="231"/>
      <c r="GD36" s="231"/>
      <c r="GE36" s="231"/>
      <c r="GF36" s="231"/>
      <c r="GG36" s="231"/>
      <c r="GH36" s="231"/>
      <c r="GI36" s="231"/>
      <c r="GJ36" s="231"/>
      <c r="GK36" s="231"/>
      <c r="GL36" s="231"/>
      <c r="GM36" s="231"/>
      <c r="GN36" s="231"/>
      <c r="GO36" s="231"/>
      <c r="GP36" s="231"/>
      <c r="GQ36" s="231"/>
      <c r="GR36" s="231"/>
      <c r="GS36" s="231"/>
      <c r="GT36" s="231"/>
      <c r="GU36" s="231"/>
      <c r="GV36" s="231"/>
      <c r="GW36" s="231"/>
      <c r="GX36" s="231"/>
      <c r="GY36" s="231"/>
      <c r="GZ36" s="231"/>
      <c r="HA36" s="231"/>
      <c r="HB36" s="231"/>
      <c r="HC36" s="231"/>
      <c r="HD36" s="231"/>
      <c r="HE36" s="231"/>
      <c r="HF36" s="231"/>
      <c r="HG36" s="231"/>
      <c r="HH36" s="231"/>
      <c r="HI36" s="231"/>
      <c r="HJ36" s="231"/>
      <c r="HK36" s="231"/>
      <c r="HL36" s="231"/>
      <c r="HM36" s="231"/>
      <c r="HN36" s="231"/>
      <c r="HO36" s="231"/>
      <c r="HP36" s="231"/>
      <c r="HQ36" s="231"/>
      <c r="HR36" s="231"/>
      <c r="HS36" s="231"/>
      <c r="HT36" s="231"/>
      <c r="HU36" s="231"/>
      <c r="HV36" s="231"/>
      <c r="HW36" s="231"/>
      <c r="HX36" s="231"/>
      <c r="HY36" s="231"/>
      <c r="HZ36" s="231"/>
      <c r="IA36" s="231"/>
      <c r="IB36" s="231"/>
      <c r="IC36" s="231"/>
      <c r="ID36" s="231"/>
      <c r="IE36" s="231"/>
      <c r="IF36" s="231"/>
      <c r="IG36" s="231"/>
      <c r="IH36" s="231"/>
      <c r="II36" s="231"/>
      <c r="IJ36" s="231"/>
      <c r="IK36" s="231"/>
      <c r="IL36" s="231"/>
      <c r="IM36" s="231"/>
      <c r="IN36" s="231"/>
      <c r="IO36" s="231"/>
      <c r="IP36" s="231"/>
      <c r="IQ36" s="231"/>
      <c r="IR36" s="231"/>
      <c r="IS36" s="231"/>
      <c r="IT36" s="231"/>
      <c r="IU36" s="231"/>
      <c r="IV36" s="231"/>
    </row>
    <row r="37" spans="1:256" ht="18">
      <c r="A37" s="240" t="s">
        <v>275</v>
      </c>
      <c r="B37" s="248">
        <v>8688688.93</v>
      </c>
      <c r="C37" s="248">
        <v>9067471.29</v>
      </c>
      <c r="D37" s="238"/>
      <c r="E37" s="243"/>
      <c r="F37" s="239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  <c r="FL37" s="231"/>
      <c r="FM37" s="231"/>
      <c r="FN37" s="231"/>
      <c r="FO37" s="231"/>
      <c r="FP37" s="231"/>
      <c r="FQ37" s="231"/>
      <c r="FR37" s="231"/>
      <c r="FS37" s="231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1"/>
      <c r="GE37" s="231"/>
      <c r="GF37" s="231"/>
      <c r="GG37" s="231"/>
      <c r="GH37" s="231"/>
      <c r="GI37" s="231"/>
      <c r="GJ37" s="231"/>
      <c r="GK37" s="231"/>
      <c r="GL37" s="231"/>
      <c r="GM37" s="231"/>
      <c r="GN37" s="231"/>
      <c r="GO37" s="231"/>
      <c r="GP37" s="231"/>
      <c r="GQ37" s="231"/>
      <c r="GR37" s="231"/>
      <c r="GS37" s="231"/>
      <c r="GT37" s="231"/>
      <c r="GU37" s="231"/>
      <c r="GV37" s="231"/>
      <c r="GW37" s="231"/>
      <c r="GX37" s="231"/>
      <c r="GY37" s="231"/>
      <c r="GZ37" s="231"/>
      <c r="HA37" s="231"/>
      <c r="HB37" s="231"/>
      <c r="HC37" s="231"/>
      <c r="HD37" s="231"/>
      <c r="HE37" s="231"/>
      <c r="HF37" s="231"/>
      <c r="HG37" s="231"/>
      <c r="HH37" s="231"/>
      <c r="HI37" s="231"/>
      <c r="HJ37" s="231"/>
      <c r="HK37" s="231"/>
      <c r="HL37" s="231"/>
      <c r="HM37" s="231"/>
      <c r="HN37" s="231"/>
      <c r="HO37" s="231"/>
      <c r="HP37" s="231"/>
      <c r="HQ37" s="231"/>
      <c r="HR37" s="231"/>
      <c r="HS37" s="231"/>
      <c r="HT37" s="231"/>
      <c r="HU37" s="231"/>
      <c r="HV37" s="231"/>
      <c r="HW37" s="231"/>
      <c r="HX37" s="231"/>
      <c r="HY37" s="231"/>
      <c r="HZ37" s="231"/>
      <c r="IA37" s="231"/>
      <c r="IB37" s="231"/>
      <c r="IC37" s="231"/>
      <c r="ID37" s="231"/>
      <c r="IE37" s="231"/>
      <c r="IF37" s="231"/>
      <c r="IG37" s="231"/>
      <c r="IH37" s="231"/>
      <c r="II37" s="231"/>
      <c r="IJ37" s="231"/>
      <c r="IK37" s="231"/>
      <c r="IL37" s="231"/>
      <c r="IM37" s="231"/>
      <c r="IN37" s="231"/>
      <c r="IO37" s="231"/>
      <c r="IP37" s="231"/>
      <c r="IQ37" s="231"/>
      <c r="IR37" s="231"/>
      <c r="IS37" s="231"/>
      <c r="IT37" s="231"/>
      <c r="IU37" s="231"/>
      <c r="IV37" s="231"/>
    </row>
    <row r="38" spans="1:256" ht="18">
      <c r="A38" s="242" t="s">
        <v>219</v>
      </c>
      <c r="B38" s="238">
        <f>SUM(B35:B37)</f>
        <v>31033320.52</v>
      </c>
      <c r="C38" s="238">
        <f>SUM(C35:C37)</f>
        <v>32389284.849999998</v>
      </c>
      <c r="D38" s="238">
        <f>C38-B38</f>
        <v>1355964.3299999982</v>
      </c>
      <c r="E38" s="243">
        <f>D38/B38</f>
        <v>0.04369382029635281</v>
      </c>
      <c r="F38" s="239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  <c r="FH38" s="231"/>
      <c r="FI38" s="231"/>
      <c r="FJ38" s="231"/>
      <c r="FK38" s="231"/>
      <c r="FL38" s="231"/>
      <c r="FM38" s="231"/>
      <c r="FN38" s="231"/>
      <c r="FO38" s="231"/>
      <c r="FP38" s="231"/>
      <c r="FQ38" s="231"/>
      <c r="FR38" s="231"/>
      <c r="FS38" s="231"/>
      <c r="FT38" s="231"/>
      <c r="FU38" s="231"/>
      <c r="FV38" s="231"/>
      <c r="FW38" s="231"/>
      <c r="FX38" s="231"/>
      <c r="FY38" s="231"/>
      <c r="FZ38" s="231"/>
      <c r="GA38" s="231"/>
      <c r="GB38" s="231"/>
      <c r="GC38" s="231"/>
      <c r="GD38" s="231"/>
      <c r="GE38" s="231"/>
      <c r="GF38" s="231"/>
      <c r="GG38" s="231"/>
      <c r="GH38" s="231"/>
      <c r="GI38" s="231"/>
      <c r="GJ38" s="231"/>
      <c r="GK38" s="231"/>
      <c r="GL38" s="231"/>
      <c r="GM38" s="231"/>
      <c r="GN38" s="231"/>
      <c r="GO38" s="231"/>
      <c r="GP38" s="231"/>
      <c r="GQ38" s="231"/>
      <c r="GR38" s="231"/>
      <c r="GS38" s="231"/>
      <c r="GT38" s="231"/>
      <c r="GU38" s="231"/>
      <c r="GV38" s="231"/>
      <c r="GW38" s="231"/>
      <c r="GX38" s="231"/>
      <c r="GY38" s="231"/>
      <c r="GZ38" s="231"/>
      <c r="HA38" s="231"/>
      <c r="HB38" s="231"/>
      <c r="HC38" s="231"/>
      <c r="HD38" s="231"/>
      <c r="HE38" s="231"/>
      <c r="HF38" s="231"/>
      <c r="HG38" s="231"/>
      <c r="HH38" s="231"/>
      <c r="HI38" s="231"/>
      <c r="HJ38" s="231"/>
      <c r="HK38" s="231"/>
      <c r="HL38" s="231"/>
      <c r="HM38" s="231"/>
      <c r="HN38" s="231"/>
      <c r="HO38" s="231"/>
      <c r="HP38" s="231"/>
      <c r="HQ38" s="231"/>
      <c r="HR38" s="231"/>
      <c r="HS38" s="231"/>
      <c r="HT38" s="231"/>
      <c r="HU38" s="231"/>
      <c r="HV38" s="231"/>
      <c r="HW38" s="231"/>
      <c r="HX38" s="231"/>
      <c r="HY38" s="231"/>
      <c r="HZ38" s="231"/>
      <c r="IA38" s="231"/>
      <c r="IB38" s="231"/>
      <c r="IC38" s="231"/>
      <c r="ID38" s="231"/>
      <c r="IE38" s="231"/>
      <c r="IF38" s="231"/>
      <c r="IG38" s="231"/>
      <c r="IH38" s="231"/>
      <c r="II38" s="231"/>
      <c r="IJ38" s="231"/>
      <c r="IK38" s="231"/>
      <c r="IL38" s="231"/>
      <c r="IM38" s="231"/>
      <c r="IN38" s="231"/>
      <c r="IO38" s="231"/>
      <c r="IP38" s="231"/>
      <c r="IQ38" s="231"/>
      <c r="IR38" s="231"/>
      <c r="IS38" s="231"/>
      <c r="IT38" s="231"/>
      <c r="IU38" s="231"/>
      <c r="IV38" s="231"/>
    </row>
    <row r="39" spans="1:256" ht="18">
      <c r="A39" s="244" t="s">
        <v>276</v>
      </c>
      <c r="B39" s="245"/>
      <c r="C39" s="245"/>
      <c r="D39" s="245"/>
      <c r="E39" s="246"/>
      <c r="F39" s="239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  <c r="FH39" s="231"/>
      <c r="FI39" s="231"/>
      <c r="FJ39" s="231"/>
      <c r="FK39" s="231"/>
      <c r="FL39" s="231"/>
      <c r="FM39" s="231"/>
      <c r="FN39" s="231"/>
      <c r="FO39" s="231"/>
      <c r="FP39" s="231"/>
      <c r="FQ39" s="231"/>
      <c r="FR39" s="231"/>
      <c r="FS39" s="231"/>
      <c r="FT39" s="231"/>
      <c r="FU39" s="231"/>
      <c r="FV39" s="231"/>
      <c r="FW39" s="231"/>
      <c r="FX39" s="231"/>
      <c r="FY39" s="231"/>
      <c r="FZ39" s="231"/>
      <c r="GA39" s="231"/>
      <c r="GB39" s="231"/>
      <c r="GC39" s="231"/>
      <c r="GD39" s="231"/>
      <c r="GE39" s="231"/>
      <c r="GF39" s="231"/>
      <c r="GG39" s="231"/>
      <c r="GH39" s="231"/>
      <c r="GI39" s="231"/>
      <c r="GJ39" s="231"/>
      <c r="GK39" s="231"/>
      <c r="GL39" s="231"/>
      <c r="GM39" s="231"/>
      <c r="GN39" s="231"/>
      <c r="GO39" s="231"/>
      <c r="GP39" s="231"/>
      <c r="GQ39" s="231"/>
      <c r="GR39" s="231"/>
      <c r="GS39" s="231"/>
      <c r="GT39" s="231"/>
      <c r="GU39" s="231"/>
      <c r="GV39" s="231"/>
      <c r="GW39" s="231"/>
      <c r="GX39" s="231"/>
      <c r="GY39" s="231"/>
      <c r="GZ39" s="231"/>
      <c r="HA39" s="231"/>
      <c r="HB39" s="231"/>
      <c r="HC39" s="231"/>
      <c r="HD39" s="231"/>
      <c r="HE39" s="231"/>
      <c r="HF39" s="231"/>
      <c r="HG39" s="231"/>
      <c r="HH39" s="231"/>
      <c r="HI39" s="231"/>
      <c r="HJ39" s="231"/>
      <c r="HK39" s="231"/>
      <c r="HL39" s="231"/>
      <c r="HM39" s="231"/>
      <c r="HN39" s="231"/>
      <c r="HO39" s="231"/>
      <c r="HP39" s="231"/>
      <c r="HQ39" s="231"/>
      <c r="HR39" s="231"/>
      <c r="HS39" s="231"/>
      <c r="HT39" s="231"/>
      <c r="HU39" s="231"/>
      <c r="HV39" s="231"/>
      <c r="HW39" s="231"/>
      <c r="HX39" s="231"/>
      <c r="HY39" s="231"/>
      <c r="HZ39" s="231"/>
      <c r="IA39" s="231"/>
      <c r="IB39" s="231"/>
      <c r="IC39" s="231"/>
      <c r="ID39" s="231"/>
      <c r="IE39" s="231"/>
      <c r="IF39" s="231"/>
      <c r="IG39" s="231"/>
      <c r="IH39" s="231"/>
      <c r="II39" s="231"/>
      <c r="IJ39" s="231"/>
      <c r="IK39" s="231"/>
      <c r="IL39" s="231"/>
      <c r="IM39" s="231"/>
      <c r="IN39" s="231"/>
      <c r="IO39" s="231"/>
      <c r="IP39" s="231"/>
      <c r="IQ39" s="231"/>
      <c r="IR39" s="231"/>
      <c r="IS39" s="231"/>
      <c r="IT39" s="231"/>
      <c r="IU39" s="231"/>
      <c r="IV39" s="231"/>
    </row>
    <row r="40" spans="1:256" ht="18">
      <c r="A40" s="240" t="s">
        <v>277</v>
      </c>
      <c r="B40" s="241">
        <v>38671746.04</v>
      </c>
      <c r="C40" s="241">
        <v>38152187.98</v>
      </c>
      <c r="D40" s="240"/>
      <c r="E40" s="247"/>
      <c r="F40" s="239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  <c r="FH40" s="231"/>
      <c r="FI40" s="231"/>
      <c r="FJ40" s="231"/>
      <c r="FK40" s="231"/>
      <c r="FL40" s="231"/>
      <c r="FM40" s="231"/>
      <c r="FN40" s="231"/>
      <c r="FO40" s="231"/>
      <c r="FP40" s="231"/>
      <c r="FQ40" s="231"/>
      <c r="FR40" s="231"/>
      <c r="FS40" s="231"/>
      <c r="FT40" s="231"/>
      <c r="FU40" s="231"/>
      <c r="FV40" s="231"/>
      <c r="FW40" s="231"/>
      <c r="FX40" s="231"/>
      <c r="FY40" s="231"/>
      <c r="FZ40" s="231"/>
      <c r="GA40" s="231"/>
      <c r="GB40" s="231"/>
      <c r="GC40" s="231"/>
      <c r="GD40" s="231"/>
      <c r="GE40" s="231"/>
      <c r="GF40" s="231"/>
      <c r="GG40" s="231"/>
      <c r="GH40" s="231"/>
      <c r="GI40" s="231"/>
      <c r="GJ40" s="231"/>
      <c r="GK40" s="231"/>
      <c r="GL40" s="231"/>
      <c r="GM40" s="231"/>
      <c r="GN40" s="231"/>
      <c r="GO40" s="231"/>
      <c r="GP40" s="231"/>
      <c r="GQ40" s="231"/>
      <c r="GR40" s="231"/>
      <c r="GS40" s="231"/>
      <c r="GT40" s="231"/>
      <c r="GU40" s="231"/>
      <c r="GV40" s="231"/>
      <c r="GW40" s="231"/>
      <c r="GX40" s="231"/>
      <c r="GY40" s="231"/>
      <c r="GZ40" s="231"/>
      <c r="HA40" s="231"/>
      <c r="HB40" s="231"/>
      <c r="HC40" s="231"/>
      <c r="HD40" s="231"/>
      <c r="HE40" s="231"/>
      <c r="HF40" s="231"/>
      <c r="HG40" s="231"/>
      <c r="HH40" s="231"/>
      <c r="HI40" s="231"/>
      <c r="HJ40" s="231"/>
      <c r="HK40" s="231"/>
      <c r="HL40" s="231"/>
      <c r="HM40" s="231"/>
      <c r="HN40" s="231"/>
      <c r="HO40" s="231"/>
      <c r="HP40" s="231"/>
      <c r="HQ40" s="231"/>
      <c r="HR40" s="231"/>
      <c r="HS40" s="231"/>
      <c r="HT40" s="231"/>
      <c r="HU40" s="231"/>
      <c r="HV40" s="231"/>
      <c r="HW40" s="231"/>
      <c r="HX40" s="231"/>
      <c r="HY40" s="231"/>
      <c r="HZ40" s="231"/>
      <c r="IA40" s="231"/>
      <c r="IB40" s="231"/>
      <c r="IC40" s="231"/>
      <c r="ID40" s="231"/>
      <c r="IE40" s="231"/>
      <c r="IF40" s="231"/>
      <c r="IG40" s="231"/>
      <c r="IH40" s="231"/>
      <c r="II40" s="231"/>
      <c r="IJ40" s="231"/>
      <c r="IK40" s="231"/>
      <c r="IL40" s="231"/>
      <c r="IM40" s="231"/>
      <c r="IN40" s="231"/>
      <c r="IO40" s="231"/>
      <c r="IP40" s="231"/>
      <c r="IQ40" s="231"/>
      <c r="IR40" s="231"/>
      <c r="IS40" s="231"/>
      <c r="IT40" s="231"/>
      <c r="IU40" s="231"/>
      <c r="IV40" s="231"/>
    </row>
    <row r="41" spans="1:256" ht="18">
      <c r="A41" s="240" t="s">
        <v>278</v>
      </c>
      <c r="B41" s="248">
        <v>3373703.95</v>
      </c>
      <c r="C41" s="248">
        <v>3410337.82</v>
      </c>
      <c r="D41" s="238"/>
      <c r="E41" s="243"/>
      <c r="F41" s="239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  <c r="FH41" s="231"/>
      <c r="FI41" s="231"/>
      <c r="FJ41" s="231"/>
      <c r="FK41" s="231"/>
      <c r="FL41" s="231"/>
      <c r="FM41" s="231"/>
      <c r="FN41" s="231"/>
      <c r="FO41" s="231"/>
      <c r="FP41" s="231"/>
      <c r="FQ41" s="231"/>
      <c r="FR41" s="231"/>
      <c r="FS41" s="231"/>
      <c r="FT41" s="231"/>
      <c r="FU41" s="231"/>
      <c r="FV41" s="231"/>
      <c r="FW41" s="231"/>
      <c r="FX41" s="231"/>
      <c r="FY41" s="231"/>
      <c r="FZ41" s="231"/>
      <c r="GA41" s="231"/>
      <c r="GB41" s="231"/>
      <c r="GC41" s="231"/>
      <c r="GD41" s="231"/>
      <c r="GE41" s="231"/>
      <c r="GF41" s="231"/>
      <c r="GG41" s="231"/>
      <c r="GH41" s="231"/>
      <c r="GI41" s="231"/>
      <c r="GJ41" s="231"/>
      <c r="GK41" s="231"/>
      <c r="GL41" s="231"/>
      <c r="GM41" s="231"/>
      <c r="GN41" s="231"/>
      <c r="GO41" s="231"/>
      <c r="GP41" s="231"/>
      <c r="GQ41" s="231"/>
      <c r="GR41" s="231"/>
      <c r="GS41" s="231"/>
      <c r="GT41" s="231"/>
      <c r="GU41" s="231"/>
      <c r="GV41" s="231"/>
      <c r="GW41" s="231"/>
      <c r="GX41" s="231"/>
      <c r="GY41" s="231"/>
      <c r="GZ41" s="231"/>
      <c r="HA41" s="231"/>
      <c r="HB41" s="231"/>
      <c r="HC41" s="231"/>
      <c r="HD41" s="231"/>
      <c r="HE41" s="231"/>
      <c r="HF41" s="231"/>
      <c r="HG41" s="231"/>
      <c r="HH41" s="231"/>
      <c r="HI41" s="231"/>
      <c r="HJ41" s="231"/>
      <c r="HK41" s="231"/>
      <c r="HL41" s="231"/>
      <c r="HM41" s="231"/>
      <c r="HN41" s="231"/>
      <c r="HO41" s="231"/>
      <c r="HP41" s="231"/>
      <c r="HQ41" s="231"/>
      <c r="HR41" s="231"/>
      <c r="HS41" s="231"/>
      <c r="HT41" s="231"/>
      <c r="HU41" s="231"/>
      <c r="HV41" s="231"/>
      <c r="HW41" s="231"/>
      <c r="HX41" s="231"/>
      <c r="HY41" s="231"/>
      <c r="HZ41" s="231"/>
      <c r="IA41" s="231"/>
      <c r="IB41" s="231"/>
      <c r="IC41" s="231"/>
      <c r="ID41" s="231"/>
      <c r="IE41" s="231"/>
      <c r="IF41" s="231"/>
      <c r="IG41" s="231"/>
      <c r="IH41" s="231"/>
      <c r="II41" s="231"/>
      <c r="IJ41" s="231"/>
      <c r="IK41" s="231"/>
      <c r="IL41" s="231"/>
      <c r="IM41" s="231"/>
      <c r="IN41" s="231"/>
      <c r="IO41" s="231"/>
      <c r="IP41" s="231"/>
      <c r="IQ41" s="231"/>
      <c r="IR41" s="231"/>
      <c r="IS41" s="231"/>
      <c r="IT41" s="231"/>
      <c r="IU41" s="231"/>
      <c r="IV41" s="231"/>
    </row>
    <row r="42" spans="1:256" ht="18">
      <c r="A42" s="240" t="s">
        <v>279</v>
      </c>
      <c r="B42" s="248">
        <v>152601.96</v>
      </c>
      <c r="C42" s="248">
        <v>151617.32</v>
      </c>
      <c r="D42" s="238"/>
      <c r="E42" s="243"/>
      <c r="F42" s="239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1"/>
      <c r="FL42" s="231"/>
      <c r="FM42" s="231"/>
      <c r="FN42" s="231"/>
      <c r="FO42" s="231"/>
      <c r="FP42" s="231"/>
      <c r="FQ42" s="231"/>
      <c r="FR42" s="231"/>
      <c r="FS42" s="231"/>
      <c r="FT42" s="231"/>
      <c r="FU42" s="231"/>
      <c r="FV42" s="231"/>
      <c r="FW42" s="231"/>
      <c r="FX42" s="231"/>
      <c r="FY42" s="231"/>
      <c r="FZ42" s="231"/>
      <c r="GA42" s="231"/>
      <c r="GB42" s="231"/>
      <c r="GC42" s="231"/>
      <c r="GD42" s="231"/>
      <c r="GE42" s="231"/>
      <c r="GF42" s="231"/>
      <c r="GG42" s="231"/>
      <c r="GH42" s="231"/>
      <c r="GI42" s="231"/>
      <c r="GJ42" s="231"/>
      <c r="GK42" s="231"/>
      <c r="GL42" s="231"/>
      <c r="GM42" s="231"/>
      <c r="GN42" s="231"/>
      <c r="GO42" s="231"/>
      <c r="GP42" s="231"/>
      <c r="GQ42" s="231"/>
      <c r="GR42" s="231"/>
      <c r="GS42" s="231"/>
      <c r="GT42" s="231"/>
      <c r="GU42" s="231"/>
      <c r="GV42" s="231"/>
      <c r="GW42" s="231"/>
      <c r="GX42" s="231"/>
      <c r="GY42" s="231"/>
      <c r="GZ42" s="231"/>
      <c r="HA42" s="231"/>
      <c r="HB42" s="231"/>
      <c r="HC42" s="231"/>
      <c r="HD42" s="231"/>
      <c r="HE42" s="231"/>
      <c r="HF42" s="231"/>
      <c r="HG42" s="231"/>
      <c r="HH42" s="231"/>
      <c r="HI42" s="231"/>
      <c r="HJ42" s="231"/>
      <c r="HK42" s="231"/>
      <c r="HL42" s="231"/>
      <c r="HM42" s="231"/>
      <c r="HN42" s="231"/>
      <c r="HO42" s="231"/>
      <c r="HP42" s="231"/>
      <c r="HQ42" s="231"/>
      <c r="HR42" s="231"/>
      <c r="HS42" s="231"/>
      <c r="HT42" s="231"/>
      <c r="HU42" s="231"/>
      <c r="HV42" s="231"/>
      <c r="HW42" s="231"/>
      <c r="HX42" s="231"/>
      <c r="HY42" s="231"/>
      <c r="HZ42" s="231"/>
      <c r="IA42" s="231"/>
      <c r="IB42" s="231"/>
      <c r="IC42" s="231"/>
      <c r="ID42" s="231"/>
      <c r="IE42" s="231"/>
      <c r="IF42" s="231"/>
      <c r="IG42" s="231"/>
      <c r="IH42" s="231"/>
      <c r="II42" s="231"/>
      <c r="IJ42" s="231"/>
      <c r="IK42" s="231"/>
      <c r="IL42" s="231"/>
      <c r="IM42" s="231"/>
      <c r="IN42" s="231"/>
      <c r="IO42" s="231"/>
      <c r="IP42" s="231"/>
      <c r="IQ42" s="231"/>
      <c r="IR42" s="231"/>
      <c r="IS42" s="231"/>
      <c r="IT42" s="231"/>
      <c r="IU42" s="231"/>
      <c r="IV42" s="231"/>
    </row>
    <row r="43" spans="1:256" ht="18">
      <c r="A43" s="240" t="s">
        <v>280</v>
      </c>
      <c r="B43" s="248">
        <v>485</v>
      </c>
      <c r="C43" s="248">
        <v>940</v>
      </c>
      <c r="D43" s="238"/>
      <c r="E43" s="243"/>
      <c r="F43" s="239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  <c r="FH43" s="231"/>
      <c r="FI43" s="231"/>
      <c r="FJ43" s="231"/>
      <c r="FK43" s="231"/>
      <c r="FL43" s="231"/>
      <c r="FM43" s="231"/>
      <c r="FN43" s="231"/>
      <c r="FO43" s="231"/>
      <c r="FP43" s="231"/>
      <c r="FQ43" s="231"/>
      <c r="FR43" s="231"/>
      <c r="FS43" s="231"/>
      <c r="FT43" s="231"/>
      <c r="FU43" s="231"/>
      <c r="FV43" s="231"/>
      <c r="FW43" s="231"/>
      <c r="FX43" s="231"/>
      <c r="FY43" s="231"/>
      <c r="FZ43" s="231"/>
      <c r="GA43" s="231"/>
      <c r="GB43" s="231"/>
      <c r="GC43" s="231"/>
      <c r="GD43" s="231"/>
      <c r="GE43" s="231"/>
      <c r="GF43" s="231"/>
      <c r="GG43" s="231"/>
      <c r="GH43" s="231"/>
      <c r="GI43" s="231"/>
      <c r="GJ43" s="231"/>
      <c r="GK43" s="231"/>
      <c r="GL43" s="231"/>
      <c r="GM43" s="231"/>
      <c r="GN43" s="231"/>
      <c r="GO43" s="231"/>
      <c r="GP43" s="231"/>
      <c r="GQ43" s="231"/>
      <c r="GR43" s="231"/>
      <c r="GS43" s="231"/>
      <c r="GT43" s="231"/>
      <c r="GU43" s="231"/>
      <c r="GV43" s="231"/>
      <c r="GW43" s="231"/>
      <c r="GX43" s="231"/>
      <c r="GY43" s="231"/>
      <c r="GZ43" s="231"/>
      <c r="HA43" s="231"/>
      <c r="HB43" s="231"/>
      <c r="HC43" s="231"/>
      <c r="HD43" s="231"/>
      <c r="HE43" s="231"/>
      <c r="HF43" s="231"/>
      <c r="HG43" s="231"/>
      <c r="HH43" s="231"/>
      <c r="HI43" s="231"/>
      <c r="HJ43" s="231"/>
      <c r="HK43" s="231"/>
      <c r="HL43" s="231"/>
      <c r="HM43" s="231"/>
      <c r="HN43" s="231"/>
      <c r="HO43" s="231"/>
      <c r="HP43" s="231"/>
      <c r="HQ43" s="231"/>
      <c r="HR43" s="231"/>
      <c r="HS43" s="231"/>
      <c r="HT43" s="231"/>
      <c r="HU43" s="231"/>
      <c r="HV43" s="231"/>
      <c r="HW43" s="231"/>
      <c r="HX43" s="231"/>
      <c r="HY43" s="231"/>
      <c r="HZ43" s="231"/>
      <c r="IA43" s="231"/>
      <c r="IB43" s="231"/>
      <c r="IC43" s="231"/>
      <c r="ID43" s="231"/>
      <c r="IE43" s="231"/>
      <c r="IF43" s="231"/>
      <c r="IG43" s="231"/>
      <c r="IH43" s="231"/>
      <c r="II43" s="231"/>
      <c r="IJ43" s="231"/>
      <c r="IK43" s="231"/>
      <c r="IL43" s="231"/>
      <c r="IM43" s="231"/>
      <c r="IN43" s="231"/>
      <c r="IO43" s="231"/>
      <c r="IP43" s="231"/>
      <c r="IQ43" s="231"/>
      <c r="IR43" s="231"/>
      <c r="IS43" s="231"/>
      <c r="IT43" s="231"/>
      <c r="IU43" s="231"/>
      <c r="IV43" s="231"/>
    </row>
    <row r="44" spans="1:256" ht="18">
      <c r="A44" s="240" t="s">
        <v>281</v>
      </c>
      <c r="B44" s="248">
        <v>75</v>
      </c>
      <c r="C44" s="248">
        <v>85</v>
      </c>
      <c r="D44" s="238"/>
      <c r="E44" s="243"/>
      <c r="F44" s="239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  <c r="FH44" s="231"/>
      <c r="FI44" s="231"/>
      <c r="FJ44" s="231"/>
      <c r="FK44" s="231"/>
      <c r="FL44" s="231"/>
      <c r="FM44" s="231"/>
      <c r="FN44" s="231"/>
      <c r="FO44" s="231"/>
      <c r="FP44" s="231"/>
      <c r="FQ44" s="231"/>
      <c r="FR44" s="231"/>
      <c r="FS44" s="231"/>
      <c r="FT44" s="231"/>
      <c r="FU44" s="231"/>
      <c r="FV44" s="231"/>
      <c r="FW44" s="231"/>
      <c r="FX44" s="231"/>
      <c r="FY44" s="231"/>
      <c r="FZ44" s="231"/>
      <c r="GA44" s="231"/>
      <c r="GB44" s="231"/>
      <c r="GC44" s="231"/>
      <c r="GD44" s="231"/>
      <c r="GE44" s="231"/>
      <c r="GF44" s="231"/>
      <c r="GG44" s="231"/>
      <c r="GH44" s="231"/>
      <c r="GI44" s="231"/>
      <c r="GJ44" s="231"/>
      <c r="GK44" s="231"/>
      <c r="GL44" s="231"/>
      <c r="GM44" s="231"/>
      <c r="GN44" s="231"/>
      <c r="GO44" s="231"/>
      <c r="GP44" s="231"/>
      <c r="GQ44" s="231"/>
      <c r="GR44" s="231"/>
      <c r="GS44" s="231"/>
      <c r="GT44" s="231"/>
      <c r="GU44" s="231"/>
      <c r="GV44" s="231"/>
      <c r="GW44" s="231"/>
      <c r="GX44" s="231"/>
      <c r="GY44" s="231"/>
      <c r="GZ44" s="231"/>
      <c r="HA44" s="231"/>
      <c r="HB44" s="231"/>
      <c r="HC44" s="231"/>
      <c r="HD44" s="231"/>
      <c r="HE44" s="231"/>
      <c r="HF44" s="231"/>
      <c r="HG44" s="231"/>
      <c r="HH44" s="231"/>
      <c r="HI44" s="231"/>
      <c r="HJ44" s="231"/>
      <c r="HK44" s="231"/>
      <c r="HL44" s="231"/>
      <c r="HM44" s="231"/>
      <c r="HN44" s="231"/>
      <c r="HO44" s="231"/>
      <c r="HP44" s="231"/>
      <c r="HQ44" s="231"/>
      <c r="HR44" s="231"/>
      <c r="HS44" s="231"/>
      <c r="HT44" s="231"/>
      <c r="HU44" s="231"/>
      <c r="HV44" s="231"/>
      <c r="HW44" s="231"/>
      <c r="HX44" s="231"/>
      <c r="HY44" s="231"/>
      <c r="HZ44" s="231"/>
      <c r="IA44" s="231"/>
      <c r="IB44" s="231"/>
      <c r="IC44" s="231"/>
      <c r="ID44" s="231"/>
      <c r="IE44" s="231"/>
      <c r="IF44" s="231"/>
      <c r="IG44" s="231"/>
      <c r="IH44" s="231"/>
      <c r="II44" s="231"/>
      <c r="IJ44" s="231"/>
      <c r="IK44" s="231"/>
      <c r="IL44" s="231"/>
      <c r="IM44" s="231"/>
      <c r="IN44" s="231"/>
      <c r="IO44" s="231"/>
      <c r="IP44" s="231"/>
      <c r="IQ44" s="231"/>
      <c r="IR44" s="231"/>
      <c r="IS44" s="231"/>
      <c r="IT44" s="231"/>
      <c r="IU44" s="231"/>
      <c r="IV44" s="231"/>
    </row>
    <row r="45" spans="1:256" ht="18">
      <c r="A45" s="240" t="s">
        <v>282</v>
      </c>
      <c r="B45" s="248">
        <v>0</v>
      </c>
      <c r="C45" s="248">
        <v>0</v>
      </c>
      <c r="D45" s="238"/>
      <c r="E45" s="243"/>
      <c r="F45" s="239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1"/>
      <c r="FS45" s="231"/>
      <c r="FT45" s="231"/>
      <c r="FU45" s="231"/>
      <c r="FV45" s="231"/>
      <c r="FW45" s="231"/>
      <c r="FX45" s="231"/>
      <c r="FY45" s="231"/>
      <c r="FZ45" s="231"/>
      <c r="GA45" s="231"/>
      <c r="GB45" s="231"/>
      <c r="GC45" s="231"/>
      <c r="GD45" s="231"/>
      <c r="GE45" s="231"/>
      <c r="GF45" s="231"/>
      <c r="GG45" s="231"/>
      <c r="GH45" s="231"/>
      <c r="GI45" s="231"/>
      <c r="GJ45" s="231"/>
      <c r="GK45" s="231"/>
      <c r="GL45" s="231"/>
      <c r="GM45" s="231"/>
      <c r="GN45" s="231"/>
      <c r="GO45" s="231"/>
      <c r="GP45" s="231"/>
      <c r="GQ45" s="231"/>
      <c r="GR45" s="231"/>
      <c r="GS45" s="231"/>
      <c r="GT45" s="231"/>
      <c r="GU45" s="231"/>
      <c r="GV45" s="231"/>
      <c r="GW45" s="231"/>
      <c r="GX45" s="231"/>
      <c r="GY45" s="231"/>
      <c r="GZ45" s="231"/>
      <c r="HA45" s="231"/>
      <c r="HB45" s="231"/>
      <c r="HC45" s="231"/>
      <c r="HD45" s="231"/>
      <c r="HE45" s="231"/>
      <c r="HF45" s="231"/>
      <c r="HG45" s="231"/>
      <c r="HH45" s="231"/>
      <c r="HI45" s="231"/>
      <c r="HJ45" s="231"/>
      <c r="HK45" s="231"/>
      <c r="HL45" s="231"/>
      <c r="HM45" s="231"/>
      <c r="HN45" s="231"/>
      <c r="HO45" s="231"/>
      <c r="HP45" s="231"/>
      <c r="HQ45" s="231"/>
      <c r="HR45" s="231"/>
      <c r="HS45" s="231"/>
      <c r="HT45" s="231"/>
      <c r="HU45" s="231"/>
      <c r="HV45" s="231"/>
      <c r="HW45" s="231"/>
      <c r="HX45" s="231"/>
      <c r="HY45" s="231"/>
      <c r="HZ45" s="231"/>
      <c r="IA45" s="231"/>
      <c r="IB45" s="231"/>
      <c r="IC45" s="231"/>
      <c r="ID45" s="231"/>
      <c r="IE45" s="231"/>
      <c r="IF45" s="231"/>
      <c r="IG45" s="231"/>
      <c r="IH45" s="231"/>
      <c r="II45" s="231"/>
      <c r="IJ45" s="231"/>
      <c r="IK45" s="231"/>
      <c r="IL45" s="231"/>
      <c r="IM45" s="231"/>
      <c r="IN45" s="231"/>
      <c r="IO45" s="231"/>
      <c r="IP45" s="231"/>
      <c r="IQ45" s="231"/>
      <c r="IR45" s="231"/>
      <c r="IS45" s="231"/>
      <c r="IT45" s="231"/>
      <c r="IU45" s="231"/>
      <c r="IV45" s="231"/>
    </row>
    <row r="46" spans="1:256" ht="18">
      <c r="A46" s="240" t="s">
        <v>283</v>
      </c>
      <c r="B46" s="248">
        <v>0</v>
      </c>
      <c r="C46" s="248">
        <v>250</v>
      </c>
      <c r="D46" s="238"/>
      <c r="E46" s="243"/>
      <c r="F46" s="239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  <c r="FH46" s="231"/>
      <c r="FI46" s="231"/>
      <c r="FJ46" s="231"/>
      <c r="FK46" s="231"/>
      <c r="FL46" s="231"/>
      <c r="FM46" s="231"/>
      <c r="FN46" s="231"/>
      <c r="FO46" s="231"/>
      <c r="FP46" s="231"/>
      <c r="FQ46" s="231"/>
      <c r="FR46" s="231"/>
      <c r="FS46" s="231"/>
      <c r="FT46" s="231"/>
      <c r="FU46" s="231"/>
      <c r="FV46" s="231"/>
      <c r="FW46" s="231"/>
      <c r="FX46" s="231"/>
      <c r="FY46" s="231"/>
      <c r="FZ46" s="231"/>
      <c r="GA46" s="231"/>
      <c r="GB46" s="231"/>
      <c r="GC46" s="231"/>
      <c r="GD46" s="231"/>
      <c r="GE46" s="231"/>
      <c r="GF46" s="231"/>
      <c r="GG46" s="231"/>
      <c r="GH46" s="231"/>
      <c r="GI46" s="231"/>
      <c r="GJ46" s="231"/>
      <c r="GK46" s="231"/>
      <c r="GL46" s="231"/>
      <c r="GM46" s="231"/>
      <c r="GN46" s="231"/>
      <c r="GO46" s="231"/>
      <c r="GP46" s="231"/>
      <c r="GQ46" s="231"/>
      <c r="GR46" s="231"/>
      <c r="GS46" s="231"/>
      <c r="GT46" s="231"/>
      <c r="GU46" s="231"/>
      <c r="GV46" s="231"/>
      <c r="GW46" s="231"/>
      <c r="GX46" s="231"/>
      <c r="GY46" s="231"/>
      <c r="GZ46" s="231"/>
      <c r="HA46" s="231"/>
      <c r="HB46" s="231"/>
      <c r="HC46" s="231"/>
      <c r="HD46" s="231"/>
      <c r="HE46" s="231"/>
      <c r="HF46" s="231"/>
      <c r="HG46" s="231"/>
      <c r="HH46" s="231"/>
      <c r="HI46" s="231"/>
      <c r="HJ46" s="231"/>
      <c r="HK46" s="231"/>
      <c r="HL46" s="231"/>
      <c r="HM46" s="231"/>
      <c r="HN46" s="231"/>
      <c r="HO46" s="231"/>
      <c r="HP46" s="231"/>
      <c r="HQ46" s="231"/>
      <c r="HR46" s="231"/>
      <c r="HS46" s="231"/>
      <c r="HT46" s="231"/>
      <c r="HU46" s="231"/>
      <c r="HV46" s="231"/>
      <c r="HW46" s="231"/>
      <c r="HX46" s="231"/>
      <c r="HY46" s="231"/>
      <c r="HZ46" s="231"/>
      <c r="IA46" s="231"/>
      <c r="IB46" s="231"/>
      <c r="IC46" s="231"/>
      <c r="ID46" s="231"/>
      <c r="IE46" s="231"/>
      <c r="IF46" s="231"/>
      <c r="IG46" s="231"/>
      <c r="IH46" s="231"/>
      <c r="II46" s="231"/>
      <c r="IJ46" s="231"/>
      <c r="IK46" s="231"/>
      <c r="IL46" s="231"/>
      <c r="IM46" s="231"/>
      <c r="IN46" s="231"/>
      <c r="IO46" s="231"/>
      <c r="IP46" s="231"/>
      <c r="IQ46" s="231"/>
      <c r="IR46" s="231"/>
      <c r="IS46" s="231"/>
      <c r="IT46" s="231"/>
      <c r="IU46" s="231"/>
      <c r="IV46" s="231"/>
    </row>
    <row r="47" spans="1:256" ht="18">
      <c r="A47" s="240" t="s">
        <v>284</v>
      </c>
      <c r="B47" s="248">
        <v>29258.15</v>
      </c>
      <c r="C47" s="248">
        <v>41866.04</v>
      </c>
      <c r="D47" s="238"/>
      <c r="E47" s="243" t="s">
        <v>106</v>
      </c>
      <c r="F47" s="239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  <c r="FH47" s="231"/>
      <c r="FI47" s="231"/>
      <c r="FJ47" s="231"/>
      <c r="FK47" s="231"/>
      <c r="FL47" s="231"/>
      <c r="FM47" s="231"/>
      <c r="FN47" s="231"/>
      <c r="FO47" s="231"/>
      <c r="FP47" s="231"/>
      <c r="FQ47" s="231"/>
      <c r="FR47" s="231"/>
      <c r="FS47" s="231"/>
      <c r="FT47" s="231"/>
      <c r="FU47" s="231"/>
      <c r="FV47" s="231"/>
      <c r="FW47" s="231"/>
      <c r="FX47" s="231"/>
      <c r="FY47" s="231"/>
      <c r="FZ47" s="231"/>
      <c r="GA47" s="231"/>
      <c r="GB47" s="231"/>
      <c r="GC47" s="231"/>
      <c r="GD47" s="231"/>
      <c r="GE47" s="231"/>
      <c r="GF47" s="231"/>
      <c r="GG47" s="231"/>
      <c r="GH47" s="231"/>
      <c r="GI47" s="231"/>
      <c r="GJ47" s="231"/>
      <c r="GK47" s="231"/>
      <c r="GL47" s="231"/>
      <c r="GM47" s="231"/>
      <c r="GN47" s="231"/>
      <c r="GO47" s="231"/>
      <c r="GP47" s="231"/>
      <c r="GQ47" s="231"/>
      <c r="GR47" s="231"/>
      <c r="GS47" s="231"/>
      <c r="GT47" s="231"/>
      <c r="GU47" s="231"/>
      <c r="GV47" s="231"/>
      <c r="GW47" s="231"/>
      <c r="GX47" s="231"/>
      <c r="GY47" s="231"/>
      <c r="GZ47" s="231"/>
      <c r="HA47" s="231"/>
      <c r="HB47" s="231"/>
      <c r="HC47" s="231"/>
      <c r="HD47" s="231"/>
      <c r="HE47" s="231"/>
      <c r="HF47" s="231"/>
      <c r="HG47" s="231"/>
      <c r="HH47" s="231"/>
      <c r="HI47" s="231"/>
      <c r="HJ47" s="231"/>
      <c r="HK47" s="231"/>
      <c r="HL47" s="231"/>
      <c r="HM47" s="231"/>
      <c r="HN47" s="231"/>
      <c r="HO47" s="231"/>
      <c r="HP47" s="231"/>
      <c r="HQ47" s="231"/>
      <c r="HR47" s="231"/>
      <c r="HS47" s="231"/>
      <c r="HT47" s="231"/>
      <c r="HU47" s="231"/>
      <c r="HV47" s="231"/>
      <c r="HW47" s="231"/>
      <c r="HX47" s="231"/>
      <c r="HY47" s="231"/>
      <c r="HZ47" s="231"/>
      <c r="IA47" s="231"/>
      <c r="IB47" s="231"/>
      <c r="IC47" s="231"/>
      <c r="ID47" s="231"/>
      <c r="IE47" s="231"/>
      <c r="IF47" s="231"/>
      <c r="IG47" s="231"/>
      <c r="IH47" s="231"/>
      <c r="II47" s="231"/>
      <c r="IJ47" s="231"/>
      <c r="IK47" s="231"/>
      <c r="IL47" s="231"/>
      <c r="IM47" s="231"/>
      <c r="IN47" s="231"/>
      <c r="IO47" s="231"/>
      <c r="IP47" s="231"/>
      <c r="IQ47" s="231"/>
      <c r="IR47" s="231"/>
      <c r="IS47" s="231"/>
      <c r="IT47" s="231"/>
      <c r="IU47" s="231"/>
      <c r="IV47" s="231"/>
    </row>
    <row r="48" spans="1:256" ht="18">
      <c r="A48" s="242" t="s">
        <v>219</v>
      </c>
      <c r="B48" s="238">
        <f>SUM(B40:B47)</f>
        <v>42227870.1</v>
      </c>
      <c r="C48" s="238">
        <f>SUM(C40:C47)</f>
        <v>41757284.16</v>
      </c>
      <c r="D48" s="238">
        <f>C48-B48</f>
        <v>-470585.94000000507</v>
      </c>
      <c r="E48" s="243">
        <f>D48/B48</f>
        <v>-0.011143965795234485</v>
      </c>
      <c r="F48" s="239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  <c r="FH48" s="231"/>
      <c r="FI48" s="231"/>
      <c r="FJ48" s="231"/>
      <c r="FK48" s="231"/>
      <c r="FL48" s="231"/>
      <c r="FM48" s="231"/>
      <c r="FN48" s="231"/>
      <c r="FO48" s="231"/>
      <c r="FP48" s="231"/>
      <c r="FQ48" s="231"/>
      <c r="FR48" s="231"/>
      <c r="FS48" s="231"/>
      <c r="FT48" s="231"/>
      <c r="FU48" s="231"/>
      <c r="FV48" s="231"/>
      <c r="FW48" s="231"/>
      <c r="FX48" s="231"/>
      <c r="FY48" s="231"/>
      <c r="FZ48" s="231"/>
      <c r="GA48" s="231"/>
      <c r="GB48" s="231"/>
      <c r="GC48" s="231"/>
      <c r="GD48" s="231"/>
      <c r="GE48" s="231"/>
      <c r="GF48" s="231"/>
      <c r="GG48" s="231"/>
      <c r="GH48" s="231"/>
      <c r="GI48" s="231"/>
      <c r="GJ48" s="231"/>
      <c r="GK48" s="231"/>
      <c r="GL48" s="231"/>
      <c r="GM48" s="231"/>
      <c r="GN48" s="231"/>
      <c r="GO48" s="231"/>
      <c r="GP48" s="231"/>
      <c r="GQ48" s="231"/>
      <c r="GR48" s="231"/>
      <c r="GS48" s="231"/>
      <c r="GT48" s="231"/>
      <c r="GU48" s="231"/>
      <c r="GV48" s="231"/>
      <c r="GW48" s="231"/>
      <c r="GX48" s="231"/>
      <c r="GY48" s="231"/>
      <c r="GZ48" s="231"/>
      <c r="HA48" s="231"/>
      <c r="HB48" s="231"/>
      <c r="HC48" s="231"/>
      <c r="HD48" s="231"/>
      <c r="HE48" s="231"/>
      <c r="HF48" s="231"/>
      <c r="HG48" s="231"/>
      <c r="HH48" s="231"/>
      <c r="HI48" s="231"/>
      <c r="HJ48" s="231"/>
      <c r="HK48" s="231"/>
      <c r="HL48" s="231"/>
      <c r="HM48" s="231"/>
      <c r="HN48" s="231"/>
      <c r="HO48" s="231"/>
      <c r="HP48" s="231"/>
      <c r="HQ48" s="231"/>
      <c r="HR48" s="231"/>
      <c r="HS48" s="231"/>
      <c r="HT48" s="231"/>
      <c r="HU48" s="231"/>
      <c r="HV48" s="231"/>
      <c r="HW48" s="231"/>
      <c r="HX48" s="231"/>
      <c r="HY48" s="231"/>
      <c r="HZ48" s="231"/>
      <c r="IA48" s="231"/>
      <c r="IB48" s="231"/>
      <c r="IC48" s="231"/>
      <c r="ID48" s="231"/>
      <c r="IE48" s="231"/>
      <c r="IF48" s="231"/>
      <c r="IG48" s="231"/>
      <c r="IH48" s="231"/>
      <c r="II48" s="231"/>
      <c r="IJ48" s="231"/>
      <c r="IK48" s="231"/>
      <c r="IL48" s="231"/>
      <c r="IM48" s="231"/>
      <c r="IN48" s="231"/>
      <c r="IO48" s="231"/>
      <c r="IP48" s="231"/>
      <c r="IQ48" s="231"/>
      <c r="IR48" s="231"/>
      <c r="IS48" s="231"/>
      <c r="IT48" s="231"/>
      <c r="IU48" s="231"/>
      <c r="IV48" s="231"/>
    </row>
    <row r="49" spans="1:256" ht="18">
      <c r="A49" s="249"/>
      <c r="B49" s="249"/>
      <c r="C49" s="249"/>
      <c r="D49" s="249"/>
      <c r="E49" s="249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  <c r="FH49" s="231"/>
      <c r="FI49" s="231"/>
      <c r="FJ49" s="231"/>
      <c r="FK49" s="231"/>
      <c r="FL49" s="231"/>
      <c r="FM49" s="231"/>
      <c r="FN49" s="231"/>
      <c r="FO49" s="231"/>
      <c r="FP49" s="231"/>
      <c r="FQ49" s="231"/>
      <c r="FR49" s="231"/>
      <c r="FS49" s="231"/>
      <c r="FT49" s="231"/>
      <c r="FU49" s="231"/>
      <c r="FV49" s="231"/>
      <c r="FW49" s="231"/>
      <c r="FX49" s="231"/>
      <c r="FY49" s="231"/>
      <c r="FZ49" s="231"/>
      <c r="GA49" s="231"/>
      <c r="GB49" s="231"/>
      <c r="GC49" s="231"/>
      <c r="GD49" s="231"/>
      <c r="GE49" s="231"/>
      <c r="GF49" s="231"/>
      <c r="GG49" s="231"/>
      <c r="GH49" s="231"/>
      <c r="GI49" s="231"/>
      <c r="GJ49" s="231"/>
      <c r="GK49" s="231"/>
      <c r="GL49" s="231"/>
      <c r="GM49" s="231"/>
      <c r="GN49" s="231"/>
      <c r="GO49" s="231"/>
      <c r="GP49" s="231"/>
      <c r="GQ49" s="231"/>
      <c r="GR49" s="231"/>
      <c r="GS49" s="231"/>
      <c r="GT49" s="231"/>
      <c r="GU49" s="231"/>
      <c r="GV49" s="231"/>
      <c r="GW49" s="231"/>
      <c r="GX49" s="231"/>
      <c r="GY49" s="231"/>
      <c r="GZ49" s="231"/>
      <c r="HA49" s="231"/>
      <c r="HB49" s="231"/>
      <c r="HC49" s="231"/>
      <c r="HD49" s="231"/>
      <c r="HE49" s="231"/>
      <c r="HF49" s="231"/>
      <c r="HG49" s="231"/>
      <c r="HH49" s="231"/>
      <c r="HI49" s="231"/>
      <c r="HJ49" s="231"/>
      <c r="HK49" s="231"/>
      <c r="HL49" s="231"/>
      <c r="HM49" s="231"/>
      <c r="HN49" s="231"/>
      <c r="HO49" s="231"/>
      <c r="HP49" s="231"/>
      <c r="HQ49" s="231"/>
      <c r="HR49" s="231"/>
      <c r="HS49" s="231"/>
      <c r="HT49" s="231"/>
      <c r="HU49" s="231"/>
      <c r="HV49" s="231"/>
      <c r="HW49" s="231"/>
      <c r="HX49" s="231"/>
      <c r="HY49" s="231"/>
      <c r="HZ49" s="231"/>
      <c r="IA49" s="231"/>
      <c r="IB49" s="231"/>
      <c r="IC49" s="231"/>
      <c r="ID49" s="231"/>
      <c r="IE49" s="231"/>
      <c r="IF49" s="231"/>
      <c r="IG49" s="231"/>
      <c r="IH49" s="231"/>
      <c r="II49" s="231"/>
      <c r="IJ49" s="231"/>
      <c r="IK49" s="231"/>
      <c r="IL49" s="231"/>
      <c r="IM49" s="231"/>
      <c r="IN49" s="231"/>
      <c r="IO49" s="231"/>
      <c r="IP49" s="231"/>
      <c r="IQ49" s="231"/>
      <c r="IR49" s="231"/>
      <c r="IS49" s="231"/>
      <c r="IT49" s="231"/>
      <c r="IU49" s="231"/>
      <c r="IV49" s="231"/>
    </row>
    <row r="50" spans="1:256" ht="18">
      <c r="A50" s="228"/>
      <c r="B50" s="228"/>
      <c r="C50" s="228"/>
      <c r="D50" s="228"/>
      <c r="E50" s="228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  <c r="GF50" s="231"/>
      <c r="GG50" s="231"/>
      <c r="GH50" s="231"/>
      <c r="GI50" s="231"/>
      <c r="GJ50" s="231"/>
      <c r="GK50" s="231"/>
      <c r="GL50" s="231"/>
      <c r="GM50" s="231"/>
      <c r="GN50" s="231"/>
      <c r="GO50" s="231"/>
      <c r="GP50" s="231"/>
      <c r="GQ50" s="231"/>
      <c r="GR50" s="231"/>
      <c r="GS50" s="231"/>
      <c r="GT50" s="231"/>
      <c r="GU50" s="231"/>
      <c r="GV50" s="231"/>
      <c r="GW50" s="231"/>
      <c r="GX50" s="231"/>
      <c r="GY50" s="231"/>
      <c r="GZ50" s="231"/>
      <c r="HA50" s="231"/>
      <c r="HB50" s="231"/>
      <c r="HC50" s="231"/>
      <c r="HD50" s="231"/>
      <c r="HE50" s="231"/>
      <c r="HF50" s="231"/>
      <c r="HG50" s="231"/>
      <c r="HH50" s="231"/>
      <c r="HI50" s="231"/>
      <c r="HJ50" s="231"/>
      <c r="HK50" s="231"/>
      <c r="HL50" s="231"/>
      <c r="HM50" s="231"/>
      <c r="HN50" s="231"/>
      <c r="HO50" s="231"/>
      <c r="HP50" s="231"/>
      <c r="HQ50" s="231"/>
      <c r="HR50" s="231"/>
      <c r="HS50" s="231"/>
      <c r="HT50" s="231"/>
      <c r="HU50" s="231"/>
      <c r="HV50" s="231"/>
      <c r="HW50" s="231"/>
      <c r="HX50" s="231"/>
      <c r="HY50" s="231"/>
      <c r="HZ50" s="231"/>
      <c r="IA50" s="231"/>
      <c r="IB50" s="231"/>
      <c r="IC50" s="231"/>
      <c r="ID50" s="231"/>
      <c r="IE50" s="231"/>
      <c r="IF50" s="231"/>
      <c r="IG50" s="231"/>
      <c r="IH50" s="231"/>
      <c r="II50" s="231"/>
      <c r="IJ50" s="231"/>
      <c r="IK50" s="231"/>
      <c r="IL50" s="231"/>
      <c r="IM50" s="231"/>
      <c r="IN50" s="231"/>
      <c r="IO50" s="231"/>
      <c r="IP50" s="231"/>
      <c r="IQ50" s="231"/>
      <c r="IR50" s="231"/>
      <c r="IS50" s="231"/>
      <c r="IT50" s="231"/>
      <c r="IU50" s="231"/>
      <c r="IV50" s="231"/>
    </row>
    <row r="51" spans="1:256" ht="18">
      <c r="A51" s="228"/>
      <c r="B51" s="229" t="s">
        <v>0</v>
      </c>
      <c r="C51" s="229"/>
      <c r="D51" s="229"/>
      <c r="E51" s="228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1"/>
      <c r="FG51" s="231"/>
      <c r="FH51" s="231"/>
      <c r="FI51" s="231"/>
      <c r="FJ51" s="231"/>
      <c r="FK51" s="231"/>
      <c r="FL51" s="231"/>
      <c r="FM51" s="231"/>
      <c r="FN51" s="231"/>
      <c r="FO51" s="231"/>
      <c r="FP51" s="231"/>
      <c r="FQ51" s="231"/>
      <c r="FR51" s="231"/>
      <c r="FS51" s="231"/>
      <c r="FT51" s="231"/>
      <c r="FU51" s="231"/>
      <c r="FV51" s="231"/>
      <c r="FW51" s="231"/>
      <c r="FX51" s="231"/>
      <c r="FY51" s="231"/>
      <c r="FZ51" s="231"/>
      <c r="GA51" s="231"/>
      <c r="GB51" s="231"/>
      <c r="GC51" s="231"/>
      <c r="GD51" s="231"/>
      <c r="GE51" s="231"/>
      <c r="GF51" s="231"/>
      <c r="GG51" s="231"/>
      <c r="GH51" s="231"/>
      <c r="GI51" s="231"/>
      <c r="GJ51" s="231"/>
      <c r="GK51" s="231"/>
      <c r="GL51" s="231"/>
      <c r="GM51" s="231"/>
      <c r="GN51" s="231"/>
      <c r="GO51" s="231"/>
      <c r="GP51" s="231"/>
      <c r="GQ51" s="231"/>
      <c r="GR51" s="231"/>
      <c r="GS51" s="231"/>
      <c r="GT51" s="231"/>
      <c r="GU51" s="231"/>
      <c r="GV51" s="231"/>
      <c r="GW51" s="231"/>
      <c r="GX51" s="231"/>
      <c r="GY51" s="231"/>
      <c r="GZ51" s="231"/>
      <c r="HA51" s="231"/>
      <c r="HB51" s="231"/>
      <c r="HC51" s="231"/>
      <c r="HD51" s="231"/>
      <c r="HE51" s="231"/>
      <c r="HF51" s="231"/>
      <c r="HG51" s="231"/>
      <c r="HH51" s="231"/>
      <c r="HI51" s="231"/>
      <c r="HJ51" s="231"/>
      <c r="HK51" s="231"/>
      <c r="HL51" s="231"/>
      <c r="HM51" s="231"/>
      <c r="HN51" s="231"/>
      <c r="HO51" s="231"/>
      <c r="HP51" s="231"/>
      <c r="HQ51" s="231"/>
      <c r="HR51" s="231"/>
      <c r="HS51" s="231"/>
      <c r="HT51" s="231"/>
      <c r="HU51" s="231"/>
      <c r="HV51" s="231"/>
      <c r="HW51" s="231"/>
      <c r="HX51" s="231"/>
      <c r="HY51" s="231"/>
      <c r="HZ51" s="231"/>
      <c r="IA51" s="231"/>
      <c r="IB51" s="231"/>
      <c r="IC51" s="231"/>
      <c r="ID51" s="231"/>
      <c r="IE51" s="231"/>
      <c r="IF51" s="231"/>
      <c r="IG51" s="231"/>
      <c r="IH51" s="231"/>
      <c r="II51" s="231"/>
      <c r="IJ51" s="231"/>
      <c r="IK51" s="231"/>
      <c r="IL51" s="231"/>
      <c r="IM51" s="231"/>
      <c r="IN51" s="231"/>
      <c r="IO51" s="231"/>
      <c r="IP51" s="231"/>
      <c r="IQ51" s="231"/>
      <c r="IR51" s="231"/>
      <c r="IS51" s="231"/>
      <c r="IT51" s="231"/>
      <c r="IU51" s="231"/>
      <c r="IV51" s="231"/>
    </row>
    <row r="52" spans="1:256" ht="18">
      <c r="A52" s="228"/>
      <c r="B52" s="229" t="s">
        <v>285</v>
      </c>
      <c r="C52" s="229"/>
      <c r="D52" s="229"/>
      <c r="E52" s="228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1"/>
      <c r="GE52" s="231"/>
      <c r="GF52" s="231"/>
      <c r="GG52" s="231"/>
      <c r="GH52" s="231"/>
      <c r="GI52" s="231"/>
      <c r="GJ52" s="231"/>
      <c r="GK52" s="231"/>
      <c r="GL52" s="231"/>
      <c r="GM52" s="231"/>
      <c r="GN52" s="231"/>
      <c r="GO52" s="231"/>
      <c r="GP52" s="231"/>
      <c r="GQ52" s="231"/>
      <c r="GR52" s="231"/>
      <c r="GS52" s="231"/>
      <c r="GT52" s="231"/>
      <c r="GU52" s="231"/>
      <c r="GV52" s="231"/>
      <c r="GW52" s="231"/>
      <c r="GX52" s="231"/>
      <c r="GY52" s="231"/>
      <c r="GZ52" s="231"/>
      <c r="HA52" s="231"/>
      <c r="HB52" s="231"/>
      <c r="HC52" s="231"/>
      <c r="HD52" s="231"/>
      <c r="HE52" s="231"/>
      <c r="HF52" s="231"/>
      <c r="HG52" s="231"/>
      <c r="HH52" s="231"/>
      <c r="HI52" s="231"/>
      <c r="HJ52" s="231"/>
      <c r="HK52" s="231"/>
      <c r="HL52" s="231"/>
      <c r="HM52" s="231"/>
      <c r="HN52" s="231"/>
      <c r="HO52" s="231"/>
      <c r="HP52" s="231"/>
      <c r="HQ52" s="231"/>
      <c r="HR52" s="231"/>
      <c r="HS52" s="231"/>
      <c r="HT52" s="231"/>
      <c r="HU52" s="231"/>
      <c r="HV52" s="231"/>
      <c r="HW52" s="231"/>
      <c r="HX52" s="231"/>
      <c r="HY52" s="231"/>
      <c r="HZ52" s="231"/>
      <c r="IA52" s="231"/>
      <c r="IB52" s="231"/>
      <c r="IC52" s="231"/>
      <c r="ID52" s="231"/>
      <c r="IE52" s="231"/>
      <c r="IF52" s="231"/>
      <c r="IG52" s="231"/>
      <c r="IH52" s="231"/>
      <c r="II52" s="231"/>
      <c r="IJ52" s="231"/>
      <c r="IK52" s="231"/>
      <c r="IL52" s="231"/>
      <c r="IM52" s="231"/>
      <c r="IN52" s="231"/>
      <c r="IO52" s="231"/>
      <c r="IP52" s="231"/>
      <c r="IQ52" s="231"/>
      <c r="IR52" s="231"/>
      <c r="IS52" s="231"/>
      <c r="IT52" s="231"/>
      <c r="IU52" s="231"/>
      <c r="IV52" s="231"/>
    </row>
    <row r="53" spans="1:256" ht="18">
      <c r="A53" s="233" t="s">
        <v>286</v>
      </c>
      <c r="B53" s="228" t="s">
        <v>105</v>
      </c>
      <c r="C53" s="228"/>
      <c r="D53" s="228"/>
      <c r="E53" s="233" t="s">
        <v>287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  <c r="FH53" s="231"/>
      <c r="FI53" s="231"/>
      <c r="FJ53" s="231"/>
      <c r="FK53" s="231"/>
      <c r="FL53" s="231"/>
      <c r="FM53" s="231"/>
      <c r="FN53" s="231"/>
      <c r="FO53" s="231"/>
      <c r="FP53" s="231"/>
      <c r="FQ53" s="231"/>
      <c r="FR53" s="231"/>
      <c r="FS53" s="231"/>
      <c r="FT53" s="231"/>
      <c r="FU53" s="231"/>
      <c r="FV53" s="231"/>
      <c r="FW53" s="231"/>
      <c r="FX53" s="231"/>
      <c r="FY53" s="231"/>
      <c r="FZ53" s="231"/>
      <c r="GA53" s="231"/>
      <c r="GB53" s="231"/>
      <c r="GC53" s="231"/>
      <c r="GD53" s="231"/>
      <c r="GE53" s="231"/>
      <c r="GF53" s="231"/>
      <c r="GG53" s="231"/>
      <c r="GH53" s="231"/>
      <c r="GI53" s="231"/>
      <c r="GJ53" s="231"/>
      <c r="GK53" s="231"/>
      <c r="GL53" s="231"/>
      <c r="GM53" s="231"/>
      <c r="GN53" s="231"/>
      <c r="GO53" s="231"/>
      <c r="GP53" s="231"/>
      <c r="GQ53" s="231"/>
      <c r="GR53" s="231"/>
      <c r="GS53" s="231"/>
      <c r="GT53" s="231"/>
      <c r="GU53" s="231"/>
      <c r="GV53" s="231"/>
      <c r="GW53" s="231"/>
      <c r="GX53" s="231"/>
      <c r="GY53" s="231"/>
      <c r="GZ53" s="231"/>
      <c r="HA53" s="231"/>
      <c r="HB53" s="231"/>
      <c r="HC53" s="231"/>
      <c r="HD53" s="231"/>
      <c r="HE53" s="231"/>
      <c r="HF53" s="231"/>
      <c r="HG53" s="231"/>
      <c r="HH53" s="231"/>
      <c r="HI53" s="231"/>
      <c r="HJ53" s="231"/>
      <c r="HK53" s="231"/>
      <c r="HL53" s="231"/>
      <c r="HM53" s="231"/>
      <c r="HN53" s="231"/>
      <c r="HO53" s="231"/>
      <c r="HP53" s="231"/>
      <c r="HQ53" s="231"/>
      <c r="HR53" s="231"/>
      <c r="HS53" s="231"/>
      <c r="HT53" s="231"/>
      <c r="HU53" s="231"/>
      <c r="HV53" s="231"/>
      <c r="HW53" s="231"/>
      <c r="HX53" s="231"/>
      <c r="HY53" s="231"/>
      <c r="HZ53" s="231"/>
      <c r="IA53" s="231"/>
      <c r="IB53" s="231"/>
      <c r="IC53" s="231"/>
      <c r="ID53" s="231"/>
      <c r="IE53" s="231"/>
      <c r="IF53" s="231"/>
      <c r="IG53" s="231"/>
      <c r="IH53" s="231"/>
      <c r="II53" s="231"/>
      <c r="IJ53" s="231"/>
      <c r="IK53" s="231"/>
      <c r="IL53" s="231"/>
      <c r="IM53" s="231"/>
      <c r="IN53" s="231"/>
      <c r="IO53" s="231"/>
      <c r="IP53" s="231"/>
      <c r="IQ53" s="231"/>
      <c r="IR53" s="231"/>
      <c r="IS53" s="231"/>
      <c r="IT53" s="231"/>
      <c r="IU53" s="231"/>
      <c r="IV53" s="231"/>
    </row>
    <row r="54" spans="1:256" ht="18">
      <c r="A54" s="234" t="s">
        <v>243</v>
      </c>
      <c r="B54" s="234" t="s">
        <v>244</v>
      </c>
      <c r="C54" s="234" t="s">
        <v>245</v>
      </c>
      <c r="D54" s="234" t="s">
        <v>246</v>
      </c>
      <c r="E54" s="234" t="s">
        <v>247</v>
      </c>
      <c r="F54" s="239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1"/>
      <c r="FK54" s="231"/>
      <c r="FL54" s="231"/>
      <c r="FM54" s="231"/>
      <c r="FN54" s="231"/>
      <c r="FO54" s="231"/>
      <c r="FP54" s="231"/>
      <c r="FQ54" s="231"/>
      <c r="FR54" s="231"/>
      <c r="FS54" s="231"/>
      <c r="FT54" s="231"/>
      <c r="FU54" s="231"/>
      <c r="FV54" s="231"/>
      <c r="FW54" s="231"/>
      <c r="FX54" s="231"/>
      <c r="FY54" s="231"/>
      <c r="FZ54" s="231"/>
      <c r="GA54" s="231"/>
      <c r="GB54" s="231"/>
      <c r="GC54" s="231"/>
      <c r="GD54" s="231"/>
      <c r="GE54" s="231"/>
      <c r="GF54" s="231"/>
      <c r="GG54" s="231"/>
      <c r="GH54" s="231"/>
      <c r="GI54" s="231"/>
      <c r="GJ54" s="231"/>
      <c r="GK54" s="231"/>
      <c r="GL54" s="231"/>
      <c r="GM54" s="231"/>
      <c r="GN54" s="231"/>
      <c r="GO54" s="231"/>
      <c r="GP54" s="231"/>
      <c r="GQ54" s="231"/>
      <c r="GR54" s="231"/>
      <c r="GS54" s="231"/>
      <c r="GT54" s="231"/>
      <c r="GU54" s="231"/>
      <c r="GV54" s="231"/>
      <c r="GW54" s="231"/>
      <c r="GX54" s="231"/>
      <c r="GY54" s="231"/>
      <c r="GZ54" s="231"/>
      <c r="HA54" s="231"/>
      <c r="HB54" s="231"/>
      <c r="HC54" s="231"/>
      <c r="HD54" s="231"/>
      <c r="HE54" s="231"/>
      <c r="HF54" s="231"/>
      <c r="HG54" s="231"/>
      <c r="HH54" s="231"/>
      <c r="HI54" s="231"/>
      <c r="HJ54" s="231"/>
      <c r="HK54" s="231"/>
      <c r="HL54" s="231"/>
      <c r="HM54" s="231"/>
      <c r="HN54" s="231"/>
      <c r="HO54" s="231"/>
      <c r="HP54" s="231"/>
      <c r="HQ54" s="231"/>
      <c r="HR54" s="231"/>
      <c r="HS54" s="231"/>
      <c r="HT54" s="231"/>
      <c r="HU54" s="231"/>
      <c r="HV54" s="231"/>
      <c r="HW54" s="231"/>
      <c r="HX54" s="231"/>
      <c r="HY54" s="231"/>
      <c r="HZ54" s="231"/>
      <c r="IA54" s="231"/>
      <c r="IB54" s="231"/>
      <c r="IC54" s="231"/>
      <c r="ID54" s="231"/>
      <c r="IE54" s="231"/>
      <c r="IF54" s="231"/>
      <c r="IG54" s="231"/>
      <c r="IH54" s="231"/>
      <c r="II54" s="231"/>
      <c r="IJ54" s="231"/>
      <c r="IK54" s="231"/>
      <c r="IL54" s="231"/>
      <c r="IM54" s="231"/>
      <c r="IN54" s="231"/>
      <c r="IO54" s="231"/>
      <c r="IP54" s="231"/>
      <c r="IQ54" s="231"/>
      <c r="IR54" s="231"/>
      <c r="IS54" s="231"/>
      <c r="IT54" s="231"/>
      <c r="IU54" s="231"/>
      <c r="IV54" s="231"/>
    </row>
    <row r="55" spans="1:256" ht="18">
      <c r="A55" s="237" t="s">
        <v>288</v>
      </c>
      <c r="B55" s="238" t="s">
        <v>106</v>
      </c>
      <c r="C55" s="238" t="s">
        <v>106</v>
      </c>
      <c r="D55" s="238"/>
      <c r="E55" s="238"/>
      <c r="F55" s="239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31"/>
      <c r="FG55" s="231"/>
      <c r="FH55" s="231"/>
      <c r="FI55" s="231"/>
      <c r="FJ55" s="231"/>
      <c r="FK55" s="231"/>
      <c r="FL55" s="231"/>
      <c r="FM55" s="231"/>
      <c r="FN55" s="231"/>
      <c r="FO55" s="231"/>
      <c r="FP55" s="231"/>
      <c r="FQ55" s="231"/>
      <c r="FR55" s="231"/>
      <c r="FS55" s="231"/>
      <c r="FT55" s="231"/>
      <c r="FU55" s="231"/>
      <c r="FV55" s="231"/>
      <c r="FW55" s="231"/>
      <c r="FX55" s="231"/>
      <c r="FY55" s="231"/>
      <c r="FZ55" s="231"/>
      <c r="GA55" s="231"/>
      <c r="GB55" s="231"/>
      <c r="GC55" s="231"/>
      <c r="GD55" s="231"/>
      <c r="GE55" s="231"/>
      <c r="GF55" s="231"/>
      <c r="GG55" s="231"/>
      <c r="GH55" s="231"/>
      <c r="GI55" s="231"/>
      <c r="GJ55" s="231"/>
      <c r="GK55" s="231"/>
      <c r="GL55" s="231"/>
      <c r="GM55" s="231"/>
      <c r="GN55" s="231"/>
      <c r="GO55" s="231"/>
      <c r="GP55" s="231"/>
      <c r="GQ55" s="231"/>
      <c r="GR55" s="231"/>
      <c r="GS55" s="231"/>
      <c r="GT55" s="231"/>
      <c r="GU55" s="231"/>
      <c r="GV55" s="231"/>
      <c r="GW55" s="231"/>
      <c r="GX55" s="231"/>
      <c r="GY55" s="231"/>
      <c r="GZ55" s="231"/>
      <c r="HA55" s="231"/>
      <c r="HB55" s="231"/>
      <c r="HC55" s="231"/>
      <c r="HD55" s="231"/>
      <c r="HE55" s="231"/>
      <c r="HF55" s="231"/>
      <c r="HG55" s="231"/>
      <c r="HH55" s="231"/>
      <c r="HI55" s="231"/>
      <c r="HJ55" s="231"/>
      <c r="HK55" s="231"/>
      <c r="HL55" s="231"/>
      <c r="HM55" s="231"/>
      <c r="HN55" s="231"/>
      <c r="HO55" s="231"/>
      <c r="HP55" s="231"/>
      <c r="HQ55" s="231"/>
      <c r="HR55" s="231"/>
      <c r="HS55" s="231"/>
      <c r="HT55" s="231"/>
      <c r="HU55" s="231"/>
      <c r="HV55" s="231"/>
      <c r="HW55" s="231"/>
      <c r="HX55" s="231"/>
      <c r="HY55" s="231"/>
      <c r="HZ55" s="231"/>
      <c r="IA55" s="231"/>
      <c r="IB55" s="231"/>
      <c r="IC55" s="231"/>
      <c r="ID55" s="231"/>
      <c r="IE55" s="231"/>
      <c r="IF55" s="231"/>
      <c r="IG55" s="231"/>
      <c r="IH55" s="231"/>
      <c r="II55" s="231"/>
      <c r="IJ55" s="231"/>
      <c r="IK55" s="231"/>
      <c r="IL55" s="231"/>
      <c r="IM55" s="231"/>
      <c r="IN55" s="231"/>
      <c r="IO55" s="231"/>
      <c r="IP55" s="231"/>
      <c r="IQ55" s="231"/>
      <c r="IR55" s="231"/>
      <c r="IS55" s="231"/>
      <c r="IT55" s="231"/>
      <c r="IU55" s="231"/>
      <c r="IV55" s="231"/>
    </row>
    <row r="56" spans="1:256" ht="18">
      <c r="A56" s="240" t="s">
        <v>289</v>
      </c>
      <c r="B56" s="241">
        <v>7824492.52</v>
      </c>
      <c r="C56" s="241">
        <v>8019861.71</v>
      </c>
      <c r="D56" s="240"/>
      <c r="E56" s="240"/>
      <c r="F56" s="239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1"/>
      <c r="FF56" s="231"/>
      <c r="FG56" s="231"/>
      <c r="FH56" s="231"/>
      <c r="FI56" s="231"/>
      <c r="FJ56" s="231"/>
      <c r="FK56" s="231"/>
      <c r="FL56" s="231"/>
      <c r="FM56" s="231"/>
      <c r="FN56" s="231"/>
      <c r="FO56" s="231"/>
      <c r="FP56" s="231"/>
      <c r="FQ56" s="231"/>
      <c r="FR56" s="231"/>
      <c r="FS56" s="231"/>
      <c r="FT56" s="231"/>
      <c r="FU56" s="231"/>
      <c r="FV56" s="231"/>
      <c r="FW56" s="231"/>
      <c r="FX56" s="231"/>
      <c r="FY56" s="231"/>
      <c r="FZ56" s="231"/>
      <c r="GA56" s="231"/>
      <c r="GB56" s="231"/>
      <c r="GC56" s="231"/>
      <c r="GD56" s="231"/>
      <c r="GE56" s="231"/>
      <c r="GF56" s="231"/>
      <c r="GG56" s="231"/>
      <c r="GH56" s="231"/>
      <c r="GI56" s="231"/>
      <c r="GJ56" s="231"/>
      <c r="GK56" s="231"/>
      <c r="GL56" s="231"/>
      <c r="GM56" s="231"/>
      <c r="GN56" s="231"/>
      <c r="GO56" s="231"/>
      <c r="GP56" s="231"/>
      <c r="GQ56" s="231"/>
      <c r="GR56" s="231"/>
      <c r="GS56" s="231"/>
      <c r="GT56" s="231"/>
      <c r="GU56" s="231"/>
      <c r="GV56" s="231"/>
      <c r="GW56" s="231"/>
      <c r="GX56" s="231"/>
      <c r="GY56" s="231"/>
      <c r="GZ56" s="231"/>
      <c r="HA56" s="231"/>
      <c r="HB56" s="231"/>
      <c r="HC56" s="231"/>
      <c r="HD56" s="231"/>
      <c r="HE56" s="231"/>
      <c r="HF56" s="231"/>
      <c r="HG56" s="231"/>
      <c r="HH56" s="231"/>
      <c r="HI56" s="231"/>
      <c r="HJ56" s="231"/>
      <c r="HK56" s="231"/>
      <c r="HL56" s="231"/>
      <c r="HM56" s="231"/>
      <c r="HN56" s="231"/>
      <c r="HO56" s="231"/>
      <c r="HP56" s="231"/>
      <c r="HQ56" s="231"/>
      <c r="HR56" s="231"/>
      <c r="HS56" s="231"/>
      <c r="HT56" s="231"/>
      <c r="HU56" s="231"/>
      <c r="HV56" s="231"/>
      <c r="HW56" s="231"/>
      <c r="HX56" s="231"/>
      <c r="HY56" s="231"/>
      <c r="HZ56" s="231"/>
      <c r="IA56" s="231"/>
      <c r="IB56" s="231"/>
      <c r="IC56" s="231"/>
      <c r="ID56" s="231"/>
      <c r="IE56" s="231"/>
      <c r="IF56" s="231"/>
      <c r="IG56" s="231"/>
      <c r="IH56" s="231"/>
      <c r="II56" s="231"/>
      <c r="IJ56" s="231"/>
      <c r="IK56" s="231"/>
      <c r="IL56" s="231"/>
      <c r="IM56" s="231"/>
      <c r="IN56" s="231"/>
      <c r="IO56" s="231"/>
      <c r="IP56" s="231"/>
      <c r="IQ56" s="231"/>
      <c r="IR56" s="231"/>
      <c r="IS56" s="231"/>
      <c r="IT56" s="231"/>
      <c r="IU56" s="231"/>
      <c r="IV56" s="231"/>
    </row>
    <row r="57" spans="1:256" ht="18">
      <c r="A57" s="240" t="s">
        <v>290</v>
      </c>
      <c r="B57" s="248">
        <v>3129.3</v>
      </c>
      <c r="C57" s="248">
        <v>498.9</v>
      </c>
      <c r="D57" s="238"/>
      <c r="E57" s="238"/>
      <c r="F57" s="239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1"/>
      <c r="FH57" s="231"/>
      <c r="FI57" s="231"/>
      <c r="FJ57" s="231"/>
      <c r="FK57" s="231"/>
      <c r="FL57" s="231"/>
      <c r="FM57" s="231"/>
      <c r="FN57" s="231"/>
      <c r="FO57" s="231"/>
      <c r="FP57" s="231"/>
      <c r="FQ57" s="231"/>
      <c r="FR57" s="231"/>
      <c r="FS57" s="231"/>
      <c r="FT57" s="231"/>
      <c r="FU57" s="231"/>
      <c r="FV57" s="231"/>
      <c r="FW57" s="231"/>
      <c r="FX57" s="231"/>
      <c r="FY57" s="231"/>
      <c r="FZ57" s="231"/>
      <c r="GA57" s="231"/>
      <c r="GB57" s="231"/>
      <c r="GC57" s="231"/>
      <c r="GD57" s="231"/>
      <c r="GE57" s="231"/>
      <c r="GF57" s="231"/>
      <c r="GG57" s="231"/>
      <c r="GH57" s="231"/>
      <c r="GI57" s="231"/>
      <c r="GJ57" s="231"/>
      <c r="GK57" s="231"/>
      <c r="GL57" s="231"/>
      <c r="GM57" s="231"/>
      <c r="GN57" s="231"/>
      <c r="GO57" s="231"/>
      <c r="GP57" s="231"/>
      <c r="GQ57" s="231"/>
      <c r="GR57" s="231"/>
      <c r="GS57" s="231"/>
      <c r="GT57" s="231"/>
      <c r="GU57" s="231"/>
      <c r="GV57" s="231"/>
      <c r="GW57" s="231"/>
      <c r="GX57" s="231"/>
      <c r="GY57" s="231"/>
      <c r="GZ57" s="231"/>
      <c r="HA57" s="231"/>
      <c r="HB57" s="231"/>
      <c r="HC57" s="231"/>
      <c r="HD57" s="231"/>
      <c r="HE57" s="231"/>
      <c r="HF57" s="231"/>
      <c r="HG57" s="231"/>
      <c r="HH57" s="231"/>
      <c r="HI57" s="231"/>
      <c r="HJ57" s="231"/>
      <c r="HK57" s="231"/>
      <c r="HL57" s="231"/>
      <c r="HM57" s="231"/>
      <c r="HN57" s="231"/>
      <c r="HO57" s="231"/>
      <c r="HP57" s="231"/>
      <c r="HQ57" s="231"/>
      <c r="HR57" s="231"/>
      <c r="HS57" s="231"/>
      <c r="HT57" s="231"/>
      <c r="HU57" s="231"/>
      <c r="HV57" s="231"/>
      <c r="HW57" s="231"/>
      <c r="HX57" s="231"/>
      <c r="HY57" s="231"/>
      <c r="HZ57" s="231"/>
      <c r="IA57" s="231"/>
      <c r="IB57" s="231"/>
      <c r="IC57" s="231"/>
      <c r="ID57" s="231"/>
      <c r="IE57" s="231"/>
      <c r="IF57" s="231"/>
      <c r="IG57" s="231"/>
      <c r="IH57" s="231"/>
      <c r="II57" s="231"/>
      <c r="IJ57" s="231"/>
      <c r="IK57" s="231"/>
      <c r="IL57" s="231"/>
      <c r="IM57" s="231"/>
      <c r="IN57" s="231"/>
      <c r="IO57" s="231"/>
      <c r="IP57" s="231"/>
      <c r="IQ57" s="231"/>
      <c r="IR57" s="231"/>
      <c r="IS57" s="231"/>
      <c r="IT57" s="231"/>
      <c r="IU57" s="231"/>
      <c r="IV57" s="231"/>
    </row>
    <row r="58" spans="1:256" ht="18">
      <c r="A58" s="240" t="s">
        <v>291</v>
      </c>
      <c r="B58" s="248">
        <v>0</v>
      </c>
      <c r="C58" s="248">
        <v>0</v>
      </c>
      <c r="D58" s="238"/>
      <c r="E58" s="238"/>
      <c r="F58" s="239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1"/>
      <c r="FH58" s="231"/>
      <c r="FI58" s="231"/>
      <c r="FJ58" s="231"/>
      <c r="FK58" s="231"/>
      <c r="FL58" s="231"/>
      <c r="FM58" s="231"/>
      <c r="FN58" s="231"/>
      <c r="FO58" s="231"/>
      <c r="FP58" s="231"/>
      <c r="FQ58" s="231"/>
      <c r="FR58" s="231"/>
      <c r="FS58" s="231"/>
      <c r="FT58" s="231"/>
      <c r="FU58" s="231"/>
      <c r="FV58" s="231"/>
      <c r="FW58" s="231"/>
      <c r="FX58" s="231"/>
      <c r="FY58" s="231"/>
      <c r="FZ58" s="231"/>
      <c r="GA58" s="231"/>
      <c r="GB58" s="231"/>
      <c r="GC58" s="231"/>
      <c r="GD58" s="231"/>
      <c r="GE58" s="231"/>
      <c r="GF58" s="231"/>
      <c r="GG58" s="231"/>
      <c r="GH58" s="231"/>
      <c r="GI58" s="231"/>
      <c r="GJ58" s="231"/>
      <c r="GK58" s="231"/>
      <c r="GL58" s="231"/>
      <c r="GM58" s="231"/>
      <c r="GN58" s="231"/>
      <c r="GO58" s="231"/>
      <c r="GP58" s="231"/>
      <c r="GQ58" s="231"/>
      <c r="GR58" s="231"/>
      <c r="GS58" s="231"/>
      <c r="GT58" s="231"/>
      <c r="GU58" s="231"/>
      <c r="GV58" s="231"/>
      <c r="GW58" s="231"/>
      <c r="GX58" s="231"/>
      <c r="GY58" s="231"/>
      <c r="GZ58" s="231"/>
      <c r="HA58" s="231"/>
      <c r="HB58" s="231"/>
      <c r="HC58" s="231"/>
      <c r="HD58" s="231"/>
      <c r="HE58" s="231"/>
      <c r="HF58" s="231"/>
      <c r="HG58" s="231"/>
      <c r="HH58" s="231"/>
      <c r="HI58" s="231"/>
      <c r="HJ58" s="231"/>
      <c r="HK58" s="231"/>
      <c r="HL58" s="231"/>
      <c r="HM58" s="231"/>
      <c r="HN58" s="231"/>
      <c r="HO58" s="231"/>
      <c r="HP58" s="231"/>
      <c r="HQ58" s="231"/>
      <c r="HR58" s="231"/>
      <c r="HS58" s="231"/>
      <c r="HT58" s="231"/>
      <c r="HU58" s="231"/>
      <c r="HV58" s="231"/>
      <c r="HW58" s="231"/>
      <c r="HX58" s="231"/>
      <c r="HY58" s="231"/>
      <c r="HZ58" s="231"/>
      <c r="IA58" s="231"/>
      <c r="IB58" s="231"/>
      <c r="IC58" s="231"/>
      <c r="ID58" s="231"/>
      <c r="IE58" s="231"/>
      <c r="IF58" s="231"/>
      <c r="IG58" s="231"/>
      <c r="IH58" s="231"/>
      <c r="II58" s="231"/>
      <c r="IJ58" s="231"/>
      <c r="IK58" s="231"/>
      <c r="IL58" s="231"/>
      <c r="IM58" s="231"/>
      <c r="IN58" s="231"/>
      <c r="IO58" s="231"/>
      <c r="IP58" s="231"/>
      <c r="IQ58" s="231"/>
      <c r="IR58" s="231"/>
      <c r="IS58" s="231"/>
      <c r="IT58" s="231"/>
      <c r="IU58" s="231"/>
      <c r="IV58" s="231"/>
    </row>
    <row r="59" spans="1:256" ht="18">
      <c r="A59" s="240" t="s">
        <v>292</v>
      </c>
      <c r="B59" s="248">
        <v>0</v>
      </c>
      <c r="C59" s="248">
        <v>0</v>
      </c>
      <c r="D59" s="238"/>
      <c r="E59" s="238"/>
      <c r="F59" s="239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1"/>
      <c r="IC59" s="231"/>
      <c r="ID59" s="231"/>
      <c r="IE59" s="231"/>
      <c r="IF59" s="231"/>
      <c r="IG59" s="231"/>
      <c r="IH59" s="231"/>
      <c r="II59" s="231"/>
      <c r="IJ59" s="231"/>
      <c r="IK59" s="231"/>
      <c r="IL59" s="231"/>
      <c r="IM59" s="231"/>
      <c r="IN59" s="231"/>
      <c r="IO59" s="231"/>
      <c r="IP59" s="231"/>
      <c r="IQ59" s="231"/>
      <c r="IR59" s="231"/>
      <c r="IS59" s="231"/>
      <c r="IT59" s="231"/>
      <c r="IU59" s="231"/>
      <c r="IV59" s="231"/>
    </row>
    <row r="60" spans="1:256" ht="18">
      <c r="A60" s="240" t="s">
        <v>293</v>
      </c>
      <c r="B60" s="248">
        <v>-763.25</v>
      </c>
      <c r="C60" s="248">
        <v>-675.57</v>
      </c>
      <c r="D60" s="238"/>
      <c r="E60" s="238"/>
      <c r="F60" s="239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/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31"/>
      <c r="FE60" s="231"/>
      <c r="FF60" s="231"/>
      <c r="FG60" s="231"/>
      <c r="FH60" s="231"/>
      <c r="FI60" s="231"/>
      <c r="FJ60" s="231"/>
      <c r="FK60" s="231"/>
      <c r="FL60" s="231"/>
      <c r="FM60" s="231"/>
      <c r="FN60" s="231"/>
      <c r="FO60" s="231"/>
      <c r="FP60" s="231"/>
      <c r="FQ60" s="231"/>
      <c r="FR60" s="231"/>
      <c r="FS60" s="231"/>
      <c r="FT60" s="231"/>
      <c r="FU60" s="231"/>
      <c r="FV60" s="231"/>
      <c r="FW60" s="231"/>
      <c r="FX60" s="231"/>
      <c r="FY60" s="231"/>
      <c r="FZ60" s="231"/>
      <c r="GA60" s="231"/>
      <c r="GB60" s="231"/>
      <c r="GC60" s="231"/>
      <c r="GD60" s="231"/>
      <c r="GE60" s="231"/>
      <c r="GF60" s="231"/>
      <c r="GG60" s="231"/>
      <c r="GH60" s="231"/>
      <c r="GI60" s="231"/>
      <c r="GJ60" s="231"/>
      <c r="GK60" s="231"/>
      <c r="GL60" s="231"/>
      <c r="GM60" s="231"/>
      <c r="GN60" s="231"/>
      <c r="GO60" s="231"/>
      <c r="GP60" s="231"/>
      <c r="GQ60" s="231"/>
      <c r="GR60" s="231"/>
      <c r="GS60" s="231"/>
      <c r="GT60" s="231"/>
      <c r="GU60" s="231"/>
      <c r="GV60" s="231"/>
      <c r="GW60" s="231"/>
      <c r="GX60" s="231"/>
      <c r="GY60" s="231"/>
      <c r="GZ60" s="231"/>
      <c r="HA60" s="231"/>
      <c r="HB60" s="231"/>
      <c r="HC60" s="231"/>
      <c r="HD60" s="231"/>
      <c r="HE60" s="231"/>
      <c r="HF60" s="231"/>
      <c r="HG60" s="231"/>
      <c r="HH60" s="231"/>
      <c r="HI60" s="231"/>
      <c r="HJ60" s="231"/>
      <c r="HK60" s="231"/>
      <c r="HL60" s="231"/>
      <c r="HM60" s="231"/>
      <c r="HN60" s="231"/>
      <c r="HO60" s="231"/>
      <c r="HP60" s="231"/>
      <c r="HQ60" s="231"/>
      <c r="HR60" s="231"/>
      <c r="HS60" s="231"/>
      <c r="HT60" s="231"/>
      <c r="HU60" s="231"/>
      <c r="HV60" s="231"/>
      <c r="HW60" s="231"/>
      <c r="HX60" s="231"/>
      <c r="HY60" s="231"/>
      <c r="HZ60" s="231"/>
      <c r="IA60" s="231"/>
      <c r="IB60" s="231"/>
      <c r="IC60" s="231"/>
      <c r="ID60" s="231"/>
      <c r="IE60" s="231"/>
      <c r="IF60" s="231"/>
      <c r="IG60" s="231"/>
      <c r="IH60" s="231"/>
      <c r="II60" s="231"/>
      <c r="IJ60" s="231"/>
      <c r="IK60" s="231"/>
      <c r="IL60" s="231"/>
      <c r="IM60" s="231"/>
      <c r="IN60" s="231"/>
      <c r="IO60" s="231"/>
      <c r="IP60" s="231"/>
      <c r="IQ60" s="231"/>
      <c r="IR60" s="231"/>
      <c r="IS60" s="231"/>
      <c r="IT60" s="231"/>
      <c r="IU60" s="231"/>
      <c r="IV60" s="231"/>
    </row>
    <row r="61" spans="1:256" ht="18">
      <c r="A61" s="240" t="s">
        <v>294</v>
      </c>
      <c r="B61" s="248">
        <v>238314.3</v>
      </c>
      <c r="C61" s="248">
        <v>256111.48</v>
      </c>
      <c r="D61" s="238"/>
      <c r="E61" s="238"/>
      <c r="F61" s="239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/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31"/>
      <c r="FE61" s="231"/>
      <c r="FF61" s="231"/>
      <c r="FG61" s="231"/>
      <c r="FH61" s="231"/>
      <c r="FI61" s="231"/>
      <c r="FJ61" s="231"/>
      <c r="FK61" s="231"/>
      <c r="FL61" s="231"/>
      <c r="FM61" s="231"/>
      <c r="FN61" s="231"/>
      <c r="FO61" s="231"/>
      <c r="FP61" s="231"/>
      <c r="FQ61" s="231"/>
      <c r="FR61" s="231"/>
      <c r="FS61" s="231"/>
      <c r="FT61" s="231"/>
      <c r="FU61" s="231"/>
      <c r="FV61" s="231"/>
      <c r="FW61" s="231"/>
      <c r="FX61" s="231"/>
      <c r="FY61" s="231"/>
      <c r="FZ61" s="231"/>
      <c r="GA61" s="231"/>
      <c r="GB61" s="231"/>
      <c r="GC61" s="231"/>
      <c r="GD61" s="231"/>
      <c r="GE61" s="231"/>
      <c r="GF61" s="231"/>
      <c r="GG61" s="231"/>
      <c r="GH61" s="231"/>
      <c r="GI61" s="231"/>
      <c r="GJ61" s="231"/>
      <c r="GK61" s="231"/>
      <c r="GL61" s="231"/>
      <c r="GM61" s="231"/>
      <c r="GN61" s="231"/>
      <c r="GO61" s="231"/>
      <c r="GP61" s="231"/>
      <c r="GQ61" s="231"/>
      <c r="GR61" s="231"/>
      <c r="GS61" s="231"/>
      <c r="GT61" s="231"/>
      <c r="GU61" s="231"/>
      <c r="GV61" s="231"/>
      <c r="GW61" s="231"/>
      <c r="GX61" s="231"/>
      <c r="GY61" s="231"/>
      <c r="GZ61" s="231"/>
      <c r="HA61" s="231"/>
      <c r="HB61" s="231"/>
      <c r="HC61" s="231"/>
      <c r="HD61" s="231"/>
      <c r="HE61" s="231"/>
      <c r="HF61" s="231"/>
      <c r="HG61" s="231"/>
      <c r="HH61" s="231"/>
      <c r="HI61" s="231"/>
      <c r="HJ61" s="231"/>
      <c r="HK61" s="231"/>
      <c r="HL61" s="231"/>
      <c r="HM61" s="231"/>
      <c r="HN61" s="231"/>
      <c r="HO61" s="231"/>
      <c r="HP61" s="231"/>
      <c r="HQ61" s="231"/>
      <c r="HR61" s="231"/>
      <c r="HS61" s="231"/>
      <c r="HT61" s="231"/>
      <c r="HU61" s="231"/>
      <c r="HV61" s="231"/>
      <c r="HW61" s="231"/>
      <c r="HX61" s="231"/>
      <c r="HY61" s="231"/>
      <c r="HZ61" s="231"/>
      <c r="IA61" s="231"/>
      <c r="IB61" s="231"/>
      <c r="IC61" s="231"/>
      <c r="ID61" s="231"/>
      <c r="IE61" s="231"/>
      <c r="IF61" s="231"/>
      <c r="IG61" s="231"/>
      <c r="IH61" s="231"/>
      <c r="II61" s="231"/>
      <c r="IJ61" s="231"/>
      <c r="IK61" s="231"/>
      <c r="IL61" s="231"/>
      <c r="IM61" s="231"/>
      <c r="IN61" s="231"/>
      <c r="IO61" s="231"/>
      <c r="IP61" s="231"/>
      <c r="IQ61" s="231"/>
      <c r="IR61" s="231"/>
      <c r="IS61" s="231"/>
      <c r="IT61" s="231"/>
      <c r="IU61" s="231"/>
      <c r="IV61" s="231"/>
    </row>
    <row r="62" spans="1:256" ht="18">
      <c r="A62" s="240" t="s">
        <v>295</v>
      </c>
      <c r="B62" s="248">
        <v>655</v>
      </c>
      <c r="C62" s="248">
        <v>-60</v>
      </c>
      <c r="D62" s="238"/>
      <c r="E62" s="238"/>
      <c r="F62" s="239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1"/>
      <c r="IC62" s="231"/>
      <c r="ID62" s="231"/>
      <c r="IE62" s="231"/>
      <c r="IF62" s="231"/>
      <c r="IG62" s="231"/>
      <c r="IH62" s="231"/>
      <c r="II62" s="231"/>
      <c r="IJ62" s="231"/>
      <c r="IK62" s="231"/>
      <c r="IL62" s="231"/>
      <c r="IM62" s="231"/>
      <c r="IN62" s="231"/>
      <c r="IO62" s="231"/>
      <c r="IP62" s="231"/>
      <c r="IQ62" s="231"/>
      <c r="IR62" s="231"/>
      <c r="IS62" s="231"/>
      <c r="IT62" s="231"/>
      <c r="IU62" s="231"/>
      <c r="IV62" s="231"/>
    </row>
    <row r="63" spans="1:256" ht="18">
      <c r="A63" s="240" t="s">
        <v>296</v>
      </c>
      <c r="B63" s="248">
        <v>575.96</v>
      </c>
      <c r="C63" s="248">
        <v>569.03</v>
      </c>
      <c r="D63" s="238"/>
      <c r="E63" s="238"/>
      <c r="F63" s="239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31"/>
      <c r="FK63" s="231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1"/>
      <c r="GJ63" s="231"/>
      <c r="GK63" s="231"/>
      <c r="GL63" s="231"/>
      <c r="GM63" s="231"/>
      <c r="GN63" s="231"/>
      <c r="GO63" s="231"/>
      <c r="GP63" s="231"/>
      <c r="GQ63" s="231"/>
      <c r="GR63" s="231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1"/>
      <c r="IC63" s="231"/>
      <c r="ID63" s="231"/>
      <c r="IE63" s="231"/>
      <c r="IF63" s="231"/>
      <c r="IG63" s="231"/>
      <c r="IH63" s="231"/>
      <c r="II63" s="231"/>
      <c r="IJ63" s="231"/>
      <c r="IK63" s="231"/>
      <c r="IL63" s="231"/>
      <c r="IM63" s="231"/>
      <c r="IN63" s="231"/>
      <c r="IO63" s="231"/>
      <c r="IP63" s="231"/>
      <c r="IQ63" s="231"/>
      <c r="IR63" s="231"/>
      <c r="IS63" s="231"/>
      <c r="IT63" s="231"/>
      <c r="IU63" s="231"/>
      <c r="IV63" s="231"/>
    </row>
    <row r="64" spans="1:256" ht="18">
      <c r="A64" s="242" t="s">
        <v>219</v>
      </c>
      <c r="B64" s="238">
        <f>SUM(B56:B63)</f>
        <v>8066403.829999999</v>
      </c>
      <c r="C64" s="238">
        <f>SUM(C56:C63)</f>
        <v>8276305.550000001</v>
      </c>
      <c r="D64" s="238">
        <f>C64-B64</f>
        <v>209901.7200000016</v>
      </c>
      <c r="E64" s="243">
        <f>D64/B64</f>
        <v>0.02602172224744687</v>
      </c>
      <c r="F64" s="239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  <c r="GE64" s="231"/>
      <c r="GF64" s="231"/>
      <c r="GG64" s="231"/>
      <c r="GH64" s="231"/>
      <c r="GI64" s="231"/>
      <c r="GJ64" s="231"/>
      <c r="GK64" s="231"/>
      <c r="GL64" s="231"/>
      <c r="GM64" s="231"/>
      <c r="GN64" s="231"/>
      <c r="GO64" s="231"/>
      <c r="GP64" s="231"/>
      <c r="GQ64" s="231"/>
      <c r="GR64" s="231"/>
      <c r="GS64" s="231"/>
      <c r="GT64" s="231"/>
      <c r="GU64" s="231"/>
      <c r="GV64" s="231"/>
      <c r="GW64" s="231"/>
      <c r="GX64" s="231"/>
      <c r="GY64" s="231"/>
      <c r="GZ64" s="231"/>
      <c r="HA64" s="231"/>
      <c r="HB64" s="231"/>
      <c r="HC64" s="231"/>
      <c r="HD64" s="231"/>
      <c r="HE64" s="231"/>
      <c r="HF64" s="231"/>
      <c r="HG64" s="231"/>
      <c r="HH64" s="231"/>
      <c r="HI64" s="231"/>
      <c r="HJ64" s="231"/>
      <c r="HK64" s="231"/>
      <c r="HL64" s="231"/>
      <c r="HM64" s="231"/>
      <c r="HN64" s="231"/>
      <c r="HO64" s="231"/>
      <c r="HP64" s="231"/>
      <c r="HQ64" s="231"/>
      <c r="HR64" s="231"/>
      <c r="HS64" s="231"/>
      <c r="HT64" s="231"/>
      <c r="HU64" s="231"/>
      <c r="HV64" s="231"/>
      <c r="HW64" s="231"/>
      <c r="HX64" s="231"/>
      <c r="HY64" s="231"/>
      <c r="HZ64" s="231"/>
      <c r="IA64" s="231"/>
      <c r="IB64" s="231"/>
      <c r="IC64" s="231"/>
      <c r="ID64" s="231"/>
      <c r="IE64" s="231"/>
      <c r="IF64" s="231"/>
      <c r="IG64" s="231"/>
      <c r="IH64" s="231"/>
      <c r="II64" s="231"/>
      <c r="IJ64" s="231"/>
      <c r="IK64" s="231"/>
      <c r="IL64" s="231"/>
      <c r="IM64" s="231"/>
      <c r="IN64" s="231"/>
      <c r="IO64" s="231"/>
      <c r="IP64" s="231"/>
      <c r="IQ64" s="231"/>
      <c r="IR64" s="231"/>
      <c r="IS64" s="231"/>
      <c r="IT64" s="231"/>
      <c r="IU64" s="231"/>
      <c r="IV64" s="231"/>
    </row>
    <row r="65" spans="1:256" ht="18">
      <c r="A65" s="244" t="s">
        <v>297</v>
      </c>
      <c r="B65" s="245"/>
      <c r="C65" s="245" t="s">
        <v>106</v>
      </c>
      <c r="D65" s="245"/>
      <c r="E65" s="245"/>
      <c r="F65" s="239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  <c r="IO65" s="231"/>
      <c r="IP65" s="231"/>
      <c r="IQ65" s="231"/>
      <c r="IR65" s="231"/>
      <c r="IS65" s="231"/>
      <c r="IT65" s="231"/>
      <c r="IU65" s="231"/>
      <c r="IV65" s="231"/>
    </row>
    <row r="66" spans="1:256" ht="18">
      <c r="A66" s="240" t="s">
        <v>298</v>
      </c>
      <c r="B66" s="241">
        <v>61142479.26</v>
      </c>
      <c r="C66" s="241">
        <v>62871160.13</v>
      </c>
      <c r="D66" s="240" t="s">
        <v>106</v>
      </c>
      <c r="E66" s="240"/>
      <c r="F66" s="239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  <c r="IO66" s="231"/>
      <c r="IP66" s="231"/>
      <c r="IQ66" s="231"/>
      <c r="IR66" s="231"/>
      <c r="IS66" s="231"/>
      <c r="IT66" s="231"/>
      <c r="IU66" s="231"/>
      <c r="IV66" s="231"/>
    </row>
    <row r="67" spans="1:256" ht="18">
      <c r="A67" s="240" t="s">
        <v>299</v>
      </c>
      <c r="B67" s="248">
        <v>1157317.5</v>
      </c>
      <c r="C67" s="248">
        <v>1142701</v>
      </c>
      <c r="D67" s="238"/>
      <c r="E67" s="238"/>
      <c r="F67" s="239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1"/>
      <c r="FJ67" s="231"/>
      <c r="FK67" s="231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  <c r="GG67" s="231"/>
      <c r="GH67" s="231"/>
      <c r="GI67" s="231"/>
      <c r="GJ67" s="231"/>
      <c r="GK67" s="231"/>
      <c r="GL67" s="231"/>
      <c r="GM67" s="231"/>
      <c r="GN67" s="231"/>
      <c r="GO67" s="231"/>
      <c r="GP67" s="231"/>
      <c r="GQ67" s="231"/>
      <c r="GR67" s="231"/>
      <c r="GS67" s="231"/>
      <c r="GT67" s="231"/>
      <c r="GU67" s="231"/>
      <c r="GV67" s="231"/>
      <c r="GW67" s="231"/>
      <c r="GX67" s="231"/>
      <c r="GY67" s="231"/>
      <c r="GZ67" s="231"/>
      <c r="HA67" s="231"/>
      <c r="HB67" s="231"/>
      <c r="HC67" s="231"/>
      <c r="HD67" s="231"/>
      <c r="HE67" s="231"/>
      <c r="HF67" s="231"/>
      <c r="HG67" s="231"/>
      <c r="HH67" s="231"/>
      <c r="HI67" s="231"/>
      <c r="HJ67" s="231"/>
      <c r="HK67" s="231"/>
      <c r="HL67" s="231"/>
      <c r="HM67" s="231"/>
      <c r="HN67" s="231"/>
      <c r="HO67" s="231"/>
      <c r="HP67" s="231"/>
      <c r="HQ67" s="231"/>
      <c r="HR67" s="231"/>
      <c r="HS67" s="231"/>
      <c r="HT67" s="231"/>
      <c r="HU67" s="231"/>
      <c r="HV67" s="231"/>
      <c r="HW67" s="231"/>
      <c r="HX67" s="231"/>
      <c r="HY67" s="231"/>
      <c r="HZ67" s="231"/>
      <c r="IA67" s="231"/>
      <c r="IB67" s="231"/>
      <c r="IC67" s="231"/>
      <c r="ID67" s="231"/>
      <c r="IE67" s="231"/>
      <c r="IF67" s="231"/>
      <c r="IG67" s="231"/>
      <c r="IH67" s="231"/>
      <c r="II67" s="231"/>
      <c r="IJ67" s="231"/>
      <c r="IK67" s="231"/>
      <c r="IL67" s="231"/>
      <c r="IM67" s="231"/>
      <c r="IN67" s="231"/>
      <c r="IO67" s="231"/>
      <c r="IP67" s="231"/>
      <c r="IQ67" s="231"/>
      <c r="IR67" s="231"/>
      <c r="IS67" s="231"/>
      <c r="IT67" s="231"/>
      <c r="IU67" s="231"/>
      <c r="IV67" s="231"/>
    </row>
    <row r="68" spans="1:256" ht="18">
      <c r="A68" s="240" t="s">
        <v>300</v>
      </c>
      <c r="B68" s="248">
        <v>15931</v>
      </c>
      <c r="C68" s="248">
        <v>19000</v>
      </c>
      <c r="D68" s="238"/>
      <c r="E68" s="238"/>
      <c r="F68" s="239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1"/>
      <c r="FJ68" s="231"/>
      <c r="FK68" s="231"/>
      <c r="FL68" s="231"/>
      <c r="FM68" s="231"/>
      <c r="FN68" s="231"/>
      <c r="FO68" s="231"/>
      <c r="FP68" s="231"/>
      <c r="FQ68" s="231"/>
      <c r="FR68" s="231"/>
      <c r="FS68" s="231"/>
      <c r="FT68" s="231"/>
      <c r="FU68" s="231"/>
      <c r="FV68" s="231"/>
      <c r="FW68" s="231"/>
      <c r="FX68" s="231"/>
      <c r="FY68" s="231"/>
      <c r="FZ68" s="231"/>
      <c r="GA68" s="231"/>
      <c r="GB68" s="231"/>
      <c r="GC68" s="231"/>
      <c r="GD68" s="231"/>
      <c r="GE68" s="231"/>
      <c r="GF68" s="231"/>
      <c r="GG68" s="231"/>
      <c r="GH68" s="231"/>
      <c r="GI68" s="231"/>
      <c r="GJ68" s="231"/>
      <c r="GK68" s="231"/>
      <c r="GL68" s="231"/>
      <c r="GM68" s="231"/>
      <c r="GN68" s="231"/>
      <c r="GO68" s="231"/>
      <c r="GP68" s="231"/>
      <c r="GQ68" s="231"/>
      <c r="GR68" s="231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1"/>
      <c r="HK68" s="231"/>
      <c r="HL68" s="231"/>
      <c r="HM68" s="231"/>
      <c r="HN68" s="231"/>
      <c r="HO68" s="231"/>
      <c r="HP68" s="231"/>
      <c r="HQ68" s="231"/>
      <c r="HR68" s="231"/>
      <c r="HS68" s="231"/>
      <c r="HT68" s="231"/>
      <c r="HU68" s="231"/>
      <c r="HV68" s="231"/>
      <c r="HW68" s="231"/>
      <c r="HX68" s="231"/>
      <c r="HY68" s="231"/>
      <c r="HZ68" s="231"/>
      <c r="IA68" s="231"/>
      <c r="IB68" s="231"/>
      <c r="IC68" s="231"/>
      <c r="ID68" s="231"/>
      <c r="IE68" s="231"/>
      <c r="IF68" s="231"/>
      <c r="IG68" s="231"/>
      <c r="IH68" s="231"/>
      <c r="II68" s="231"/>
      <c r="IJ68" s="231"/>
      <c r="IK68" s="231"/>
      <c r="IL68" s="231"/>
      <c r="IM68" s="231"/>
      <c r="IN68" s="231"/>
      <c r="IO68" s="231"/>
      <c r="IP68" s="231"/>
      <c r="IQ68" s="231"/>
      <c r="IR68" s="231"/>
      <c r="IS68" s="231"/>
      <c r="IT68" s="231"/>
      <c r="IU68" s="231"/>
      <c r="IV68" s="231"/>
    </row>
    <row r="69" spans="1:256" ht="18">
      <c r="A69" s="240" t="s">
        <v>301</v>
      </c>
      <c r="B69" s="248">
        <v>120584.55</v>
      </c>
      <c r="C69" s="248">
        <v>114057.99</v>
      </c>
      <c r="D69" s="238"/>
      <c r="E69" s="238"/>
      <c r="F69" s="239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  <c r="IV69" s="231"/>
    </row>
    <row r="70" spans="1:256" ht="18">
      <c r="A70" s="240" t="s">
        <v>302</v>
      </c>
      <c r="B70" s="248">
        <v>373618.06</v>
      </c>
      <c r="C70" s="248">
        <v>19490.45</v>
      </c>
      <c r="D70" s="238"/>
      <c r="E70" s="238"/>
      <c r="F70" s="239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1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1"/>
      <c r="FW70" s="231"/>
      <c r="FX70" s="231"/>
      <c r="FY70" s="231"/>
      <c r="FZ70" s="231"/>
      <c r="GA70" s="231"/>
      <c r="GB70" s="231"/>
      <c r="GC70" s="231"/>
      <c r="GD70" s="231"/>
      <c r="GE70" s="231"/>
      <c r="GF70" s="231"/>
      <c r="GG70" s="231"/>
      <c r="GH70" s="231"/>
      <c r="GI70" s="231"/>
      <c r="GJ70" s="231"/>
      <c r="GK70" s="231"/>
      <c r="GL70" s="231"/>
      <c r="GM70" s="231"/>
      <c r="GN70" s="231"/>
      <c r="GO70" s="231"/>
      <c r="GP70" s="231"/>
      <c r="GQ70" s="231"/>
      <c r="GR70" s="231"/>
      <c r="GS70" s="231"/>
      <c r="GT70" s="231"/>
      <c r="GU70" s="231"/>
      <c r="GV70" s="231"/>
      <c r="GW70" s="231"/>
      <c r="GX70" s="231"/>
      <c r="GY70" s="231"/>
      <c r="GZ70" s="231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1"/>
      <c r="IC70" s="231"/>
      <c r="ID70" s="231"/>
      <c r="IE70" s="231"/>
      <c r="IF70" s="231"/>
      <c r="IG70" s="231"/>
      <c r="IH70" s="231"/>
      <c r="II70" s="231"/>
      <c r="IJ70" s="231"/>
      <c r="IK70" s="231"/>
      <c r="IL70" s="231"/>
      <c r="IM70" s="231"/>
      <c r="IN70" s="231"/>
      <c r="IO70" s="231"/>
      <c r="IP70" s="231"/>
      <c r="IQ70" s="231"/>
      <c r="IR70" s="231"/>
      <c r="IS70" s="231"/>
      <c r="IT70" s="231"/>
      <c r="IU70" s="231"/>
      <c r="IV70" s="231"/>
    </row>
    <row r="71" spans="1:256" ht="18">
      <c r="A71" s="240" t="s">
        <v>303</v>
      </c>
      <c r="B71" s="248">
        <v>20863687.96</v>
      </c>
      <c r="C71" s="248">
        <v>15808884.19</v>
      </c>
      <c r="D71" s="238"/>
      <c r="E71" s="238"/>
      <c r="F71" s="239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1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1"/>
      <c r="IH71" s="231"/>
      <c r="II71" s="231"/>
      <c r="IJ71" s="231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1:256" ht="18">
      <c r="A72" s="240" t="s">
        <v>304</v>
      </c>
      <c r="B72" s="248">
        <v>200209</v>
      </c>
      <c r="C72" s="248">
        <v>172982</v>
      </c>
      <c r="D72" s="238"/>
      <c r="E72" s="238"/>
      <c r="F72" s="239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1"/>
      <c r="FW72" s="231"/>
      <c r="FX72" s="231"/>
      <c r="FY72" s="231"/>
      <c r="FZ72" s="231"/>
      <c r="GA72" s="231"/>
      <c r="GB72" s="231"/>
      <c r="GC72" s="231"/>
      <c r="GD72" s="231"/>
      <c r="GE72" s="231"/>
      <c r="GF72" s="231"/>
      <c r="GG72" s="231"/>
      <c r="GH72" s="231"/>
      <c r="GI72" s="231"/>
      <c r="GJ72" s="231"/>
      <c r="GK72" s="231"/>
      <c r="GL72" s="231"/>
      <c r="GM72" s="231"/>
      <c r="GN72" s="231"/>
      <c r="GO72" s="231"/>
      <c r="GP72" s="231"/>
      <c r="GQ72" s="231"/>
      <c r="GR72" s="231"/>
      <c r="GS72" s="231"/>
      <c r="GT72" s="231"/>
      <c r="GU72" s="231"/>
      <c r="GV72" s="231"/>
      <c r="GW72" s="231"/>
      <c r="GX72" s="231"/>
      <c r="GY72" s="231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1"/>
      <c r="IC72" s="231"/>
      <c r="ID72" s="231"/>
      <c r="IE72" s="231"/>
      <c r="IF72" s="231"/>
      <c r="IG72" s="231"/>
      <c r="IH72" s="231"/>
      <c r="II72" s="231"/>
      <c r="IJ72" s="231"/>
      <c r="IK72" s="231"/>
      <c r="IL72" s="231"/>
      <c r="IM72" s="231"/>
      <c r="IN72" s="231"/>
      <c r="IO72" s="231"/>
      <c r="IP72" s="231"/>
      <c r="IQ72" s="231"/>
      <c r="IR72" s="231"/>
      <c r="IS72" s="231"/>
      <c r="IT72" s="231"/>
      <c r="IU72" s="231"/>
      <c r="IV72" s="231"/>
    </row>
    <row r="73" spans="1:256" ht="18">
      <c r="A73" s="240" t="s">
        <v>305</v>
      </c>
      <c r="B73" s="248">
        <v>47200.65</v>
      </c>
      <c r="C73" s="248">
        <v>50025.4</v>
      </c>
      <c r="D73" s="238"/>
      <c r="E73" s="238"/>
      <c r="F73" s="239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1"/>
      <c r="GO73" s="231"/>
      <c r="GP73" s="231"/>
      <c r="GQ73" s="231"/>
      <c r="GR73" s="231"/>
      <c r="GS73" s="231"/>
      <c r="GT73" s="231"/>
      <c r="GU73" s="231"/>
      <c r="GV73" s="231"/>
      <c r="GW73" s="231"/>
      <c r="GX73" s="231"/>
      <c r="GY73" s="231"/>
      <c r="GZ73" s="231"/>
      <c r="HA73" s="231"/>
      <c r="HB73" s="231"/>
      <c r="HC73" s="231"/>
      <c r="HD73" s="231"/>
      <c r="HE73" s="231"/>
      <c r="HF73" s="231"/>
      <c r="HG73" s="231"/>
      <c r="HH73" s="231"/>
      <c r="HI73" s="231"/>
      <c r="HJ73" s="231"/>
      <c r="HK73" s="231"/>
      <c r="HL73" s="231"/>
      <c r="HM73" s="231"/>
      <c r="HN73" s="231"/>
      <c r="HO73" s="231"/>
      <c r="HP73" s="231"/>
      <c r="HQ73" s="231"/>
      <c r="HR73" s="231"/>
      <c r="HS73" s="231"/>
      <c r="HT73" s="231"/>
      <c r="HU73" s="231"/>
      <c r="HV73" s="231"/>
      <c r="HW73" s="231"/>
      <c r="HX73" s="231"/>
      <c r="HY73" s="231"/>
      <c r="HZ73" s="231"/>
      <c r="IA73" s="231"/>
      <c r="IB73" s="231"/>
      <c r="IC73" s="231"/>
      <c r="ID73" s="231"/>
      <c r="IE73" s="231"/>
      <c r="IF73" s="231"/>
      <c r="IG73" s="231"/>
      <c r="IH73" s="231"/>
      <c r="II73" s="231"/>
      <c r="IJ73" s="231"/>
      <c r="IK73" s="231"/>
      <c r="IL73" s="231"/>
      <c r="IM73" s="231"/>
      <c r="IN73" s="231"/>
      <c r="IO73" s="231"/>
      <c r="IP73" s="231"/>
      <c r="IQ73" s="231"/>
      <c r="IR73" s="231"/>
      <c r="IS73" s="231"/>
      <c r="IT73" s="231"/>
      <c r="IU73" s="231"/>
      <c r="IV73" s="231"/>
    </row>
    <row r="74" spans="1:256" ht="18">
      <c r="A74" s="240" t="s">
        <v>306</v>
      </c>
      <c r="B74" s="248">
        <v>871125.77</v>
      </c>
      <c r="C74" s="248">
        <v>635010.36</v>
      </c>
      <c r="D74" s="238"/>
      <c r="E74" s="238"/>
      <c r="F74" s="239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1"/>
      <c r="IH74" s="231"/>
      <c r="II74" s="231"/>
      <c r="IJ74" s="231"/>
      <c r="IK74" s="231"/>
      <c r="IL74" s="231"/>
      <c r="IM74" s="231"/>
      <c r="IN74" s="231"/>
      <c r="IO74" s="231"/>
      <c r="IP74" s="231"/>
      <c r="IQ74" s="231"/>
      <c r="IR74" s="231"/>
      <c r="IS74" s="231"/>
      <c r="IT74" s="231"/>
      <c r="IU74" s="231"/>
      <c r="IV74" s="231"/>
    </row>
    <row r="75" spans="1:256" ht="18">
      <c r="A75" s="240" t="s">
        <v>307</v>
      </c>
      <c r="B75" s="248">
        <v>8379.8</v>
      </c>
      <c r="C75" s="248">
        <v>5714.2</v>
      </c>
      <c r="D75" s="238"/>
      <c r="E75" s="238"/>
      <c r="F75" s="239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1"/>
      <c r="EM75" s="231"/>
      <c r="EN75" s="231"/>
      <c r="EO75" s="231"/>
      <c r="EP75" s="231"/>
      <c r="EQ75" s="231"/>
      <c r="ER75" s="231"/>
      <c r="ES75" s="231"/>
      <c r="ET75" s="231"/>
      <c r="EU75" s="231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1"/>
      <c r="FJ75" s="231"/>
      <c r="FK75" s="231"/>
      <c r="FL75" s="231"/>
      <c r="FM75" s="231"/>
      <c r="FN75" s="231"/>
      <c r="FO75" s="231"/>
      <c r="FP75" s="231"/>
      <c r="FQ75" s="231"/>
      <c r="FR75" s="231"/>
      <c r="FS75" s="231"/>
      <c r="FT75" s="231"/>
      <c r="FU75" s="231"/>
      <c r="FV75" s="231"/>
      <c r="FW75" s="231"/>
      <c r="FX75" s="231"/>
      <c r="FY75" s="231"/>
      <c r="FZ75" s="231"/>
      <c r="GA75" s="231"/>
      <c r="GB75" s="231"/>
      <c r="GC75" s="231"/>
      <c r="GD75" s="231"/>
      <c r="GE75" s="231"/>
      <c r="GF75" s="231"/>
      <c r="GG75" s="231"/>
      <c r="GH75" s="231"/>
      <c r="GI75" s="231"/>
      <c r="GJ75" s="231"/>
      <c r="GK75" s="231"/>
      <c r="GL75" s="231"/>
      <c r="GM75" s="231"/>
      <c r="GN75" s="231"/>
      <c r="GO75" s="231"/>
      <c r="GP75" s="231"/>
      <c r="GQ75" s="231"/>
      <c r="GR75" s="231"/>
      <c r="GS75" s="231"/>
      <c r="GT75" s="231"/>
      <c r="GU75" s="231"/>
      <c r="GV75" s="231"/>
      <c r="GW75" s="231"/>
      <c r="GX75" s="231"/>
      <c r="GY75" s="231"/>
      <c r="GZ75" s="231"/>
      <c r="HA75" s="231"/>
      <c r="HB75" s="231"/>
      <c r="HC75" s="231"/>
      <c r="HD75" s="231"/>
      <c r="HE75" s="231"/>
      <c r="HF75" s="231"/>
      <c r="HG75" s="231"/>
      <c r="HH75" s="231"/>
      <c r="HI75" s="231"/>
      <c r="HJ75" s="231"/>
      <c r="HK75" s="231"/>
      <c r="HL75" s="231"/>
      <c r="HM75" s="231"/>
      <c r="HN75" s="231"/>
      <c r="HO75" s="231"/>
      <c r="HP75" s="231"/>
      <c r="HQ75" s="231"/>
      <c r="HR75" s="231"/>
      <c r="HS75" s="231"/>
      <c r="HT75" s="231"/>
      <c r="HU75" s="231"/>
      <c r="HV75" s="231"/>
      <c r="HW75" s="231"/>
      <c r="HX75" s="231"/>
      <c r="HY75" s="231"/>
      <c r="HZ75" s="231"/>
      <c r="IA75" s="231"/>
      <c r="IB75" s="231"/>
      <c r="IC75" s="231"/>
      <c r="ID75" s="231"/>
      <c r="IE75" s="231"/>
      <c r="IF75" s="231"/>
      <c r="IG75" s="231"/>
      <c r="IH75" s="231"/>
      <c r="II75" s="231"/>
      <c r="IJ75" s="231"/>
      <c r="IK75" s="231"/>
      <c r="IL75" s="231"/>
      <c r="IM75" s="231"/>
      <c r="IN75" s="231"/>
      <c r="IO75" s="231"/>
      <c r="IP75" s="231"/>
      <c r="IQ75" s="231"/>
      <c r="IR75" s="231"/>
      <c r="IS75" s="231"/>
      <c r="IT75" s="231"/>
      <c r="IU75" s="231"/>
      <c r="IV75" s="231"/>
    </row>
    <row r="76" spans="1:256" ht="18">
      <c r="A76" s="240" t="s">
        <v>308</v>
      </c>
      <c r="B76" s="248">
        <v>9131</v>
      </c>
      <c r="C76" s="248">
        <v>28202.56</v>
      </c>
      <c r="D76" s="238"/>
      <c r="E76" s="238"/>
      <c r="F76" s="239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1"/>
      <c r="DK76" s="231"/>
      <c r="DL76" s="231"/>
      <c r="DM76" s="231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  <c r="EL76" s="231"/>
      <c r="EM76" s="231"/>
      <c r="EN76" s="231"/>
      <c r="EO76" s="231"/>
      <c r="EP76" s="231"/>
      <c r="EQ76" s="231"/>
      <c r="ER76" s="231"/>
      <c r="ES76" s="231"/>
      <c r="ET76" s="231"/>
      <c r="EU76" s="231"/>
      <c r="EV76" s="231"/>
      <c r="EW76" s="231"/>
      <c r="EX76" s="231"/>
      <c r="EY76" s="231"/>
      <c r="EZ76" s="231"/>
      <c r="FA76" s="231"/>
      <c r="FB76" s="231"/>
      <c r="FC76" s="231"/>
      <c r="FD76" s="231"/>
      <c r="FE76" s="231"/>
      <c r="FF76" s="231"/>
      <c r="FG76" s="231"/>
      <c r="FH76" s="231"/>
      <c r="FI76" s="231"/>
      <c r="FJ76" s="231"/>
      <c r="FK76" s="231"/>
      <c r="FL76" s="231"/>
      <c r="FM76" s="231"/>
      <c r="FN76" s="231"/>
      <c r="FO76" s="231"/>
      <c r="FP76" s="231"/>
      <c r="FQ76" s="231"/>
      <c r="FR76" s="231"/>
      <c r="FS76" s="231"/>
      <c r="FT76" s="231"/>
      <c r="FU76" s="231"/>
      <c r="FV76" s="231"/>
      <c r="FW76" s="231"/>
      <c r="FX76" s="231"/>
      <c r="FY76" s="231"/>
      <c r="FZ76" s="231"/>
      <c r="GA76" s="231"/>
      <c r="GB76" s="231"/>
      <c r="GC76" s="231"/>
      <c r="GD76" s="231"/>
      <c r="GE76" s="231"/>
      <c r="GF76" s="231"/>
      <c r="GG76" s="231"/>
      <c r="GH76" s="231"/>
      <c r="GI76" s="231"/>
      <c r="GJ76" s="231"/>
      <c r="GK76" s="231"/>
      <c r="GL76" s="231"/>
      <c r="GM76" s="231"/>
      <c r="GN76" s="231"/>
      <c r="GO76" s="231"/>
      <c r="GP76" s="231"/>
      <c r="GQ76" s="231"/>
      <c r="GR76" s="231"/>
      <c r="GS76" s="231"/>
      <c r="GT76" s="231"/>
      <c r="GU76" s="231"/>
      <c r="GV76" s="231"/>
      <c r="GW76" s="231"/>
      <c r="GX76" s="231"/>
      <c r="GY76" s="231"/>
      <c r="GZ76" s="231"/>
      <c r="HA76" s="231"/>
      <c r="HB76" s="231"/>
      <c r="HC76" s="231"/>
      <c r="HD76" s="231"/>
      <c r="HE76" s="231"/>
      <c r="HF76" s="231"/>
      <c r="HG76" s="231"/>
      <c r="HH76" s="231"/>
      <c r="HI76" s="231"/>
      <c r="HJ76" s="231"/>
      <c r="HK76" s="231"/>
      <c r="HL76" s="231"/>
      <c r="HM76" s="231"/>
      <c r="HN76" s="231"/>
      <c r="HO76" s="231"/>
      <c r="HP76" s="231"/>
      <c r="HQ76" s="231"/>
      <c r="HR76" s="231"/>
      <c r="HS76" s="231"/>
      <c r="HT76" s="231"/>
      <c r="HU76" s="231"/>
      <c r="HV76" s="231"/>
      <c r="HW76" s="231"/>
      <c r="HX76" s="231"/>
      <c r="HY76" s="231"/>
      <c r="HZ76" s="231"/>
      <c r="IA76" s="231"/>
      <c r="IB76" s="231"/>
      <c r="IC76" s="231"/>
      <c r="ID76" s="231"/>
      <c r="IE76" s="231"/>
      <c r="IF76" s="231"/>
      <c r="IG76" s="231"/>
      <c r="IH76" s="231"/>
      <c r="II76" s="231"/>
      <c r="IJ76" s="231"/>
      <c r="IK76" s="231"/>
      <c r="IL76" s="231"/>
      <c r="IM76" s="231"/>
      <c r="IN76" s="231"/>
      <c r="IO76" s="231"/>
      <c r="IP76" s="231"/>
      <c r="IQ76" s="231"/>
      <c r="IR76" s="231"/>
      <c r="IS76" s="231"/>
      <c r="IT76" s="231"/>
      <c r="IU76" s="231"/>
      <c r="IV76" s="231"/>
    </row>
    <row r="77" spans="1:256" ht="18">
      <c r="A77" s="240" t="s">
        <v>309</v>
      </c>
      <c r="B77" s="248">
        <v>114000</v>
      </c>
      <c r="C77" s="248">
        <v>12000</v>
      </c>
      <c r="D77" s="238"/>
      <c r="E77" s="238"/>
      <c r="F77" s="239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1"/>
      <c r="FO77" s="231"/>
      <c r="FP77" s="231"/>
      <c r="FQ77" s="231"/>
      <c r="FR77" s="231"/>
      <c r="FS77" s="231"/>
      <c r="FT77" s="231"/>
      <c r="FU77" s="231"/>
      <c r="FV77" s="231"/>
      <c r="FW77" s="231"/>
      <c r="FX77" s="231"/>
      <c r="FY77" s="231"/>
      <c r="FZ77" s="231"/>
      <c r="GA77" s="231"/>
      <c r="GB77" s="231"/>
      <c r="GC77" s="231"/>
      <c r="GD77" s="231"/>
      <c r="GE77" s="231"/>
      <c r="GF77" s="231"/>
      <c r="GG77" s="231"/>
      <c r="GH77" s="231"/>
      <c r="GI77" s="231"/>
      <c r="GJ77" s="231"/>
      <c r="GK77" s="231"/>
      <c r="GL77" s="231"/>
      <c r="GM77" s="231"/>
      <c r="GN77" s="231"/>
      <c r="GO77" s="231"/>
      <c r="GP77" s="231"/>
      <c r="GQ77" s="231"/>
      <c r="GR77" s="231"/>
      <c r="GS77" s="231"/>
      <c r="GT77" s="231"/>
      <c r="GU77" s="231"/>
      <c r="GV77" s="231"/>
      <c r="GW77" s="231"/>
      <c r="GX77" s="231"/>
      <c r="GY77" s="231"/>
      <c r="GZ77" s="231"/>
      <c r="HA77" s="231"/>
      <c r="HB77" s="231"/>
      <c r="HC77" s="231"/>
      <c r="HD77" s="231"/>
      <c r="HE77" s="231"/>
      <c r="HF77" s="231"/>
      <c r="HG77" s="231"/>
      <c r="HH77" s="231"/>
      <c r="HI77" s="231"/>
      <c r="HJ77" s="231"/>
      <c r="HK77" s="231"/>
      <c r="HL77" s="231"/>
      <c r="HM77" s="231"/>
      <c r="HN77" s="231"/>
      <c r="HO77" s="231"/>
      <c r="HP77" s="231"/>
      <c r="HQ77" s="231"/>
      <c r="HR77" s="231"/>
      <c r="HS77" s="231"/>
      <c r="HT77" s="231"/>
      <c r="HU77" s="231"/>
      <c r="HV77" s="231"/>
      <c r="HW77" s="231"/>
      <c r="HX77" s="231"/>
      <c r="HY77" s="231"/>
      <c r="HZ77" s="231"/>
      <c r="IA77" s="231"/>
      <c r="IB77" s="231"/>
      <c r="IC77" s="231"/>
      <c r="ID77" s="231"/>
      <c r="IE77" s="231"/>
      <c r="IF77" s="231"/>
      <c r="IG77" s="231"/>
      <c r="IH77" s="231"/>
      <c r="II77" s="231"/>
      <c r="IJ77" s="231"/>
      <c r="IK77" s="231"/>
      <c r="IL77" s="231"/>
      <c r="IM77" s="231"/>
      <c r="IN77" s="231"/>
      <c r="IO77" s="231"/>
      <c r="IP77" s="231"/>
      <c r="IQ77" s="231"/>
      <c r="IR77" s="231"/>
      <c r="IS77" s="231"/>
      <c r="IT77" s="231"/>
      <c r="IU77" s="231"/>
      <c r="IV77" s="231"/>
    </row>
    <row r="78" spans="1:256" ht="18">
      <c r="A78" s="240" t="s">
        <v>310</v>
      </c>
      <c r="B78" s="248">
        <v>245044.46</v>
      </c>
      <c r="C78" s="248">
        <v>399847.59</v>
      </c>
      <c r="D78" s="238"/>
      <c r="E78" s="238"/>
      <c r="F78" s="239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1"/>
      <c r="FB78" s="231"/>
      <c r="FC78" s="231"/>
      <c r="FD78" s="231"/>
      <c r="FE78" s="231"/>
      <c r="FF78" s="231"/>
      <c r="FG78" s="231"/>
      <c r="FH78" s="231"/>
      <c r="FI78" s="231"/>
      <c r="FJ78" s="231"/>
      <c r="FK78" s="231"/>
      <c r="FL78" s="231"/>
      <c r="FM78" s="231"/>
      <c r="FN78" s="231"/>
      <c r="FO78" s="231"/>
      <c r="FP78" s="231"/>
      <c r="FQ78" s="231"/>
      <c r="FR78" s="231"/>
      <c r="FS78" s="231"/>
      <c r="FT78" s="231"/>
      <c r="FU78" s="231"/>
      <c r="FV78" s="231"/>
      <c r="FW78" s="231"/>
      <c r="FX78" s="231"/>
      <c r="FY78" s="231"/>
      <c r="FZ78" s="231"/>
      <c r="GA78" s="231"/>
      <c r="GB78" s="231"/>
      <c r="GC78" s="231"/>
      <c r="GD78" s="231"/>
      <c r="GE78" s="231"/>
      <c r="GF78" s="231"/>
      <c r="GG78" s="231"/>
      <c r="GH78" s="231"/>
      <c r="GI78" s="231"/>
      <c r="GJ78" s="231"/>
      <c r="GK78" s="231"/>
      <c r="GL78" s="231"/>
      <c r="GM78" s="231"/>
      <c r="GN78" s="231"/>
      <c r="GO78" s="231"/>
      <c r="GP78" s="231"/>
      <c r="GQ78" s="231"/>
      <c r="GR78" s="231"/>
      <c r="GS78" s="231"/>
      <c r="GT78" s="231"/>
      <c r="GU78" s="231"/>
      <c r="GV78" s="231"/>
      <c r="GW78" s="231"/>
      <c r="GX78" s="231"/>
      <c r="GY78" s="231"/>
      <c r="GZ78" s="231"/>
      <c r="HA78" s="231"/>
      <c r="HB78" s="231"/>
      <c r="HC78" s="231"/>
      <c r="HD78" s="231"/>
      <c r="HE78" s="231"/>
      <c r="HF78" s="231"/>
      <c r="HG78" s="231"/>
      <c r="HH78" s="231"/>
      <c r="HI78" s="231"/>
      <c r="HJ78" s="231"/>
      <c r="HK78" s="231"/>
      <c r="HL78" s="231"/>
      <c r="HM78" s="231"/>
      <c r="HN78" s="231"/>
      <c r="HO78" s="231"/>
      <c r="HP78" s="231"/>
      <c r="HQ78" s="231"/>
      <c r="HR78" s="231"/>
      <c r="HS78" s="231"/>
      <c r="HT78" s="231"/>
      <c r="HU78" s="231"/>
      <c r="HV78" s="231"/>
      <c r="HW78" s="231"/>
      <c r="HX78" s="231"/>
      <c r="HY78" s="231"/>
      <c r="HZ78" s="231"/>
      <c r="IA78" s="231"/>
      <c r="IB78" s="231"/>
      <c r="IC78" s="231"/>
      <c r="ID78" s="231"/>
      <c r="IE78" s="231"/>
      <c r="IF78" s="231"/>
      <c r="IG78" s="231"/>
      <c r="IH78" s="231"/>
      <c r="II78" s="231"/>
      <c r="IJ78" s="231"/>
      <c r="IK78" s="231"/>
      <c r="IL78" s="231"/>
      <c r="IM78" s="231"/>
      <c r="IN78" s="231"/>
      <c r="IO78" s="231"/>
      <c r="IP78" s="231"/>
      <c r="IQ78" s="231"/>
      <c r="IR78" s="231"/>
      <c r="IS78" s="231"/>
      <c r="IT78" s="231"/>
      <c r="IU78" s="231"/>
      <c r="IV78" s="231"/>
    </row>
    <row r="79" spans="1:256" ht="18">
      <c r="A79" s="240" t="s">
        <v>311</v>
      </c>
      <c r="B79" s="248">
        <v>528782.5</v>
      </c>
      <c r="C79" s="248">
        <v>408089.73</v>
      </c>
      <c r="D79" s="238"/>
      <c r="E79" s="238"/>
      <c r="F79" s="239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  <c r="FF79" s="231"/>
      <c r="FG79" s="231"/>
      <c r="FH79" s="231"/>
      <c r="FI79" s="231"/>
      <c r="FJ79" s="231"/>
      <c r="FK79" s="231"/>
      <c r="FL79" s="231"/>
      <c r="FM79" s="231"/>
      <c r="FN79" s="231"/>
      <c r="FO79" s="231"/>
      <c r="FP79" s="231"/>
      <c r="FQ79" s="231"/>
      <c r="FR79" s="231"/>
      <c r="FS79" s="231"/>
      <c r="FT79" s="231"/>
      <c r="FU79" s="231"/>
      <c r="FV79" s="231"/>
      <c r="FW79" s="231"/>
      <c r="FX79" s="231"/>
      <c r="FY79" s="231"/>
      <c r="FZ79" s="231"/>
      <c r="GA79" s="231"/>
      <c r="GB79" s="231"/>
      <c r="GC79" s="231"/>
      <c r="GD79" s="231"/>
      <c r="GE79" s="231"/>
      <c r="GF79" s="231"/>
      <c r="GG79" s="231"/>
      <c r="GH79" s="231"/>
      <c r="GI79" s="231"/>
      <c r="GJ79" s="231"/>
      <c r="GK79" s="231"/>
      <c r="GL79" s="231"/>
      <c r="GM79" s="231"/>
      <c r="GN79" s="231"/>
      <c r="GO79" s="231"/>
      <c r="GP79" s="231"/>
      <c r="GQ79" s="231"/>
      <c r="GR79" s="231"/>
      <c r="GS79" s="231"/>
      <c r="GT79" s="231"/>
      <c r="GU79" s="231"/>
      <c r="GV79" s="231"/>
      <c r="GW79" s="231"/>
      <c r="GX79" s="231"/>
      <c r="GY79" s="231"/>
      <c r="GZ79" s="231"/>
      <c r="HA79" s="231"/>
      <c r="HB79" s="231"/>
      <c r="HC79" s="231"/>
      <c r="HD79" s="231"/>
      <c r="HE79" s="231"/>
      <c r="HF79" s="231"/>
      <c r="HG79" s="231"/>
      <c r="HH79" s="231"/>
      <c r="HI79" s="231"/>
      <c r="HJ79" s="231"/>
      <c r="HK79" s="231"/>
      <c r="HL79" s="231"/>
      <c r="HM79" s="231"/>
      <c r="HN79" s="231"/>
      <c r="HO79" s="231"/>
      <c r="HP79" s="231"/>
      <c r="HQ79" s="231"/>
      <c r="HR79" s="231"/>
      <c r="HS79" s="231"/>
      <c r="HT79" s="231"/>
      <c r="HU79" s="231"/>
      <c r="HV79" s="231"/>
      <c r="HW79" s="231"/>
      <c r="HX79" s="231"/>
      <c r="HY79" s="231"/>
      <c r="HZ79" s="231"/>
      <c r="IA79" s="231"/>
      <c r="IB79" s="231"/>
      <c r="IC79" s="231"/>
      <c r="ID79" s="231"/>
      <c r="IE79" s="231"/>
      <c r="IF79" s="231"/>
      <c r="IG79" s="231"/>
      <c r="IH79" s="231"/>
      <c r="II79" s="231"/>
      <c r="IJ79" s="231"/>
      <c r="IK79" s="231"/>
      <c r="IL79" s="231"/>
      <c r="IM79" s="231"/>
      <c r="IN79" s="231"/>
      <c r="IO79" s="231"/>
      <c r="IP79" s="231"/>
      <c r="IQ79" s="231"/>
      <c r="IR79" s="231"/>
      <c r="IS79" s="231"/>
      <c r="IT79" s="231"/>
      <c r="IU79" s="231"/>
      <c r="IV79" s="231"/>
    </row>
    <row r="80" spans="1:256" ht="18">
      <c r="A80" s="240" t="s">
        <v>312</v>
      </c>
      <c r="B80" s="248">
        <v>286491.78</v>
      </c>
      <c r="C80" s="248">
        <v>4173.32</v>
      </c>
      <c r="D80" s="238"/>
      <c r="E80" s="238"/>
      <c r="F80" s="239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  <c r="EK80" s="231"/>
      <c r="EL80" s="231"/>
      <c r="EM80" s="231"/>
      <c r="EN80" s="231"/>
      <c r="EO80" s="231"/>
      <c r="EP80" s="231"/>
      <c r="EQ80" s="231"/>
      <c r="ER80" s="231"/>
      <c r="ES80" s="231"/>
      <c r="ET80" s="231"/>
      <c r="EU80" s="231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1"/>
      <c r="FI80" s="231"/>
      <c r="FJ80" s="231"/>
      <c r="FK80" s="231"/>
      <c r="FL80" s="231"/>
      <c r="FM80" s="231"/>
      <c r="FN80" s="231"/>
      <c r="FO80" s="231"/>
      <c r="FP80" s="231"/>
      <c r="FQ80" s="231"/>
      <c r="FR80" s="231"/>
      <c r="FS80" s="231"/>
      <c r="FT80" s="231"/>
      <c r="FU80" s="231"/>
      <c r="FV80" s="231"/>
      <c r="FW80" s="231"/>
      <c r="FX80" s="231"/>
      <c r="FY80" s="231"/>
      <c r="FZ80" s="231"/>
      <c r="GA80" s="231"/>
      <c r="GB80" s="231"/>
      <c r="GC80" s="231"/>
      <c r="GD80" s="231"/>
      <c r="GE80" s="231"/>
      <c r="GF80" s="231"/>
      <c r="GG80" s="231"/>
      <c r="GH80" s="231"/>
      <c r="GI80" s="231"/>
      <c r="GJ80" s="231"/>
      <c r="GK80" s="231"/>
      <c r="GL80" s="231"/>
      <c r="GM80" s="231"/>
      <c r="GN80" s="231"/>
      <c r="GO80" s="231"/>
      <c r="GP80" s="231"/>
      <c r="GQ80" s="231"/>
      <c r="GR80" s="231"/>
      <c r="GS80" s="231"/>
      <c r="GT80" s="231"/>
      <c r="GU80" s="231"/>
      <c r="GV80" s="231"/>
      <c r="GW80" s="231"/>
      <c r="GX80" s="231"/>
      <c r="GY80" s="231"/>
      <c r="GZ80" s="231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1"/>
      <c r="HN80" s="231"/>
      <c r="HO80" s="231"/>
      <c r="HP80" s="231"/>
      <c r="HQ80" s="231"/>
      <c r="HR80" s="231"/>
      <c r="HS80" s="231"/>
      <c r="HT80" s="231"/>
      <c r="HU80" s="231"/>
      <c r="HV80" s="231"/>
      <c r="HW80" s="231"/>
      <c r="HX80" s="231"/>
      <c r="HY80" s="231"/>
      <c r="HZ80" s="231"/>
      <c r="IA80" s="231"/>
      <c r="IB80" s="231"/>
      <c r="IC80" s="231"/>
      <c r="ID80" s="231"/>
      <c r="IE80" s="231"/>
      <c r="IF80" s="231"/>
      <c r="IG80" s="231"/>
      <c r="IH80" s="231"/>
      <c r="II80" s="231"/>
      <c r="IJ80" s="231"/>
      <c r="IK80" s="231"/>
      <c r="IL80" s="231"/>
      <c r="IM80" s="231"/>
      <c r="IN80" s="231"/>
      <c r="IO80" s="231"/>
      <c r="IP80" s="231"/>
      <c r="IQ80" s="231"/>
      <c r="IR80" s="231"/>
      <c r="IS80" s="231"/>
      <c r="IT80" s="231"/>
      <c r="IU80" s="231"/>
      <c r="IV80" s="231"/>
    </row>
    <row r="81" spans="1:256" ht="18">
      <c r="A81" s="240" t="s">
        <v>313</v>
      </c>
      <c r="B81" s="248">
        <v>102655.62</v>
      </c>
      <c r="C81" s="248">
        <v>85476</v>
      </c>
      <c r="D81" s="238"/>
      <c r="E81" s="238"/>
      <c r="F81" s="239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  <c r="EN81" s="231"/>
      <c r="EO81" s="231"/>
      <c r="EP81" s="231"/>
      <c r="EQ81" s="231"/>
      <c r="ER81" s="231"/>
      <c r="ES81" s="231"/>
      <c r="ET81" s="231"/>
      <c r="EU81" s="231"/>
      <c r="EV81" s="231"/>
      <c r="EW81" s="231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1"/>
      <c r="FI81" s="231"/>
      <c r="FJ81" s="231"/>
      <c r="FK81" s="231"/>
      <c r="FL81" s="231"/>
      <c r="FM81" s="231"/>
      <c r="FN81" s="231"/>
      <c r="FO81" s="231"/>
      <c r="FP81" s="231"/>
      <c r="FQ81" s="231"/>
      <c r="FR81" s="231"/>
      <c r="FS81" s="231"/>
      <c r="FT81" s="231"/>
      <c r="FU81" s="231"/>
      <c r="FV81" s="231"/>
      <c r="FW81" s="231"/>
      <c r="FX81" s="231"/>
      <c r="FY81" s="231"/>
      <c r="FZ81" s="231"/>
      <c r="GA81" s="231"/>
      <c r="GB81" s="231"/>
      <c r="GC81" s="231"/>
      <c r="GD81" s="231"/>
      <c r="GE81" s="231"/>
      <c r="GF81" s="231"/>
      <c r="GG81" s="231"/>
      <c r="GH81" s="231"/>
      <c r="GI81" s="231"/>
      <c r="GJ81" s="231"/>
      <c r="GK81" s="231"/>
      <c r="GL81" s="231"/>
      <c r="GM81" s="231"/>
      <c r="GN81" s="231"/>
      <c r="GO81" s="231"/>
      <c r="GP81" s="231"/>
      <c r="GQ81" s="231"/>
      <c r="GR81" s="231"/>
      <c r="GS81" s="231"/>
      <c r="GT81" s="231"/>
      <c r="GU81" s="231"/>
      <c r="GV81" s="231"/>
      <c r="GW81" s="231"/>
      <c r="GX81" s="231"/>
      <c r="GY81" s="231"/>
      <c r="GZ81" s="231"/>
      <c r="HA81" s="231"/>
      <c r="HB81" s="231"/>
      <c r="HC81" s="231"/>
      <c r="HD81" s="231"/>
      <c r="HE81" s="231"/>
      <c r="HF81" s="231"/>
      <c r="HG81" s="231"/>
      <c r="HH81" s="231"/>
      <c r="HI81" s="231"/>
      <c r="HJ81" s="231"/>
      <c r="HK81" s="231"/>
      <c r="HL81" s="231"/>
      <c r="HM81" s="231"/>
      <c r="HN81" s="231"/>
      <c r="HO81" s="231"/>
      <c r="HP81" s="231"/>
      <c r="HQ81" s="231"/>
      <c r="HR81" s="231"/>
      <c r="HS81" s="231"/>
      <c r="HT81" s="231"/>
      <c r="HU81" s="231"/>
      <c r="HV81" s="231"/>
      <c r="HW81" s="231"/>
      <c r="HX81" s="231"/>
      <c r="HY81" s="231"/>
      <c r="HZ81" s="231"/>
      <c r="IA81" s="231"/>
      <c r="IB81" s="231"/>
      <c r="IC81" s="231"/>
      <c r="ID81" s="231"/>
      <c r="IE81" s="231"/>
      <c r="IF81" s="231"/>
      <c r="IG81" s="231"/>
      <c r="IH81" s="231"/>
      <c r="II81" s="231"/>
      <c r="IJ81" s="231"/>
      <c r="IK81" s="231"/>
      <c r="IL81" s="231"/>
      <c r="IM81" s="231"/>
      <c r="IN81" s="231"/>
      <c r="IO81" s="231"/>
      <c r="IP81" s="231"/>
      <c r="IQ81" s="231"/>
      <c r="IR81" s="231"/>
      <c r="IS81" s="231"/>
      <c r="IT81" s="231"/>
      <c r="IU81" s="231"/>
      <c r="IV81" s="231"/>
    </row>
    <row r="82" spans="1:256" ht="18">
      <c r="A82" s="242" t="s">
        <v>219</v>
      </c>
      <c r="B82" s="238">
        <f>SUM(B66:B81)</f>
        <v>86086638.91</v>
      </c>
      <c r="C82" s="238">
        <f>SUM(C66:C81)</f>
        <v>81776814.92000002</v>
      </c>
      <c r="D82" s="238">
        <f>C82-B82</f>
        <v>-4309823.98999998</v>
      </c>
      <c r="E82" s="243">
        <f>D82/B82</f>
        <v>-0.050063796711888375</v>
      </c>
      <c r="F82" s="239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1"/>
      <c r="IH82" s="231"/>
      <c r="II82" s="231"/>
      <c r="IJ82" s="231"/>
      <c r="IK82" s="231"/>
      <c r="IL82" s="231"/>
      <c r="IM82" s="231"/>
      <c r="IN82" s="231"/>
      <c r="IO82" s="231"/>
      <c r="IP82" s="231"/>
      <c r="IQ82" s="231"/>
      <c r="IR82" s="231"/>
      <c r="IS82" s="231"/>
      <c r="IT82" s="231"/>
      <c r="IU82" s="231"/>
      <c r="IV82" s="231"/>
    </row>
    <row r="83" spans="1:256" ht="18">
      <c r="A83" s="244" t="s">
        <v>314</v>
      </c>
      <c r="B83" s="250">
        <v>5359048.81</v>
      </c>
      <c r="C83" s="250">
        <v>5157802.69</v>
      </c>
      <c r="D83" s="245"/>
      <c r="E83" s="245"/>
      <c r="F83" s="239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1"/>
      <c r="GE83" s="231"/>
      <c r="GF83" s="231"/>
      <c r="GG83" s="231"/>
      <c r="GH83" s="231"/>
      <c r="GI83" s="231"/>
      <c r="GJ83" s="231"/>
      <c r="GK83" s="231"/>
      <c r="GL83" s="231"/>
      <c r="GM83" s="231"/>
      <c r="GN83" s="231"/>
      <c r="GO83" s="231"/>
      <c r="GP83" s="231"/>
      <c r="GQ83" s="231"/>
      <c r="GR83" s="231"/>
      <c r="GS83" s="231"/>
      <c r="GT83" s="231"/>
      <c r="GU83" s="231"/>
      <c r="GV83" s="231"/>
      <c r="GW83" s="231"/>
      <c r="GX83" s="231"/>
      <c r="GY83" s="231"/>
      <c r="GZ83" s="231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1"/>
      <c r="IC83" s="231"/>
      <c r="ID83" s="231"/>
      <c r="IE83" s="231"/>
      <c r="IF83" s="231"/>
      <c r="IG83" s="231"/>
      <c r="IH83" s="231"/>
      <c r="II83" s="231"/>
      <c r="IJ83" s="231"/>
      <c r="IK83" s="231"/>
      <c r="IL83" s="231"/>
      <c r="IM83" s="231"/>
      <c r="IN83" s="231"/>
      <c r="IO83" s="231"/>
      <c r="IP83" s="231"/>
      <c r="IQ83" s="231"/>
      <c r="IR83" s="231"/>
      <c r="IS83" s="231"/>
      <c r="IT83" s="231"/>
      <c r="IU83" s="231"/>
      <c r="IV83" s="231"/>
    </row>
    <row r="84" spans="1:256" ht="18">
      <c r="A84" s="242" t="s">
        <v>219</v>
      </c>
      <c r="B84" s="238">
        <f>B83</f>
        <v>5359048.81</v>
      </c>
      <c r="C84" s="238">
        <f>C83</f>
        <v>5157802.69</v>
      </c>
      <c r="D84" s="238">
        <f>C84-B84</f>
        <v>-201246.11999999918</v>
      </c>
      <c r="E84" s="243">
        <f>D84/B84</f>
        <v>-0.03755258202248007</v>
      </c>
      <c r="F84" s="239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1"/>
      <c r="ET84" s="231"/>
      <c r="EU84" s="231"/>
      <c r="EV84" s="231"/>
      <c r="EW84" s="231"/>
      <c r="EX84" s="231"/>
      <c r="EY84" s="231"/>
      <c r="EZ84" s="231"/>
      <c r="FA84" s="231"/>
      <c r="FB84" s="231"/>
      <c r="FC84" s="231"/>
      <c r="FD84" s="231"/>
      <c r="FE84" s="231"/>
      <c r="FF84" s="231"/>
      <c r="FG84" s="231"/>
      <c r="FH84" s="231"/>
      <c r="FI84" s="231"/>
      <c r="FJ84" s="231"/>
      <c r="FK84" s="231"/>
      <c r="FL84" s="231"/>
      <c r="FM84" s="231"/>
      <c r="FN84" s="231"/>
      <c r="FO84" s="231"/>
      <c r="FP84" s="231"/>
      <c r="FQ84" s="231"/>
      <c r="FR84" s="231"/>
      <c r="FS84" s="231"/>
      <c r="FT84" s="231"/>
      <c r="FU84" s="231"/>
      <c r="FV84" s="231"/>
      <c r="FW84" s="231"/>
      <c r="FX84" s="231"/>
      <c r="FY84" s="231"/>
      <c r="FZ84" s="231"/>
      <c r="GA84" s="231"/>
      <c r="GB84" s="231"/>
      <c r="GC84" s="231"/>
      <c r="GD84" s="231"/>
      <c r="GE84" s="231"/>
      <c r="GF84" s="231"/>
      <c r="GG84" s="231"/>
      <c r="GH84" s="231"/>
      <c r="GI84" s="231"/>
      <c r="GJ84" s="231"/>
      <c r="GK84" s="231"/>
      <c r="GL84" s="231"/>
      <c r="GM84" s="231"/>
      <c r="GN84" s="231"/>
      <c r="GO84" s="231"/>
      <c r="GP84" s="231"/>
      <c r="GQ84" s="231"/>
      <c r="GR84" s="231"/>
      <c r="GS84" s="231"/>
      <c r="GT84" s="231"/>
      <c r="GU84" s="231"/>
      <c r="GV84" s="231"/>
      <c r="GW84" s="231"/>
      <c r="GX84" s="231"/>
      <c r="GY84" s="231"/>
      <c r="GZ84" s="231"/>
      <c r="HA84" s="231"/>
      <c r="HB84" s="231"/>
      <c r="HC84" s="231"/>
      <c r="HD84" s="231"/>
      <c r="HE84" s="231"/>
      <c r="HF84" s="231"/>
      <c r="HG84" s="231"/>
      <c r="HH84" s="231"/>
      <c r="HI84" s="231"/>
      <c r="HJ84" s="231"/>
      <c r="HK84" s="231"/>
      <c r="HL84" s="231"/>
      <c r="HM84" s="231"/>
      <c r="HN84" s="231"/>
      <c r="HO84" s="231"/>
      <c r="HP84" s="231"/>
      <c r="HQ84" s="231"/>
      <c r="HR84" s="231"/>
      <c r="HS84" s="231"/>
      <c r="HT84" s="231"/>
      <c r="HU84" s="231"/>
      <c r="HV84" s="231"/>
      <c r="HW84" s="231"/>
      <c r="HX84" s="231"/>
      <c r="HY84" s="231"/>
      <c r="HZ84" s="231"/>
      <c r="IA84" s="231"/>
      <c r="IB84" s="231"/>
      <c r="IC84" s="231"/>
      <c r="ID84" s="231"/>
      <c r="IE84" s="231"/>
      <c r="IF84" s="231"/>
      <c r="IG84" s="231"/>
      <c r="IH84" s="231"/>
      <c r="II84" s="231"/>
      <c r="IJ84" s="231"/>
      <c r="IK84" s="231"/>
      <c r="IL84" s="231"/>
      <c r="IM84" s="231"/>
      <c r="IN84" s="231"/>
      <c r="IO84" s="231"/>
      <c r="IP84" s="231"/>
      <c r="IQ84" s="231"/>
      <c r="IR84" s="231"/>
      <c r="IS84" s="231"/>
      <c r="IT84" s="231"/>
      <c r="IU84" s="231"/>
      <c r="IV84" s="231"/>
    </row>
    <row r="85" spans="1:256" ht="18">
      <c r="A85" s="244" t="s">
        <v>315</v>
      </c>
      <c r="B85" s="245"/>
      <c r="C85" s="245"/>
      <c r="D85" s="245"/>
      <c r="E85" s="245"/>
      <c r="F85" s="239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1"/>
      <c r="ET85" s="231"/>
      <c r="EU85" s="231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1"/>
      <c r="FG85" s="231"/>
      <c r="FH85" s="231"/>
      <c r="FI85" s="231"/>
      <c r="FJ85" s="231"/>
      <c r="FK85" s="231"/>
      <c r="FL85" s="231"/>
      <c r="FM85" s="231"/>
      <c r="FN85" s="231"/>
      <c r="FO85" s="231"/>
      <c r="FP85" s="231"/>
      <c r="FQ85" s="231"/>
      <c r="FR85" s="231"/>
      <c r="FS85" s="231"/>
      <c r="FT85" s="231"/>
      <c r="FU85" s="231"/>
      <c r="FV85" s="231"/>
      <c r="FW85" s="231"/>
      <c r="FX85" s="231"/>
      <c r="FY85" s="231"/>
      <c r="FZ85" s="231"/>
      <c r="GA85" s="231"/>
      <c r="GB85" s="231"/>
      <c r="GC85" s="231"/>
      <c r="GD85" s="231"/>
      <c r="GE85" s="231"/>
      <c r="GF85" s="231"/>
      <c r="GG85" s="231"/>
      <c r="GH85" s="231"/>
      <c r="GI85" s="231"/>
      <c r="GJ85" s="231"/>
      <c r="GK85" s="231"/>
      <c r="GL85" s="231"/>
      <c r="GM85" s="231"/>
      <c r="GN85" s="231"/>
      <c r="GO85" s="231"/>
      <c r="GP85" s="231"/>
      <c r="GQ85" s="231"/>
      <c r="GR85" s="231"/>
      <c r="GS85" s="231"/>
      <c r="GT85" s="231"/>
      <c r="GU85" s="231"/>
      <c r="GV85" s="231"/>
      <c r="GW85" s="231"/>
      <c r="GX85" s="231"/>
      <c r="GY85" s="231"/>
      <c r="GZ85" s="231"/>
      <c r="HA85" s="231"/>
      <c r="HB85" s="231"/>
      <c r="HC85" s="231"/>
      <c r="HD85" s="231"/>
      <c r="HE85" s="231"/>
      <c r="HF85" s="231"/>
      <c r="HG85" s="231"/>
      <c r="HH85" s="231"/>
      <c r="HI85" s="231"/>
      <c r="HJ85" s="231"/>
      <c r="HK85" s="231"/>
      <c r="HL85" s="231"/>
      <c r="HM85" s="231"/>
      <c r="HN85" s="231"/>
      <c r="HO85" s="231"/>
      <c r="HP85" s="231"/>
      <c r="HQ85" s="231"/>
      <c r="HR85" s="231"/>
      <c r="HS85" s="231"/>
      <c r="HT85" s="231"/>
      <c r="HU85" s="231"/>
      <c r="HV85" s="231"/>
      <c r="HW85" s="231"/>
      <c r="HX85" s="231"/>
      <c r="HY85" s="231"/>
      <c r="HZ85" s="231"/>
      <c r="IA85" s="231"/>
      <c r="IB85" s="231"/>
      <c r="IC85" s="231"/>
      <c r="ID85" s="231"/>
      <c r="IE85" s="231"/>
      <c r="IF85" s="231"/>
      <c r="IG85" s="231"/>
      <c r="IH85" s="231"/>
      <c r="II85" s="231"/>
      <c r="IJ85" s="231"/>
      <c r="IK85" s="231"/>
      <c r="IL85" s="231"/>
      <c r="IM85" s="231"/>
      <c r="IN85" s="231"/>
      <c r="IO85" s="231"/>
      <c r="IP85" s="231"/>
      <c r="IQ85" s="231"/>
      <c r="IR85" s="231"/>
      <c r="IS85" s="231"/>
      <c r="IT85" s="231"/>
      <c r="IU85" s="231"/>
      <c r="IV85" s="231"/>
    </row>
    <row r="86" spans="1:256" ht="18">
      <c r="A86" s="240" t="s">
        <v>316</v>
      </c>
      <c r="B86" s="241">
        <v>15048777.75</v>
      </c>
      <c r="C86" s="241">
        <v>15928643.91</v>
      </c>
      <c r="D86" s="240" t="s">
        <v>106</v>
      </c>
      <c r="E86" s="240"/>
      <c r="F86" s="239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1"/>
      <c r="EU86" s="231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1"/>
      <c r="FG86" s="231"/>
      <c r="FH86" s="231"/>
      <c r="FI86" s="231"/>
      <c r="FJ86" s="231"/>
      <c r="FK86" s="231"/>
      <c r="FL86" s="231"/>
      <c r="FM86" s="231"/>
      <c r="FN86" s="231"/>
      <c r="FO86" s="231"/>
      <c r="FP86" s="231"/>
      <c r="FQ86" s="231"/>
      <c r="FR86" s="231"/>
      <c r="FS86" s="231"/>
      <c r="FT86" s="231"/>
      <c r="FU86" s="231"/>
      <c r="FV86" s="231"/>
      <c r="FW86" s="231"/>
      <c r="FX86" s="231"/>
      <c r="FY86" s="231"/>
      <c r="FZ86" s="231"/>
      <c r="GA86" s="231"/>
      <c r="GB86" s="231"/>
      <c r="GC86" s="231"/>
      <c r="GD86" s="231"/>
      <c r="GE86" s="231"/>
      <c r="GF86" s="231"/>
      <c r="GG86" s="231"/>
      <c r="GH86" s="231"/>
      <c r="GI86" s="231"/>
      <c r="GJ86" s="231"/>
      <c r="GK86" s="231"/>
      <c r="GL86" s="231"/>
      <c r="GM86" s="231"/>
      <c r="GN86" s="231"/>
      <c r="GO86" s="231"/>
      <c r="GP86" s="231"/>
      <c r="GQ86" s="231"/>
      <c r="GR86" s="231"/>
      <c r="GS86" s="231"/>
      <c r="GT86" s="231"/>
      <c r="GU86" s="231"/>
      <c r="GV86" s="231"/>
      <c r="GW86" s="231"/>
      <c r="GX86" s="231"/>
      <c r="GY86" s="231"/>
      <c r="GZ86" s="231"/>
      <c r="HA86" s="231"/>
      <c r="HB86" s="231"/>
      <c r="HC86" s="231"/>
      <c r="HD86" s="231"/>
      <c r="HE86" s="231"/>
      <c r="HF86" s="231"/>
      <c r="HG86" s="231"/>
      <c r="HH86" s="231"/>
      <c r="HI86" s="231"/>
      <c r="HJ86" s="231"/>
      <c r="HK86" s="231"/>
      <c r="HL86" s="231"/>
      <c r="HM86" s="231"/>
      <c r="HN86" s="231"/>
      <c r="HO86" s="231"/>
      <c r="HP86" s="231"/>
      <c r="HQ86" s="231"/>
      <c r="HR86" s="231"/>
      <c r="HS86" s="231"/>
      <c r="HT86" s="231"/>
      <c r="HU86" s="231"/>
      <c r="HV86" s="231"/>
      <c r="HW86" s="231"/>
      <c r="HX86" s="231"/>
      <c r="HY86" s="231"/>
      <c r="HZ86" s="231"/>
      <c r="IA86" s="231"/>
      <c r="IB86" s="231"/>
      <c r="IC86" s="231"/>
      <c r="ID86" s="231"/>
      <c r="IE86" s="231"/>
      <c r="IF86" s="231"/>
      <c r="IG86" s="231"/>
      <c r="IH86" s="231"/>
      <c r="II86" s="231"/>
      <c r="IJ86" s="231"/>
      <c r="IK86" s="231"/>
      <c r="IL86" s="231"/>
      <c r="IM86" s="231"/>
      <c r="IN86" s="231"/>
      <c r="IO86" s="231"/>
      <c r="IP86" s="231"/>
      <c r="IQ86" s="231"/>
      <c r="IR86" s="231"/>
      <c r="IS86" s="231"/>
      <c r="IT86" s="231"/>
      <c r="IU86" s="231"/>
      <c r="IV86" s="231"/>
    </row>
    <row r="87" spans="1:256" ht="18">
      <c r="A87" s="240" t="s">
        <v>317</v>
      </c>
      <c r="B87" s="248">
        <v>714205</v>
      </c>
      <c r="C87" s="248">
        <v>414006.7</v>
      </c>
      <c r="D87" s="238"/>
      <c r="E87" s="238"/>
      <c r="F87" s="239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  <c r="EN87" s="231"/>
      <c r="EO87" s="231"/>
      <c r="EP87" s="231"/>
      <c r="EQ87" s="231"/>
      <c r="ER87" s="231"/>
      <c r="ES87" s="231"/>
      <c r="ET87" s="231"/>
      <c r="EU87" s="231"/>
      <c r="EV87" s="231"/>
      <c r="EW87" s="231"/>
      <c r="EX87" s="231"/>
      <c r="EY87" s="231"/>
      <c r="EZ87" s="231"/>
      <c r="FA87" s="231"/>
      <c r="FB87" s="231"/>
      <c r="FC87" s="231"/>
      <c r="FD87" s="231"/>
      <c r="FE87" s="231"/>
      <c r="FF87" s="231"/>
      <c r="FG87" s="231"/>
      <c r="FH87" s="231"/>
      <c r="FI87" s="231"/>
      <c r="FJ87" s="231"/>
      <c r="FK87" s="231"/>
      <c r="FL87" s="231"/>
      <c r="FM87" s="231"/>
      <c r="FN87" s="231"/>
      <c r="FO87" s="231"/>
      <c r="FP87" s="231"/>
      <c r="FQ87" s="231"/>
      <c r="FR87" s="231"/>
      <c r="FS87" s="231"/>
      <c r="FT87" s="231"/>
      <c r="FU87" s="231"/>
      <c r="FV87" s="231"/>
      <c r="FW87" s="231"/>
      <c r="FX87" s="231"/>
      <c r="FY87" s="231"/>
      <c r="FZ87" s="231"/>
      <c r="GA87" s="231"/>
      <c r="GB87" s="231"/>
      <c r="GC87" s="231"/>
      <c r="GD87" s="231"/>
      <c r="GE87" s="231"/>
      <c r="GF87" s="231"/>
      <c r="GG87" s="231"/>
      <c r="GH87" s="231"/>
      <c r="GI87" s="231"/>
      <c r="GJ87" s="231"/>
      <c r="GK87" s="231"/>
      <c r="GL87" s="231"/>
      <c r="GM87" s="231"/>
      <c r="GN87" s="231"/>
      <c r="GO87" s="231"/>
      <c r="GP87" s="231"/>
      <c r="GQ87" s="231"/>
      <c r="GR87" s="231"/>
      <c r="GS87" s="231"/>
      <c r="GT87" s="231"/>
      <c r="GU87" s="231"/>
      <c r="GV87" s="231"/>
      <c r="GW87" s="231"/>
      <c r="GX87" s="231"/>
      <c r="GY87" s="231"/>
      <c r="GZ87" s="231"/>
      <c r="HA87" s="231"/>
      <c r="HB87" s="231"/>
      <c r="HC87" s="231"/>
      <c r="HD87" s="231"/>
      <c r="HE87" s="231"/>
      <c r="HF87" s="231"/>
      <c r="HG87" s="231"/>
      <c r="HH87" s="231"/>
      <c r="HI87" s="231"/>
      <c r="HJ87" s="231"/>
      <c r="HK87" s="231"/>
      <c r="HL87" s="231"/>
      <c r="HM87" s="231"/>
      <c r="HN87" s="231"/>
      <c r="HO87" s="231"/>
      <c r="HP87" s="231"/>
      <c r="HQ87" s="231"/>
      <c r="HR87" s="231"/>
      <c r="HS87" s="231"/>
      <c r="HT87" s="231"/>
      <c r="HU87" s="231"/>
      <c r="HV87" s="231"/>
      <c r="HW87" s="231"/>
      <c r="HX87" s="231"/>
      <c r="HY87" s="231"/>
      <c r="HZ87" s="231"/>
      <c r="IA87" s="231"/>
      <c r="IB87" s="231"/>
      <c r="IC87" s="231"/>
      <c r="ID87" s="231"/>
      <c r="IE87" s="231"/>
      <c r="IF87" s="231"/>
      <c r="IG87" s="231"/>
      <c r="IH87" s="231"/>
      <c r="II87" s="231"/>
      <c r="IJ87" s="231"/>
      <c r="IK87" s="231"/>
      <c r="IL87" s="231"/>
      <c r="IM87" s="231"/>
      <c r="IN87" s="231"/>
      <c r="IO87" s="231"/>
      <c r="IP87" s="231"/>
      <c r="IQ87" s="231"/>
      <c r="IR87" s="231"/>
      <c r="IS87" s="231"/>
      <c r="IT87" s="231"/>
      <c r="IU87" s="231"/>
      <c r="IV87" s="231"/>
    </row>
    <row r="88" spans="1:256" ht="18">
      <c r="A88" s="242" t="s">
        <v>219</v>
      </c>
      <c r="B88" s="238">
        <f>SUM(B86:B87)</f>
        <v>15762982.75</v>
      </c>
      <c r="C88" s="238">
        <f>SUM(C86:C87)</f>
        <v>16342650.61</v>
      </c>
      <c r="D88" s="238">
        <f>C88-B88</f>
        <v>579667.8599999994</v>
      </c>
      <c r="E88" s="243">
        <f>D88/B88</f>
        <v>0.03677399570839468</v>
      </c>
      <c r="F88" s="239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1"/>
      <c r="FJ88" s="231"/>
      <c r="FK88" s="231"/>
      <c r="FL88" s="231"/>
      <c r="FM88" s="231"/>
      <c r="FN88" s="231"/>
      <c r="FO88" s="231"/>
      <c r="FP88" s="231"/>
      <c r="FQ88" s="231"/>
      <c r="FR88" s="231"/>
      <c r="FS88" s="231"/>
      <c r="FT88" s="231"/>
      <c r="FU88" s="231"/>
      <c r="FV88" s="231"/>
      <c r="FW88" s="231"/>
      <c r="FX88" s="231"/>
      <c r="FY88" s="231"/>
      <c r="FZ88" s="231"/>
      <c r="GA88" s="231"/>
      <c r="GB88" s="231"/>
      <c r="GC88" s="231"/>
      <c r="GD88" s="231"/>
      <c r="GE88" s="231"/>
      <c r="GF88" s="231"/>
      <c r="GG88" s="231"/>
      <c r="GH88" s="231"/>
      <c r="GI88" s="231"/>
      <c r="GJ88" s="231"/>
      <c r="GK88" s="231"/>
      <c r="GL88" s="231"/>
      <c r="GM88" s="231"/>
      <c r="GN88" s="231"/>
      <c r="GO88" s="231"/>
      <c r="GP88" s="231"/>
      <c r="GQ88" s="231"/>
      <c r="GR88" s="231"/>
      <c r="GS88" s="231"/>
      <c r="GT88" s="231"/>
      <c r="GU88" s="231"/>
      <c r="GV88" s="231"/>
      <c r="GW88" s="231"/>
      <c r="GX88" s="231"/>
      <c r="GY88" s="231"/>
      <c r="GZ88" s="231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1"/>
      <c r="IC88" s="231"/>
      <c r="ID88" s="231"/>
      <c r="IE88" s="231"/>
      <c r="IF88" s="231"/>
      <c r="IG88" s="231"/>
      <c r="IH88" s="231"/>
      <c r="II88" s="231"/>
      <c r="IJ88" s="231"/>
      <c r="IK88" s="231"/>
      <c r="IL88" s="231"/>
      <c r="IM88" s="231"/>
      <c r="IN88" s="231"/>
      <c r="IO88" s="231"/>
      <c r="IP88" s="231"/>
      <c r="IQ88" s="231"/>
      <c r="IR88" s="231"/>
      <c r="IS88" s="231"/>
      <c r="IT88" s="231"/>
      <c r="IU88" s="231"/>
      <c r="IV88" s="231"/>
    </row>
    <row r="89" spans="1:256" ht="18">
      <c r="A89" s="244" t="s">
        <v>318</v>
      </c>
      <c r="B89" s="245"/>
      <c r="C89" s="245"/>
      <c r="D89" s="245"/>
      <c r="E89" s="245"/>
      <c r="F89" s="239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  <c r="FU89" s="231"/>
      <c r="FV89" s="231"/>
      <c r="FW89" s="231"/>
      <c r="FX89" s="231"/>
      <c r="FY89" s="231"/>
      <c r="FZ89" s="231"/>
      <c r="GA89" s="231"/>
      <c r="GB89" s="231"/>
      <c r="GC89" s="231"/>
      <c r="GD89" s="231"/>
      <c r="GE89" s="231"/>
      <c r="GF89" s="231"/>
      <c r="GG89" s="231"/>
      <c r="GH89" s="231"/>
      <c r="GI89" s="231"/>
      <c r="GJ89" s="231"/>
      <c r="GK89" s="231"/>
      <c r="GL89" s="231"/>
      <c r="GM89" s="231"/>
      <c r="GN89" s="231"/>
      <c r="GO89" s="231"/>
      <c r="GP89" s="231"/>
      <c r="GQ89" s="231"/>
      <c r="GR89" s="231"/>
      <c r="GS89" s="231"/>
      <c r="GT89" s="231"/>
      <c r="GU89" s="231"/>
      <c r="GV89" s="231"/>
      <c r="GW89" s="231"/>
      <c r="GX89" s="231"/>
      <c r="GY89" s="231"/>
      <c r="GZ89" s="231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  <c r="IB89" s="231"/>
      <c r="IC89" s="231"/>
      <c r="ID89" s="231"/>
      <c r="IE89" s="231"/>
      <c r="IF89" s="231"/>
      <c r="IG89" s="231"/>
      <c r="IH89" s="231"/>
      <c r="II89" s="231"/>
      <c r="IJ89" s="231"/>
      <c r="IK89" s="231"/>
      <c r="IL89" s="231"/>
      <c r="IM89" s="231"/>
      <c r="IN89" s="231"/>
      <c r="IO89" s="231"/>
      <c r="IP89" s="231"/>
      <c r="IQ89" s="231"/>
      <c r="IR89" s="231"/>
      <c r="IS89" s="231"/>
      <c r="IT89" s="231"/>
      <c r="IU89" s="231"/>
      <c r="IV89" s="231"/>
    </row>
    <row r="90" spans="1:256" ht="18">
      <c r="A90" s="240" t="s">
        <v>319</v>
      </c>
      <c r="B90" s="241">
        <v>1446093.18</v>
      </c>
      <c r="C90" s="241">
        <v>1526629.91</v>
      </c>
      <c r="D90" s="240"/>
      <c r="E90" s="240"/>
      <c r="F90" s="239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  <c r="EN90" s="231"/>
      <c r="EO90" s="231"/>
      <c r="EP90" s="231"/>
      <c r="EQ90" s="231"/>
      <c r="ER90" s="231"/>
      <c r="ES90" s="231"/>
      <c r="ET90" s="231"/>
      <c r="EU90" s="231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1"/>
      <c r="FY90" s="231"/>
      <c r="FZ90" s="231"/>
      <c r="GA90" s="231"/>
      <c r="GB90" s="231"/>
      <c r="GC90" s="231"/>
      <c r="GD90" s="231"/>
      <c r="GE90" s="231"/>
      <c r="GF90" s="231"/>
      <c r="GG90" s="231"/>
      <c r="GH90" s="231"/>
      <c r="GI90" s="231"/>
      <c r="GJ90" s="231"/>
      <c r="GK90" s="231"/>
      <c r="GL90" s="231"/>
      <c r="GM90" s="231"/>
      <c r="GN90" s="231"/>
      <c r="GO90" s="231"/>
      <c r="GP90" s="231"/>
      <c r="GQ90" s="231"/>
      <c r="GR90" s="231"/>
      <c r="GS90" s="231"/>
      <c r="GT90" s="231"/>
      <c r="GU90" s="231"/>
      <c r="GV90" s="231"/>
      <c r="GW90" s="231"/>
      <c r="GX90" s="231"/>
      <c r="GY90" s="231"/>
      <c r="GZ90" s="231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1"/>
      <c r="IH90" s="231"/>
      <c r="II90" s="231"/>
      <c r="IJ90" s="231"/>
      <c r="IK90" s="231"/>
      <c r="IL90" s="231"/>
      <c r="IM90" s="231"/>
      <c r="IN90" s="231"/>
      <c r="IO90" s="231"/>
      <c r="IP90" s="231"/>
      <c r="IQ90" s="231"/>
      <c r="IR90" s="231"/>
      <c r="IS90" s="231"/>
      <c r="IT90" s="231"/>
      <c r="IU90" s="231"/>
      <c r="IV90" s="231"/>
    </row>
    <row r="91" spans="1:256" ht="18">
      <c r="A91" s="240" t="s">
        <v>320</v>
      </c>
      <c r="B91" s="248">
        <v>248176.57</v>
      </c>
      <c r="C91" s="248">
        <v>192434.78</v>
      </c>
      <c r="D91" s="238"/>
      <c r="E91" s="238"/>
      <c r="F91" s="239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  <c r="HH91" s="231"/>
      <c r="HI91" s="231"/>
      <c r="HJ91" s="231"/>
      <c r="HK91" s="231"/>
      <c r="HL91" s="231"/>
      <c r="HM91" s="231"/>
      <c r="HN91" s="231"/>
      <c r="HO91" s="231"/>
      <c r="HP91" s="231"/>
      <c r="HQ91" s="231"/>
      <c r="HR91" s="231"/>
      <c r="HS91" s="231"/>
      <c r="HT91" s="231"/>
      <c r="HU91" s="231"/>
      <c r="HV91" s="231"/>
      <c r="HW91" s="231"/>
      <c r="HX91" s="231"/>
      <c r="HY91" s="231"/>
      <c r="HZ91" s="231"/>
      <c r="IA91" s="231"/>
      <c r="IB91" s="231"/>
      <c r="IC91" s="231"/>
      <c r="ID91" s="231"/>
      <c r="IE91" s="231"/>
      <c r="IF91" s="231"/>
      <c r="IG91" s="231"/>
      <c r="IH91" s="231"/>
      <c r="II91" s="231"/>
      <c r="IJ91" s="231"/>
      <c r="IK91" s="231"/>
      <c r="IL91" s="231"/>
      <c r="IM91" s="231"/>
      <c r="IN91" s="231"/>
      <c r="IO91" s="231"/>
      <c r="IP91" s="231"/>
      <c r="IQ91" s="231"/>
      <c r="IR91" s="231"/>
      <c r="IS91" s="231"/>
      <c r="IT91" s="231"/>
      <c r="IU91" s="231"/>
      <c r="IV91" s="231"/>
    </row>
    <row r="92" spans="1:256" ht="18">
      <c r="A92" s="240" t="s">
        <v>321</v>
      </c>
      <c r="B92" s="248">
        <v>0</v>
      </c>
      <c r="C92" s="248">
        <v>0</v>
      </c>
      <c r="D92" s="238" t="s">
        <v>106</v>
      </c>
      <c r="E92" s="243" t="s">
        <v>106</v>
      </c>
      <c r="F92" s="239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  <c r="HH92" s="231"/>
      <c r="HI92" s="231"/>
      <c r="HJ92" s="231"/>
      <c r="HK92" s="231"/>
      <c r="HL92" s="231"/>
      <c r="HM92" s="231"/>
      <c r="HN92" s="231"/>
      <c r="HO92" s="231"/>
      <c r="HP92" s="231"/>
      <c r="HQ92" s="231"/>
      <c r="HR92" s="231"/>
      <c r="HS92" s="231"/>
      <c r="HT92" s="231"/>
      <c r="HU92" s="231"/>
      <c r="HV92" s="231"/>
      <c r="HW92" s="231"/>
      <c r="HX92" s="231"/>
      <c r="HY92" s="231"/>
      <c r="HZ92" s="231"/>
      <c r="IA92" s="231"/>
      <c r="IB92" s="231"/>
      <c r="IC92" s="231"/>
      <c r="ID92" s="231"/>
      <c r="IE92" s="231"/>
      <c r="IF92" s="231"/>
      <c r="IG92" s="231"/>
      <c r="IH92" s="231"/>
      <c r="II92" s="231"/>
      <c r="IJ92" s="231"/>
      <c r="IK92" s="231"/>
      <c r="IL92" s="231"/>
      <c r="IM92" s="231"/>
      <c r="IN92" s="231"/>
      <c r="IO92" s="231"/>
      <c r="IP92" s="231"/>
      <c r="IQ92" s="231"/>
      <c r="IR92" s="231"/>
      <c r="IS92" s="231"/>
      <c r="IT92" s="231"/>
      <c r="IU92" s="231"/>
      <c r="IV92" s="231"/>
    </row>
    <row r="93" spans="1:256" ht="18">
      <c r="A93" s="240" t="s">
        <v>322</v>
      </c>
      <c r="B93" s="248">
        <v>1562179.76</v>
      </c>
      <c r="C93" s="248">
        <v>419688.64</v>
      </c>
      <c r="D93" s="238"/>
      <c r="E93" s="238"/>
      <c r="F93" s="239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  <c r="EK93" s="231"/>
      <c r="EL93" s="231"/>
      <c r="EM93" s="231"/>
      <c r="EN93" s="231"/>
      <c r="EO93" s="231"/>
      <c r="EP93" s="231"/>
      <c r="EQ93" s="231"/>
      <c r="ER93" s="231"/>
      <c r="ES93" s="231"/>
      <c r="ET93" s="231"/>
      <c r="EU93" s="231"/>
      <c r="EV93" s="231"/>
      <c r="EW93" s="231"/>
      <c r="EX93" s="231"/>
      <c r="EY93" s="231"/>
      <c r="EZ93" s="231"/>
      <c r="FA93" s="231"/>
      <c r="FB93" s="231"/>
      <c r="FC93" s="231"/>
      <c r="FD93" s="231"/>
      <c r="FE93" s="231"/>
      <c r="FF93" s="231"/>
      <c r="FG93" s="231"/>
      <c r="FH93" s="231"/>
      <c r="FI93" s="231"/>
      <c r="FJ93" s="231"/>
      <c r="FK93" s="231"/>
      <c r="FL93" s="231"/>
      <c r="FM93" s="231"/>
      <c r="FN93" s="231"/>
      <c r="FO93" s="231"/>
      <c r="FP93" s="231"/>
      <c r="FQ93" s="231"/>
      <c r="FR93" s="231"/>
      <c r="FS93" s="231"/>
      <c r="FT93" s="231"/>
      <c r="FU93" s="231"/>
      <c r="FV93" s="231"/>
      <c r="FW93" s="231"/>
      <c r="FX93" s="231"/>
      <c r="FY93" s="231"/>
      <c r="FZ93" s="231"/>
      <c r="GA93" s="231"/>
      <c r="GB93" s="231"/>
      <c r="GC93" s="231"/>
      <c r="GD93" s="231"/>
      <c r="GE93" s="231"/>
      <c r="GF93" s="231"/>
      <c r="GG93" s="231"/>
      <c r="GH93" s="231"/>
      <c r="GI93" s="231"/>
      <c r="GJ93" s="231"/>
      <c r="GK93" s="231"/>
      <c r="GL93" s="231"/>
      <c r="GM93" s="231"/>
      <c r="GN93" s="231"/>
      <c r="GO93" s="231"/>
      <c r="GP93" s="231"/>
      <c r="GQ93" s="231"/>
      <c r="GR93" s="231"/>
      <c r="GS93" s="231"/>
      <c r="GT93" s="231"/>
      <c r="GU93" s="231"/>
      <c r="GV93" s="231"/>
      <c r="GW93" s="231"/>
      <c r="GX93" s="231"/>
      <c r="GY93" s="231"/>
      <c r="GZ93" s="231"/>
      <c r="HA93" s="231"/>
      <c r="HB93" s="231"/>
      <c r="HC93" s="231"/>
      <c r="HD93" s="231"/>
      <c r="HE93" s="231"/>
      <c r="HF93" s="231"/>
      <c r="HG93" s="231"/>
      <c r="HH93" s="231"/>
      <c r="HI93" s="231"/>
      <c r="HJ93" s="231"/>
      <c r="HK93" s="231"/>
      <c r="HL93" s="231"/>
      <c r="HM93" s="231"/>
      <c r="HN93" s="231"/>
      <c r="HO93" s="231"/>
      <c r="HP93" s="231"/>
      <c r="HQ93" s="231"/>
      <c r="HR93" s="231"/>
      <c r="HS93" s="231"/>
      <c r="HT93" s="231"/>
      <c r="HU93" s="231"/>
      <c r="HV93" s="231"/>
      <c r="HW93" s="231"/>
      <c r="HX93" s="231"/>
      <c r="HY93" s="231"/>
      <c r="HZ93" s="231"/>
      <c r="IA93" s="231"/>
      <c r="IB93" s="231"/>
      <c r="IC93" s="231"/>
      <c r="ID93" s="231"/>
      <c r="IE93" s="231"/>
      <c r="IF93" s="231"/>
      <c r="IG93" s="231"/>
      <c r="IH93" s="231"/>
      <c r="II93" s="231"/>
      <c r="IJ93" s="231"/>
      <c r="IK93" s="231"/>
      <c r="IL93" s="231"/>
      <c r="IM93" s="231"/>
      <c r="IN93" s="231"/>
      <c r="IO93" s="231"/>
      <c r="IP93" s="231"/>
      <c r="IQ93" s="231"/>
      <c r="IR93" s="231"/>
      <c r="IS93" s="231"/>
      <c r="IT93" s="231"/>
      <c r="IU93" s="231"/>
      <c r="IV93" s="231"/>
    </row>
    <row r="94" spans="1:256" ht="18">
      <c r="A94" s="240" t="s">
        <v>323</v>
      </c>
      <c r="B94" s="248">
        <v>1248079.34</v>
      </c>
      <c r="C94" s="248">
        <v>421838.03</v>
      </c>
      <c r="D94" s="238"/>
      <c r="E94" s="238"/>
      <c r="F94" s="239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/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1"/>
      <c r="FJ94" s="231"/>
      <c r="FK94" s="231"/>
      <c r="FL94" s="231"/>
      <c r="FM94" s="231"/>
      <c r="FN94" s="231"/>
      <c r="FO94" s="231"/>
      <c r="FP94" s="231"/>
      <c r="FQ94" s="231"/>
      <c r="FR94" s="231"/>
      <c r="FS94" s="231"/>
      <c r="FT94" s="231"/>
      <c r="FU94" s="231"/>
      <c r="FV94" s="231"/>
      <c r="FW94" s="231"/>
      <c r="FX94" s="231"/>
      <c r="FY94" s="231"/>
      <c r="FZ94" s="231"/>
      <c r="GA94" s="231"/>
      <c r="GB94" s="231"/>
      <c r="GC94" s="231"/>
      <c r="GD94" s="231"/>
      <c r="GE94" s="231"/>
      <c r="GF94" s="231"/>
      <c r="GG94" s="231"/>
      <c r="GH94" s="231"/>
      <c r="GI94" s="231"/>
      <c r="GJ94" s="231"/>
      <c r="GK94" s="231"/>
      <c r="GL94" s="231"/>
      <c r="GM94" s="231"/>
      <c r="GN94" s="231"/>
      <c r="GO94" s="231"/>
      <c r="GP94" s="231"/>
      <c r="GQ94" s="231"/>
      <c r="GR94" s="231"/>
      <c r="GS94" s="231"/>
      <c r="GT94" s="231"/>
      <c r="GU94" s="231"/>
      <c r="GV94" s="231"/>
      <c r="GW94" s="231"/>
      <c r="GX94" s="231"/>
      <c r="GY94" s="231"/>
      <c r="GZ94" s="231"/>
      <c r="HA94" s="231"/>
      <c r="HB94" s="231"/>
      <c r="HC94" s="231"/>
      <c r="HD94" s="231"/>
      <c r="HE94" s="231"/>
      <c r="HF94" s="231"/>
      <c r="HG94" s="231"/>
      <c r="HH94" s="231"/>
      <c r="HI94" s="231"/>
      <c r="HJ94" s="231"/>
      <c r="HK94" s="231"/>
      <c r="HL94" s="231"/>
      <c r="HM94" s="231"/>
      <c r="HN94" s="231"/>
      <c r="HO94" s="231"/>
      <c r="HP94" s="231"/>
      <c r="HQ94" s="231"/>
      <c r="HR94" s="231"/>
      <c r="HS94" s="231"/>
      <c r="HT94" s="231"/>
      <c r="HU94" s="231"/>
      <c r="HV94" s="231"/>
      <c r="HW94" s="231"/>
      <c r="HX94" s="231"/>
      <c r="HY94" s="231"/>
      <c r="HZ94" s="231"/>
      <c r="IA94" s="231"/>
      <c r="IB94" s="231"/>
      <c r="IC94" s="231"/>
      <c r="ID94" s="231"/>
      <c r="IE94" s="231"/>
      <c r="IF94" s="231"/>
      <c r="IG94" s="231"/>
      <c r="IH94" s="231"/>
      <c r="II94" s="231"/>
      <c r="IJ94" s="231"/>
      <c r="IK94" s="231"/>
      <c r="IL94" s="231"/>
      <c r="IM94" s="231"/>
      <c r="IN94" s="231"/>
      <c r="IO94" s="231"/>
      <c r="IP94" s="231"/>
      <c r="IQ94" s="231"/>
      <c r="IR94" s="231"/>
      <c r="IS94" s="231"/>
      <c r="IT94" s="231"/>
      <c r="IU94" s="231"/>
      <c r="IV94" s="231"/>
    </row>
    <row r="95" spans="1:256" ht="18">
      <c r="A95" s="242" t="s">
        <v>219</v>
      </c>
      <c r="B95" s="238">
        <f>SUM(B90:B94)</f>
        <v>4504528.85</v>
      </c>
      <c r="C95" s="238">
        <f>SUM(C90:C94)</f>
        <v>2560591.3600000003</v>
      </c>
      <c r="D95" s="238">
        <f>C95-B95</f>
        <v>-1943937.4899999993</v>
      </c>
      <c r="E95" s="243">
        <f>D95/B95</f>
        <v>-0.43155179037203845</v>
      </c>
      <c r="F95" s="239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1"/>
      <c r="DK95" s="231"/>
      <c r="DL95" s="231"/>
      <c r="DM95" s="231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  <c r="EK95" s="231"/>
      <c r="EL95" s="231"/>
      <c r="EM95" s="231"/>
      <c r="EN95" s="231"/>
      <c r="EO95" s="231"/>
      <c r="EP95" s="231"/>
      <c r="EQ95" s="231"/>
      <c r="ER95" s="231"/>
      <c r="ES95" s="231"/>
      <c r="ET95" s="231"/>
      <c r="EU95" s="231"/>
      <c r="EV95" s="231"/>
      <c r="EW95" s="231"/>
      <c r="EX95" s="231"/>
      <c r="EY95" s="231"/>
      <c r="EZ95" s="231"/>
      <c r="FA95" s="231"/>
      <c r="FB95" s="231"/>
      <c r="FC95" s="231"/>
      <c r="FD95" s="231"/>
      <c r="FE95" s="231"/>
      <c r="FF95" s="231"/>
      <c r="FG95" s="231"/>
      <c r="FH95" s="231"/>
      <c r="FI95" s="231"/>
      <c r="FJ95" s="231"/>
      <c r="FK95" s="231"/>
      <c r="FL95" s="231"/>
      <c r="FM95" s="231"/>
      <c r="FN95" s="231"/>
      <c r="FO95" s="231"/>
      <c r="FP95" s="231"/>
      <c r="FQ95" s="231"/>
      <c r="FR95" s="231"/>
      <c r="FS95" s="231"/>
      <c r="FT95" s="231"/>
      <c r="FU95" s="231"/>
      <c r="FV95" s="231"/>
      <c r="FW95" s="231"/>
      <c r="FX95" s="231"/>
      <c r="FY95" s="231"/>
      <c r="FZ95" s="231"/>
      <c r="GA95" s="231"/>
      <c r="GB95" s="231"/>
      <c r="GC95" s="231"/>
      <c r="GD95" s="231"/>
      <c r="GE95" s="231"/>
      <c r="GF95" s="231"/>
      <c r="GG95" s="231"/>
      <c r="GH95" s="231"/>
      <c r="GI95" s="231"/>
      <c r="GJ95" s="231"/>
      <c r="GK95" s="231"/>
      <c r="GL95" s="231"/>
      <c r="GM95" s="231"/>
      <c r="GN95" s="231"/>
      <c r="GO95" s="231"/>
      <c r="GP95" s="231"/>
      <c r="GQ95" s="231"/>
      <c r="GR95" s="231"/>
      <c r="GS95" s="231"/>
      <c r="GT95" s="231"/>
      <c r="GU95" s="231"/>
      <c r="GV95" s="231"/>
      <c r="GW95" s="231"/>
      <c r="GX95" s="231"/>
      <c r="GY95" s="231"/>
      <c r="GZ95" s="231"/>
      <c r="HA95" s="231"/>
      <c r="HB95" s="231"/>
      <c r="HC95" s="231"/>
      <c r="HD95" s="231"/>
      <c r="HE95" s="231"/>
      <c r="HF95" s="231"/>
      <c r="HG95" s="231"/>
      <c r="HH95" s="231"/>
      <c r="HI95" s="231"/>
      <c r="HJ95" s="231"/>
      <c r="HK95" s="231"/>
      <c r="HL95" s="231"/>
      <c r="HM95" s="231"/>
      <c r="HN95" s="231"/>
      <c r="HO95" s="231"/>
      <c r="HP95" s="231"/>
      <c r="HQ95" s="231"/>
      <c r="HR95" s="231"/>
      <c r="HS95" s="231"/>
      <c r="HT95" s="231"/>
      <c r="HU95" s="231"/>
      <c r="HV95" s="231"/>
      <c r="HW95" s="231"/>
      <c r="HX95" s="231"/>
      <c r="HY95" s="231"/>
      <c r="HZ95" s="231"/>
      <c r="IA95" s="231"/>
      <c r="IB95" s="231"/>
      <c r="IC95" s="231"/>
      <c r="ID95" s="231"/>
      <c r="IE95" s="231"/>
      <c r="IF95" s="231"/>
      <c r="IG95" s="231"/>
      <c r="IH95" s="231"/>
      <c r="II95" s="231"/>
      <c r="IJ95" s="231"/>
      <c r="IK95" s="231"/>
      <c r="IL95" s="231"/>
      <c r="IM95" s="231"/>
      <c r="IN95" s="231"/>
      <c r="IO95" s="231"/>
      <c r="IP95" s="231"/>
      <c r="IQ95" s="231"/>
      <c r="IR95" s="231"/>
      <c r="IS95" s="231"/>
      <c r="IT95" s="231"/>
      <c r="IU95" s="231"/>
      <c r="IV95" s="231"/>
    </row>
    <row r="96" spans="1:256" ht="18">
      <c r="A96" s="244" t="s">
        <v>324</v>
      </c>
      <c r="B96" s="245"/>
      <c r="C96" s="245"/>
      <c r="D96" s="245"/>
      <c r="E96" s="245"/>
      <c r="F96" s="239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  <c r="FH96" s="231"/>
      <c r="FI96" s="231"/>
      <c r="FJ96" s="231"/>
      <c r="FK96" s="231"/>
      <c r="FL96" s="231"/>
      <c r="FM96" s="231"/>
      <c r="FN96" s="231"/>
      <c r="FO96" s="231"/>
      <c r="FP96" s="231"/>
      <c r="FQ96" s="231"/>
      <c r="FR96" s="231"/>
      <c r="FS96" s="231"/>
      <c r="FT96" s="231"/>
      <c r="FU96" s="231"/>
      <c r="FV96" s="231"/>
      <c r="FW96" s="231"/>
      <c r="FX96" s="231"/>
      <c r="FY96" s="231"/>
      <c r="FZ96" s="231"/>
      <c r="GA96" s="231"/>
      <c r="GB96" s="231"/>
      <c r="GC96" s="231"/>
      <c r="GD96" s="231"/>
      <c r="GE96" s="231"/>
      <c r="GF96" s="231"/>
      <c r="GG96" s="231"/>
      <c r="GH96" s="231"/>
      <c r="GI96" s="231"/>
      <c r="GJ96" s="231"/>
      <c r="GK96" s="231"/>
      <c r="GL96" s="231"/>
      <c r="GM96" s="231"/>
      <c r="GN96" s="231"/>
      <c r="GO96" s="231"/>
      <c r="GP96" s="231"/>
      <c r="GQ96" s="231"/>
      <c r="GR96" s="231"/>
      <c r="GS96" s="231"/>
      <c r="GT96" s="231"/>
      <c r="GU96" s="231"/>
      <c r="GV96" s="231"/>
      <c r="GW96" s="231"/>
      <c r="GX96" s="231"/>
      <c r="GY96" s="231"/>
      <c r="GZ96" s="231"/>
      <c r="HA96" s="231"/>
      <c r="HB96" s="231"/>
      <c r="HC96" s="231"/>
      <c r="HD96" s="231"/>
      <c r="HE96" s="231"/>
      <c r="HF96" s="231"/>
      <c r="HG96" s="231"/>
      <c r="HH96" s="231"/>
      <c r="HI96" s="231"/>
      <c r="HJ96" s="231"/>
      <c r="HK96" s="231"/>
      <c r="HL96" s="231"/>
      <c r="HM96" s="231"/>
      <c r="HN96" s="231"/>
      <c r="HO96" s="231"/>
      <c r="HP96" s="231"/>
      <c r="HQ96" s="231"/>
      <c r="HR96" s="231"/>
      <c r="HS96" s="231"/>
      <c r="HT96" s="231"/>
      <c r="HU96" s="231"/>
      <c r="HV96" s="231"/>
      <c r="HW96" s="231"/>
      <c r="HX96" s="231"/>
      <c r="HY96" s="231"/>
      <c r="HZ96" s="231"/>
      <c r="IA96" s="231"/>
      <c r="IB96" s="231"/>
      <c r="IC96" s="231"/>
      <c r="ID96" s="231"/>
      <c r="IE96" s="231"/>
      <c r="IF96" s="231"/>
      <c r="IG96" s="231"/>
      <c r="IH96" s="231"/>
      <c r="II96" s="231"/>
      <c r="IJ96" s="231"/>
      <c r="IK96" s="231"/>
      <c r="IL96" s="231"/>
      <c r="IM96" s="231"/>
      <c r="IN96" s="231"/>
      <c r="IO96" s="231"/>
      <c r="IP96" s="231"/>
      <c r="IQ96" s="231"/>
      <c r="IR96" s="231"/>
      <c r="IS96" s="231"/>
      <c r="IT96" s="231"/>
      <c r="IU96" s="231"/>
      <c r="IV96" s="231"/>
    </row>
    <row r="97" spans="1:256" ht="18">
      <c r="A97" s="240" t="s">
        <v>325</v>
      </c>
      <c r="B97" s="241">
        <v>38602135</v>
      </c>
      <c r="C97" s="241">
        <v>38135689.54</v>
      </c>
      <c r="D97" s="240"/>
      <c r="E97" s="240"/>
      <c r="F97" s="239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1"/>
      <c r="DK97" s="231"/>
      <c r="DL97" s="231"/>
      <c r="DM97" s="231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  <c r="EG97" s="231"/>
      <c r="EH97" s="231"/>
      <c r="EI97" s="231"/>
      <c r="EJ97" s="231"/>
      <c r="EK97" s="231"/>
      <c r="EL97" s="231"/>
      <c r="EM97" s="231"/>
      <c r="EN97" s="231"/>
      <c r="EO97" s="231"/>
      <c r="EP97" s="231"/>
      <c r="EQ97" s="231"/>
      <c r="ER97" s="231"/>
      <c r="ES97" s="231"/>
      <c r="ET97" s="231"/>
      <c r="EU97" s="231"/>
      <c r="EV97" s="231"/>
      <c r="EW97" s="231"/>
      <c r="EX97" s="231"/>
      <c r="EY97" s="231"/>
      <c r="EZ97" s="231"/>
      <c r="FA97" s="231"/>
      <c r="FB97" s="231"/>
      <c r="FC97" s="231"/>
      <c r="FD97" s="231"/>
      <c r="FE97" s="231"/>
      <c r="FF97" s="231"/>
      <c r="FG97" s="231"/>
      <c r="FH97" s="231"/>
      <c r="FI97" s="231"/>
      <c r="FJ97" s="231"/>
      <c r="FK97" s="231"/>
      <c r="FL97" s="231"/>
      <c r="FM97" s="231"/>
      <c r="FN97" s="231"/>
      <c r="FO97" s="231"/>
      <c r="FP97" s="231"/>
      <c r="FQ97" s="231"/>
      <c r="FR97" s="231"/>
      <c r="FS97" s="231"/>
      <c r="FT97" s="231"/>
      <c r="FU97" s="231"/>
      <c r="FV97" s="231"/>
      <c r="FW97" s="231"/>
      <c r="FX97" s="231"/>
      <c r="FY97" s="231"/>
      <c r="FZ97" s="231"/>
      <c r="GA97" s="231"/>
      <c r="GB97" s="231"/>
      <c r="GC97" s="231"/>
      <c r="GD97" s="231"/>
      <c r="GE97" s="231"/>
      <c r="GF97" s="231"/>
      <c r="GG97" s="231"/>
      <c r="GH97" s="231"/>
      <c r="GI97" s="231"/>
      <c r="GJ97" s="231"/>
      <c r="GK97" s="231"/>
      <c r="GL97" s="231"/>
      <c r="GM97" s="231"/>
      <c r="GN97" s="231"/>
      <c r="GO97" s="231"/>
      <c r="GP97" s="231"/>
      <c r="GQ97" s="231"/>
      <c r="GR97" s="231"/>
      <c r="GS97" s="231"/>
      <c r="GT97" s="231"/>
      <c r="GU97" s="231"/>
      <c r="GV97" s="231"/>
      <c r="GW97" s="231"/>
      <c r="GX97" s="231"/>
      <c r="GY97" s="231"/>
      <c r="GZ97" s="231"/>
      <c r="HA97" s="231"/>
      <c r="HB97" s="231"/>
      <c r="HC97" s="231"/>
      <c r="HD97" s="231"/>
      <c r="HE97" s="231"/>
      <c r="HF97" s="231"/>
      <c r="HG97" s="231"/>
      <c r="HH97" s="231"/>
      <c r="HI97" s="231"/>
      <c r="HJ97" s="231"/>
      <c r="HK97" s="231"/>
      <c r="HL97" s="231"/>
      <c r="HM97" s="231"/>
      <c r="HN97" s="231"/>
      <c r="HO97" s="231"/>
      <c r="HP97" s="231"/>
      <c r="HQ97" s="231"/>
      <c r="HR97" s="231"/>
      <c r="HS97" s="231"/>
      <c r="HT97" s="231"/>
      <c r="HU97" s="231"/>
      <c r="HV97" s="231"/>
      <c r="HW97" s="231"/>
      <c r="HX97" s="231"/>
      <c r="HY97" s="231"/>
      <c r="HZ97" s="231"/>
      <c r="IA97" s="231"/>
      <c r="IB97" s="231"/>
      <c r="IC97" s="231"/>
      <c r="ID97" s="231"/>
      <c r="IE97" s="231"/>
      <c r="IF97" s="231"/>
      <c r="IG97" s="231"/>
      <c r="IH97" s="231"/>
      <c r="II97" s="231"/>
      <c r="IJ97" s="231"/>
      <c r="IK97" s="231"/>
      <c r="IL97" s="231"/>
      <c r="IM97" s="231"/>
      <c r="IN97" s="231"/>
      <c r="IO97" s="231"/>
      <c r="IP97" s="231"/>
      <c r="IQ97" s="231"/>
      <c r="IR97" s="231"/>
      <c r="IS97" s="231"/>
      <c r="IT97" s="231"/>
      <c r="IU97" s="231"/>
      <c r="IV97" s="231"/>
    </row>
    <row r="98" spans="1:256" ht="18">
      <c r="A98" s="240" t="s">
        <v>326</v>
      </c>
      <c r="B98" s="248">
        <v>498862.54</v>
      </c>
      <c r="C98" s="248">
        <v>459015</v>
      </c>
      <c r="D98" s="238"/>
      <c r="E98" s="238"/>
      <c r="F98" s="239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  <c r="EH98" s="231"/>
      <c r="EI98" s="231"/>
      <c r="EJ98" s="231"/>
      <c r="EK98" s="231"/>
      <c r="EL98" s="231"/>
      <c r="EM98" s="231"/>
      <c r="EN98" s="231"/>
      <c r="EO98" s="231"/>
      <c r="EP98" s="231"/>
      <c r="EQ98" s="231"/>
      <c r="ER98" s="231"/>
      <c r="ES98" s="231"/>
      <c r="ET98" s="231"/>
      <c r="EU98" s="231"/>
      <c r="EV98" s="231"/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1"/>
      <c r="FH98" s="231"/>
      <c r="FI98" s="231"/>
      <c r="FJ98" s="231"/>
      <c r="FK98" s="231"/>
      <c r="FL98" s="231"/>
      <c r="FM98" s="231"/>
      <c r="FN98" s="231"/>
      <c r="FO98" s="231"/>
      <c r="FP98" s="231"/>
      <c r="FQ98" s="231"/>
      <c r="FR98" s="231"/>
      <c r="FS98" s="231"/>
      <c r="FT98" s="231"/>
      <c r="FU98" s="231"/>
      <c r="FV98" s="231"/>
      <c r="FW98" s="231"/>
      <c r="FX98" s="231"/>
      <c r="FY98" s="231"/>
      <c r="FZ98" s="231"/>
      <c r="GA98" s="231"/>
      <c r="GB98" s="231"/>
      <c r="GC98" s="231"/>
      <c r="GD98" s="231"/>
      <c r="GE98" s="231"/>
      <c r="GF98" s="231"/>
      <c r="GG98" s="231"/>
      <c r="GH98" s="231"/>
      <c r="GI98" s="231"/>
      <c r="GJ98" s="231"/>
      <c r="GK98" s="231"/>
      <c r="GL98" s="231"/>
      <c r="GM98" s="231"/>
      <c r="GN98" s="231"/>
      <c r="GO98" s="231"/>
      <c r="GP98" s="231"/>
      <c r="GQ98" s="231"/>
      <c r="GR98" s="231"/>
      <c r="GS98" s="231"/>
      <c r="GT98" s="231"/>
      <c r="GU98" s="231"/>
      <c r="GV98" s="231"/>
      <c r="GW98" s="231"/>
      <c r="GX98" s="231"/>
      <c r="GY98" s="231"/>
      <c r="GZ98" s="231"/>
      <c r="HA98" s="231"/>
      <c r="HB98" s="231"/>
      <c r="HC98" s="231"/>
      <c r="HD98" s="231"/>
      <c r="HE98" s="231"/>
      <c r="HF98" s="231"/>
      <c r="HG98" s="231"/>
      <c r="HH98" s="231"/>
      <c r="HI98" s="231"/>
      <c r="HJ98" s="231"/>
      <c r="HK98" s="231"/>
      <c r="HL98" s="231"/>
      <c r="HM98" s="231"/>
      <c r="HN98" s="231"/>
      <c r="HO98" s="231"/>
      <c r="HP98" s="231"/>
      <c r="HQ98" s="231"/>
      <c r="HR98" s="231"/>
      <c r="HS98" s="231"/>
      <c r="HT98" s="231"/>
      <c r="HU98" s="231"/>
      <c r="HV98" s="231"/>
      <c r="HW98" s="231"/>
      <c r="HX98" s="231"/>
      <c r="HY98" s="231"/>
      <c r="HZ98" s="231"/>
      <c r="IA98" s="231"/>
      <c r="IB98" s="231"/>
      <c r="IC98" s="231"/>
      <c r="ID98" s="231"/>
      <c r="IE98" s="231"/>
      <c r="IF98" s="231"/>
      <c r="IG98" s="231"/>
      <c r="IH98" s="231"/>
      <c r="II98" s="231"/>
      <c r="IJ98" s="231"/>
      <c r="IK98" s="231"/>
      <c r="IL98" s="231"/>
      <c r="IM98" s="231"/>
      <c r="IN98" s="231"/>
      <c r="IO98" s="231"/>
      <c r="IP98" s="231"/>
      <c r="IQ98" s="231"/>
      <c r="IR98" s="231"/>
      <c r="IS98" s="231"/>
      <c r="IT98" s="231"/>
      <c r="IU98" s="231"/>
      <c r="IV98" s="231"/>
    </row>
    <row r="99" spans="1:256" ht="18">
      <c r="A99" s="240" t="s">
        <v>327</v>
      </c>
      <c r="B99" s="248">
        <v>1185286.31</v>
      </c>
      <c r="C99" s="248">
        <v>1445134.04</v>
      </c>
      <c r="D99" s="238"/>
      <c r="E99" s="238"/>
      <c r="F99" s="239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1"/>
      <c r="DK99" s="231"/>
      <c r="DL99" s="231"/>
      <c r="DM99" s="231"/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  <c r="EH99" s="231"/>
      <c r="EI99" s="231"/>
      <c r="EJ99" s="231"/>
      <c r="EK99" s="231"/>
      <c r="EL99" s="231"/>
      <c r="EM99" s="231"/>
      <c r="EN99" s="231"/>
      <c r="EO99" s="231"/>
      <c r="EP99" s="231"/>
      <c r="EQ99" s="231"/>
      <c r="ER99" s="231"/>
      <c r="ES99" s="231"/>
      <c r="ET99" s="231"/>
      <c r="EU99" s="231"/>
      <c r="EV99" s="231"/>
      <c r="EW99" s="231"/>
      <c r="EX99" s="231"/>
      <c r="EY99" s="231"/>
      <c r="EZ99" s="231"/>
      <c r="FA99" s="231"/>
      <c r="FB99" s="231"/>
      <c r="FC99" s="231"/>
      <c r="FD99" s="231"/>
      <c r="FE99" s="231"/>
      <c r="FF99" s="231"/>
      <c r="FG99" s="231"/>
      <c r="FH99" s="231"/>
      <c r="FI99" s="231"/>
      <c r="FJ99" s="231"/>
      <c r="FK99" s="231"/>
      <c r="FL99" s="231"/>
      <c r="FM99" s="231"/>
      <c r="FN99" s="231"/>
      <c r="FO99" s="231"/>
      <c r="FP99" s="231"/>
      <c r="FQ99" s="231"/>
      <c r="FR99" s="231"/>
      <c r="FS99" s="231"/>
      <c r="FT99" s="231"/>
      <c r="FU99" s="231"/>
      <c r="FV99" s="231"/>
      <c r="FW99" s="231"/>
      <c r="FX99" s="231"/>
      <c r="FY99" s="231"/>
      <c r="FZ99" s="231"/>
      <c r="GA99" s="231"/>
      <c r="GB99" s="231"/>
      <c r="GC99" s="231"/>
      <c r="GD99" s="231"/>
      <c r="GE99" s="231"/>
      <c r="GF99" s="231"/>
      <c r="GG99" s="231"/>
      <c r="GH99" s="231"/>
      <c r="GI99" s="231"/>
      <c r="GJ99" s="231"/>
      <c r="GK99" s="231"/>
      <c r="GL99" s="231"/>
      <c r="GM99" s="231"/>
      <c r="GN99" s="231"/>
      <c r="GO99" s="231"/>
      <c r="GP99" s="231"/>
      <c r="GQ99" s="231"/>
      <c r="GR99" s="231"/>
      <c r="GS99" s="231"/>
      <c r="GT99" s="231"/>
      <c r="GU99" s="231"/>
      <c r="GV99" s="231"/>
      <c r="GW99" s="231"/>
      <c r="GX99" s="231"/>
      <c r="GY99" s="231"/>
      <c r="GZ99" s="231"/>
      <c r="HA99" s="231"/>
      <c r="HB99" s="231"/>
      <c r="HC99" s="231"/>
      <c r="HD99" s="231"/>
      <c r="HE99" s="231"/>
      <c r="HF99" s="231"/>
      <c r="HG99" s="231"/>
      <c r="HH99" s="231"/>
      <c r="HI99" s="231"/>
      <c r="HJ99" s="231"/>
      <c r="HK99" s="231"/>
      <c r="HL99" s="231"/>
      <c r="HM99" s="231"/>
      <c r="HN99" s="231"/>
      <c r="HO99" s="231"/>
      <c r="HP99" s="231"/>
      <c r="HQ99" s="231"/>
      <c r="HR99" s="231"/>
      <c r="HS99" s="231"/>
      <c r="HT99" s="231"/>
      <c r="HU99" s="231"/>
      <c r="HV99" s="231"/>
      <c r="HW99" s="231"/>
      <c r="HX99" s="231"/>
      <c r="HY99" s="231"/>
      <c r="HZ99" s="231"/>
      <c r="IA99" s="231"/>
      <c r="IB99" s="231"/>
      <c r="IC99" s="231"/>
      <c r="ID99" s="231"/>
      <c r="IE99" s="231"/>
      <c r="IF99" s="231"/>
      <c r="IG99" s="231"/>
      <c r="IH99" s="231"/>
      <c r="II99" s="231"/>
      <c r="IJ99" s="231"/>
      <c r="IK99" s="231"/>
      <c r="IL99" s="231"/>
      <c r="IM99" s="231"/>
      <c r="IN99" s="231"/>
      <c r="IO99" s="231"/>
      <c r="IP99" s="231"/>
      <c r="IQ99" s="231"/>
      <c r="IR99" s="231"/>
      <c r="IS99" s="231"/>
      <c r="IT99" s="231"/>
      <c r="IU99" s="231"/>
      <c r="IV99" s="231"/>
    </row>
    <row r="100" spans="1:256" ht="18">
      <c r="A100" s="240" t="s">
        <v>328</v>
      </c>
      <c r="B100" s="248">
        <v>2937559.67</v>
      </c>
      <c r="C100" s="248">
        <v>3372966.28</v>
      </c>
      <c r="D100" s="238" t="s">
        <v>106</v>
      </c>
      <c r="E100" s="243" t="s">
        <v>106</v>
      </c>
      <c r="F100" s="239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L100" s="231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1"/>
      <c r="DK100" s="231"/>
      <c r="DL100" s="231"/>
      <c r="DM100" s="231"/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  <c r="EH100" s="231"/>
      <c r="EI100" s="231"/>
      <c r="EJ100" s="231"/>
      <c r="EK100" s="231"/>
      <c r="EL100" s="231"/>
      <c r="EM100" s="231"/>
      <c r="EN100" s="231"/>
      <c r="EO100" s="231"/>
      <c r="EP100" s="231"/>
      <c r="EQ100" s="231"/>
      <c r="ER100" s="231"/>
      <c r="ES100" s="231"/>
      <c r="ET100" s="231"/>
      <c r="EU100" s="231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231"/>
      <c r="FJ100" s="231"/>
      <c r="FK100" s="231"/>
      <c r="FL100" s="231"/>
      <c r="FM100" s="231"/>
      <c r="FN100" s="231"/>
      <c r="FO100" s="231"/>
      <c r="FP100" s="231"/>
      <c r="FQ100" s="231"/>
      <c r="FR100" s="231"/>
      <c r="FS100" s="231"/>
      <c r="FT100" s="231"/>
      <c r="FU100" s="231"/>
      <c r="FV100" s="231"/>
      <c r="FW100" s="231"/>
      <c r="FX100" s="231"/>
      <c r="FY100" s="231"/>
      <c r="FZ100" s="231"/>
      <c r="GA100" s="231"/>
      <c r="GB100" s="231"/>
      <c r="GC100" s="231"/>
      <c r="GD100" s="231"/>
      <c r="GE100" s="231"/>
      <c r="GF100" s="231"/>
      <c r="GG100" s="231"/>
      <c r="GH100" s="231"/>
      <c r="GI100" s="231"/>
      <c r="GJ100" s="231"/>
      <c r="GK100" s="231"/>
      <c r="GL100" s="231"/>
      <c r="GM100" s="231"/>
      <c r="GN100" s="231"/>
      <c r="GO100" s="231"/>
      <c r="GP100" s="231"/>
      <c r="GQ100" s="231"/>
      <c r="GR100" s="231"/>
      <c r="GS100" s="231"/>
      <c r="GT100" s="231"/>
      <c r="GU100" s="231"/>
      <c r="GV100" s="231"/>
      <c r="GW100" s="231"/>
      <c r="GX100" s="231"/>
      <c r="GY100" s="231"/>
      <c r="GZ100" s="231"/>
      <c r="HA100" s="231"/>
      <c r="HB100" s="231"/>
      <c r="HC100" s="231"/>
      <c r="HD100" s="231"/>
      <c r="HE100" s="231"/>
      <c r="HF100" s="231"/>
      <c r="HG100" s="231"/>
      <c r="HH100" s="231"/>
      <c r="HI100" s="231"/>
      <c r="HJ100" s="231"/>
      <c r="HK100" s="231"/>
      <c r="HL100" s="231"/>
      <c r="HM100" s="231"/>
      <c r="HN100" s="231"/>
      <c r="HO100" s="231"/>
      <c r="HP100" s="231"/>
      <c r="HQ100" s="231"/>
      <c r="HR100" s="231"/>
      <c r="HS100" s="231"/>
      <c r="HT100" s="231"/>
      <c r="HU100" s="231"/>
      <c r="HV100" s="231"/>
      <c r="HW100" s="231"/>
      <c r="HX100" s="231"/>
      <c r="HY100" s="231"/>
      <c r="HZ100" s="231"/>
      <c r="IA100" s="231"/>
      <c r="IB100" s="231"/>
      <c r="IC100" s="231"/>
      <c r="ID100" s="231"/>
      <c r="IE100" s="231"/>
      <c r="IF100" s="231"/>
      <c r="IG100" s="231"/>
      <c r="IH100" s="231"/>
      <c r="II100" s="231"/>
      <c r="IJ100" s="231"/>
      <c r="IK100" s="231"/>
      <c r="IL100" s="231"/>
      <c r="IM100" s="231"/>
      <c r="IN100" s="231"/>
      <c r="IO100" s="231"/>
      <c r="IP100" s="231"/>
      <c r="IQ100" s="231"/>
      <c r="IR100" s="231"/>
      <c r="IS100" s="231"/>
      <c r="IT100" s="231"/>
      <c r="IU100" s="231"/>
      <c r="IV100" s="231"/>
    </row>
    <row r="101" spans="1:256" ht="18">
      <c r="A101" s="240" t="s">
        <v>329</v>
      </c>
      <c r="B101" s="248">
        <v>379382.4</v>
      </c>
      <c r="C101" s="248">
        <v>408966.46</v>
      </c>
      <c r="D101" s="238"/>
      <c r="E101" s="238"/>
      <c r="F101" s="239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1"/>
      <c r="DP101" s="231"/>
      <c r="DQ101" s="231"/>
      <c r="DR101" s="231"/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  <c r="EG101" s="231"/>
      <c r="EH101" s="231"/>
      <c r="EI101" s="231"/>
      <c r="EJ101" s="231"/>
      <c r="EK101" s="231"/>
      <c r="EL101" s="231"/>
      <c r="EM101" s="231"/>
      <c r="EN101" s="231"/>
      <c r="EO101" s="231"/>
      <c r="EP101" s="231"/>
      <c r="EQ101" s="231"/>
      <c r="ER101" s="231"/>
      <c r="ES101" s="231"/>
      <c r="ET101" s="231"/>
      <c r="EU101" s="231"/>
      <c r="EV101" s="231"/>
      <c r="EW101" s="231"/>
      <c r="EX101" s="231"/>
      <c r="EY101" s="231"/>
      <c r="EZ101" s="231"/>
      <c r="FA101" s="231"/>
      <c r="FB101" s="231"/>
      <c r="FC101" s="231"/>
      <c r="FD101" s="231"/>
      <c r="FE101" s="231"/>
      <c r="FF101" s="231"/>
      <c r="FG101" s="231"/>
      <c r="FH101" s="231"/>
      <c r="FI101" s="231"/>
      <c r="FJ101" s="231"/>
      <c r="FK101" s="231"/>
      <c r="FL101" s="231"/>
      <c r="FM101" s="231"/>
      <c r="FN101" s="231"/>
      <c r="FO101" s="231"/>
      <c r="FP101" s="231"/>
      <c r="FQ101" s="231"/>
      <c r="FR101" s="231"/>
      <c r="FS101" s="231"/>
      <c r="FT101" s="231"/>
      <c r="FU101" s="231"/>
      <c r="FV101" s="231"/>
      <c r="FW101" s="231"/>
      <c r="FX101" s="231"/>
      <c r="FY101" s="231"/>
      <c r="FZ101" s="231"/>
      <c r="GA101" s="231"/>
      <c r="GB101" s="231"/>
      <c r="GC101" s="231"/>
      <c r="GD101" s="231"/>
      <c r="GE101" s="231"/>
      <c r="GF101" s="231"/>
      <c r="GG101" s="231"/>
      <c r="GH101" s="231"/>
      <c r="GI101" s="231"/>
      <c r="GJ101" s="231"/>
      <c r="GK101" s="231"/>
      <c r="GL101" s="231"/>
      <c r="GM101" s="231"/>
      <c r="GN101" s="231"/>
      <c r="GO101" s="231"/>
      <c r="GP101" s="231"/>
      <c r="GQ101" s="231"/>
      <c r="GR101" s="231"/>
      <c r="GS101" s="231"/>
      <c r="GT101" s="231"/>
      <c r="GU101" s="231"/>
      <c r="GV101" s="231"/>
      <c r="GW101" s="231"/>
      <c r="GX101" s="231"/>
      <c r="GY101" s="231"/>
      <c r="GZ101" s="231"/>
      <c r="HA101" s="231"/>
      <c r="HB101" s="231"/>
      <c r="HC101" s="231"/>
      <c r="HD101" s="231"/>
      <c r="HE101" s="231"/>
      <c r="HF101" s="231"/>
      <c r="HG101" s="231"/>
      <c r="HH101" s="231"/>
      <c r="HI101" s="231"/>
      <c r="HJ101" s="231"/>
      <c r="HK101" s="231"/>
      <c r="HL101" s="231"/>
      <c r="HM101" s="231"/>
      <c r="HN101" s="231"/>
      <c r="HO101" s="231"/>
      <c r="HP101" s="231"/>
      <c r="HQ101" s="231"/>
      <c r="HR101" s="231"/>
      <c r="HS101" s="231"/>
      <c r="HT101" s="231"/>
      <c r="HU101" s="231"/>
      <c r="HV101" s="231"/>
      <c r="HW101" s="231"/>
      <c r="HX101" s="231"/>
      <c r="HY101" s="231"/>
      <c r="HZ101" s="231"/>
      <c r="IA101" s="231"/>
      <c r="IB101" s="231"/>
      <c r="IC101" s="231"/>
      <c r="ID101" s="231"/>
      <c r="IE101" s="231"/>
      <c r="IF101" s="231"/>
      <c r="IG101" s="231"/>
      <c r="IH101" s="231"/>
      <c r="II101" s="231"/>
      <c r="IJ101" s="231"/>
      <c r="IK101" s="231"/>
      <c r="IL101" s="231"/>
      <c r="IM101" s="231"/>
      <c r="IN101" s="231"/>
      <c r="IO101" s="231"/>
      <c r="IP101" s="231"/>
      <c r="IQ101" s="231"/>
      <c r="IR101" s="231"/>
      <c r="IS101" s="231"/>
      <c r="IT101" s="231"/>
      <c r="IU101" s="231"/>
      <c r="IV101" s="231"/>
    </row>
    <row r="102" spans="1:256" ht="18">
      <c r="A102" s="240" t="s">
        <v>330</v>
      </c>
      <c r="B102" s="248">
        <v>1959787.12</v>
      </c>
      <c r="C102" s="248">
        <v>2047964.69</v>
      </c>
      <c r="D102" s="238"/>
      <c r="E102" s="238"/>
      <c r="F102" s="239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1"/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231"/>
      <c r="EL102" s="231"/>
      <c r="EM102" s="231"/>
      <c r="EN102" s="231"/>
      <c r="EO102" s="231"/>
      <c r="EP102" s="231"/>
      <c r="EQ102" s="231"/>
      <c r="ER102" s="231"/>
      <c r="ES102" s="231"/>
      <c r="ET102" s="231"/>
      <c r="EU102" s="231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  <c r="FH102" s="231"/>
      <c r="FI102" s="231"/>
      <c r="FJ102" s="231"/>
      <c r="FK102" s="231"/>
      <c r="FL102" s="231"/>
      <c r="FM102" s="231"/>
      <c r="FN102" s="231"/>
      <c r="FO102" s="231"/>
      <c r="FP102" s="231"/>
      <c r="FQ102" s="231"/>
      <c r="FR102" s="231"/>
      <c r="FS102" s="231"/>
      <c r="FT102" s="231"/>
      <c r="FU102" s="231"/>
      <c r="FV102" s="231"/>
      <c r="FW102" s="231"/>
      <c r="FX102" s="231"/>
      <c r="FY102" s="231"/>
      <c r="FZ102" s="231"/>
      <c r="GA102" s="231"/>
      <c r="GB102" s="231"/>
      <c r="GC102" s="231"/>
      <c r="GD102" s="231"/>
      <c r="GE102" s="231"/>
      <c r="GF102" s="231"/>
      <c r="GG102" s="231"/>
      <c r="GH102" s="231"/>
      <c r="GI102" s="231"/>
      <c r="GJ102" s="231"/>
      <c r="GK102" s="231"/>
      <c r="GL102" s="231"/>
      <c r="GM102" s="231"/>
      <c r="GN102" s="231"/>
      <c r="GO102" s="231"/>
      <c r="GP102" s="231"/>
      <c r="GQ102" s="231"/>
      <c r="GR102" s="231"/>
      <c r="GS102" s="231"/>
      <c r="GT102" s="231"/>
      <c r="GU102" s="231"/>
      <c r="GV102" s="231"/>
      <c r="GW102" s="231"/>
      <c r="GX102" s="231"/>
      <c r="GY102" s="231"/>
      <c r="GZ102" s="231"/>
      <c r="HA102" s="231"/>
      <c r="HB102" s="231"/>
      <c r="HC102" s="231"/>
      <c r="HD102" s="231"/>
      <c r="HE102" s="231"/>
      <c r="HF102" s="231"/>
      <c r="HG102" s="231"/>
      <c r="HH102" s="231"/>
      <c r="HI102" s="231"/>
      <c r="HJ102" s="231"/>
      <c r="HK102" s="231"/>
      <c r="HL102" s="231"/>
      <c r="HM102" s="231"/>
      <c r="HN102" s="231"/>
      <c r="HO102" s="231"/>
      <c r="HP102" s="231"/>
      <c r="HQ102" s="231"/>
      <c r="HR102" s="231"/>
      <c r="HS102" s="231"/>
      <c r="HT102" s="231"/>
      <c r="HU102" s="231"/>
      <c r="HV102" s="231"/>
      <c r="HW102" s="231"/>
      <c r="HX102" s="231"/>
      <c r="HY102" s="231"/>
      <c r="HZ102" s="231"/>
      <c r="IA102" s="231"/>
      <c r="IB102" s="231"/>
      <c r="IC102" s="231"/>
      <c r="ID102" s="231"/>
      <c r="IE102" s="231"/>
      <c r="IF102" s="231"/>
      <c r="IG102" s="231"/>
      <c r="IH102" s="231"/>
      <c r="II102" s="231"/>
      <c r="IJ102" s="231"/>
      <c r="IK102" s="231"/>
      <c r="IL102" s="231"/>
      <c r="IM102" s="231"/>
      <c r="IN102" s="231"/>
      <c r="IO102" s="231"/>
      <c r="IP102" s="231"/>
      <c r="IQ102" s="231"/>
      <c r="IR102" s="231"/>
      <c r="IS102" s="231"/>
      <c r="IT102" s="231"/>
      <c r="IU102" s="231"/>
      <c r="IV102" s="231"/>
    </row>
    <row r="103" spans="1:256" ht="18">
      <c r="A103" s="240" t="s">
        <v>331</v>
      </c>
      <c r="B103" s="248">
        <v>519838.42</v>
      </c>
      <c r="C103" s="248">
        <v>627623.17</v>
      </c>
      <c r="D103" s="238"/>
      <c r="E103" s="238"/>
      <c r="F103" s="239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1"/>
      <c r="CL103" s="231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1"/>
      <c r="DK103" s="231"/>
      <c r="DL103" s="231"/>
      <c r="DM103" s="231"/>
      <c r="DN103" s="231"/>
      <c r="DO103" s="231"/>
      <c r="DP103" s="231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  <c r="EH103" s="231"/>
      <c r="EI103" s="231"/>
      <c r="EJ103" s="231"/>
      <c r="EK103" s="231"/>
      <c r="EL103" s="231"/>
      <c r="EM103" s="231"/>
      <c r="EN103" s="231"/>
      <c r="EO103" s="231"/>
      <c r="EP103" s="231"/>
      <c r="EQ103" s="231"/>
      <c r="ER103" s="231"/>
      <c r="ES103" s="231"/>
      <c r="ET103" s="231"/>
      <c r="EU103" s="231"/>
      <c r="EV103" s="231"/>
      <c r="EW103" s="231"/>
      <c r="EX103" s="231"/>
      <c r="EY103" s="231"/>
      <c r="EZ103" s="231"/>
      <c r="FA103" s="231"/>
      <c r="FB103" s="231"/>
      <c r="FC103" s="231"/>
      <c r="FD103" s="231"/>
      <c r="FE103" s="231"/>
      <c r="FF103" s="231"/>
      <c r="FG103" s="231"/>
      <c r="FH103" s="231"/>
      <c r="FI103" s="231"/>
      <c r="FJ103" s="231"/>
      <c r="FK103" s="231"/>
      <c r="FL103" s="231"/>
      <c r="FM103" s="231"/>
      <c r="FN103" s="231"/>
      <c r="FO103" s="231"/>
      <c r="FP103" s="231"/>
      <c r="FQ103" s="231"/>
      <c r="FR103" s="231"/>
      <c r="FS103" s="231"/>
      <c r="FT103" s="231"/>
      <c r="FU103" s="231"/>
      <c r="FV103" s="231"/>
      <c r="FW103" s="231"/>
      <c r="FX103" s="231"/>
      <c r="FY103" s="231"/>
      <c r="FZ103" s="231"/>
      <c r="GA103" s="231"/>
      <c r="GB103" s="231"/>
      <c r="GC103" s="231"/>
      <c r="GD103" s="231"/>
      <c r="GE103" s="231"/>
      <c r="GF103" s="231"/>
      <c r="GG103" s="231"/>
      <c r="GH103" s="231"/>
      <c r="GI103" s="231"/>
      <c r="GJ103" s="231"/>
      <c r="GK103" s="231"/>
      <c r="GL103" s="231"/>
      <c r="GM103" s="231"/>
      <c r="GN103" s="231"/>
      <c r="GO103" s="231"/>
      <c r="GP103" s="231"/>
      <c r="GQ103" s="231"/>
      <c r="GR103" s="231"/>
      <c r="GS103" s="231"/>
      <c r="GT103" s="231"/>
      <c r="GU103" s="231"/>
      <c r="GV103" s="231"/>
      <c r="GW103" s="231"/>
      <c r="GX103" s="231"/>
      <c r="GY103" s="231"/>
      <c r="GZ103" s="231"/>
      <c r="HA103" s="231"/>
      <c r="HB103" s="231"/>
      <c r="HC103" s="231"/>
      <c r="HD103" s="231"/>
      <c r="HE103" s="231"/>
      <c r="HF103" s="231"/>
      <c r="HG103" s="231"/>
      <c r="HH103" s="231"/>
      <c r="HI103" s="231"/>
      <c r="HJ103" s="231"/>
      <c r="HK103" s="231"/>
      <c r="HL103" s="231"/>
      <c r="HM103" s="231"/>
      <c r="HN103" s="231"/>
      <c r="HO103" s="231"/>
      <c r="HP103" s="231"/>
      <c r="HQ103" s="231"/>
      <c r="HR103" s="231"/>
      <c r="HS103" s="231"/>
      <c r="HT103" s="231"/>
      <c r="HU103" s="231"/>
      <c r="HV103" s="231"/>
      <c r="HW103" s="231"/>
      <c r="HX103" s="231"/>
      <c r="HY103" s="231"/>
      <c r="HZ103" s="231"/>
      <c r="IA103" s="231"/>
      <c r="IB103" s="231"/>
      <c r="IC103" s="231"/>
      <c r="ID103" s="231"/>
      <c r="IE103" s="231"/>
      <c r="IF103" s="231"/>
      <c r="IG103" s="231"/>
      <c r="IH103" s="231"/>
      <c r="II103" s="231"/>
      <c r="IJ103" s="231"/>
      <c r="IK103" s="231"/>
      <c r="IL103" s="231"/>
      <c r="IM103" s="231"/>
      <c r="IN103" s="231"/>
      <c r="IO103" s="231"/>
      <c r="IP103" s="231"/>
      <c r="IQ103" s="231"/>
      <c r="IR103" s="231"/>
      <c r="IS103" s="231"/>
      <c r="IT103" s="231"/>
      <c r="IU103" s="231"/>
      <c r="IV103" s="231"/>
    </row>
    <row r="104" spans="1:256" ht="18">
      <c r="A104" s="240" t="s">
        <v>332</v>
      </c>
      <c r="B104" s="248">
        <v>521651.79</v>
      </c>
      <c r="C104" s="248">
        <v>562330.5</v>
      </c>
      <c r="D104" s="238"/>
      <c r="E104" s="238"/>
      <c r="F104" s="239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1"/>
      <c r="DJ104" s="231"/>
      <c r="DK104" s="231"/>
      <c r="DL104" s="231"/>
      <c r="DM104" s="231"/>
      <c r="DN104" s="231"/>
      <c r="DO104" s="231"/>
      <c r="DP104" s="231"/>
      <c r="DQ104" s="231"/>
      <c r="DR104" s="231"/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  <c r="EG104" s="231"/>
      <c r="EH104" s="231"/>
      <c r="EI104" s="231"/>
      <c r="EJ104" s="231"/>
      <c r="EK104" s="231"/>
      <c r="EL104" s="231"/>
      <c r="EM104" s="231"/>
      <c r="EN104" s="231"/>
      <c r="EO104" s="231"/>
      <c r="EP104" s="231"/>
      <c r="EQ104" s="231"/>
      <c r="ER104" s="231"/>
      <c r="ES104" s="231"/>
      <c r="ET104" s="231"/>
      <c r="EU104" s="231"/>
      <c r="EV104" s="231"/>
      <c r="EW104" s="231"/>
      <c r="EX104" s="231"/>
      <c r="EY104" s="231"/>
      <c r="EZ104" s="231"/>
      <c r="FA104" s="231"/>
      <c r="FB104" s="231"/>
      <c r="FC104" s="231"/>
      <c r="FD104" s="231"/>
      <c r="FE104" s="231"/>
      <c r="FF104" s="231"/>
      <c r="FG104" s="231"/>
      <c r="FH104" s="231"/>
      <c r="FI104" s="231"/>
      <c r="FJ104" s="231"/>
      <c r="FK104" s="231"/>
      <c r="FL104" s="231"/>
      <c r="FM104" s="231"/>
      <c r="FN104" s="231"/>
      <c r="FO104" s="231"/>
      <c r="FP104" s="231"/>
      <c r="FQ104" s="231"/>
      <c r="FR104" s="231"/>
      <c r="FS104" s="231"/>
      <c r="FT104" s="231"/>
      <c r="FU104" s="231"/>
      <c r="FV104" s="231"/>
      <c r="FW104" s="231"/>
      <c r="FX104" s="231"/>
      <c r="FY104" s="231"/>
      <c r="FZ104" s="231"/>
      <c r="GA104" s="231"/>
      <c r="GB104" s="231"/>
      <c r="GC104" s="231"/>
      <c r="GD104" s="231"/>
      <c r="GE104" s="231"/>
      <c r="GF104" s="231"/>
      <c r="GG104" s="231"/>
      <c r="GH104" s="231"/>
      <c r="GI104" s="231"/>
      <c r="GJ104" s="231"/>
      <c r="GK104" s="231"/>
      <c r="GL104" s="231"/>
      <c r="GM104" s="231"/>
      <c r="GN104" s="231"/>
      <c r="GO104" s="231"/>
      <c r="GP104" s="231"/>
      <c r="GQ104" s="231"/>
      <c r="GR104" s="231"/>
      <c r="GS104" s="231"/>
      <c r="GT104" s="231"/>
      <c r="GU104" s="231"/>
      <c r="GV104" s="231"/>
      <c r="GW104" s="231"/>
      <c r="GX104" s="231"/>
      <c r="GY104" s="231"/>
      <c r="GZ104" s="231"/>
      <c r="HA104" s="231"/>
      <c r="HB104" s="231"/>
      <c r="HC104" s="231"/>
      <c r="HD104" s="231"/>
      <c r="HE104" s="231"/>
      <c r="HF104" s="231"/>
      <c r="HG104" s="231"/>
      <c r="HH104" s="231"/>
      <c r="HI104" s="231"/>
      <c r="HJ104" s="231"/>
      <c r="HK104" s="231"/>
      <c r="HL104" s="231"/>
      <c r="HM104" s="231"/>
      <c r="HN104" s="231"/>
      <c r="HO104" s="231"/>
      <c r="HP104" s="231"/>
      <c r="HQ104" s="231"/>
      <c r="HR104" s="231"/>
      <c r="HS104" s="231"/>
      <c r="HT104" s="231"/>
      <c r="HU104" s="231"/>
      <c r="HV104" s="231"/>
      <c r="HW104" s="231"/>
      <c r="HX104" s="231"/>
      <c r="HY104" s="231"/>
      <c r="HZ104" s="231"/>
      <c r="IA104" s="231"/>
      <c r="IB104" s="231"/>
      <c r="IC104" s="231"/>
      <c r="ID104" s="231"/>
      <c r="IE104" s="231"/>
      <c r="IF104" s="231"/>
      <c r="IG104" s="231"/>
      <c r="IH104" s="231"/>
      <c r="II104" s="231"/>
      <c r="IJ104" s="231"/>
      <c r="IK104" s="231"/>
      <c r="IL104" s="231"/>
      <c r="IM104" s="231"/>
      <c r="IN104" s="231"/>
      <c r="IO104" s="231"/>
      <c r="IP104" s="231"/>
      <c r="IQ104" s="231"/>
      <c r="IR104" s="231"/>
      <c r="IS104" s="231"/>
      <c r="IT104" s="231"/>
      <c r="IU104" s="231"/>
      <c r="IV104" s="231"/>
    </row>
    <row r="105" spans="1:256" ht="18">
      <c r="A105" s="240" t="s">
        <v>333</v>
      </c>
      <c r="B105" s="248">
        <v>680210.25</v>
      </c>
      <c r="C105" s="248">
        <v>651259.49</v>
      </c>
      <c r="D105" s="238"/>
      <c r="E105" s="238"/>
      <c r="F105" s="239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1"/>
      <c r="BT105" s="231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1"/>
      <c r="CL105" s="231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1"/>
      <c r="DI105" s="231"/>
      <c r="DJ105" s="231"/>
      <c r="DK105" s="231"/>
      <c r="DL105" s="231"/>
      <c r="DM105" s="231"/>
      <c r="DN105" s="231"/>
      <c r="DO105" s="231"/>
      <c r="DP105" s="231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  <c r="EG105" s="231"/>
      <c r="EH105" s="231"/>
      <c r="EI105" s="231"/>
      <c r="EJ105" s="231"/>
      <c r="EK105" s="231"/>
      <c r="EL105" s="231"/>
      <c r="EM105" s="231"/>
      <c r="EN105" s="231"/>
      <c r="EO105" s="231"/>
      <c r="EP105" s="231"/>
      <c r="EQ105" s="231"/>
      <c r="ER105" s="231"/>
      <c r="ES105" s="231"/>
      <c r="ET105" s="231"/>
      <c r="EU105" s="231"/>
      <c r="EV105" s="231"/>
      <c r="EW105" s="231"/>
      <c r="EX105" s="231"/>
      <c r="EY105" s="231"/>
      <c r="EZ105" s="231"/>
      <c r="FA105" s="231"/>
      <c r="FB105" s="231"/>
      <c r="FC105" s="231"/>
      <c r="FD105" s="231"/>
      <c r="FE105" s="231"/>
      <c r="FF105" s="231"/>
      <c r="FG105" s="231"/>
      <c r="FH105" s="231"/>
      <c r="FI105" s="231"/>
      <c r="FJ105" s="231"/>
      <c r="FK105" s="231"/>
      <c r="FL105" s="231"/>
      <c r="FM105" s="231"/>
      <c r="FN105" s="231"/>
      <c r="FO105" s="231"/>
      <c r="FP105" s="231"/>
      <c r="FQ105" s="231"/>
      <c r="FR105" s="231"/>
      <c r="FS105" s="231"/>
      <c r="FT105" s="231"/>
      <c r="FU105" s="231"/>
      <c r="FV105" s="231"/>
      <c r="FW105" s="231"/>
      <c r="FX105" s="231"/>
      <c r="FY105" s="231"/>
      <c r="FZ105" s="231"/>
      <c r="GA105" s="231"/>
      <c r="GB105" s="231"/>
      <c r="GC105" s="231"/>
      <c r="GD105" s="231"/>
      <c r="GE105" s="231"/>
      <c r="GF105" s="231"/>
      <c r="GG105" s="231"/>
      <c r="GH105" s="231"/>
      <c r="GI105" s="231"/>
      <c r="GJ105" s="231"/>
      <c r="GK105" s="231"/>
      <c r="GL105" s="231"/>
      <c r="GM105" s="231"/>
      <c r="GN105" s="231"/>
      <c r="GO105" s="231"/>
      <c r="GP105" s="231"/>
      <c r="GQ105" s="231"/>
      <c r="GR105" s="231"/>
      <c r="GS105" s="231"/>
      <c r="GT105" s="231"/>
      <c r="GU105" s="231"/>
      <c r="GV105" s="231"/>
      <c r="GW105" s="231"/>
      <c r="GX105" s="231"/>
      <c r="GY105" s="231"/>
      <c r="GZ105" s="231"/>
      <c r="HA105" s="231"/>
      <c r="HB105" s="231"/>
      <c r="HC105" s="231"/>
      <c r="HD105" s="231"/>
      <c r="HE105" s="231"/>
      <c r="HF105" s="231"/>
      <c r="HG105" s="231"/>
      <c r="HH105" s="231"/>
      <c r="HI105" s="231"/>
      <c r="HJ105" s="231"/>
      <c r="HK105" s="231"/>
      <c r="HL105" s="231"/>
      <c r="HM105" s="231"/>
      <c r="HN105" s="231"/>
      <c r="HO105" s="231"/>
      <c r="HP105" s="231"/>
      <c r="HQ105" s="231"/>
      <c r="HR105" s="231"/>
      <c r="HS105" s="231"/>
      <c r="HT105" s="231"/>
      <c r="HU105" s="231"/>
      <c r="HV105" s="231"/>
      <c r="HW105" s="231"/>
      <c r="HX105" s="231"/>
      <c r="HY105" s="231"/>
      <c r="HZ105" s="231"/>
      <c r="IA105" s="231"/>
      <c r="IB105" s="231"/>
      <c r="IC105" s="231"/>
      <c r="ID105" s="231"/>
      <c r="IE105" s="231"/>
      <c r="IF105" s="231"/>
      <c r="IG105" s="231"/>
      <c r="IH105" s="231"/>
      <c r="II105" s="231"/>
      <c r="IJ105" s="231"/>
      <c r="IK105" s="231"/>
      <c r="IL105" s="231"/>
      <c r="IM105" s="231"/>
      <c r="IN105" s="231"/>
      <c r="IO105" s="231"/>
      <c r="IP105" s="231"/>
      <c r="IQ105" s="231"/>
      <c r="IR105" s="231"/>
      <c r="IS105" s="231"/>
      <c r="IT105" s="231"/>
      <c r="IU105" s="231"/>
      <c r="IV105" s="231"/>
    </row>
    <row r="106" spans="1:256" ht="18">
      <c r="A106" s="240" t="s">
        <v>334</v>
      </c>
      <c r="B106" s="248">
        <v>2247982.34</v>
      </c>
      <c r="C106" s="248">
        <v>2359160.31</v>
      </c>
      <c r="D106" s="238"/>
      <c r="E106" s="238"/>
      <c r="F106" s="239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  <c r="FU106" s="231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231"/>
      <c r="GI106" s="231"/>
      <c r="GJ106" s="231"/>
      <c r="GK106" s="231"/>
      <c r="GL106" s="231"/>
      <c r="GM106" s="231"/>
      <c r="GN106" s="231"/>
      <c r="GO106" s="231"/>
      <c r="GP106" s="231"/>
      <c r="GQ106" s="231"/>
      <c r="GR106" s="231"/>
      <c r="GS106" s="231"/>
      <c r="GT106" s="231"/>
      <c r="GU106" s="231"/>
      <c r="GV106" s="231"/>
      <c r="GW106" s="231"/>
      <c r="GX106" s="231"/>
      <c r="GY106" s="231"/>
      <c r="GZ106" s="231"/>
      <c r="HA106" s="231"/>
      <c r="HB106" s="231"/>
      <c r="HC106" s="231"/>
      <c r="HD106" s="231"/>
      <c r="HE106" s="231"/>
      <c r="HF106" s="231"/>
      <c r="HG106" s="231"/>
      <c r="HH106" s="231"/>
      <c r="HI106" s="231"/>
      <c r="HJ106" s="231"/>
      <c r="HK106" s="231"/>
      <c r="HL106" s="231"/>
      <c r="HM106" s="231"/>
      <c r="HN106" s="231"/>
      <c r="HO106" s="231"/>
      <c r="HP106" s="231"/>
      <c r="HQ106" s="231"/>
      <c r="HR106" s="231"/>
      <c r="HS106" s="231"/>
      <c r="HT106" s="231"/>
      <c r="HU106" s="231"/>
      <c r="HV106" s="231"/>
      <c r="HW106" s="231"/>
      <c r="HX106" s="231"/>
      <c r="HY106" s="231"/>
      <c r="HZ106" s="231"/>
      <c r="IA106" s="231"/>
      <c r="IB106" s="231"/>
      <c r="IC106" s="231"/>
      <c r="ID106" s="231"/>
      <c r="IE106" s="231"/>
      <c r="IF106" s="231"/>
      <c r="IG106" s="231"/>
      <c r="IH106" s="231"/>
      <c r="II106" s="231"/>
      <c r="IJ106" s="231"/>
      <c r="IK106" s="231"/>
      <c r="IL106" s="231"/>
      <c r="IM106" s="231"/>
      <c r="IN106" s="231"/>
      <c r="IO106" s="231"/>
      <c r="IP106" s="231"/>
      <c r="IQ106" s="231"/>
      <c r="IR106" s="231"/>
      <c r="IS106" s="231"/>
      <c r="IT106" s="231"/>
      <c r="IU106" s="231"/>
      <c r="IV106" s="231"/>
    </row>
    <row r="107" spans="1:256" ht="18">
      <c r="A107" s="240" t="s">
        <v>335</v>
      </c>
      <c r="B107" s="248">
        <v>135907.99</v>
      </c>
      <c r="C107" s="248">
        <v>121318.62</v>
      </c>
      <c r="D107" s="238"/>
      <c r="E107" s="238"/>
      <c r="F107" s="239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  <c r="CW107" s="231"/>
      <c r="CX107" s="231"/>
      <c r="CY107" s="231"/>
      <c r="CZ107" s="231"/>
      <c r="DA107" s="231"/>
      <c r="DB107" s="231"/>
      <c r="DC107" s="231"/>
      <c r="DD107" s="231"/>
      <c r="DE107" s="231"/>
      <c r="DF107" s="231"/>
      <c r="DG107" s="231"/>
      <c r="DH107" s="231"/>
      <c r="DI107" s="231"/>
      <c r="DJ107" s="231"/>
      <c r="DK107" s="231"/>
      <c r="DL107" s="231"/>
      <c r="DM107" s="231"/>
      <c r="DN107" s="231"/>
      <c r="DO107" s="231"/>
      <c r="DP107" s="231"/>
      <c r="DQ107" s="231"/>
      <c r="DR107" s="231"/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  <c r="EF107" s="231"/>
      <c r="EG107" s="231"/>
      <c r="EH107" s="231"/>
      <c r="EI107" s="231"/>
      <c r="EJ107" s="231"/>
      <c r="EK107" s="231"/>
      <c r="EL107" s="231"/>
      <c r="EM107" s="231"/>
      <c r="EN107" s="231"/>
      <c r="EO107" s="231"/>
      <c r="EP107" s="231"/>
      <c r="EQ107" s="231"/>
      <c r="ER107" s="231"/>
      <c r="ES107" s="231"/>
      <c r="ET107" s="231"/>
      <c r="EU107" s="231"/>
      <c r="EV107" s="231"/>
      <c r="EW107" s="231"/>
      <c r="EX107" s="231"/>
      <c r="EY107" s="231"/>
      <c r="EZ107" s="231"/>
      <c r="FA107" s="231"/>
      <c r="FB107" s="231"/>
      <c r="FC107" s="231"/>
      <c r="FD107" s="231"/>
      <c r="FE107" s="231"/>
      <c r="FF107" s="231"/>
      <c r="FG107" s="231"/>
      <c r="FH107" s="231"/>
      <c r="FI107" s="231"/>
      <c r="FJ107" s="231"/>
      <c r="FK107" s="231"/>
      <c r="FL107" s="231"/>
      <c r="FM107" s="231"/>
      <c r="FN107" s="231"/>
      <c r="FO107" s="231"/>
      <c r="FP107" s="231"/>
      <c r="FQ107" s="231"/>
      <c r="FR107" s="231"/>
      <c r="FS107" s="231"/>
      <c r="FT107" s="231"/>
      <c r="FU107" s="231"/>
      <c r="FV107" s="231"/>
      <c r="FW107" s="231"/>
      <c r="FX107" s="231"/>
      <c r="FY107" s="231"/>
      <c r="FZ107" s="231"/>
      <c r="GA107" s="231"/>
      <c r="GB107" s="231"/>
      <c r="GC107" s="231"/>
      <c r="GD107" s="231"/>
      <c r="GE107" s="231"/>
      <c r="GF107" s="231"/>
      <c r="GG107" s="231"/>
      <c r="GH107" s="231"/>
      <c r="GI107" s="231"/>
      <c r="GJ107" s="231"/>
      <c r="GK107" s="231"/>
      <c r="GL107" s="231"/>
      <c r="GM107" s="231"/>
      <c r="GN107" s="231"/>
      <c r="GO107" s="231"/>
      <c r="GP107" s="231"/>
      <c r="GQ107" s="231"/>
      <c r="GR107" s="231"/>
      <c r="GS107" s="231"/>
      <c r="GT107" s="231"/>
      <c r="GU107" s="231"/>
      <c r="GV107" s="231"/>
      <c r="GW107" s="231"/>
      <c r="GX107" s="231"/>
      <c r="GY107" s="231"/>
      <c r="GZ107" s="231"/>
      <c r="HA107" s="231"/>
      <c r="HB107" s="231"/>
      <c r="HC107" s="231"/>
      <c r="HD107" s="231"/>
      <c r="HE107" s="231"/>
      <c r="HF107" s="231"/>
      <c r="HG107" s="231"/>
      <c r="HH107" s="231"/>
      <c r="HI107" s="231"/>
      <c r="HJ107" s="231"/>
      <c r="HK107" s="231"/>
      <c r="HL107" s="231"/>
      <c r="HM107" s="231"/>
      <c r="HN107" s="231"/>
      <c r="HO107" s="231"/>
      <c r="HP107" s="231"/>
      <c r="HQ107" s="231"/>
      <c r="HR107" s="231"/>
      <c r="HS107" s="231"/>
      <c r="HT107" s="231"/>
      <c r="HU107" s="231"/>
      <c r="HV107" s="231"/>
      <c r="HW107" s="231"/>
      <c r="HX107" s="231"/>
      <c r="HY107" s="231"/>
      <c r="HZ107" s="231"/>
      <c r="IA107" s="231"/>
      <c r="IB107" s="231"/>
      <c r="IC107" s="231"/>
      <c r="ID107" s="231"/>
      <c r="IE107" s="231"/>
      <c r="IF107" s="231"/>
      <c r="IG107" s="231"/>
      <c r="IH107" s="231"/>
      <c r="II107" s="231"/>
      <c r="IJ107" s="231"/>
      <c r="IK107" s="231"/>
      <c r="IL107" s="231"/>
      <c r="IM107" s="231"/>
      <c r="IN107" s="231"/>
      <c r="IO107" s="231"/>
      <c r="IP107" s="231"/>
      <c r="IQ107" s="231"/>
      <c r="IR107" s="231"/>
      <c r="IS107" s="231"/>
      <c r="IT107" s="231"/>
      <c r="IU107" s="231"/>
      <c r="IV107" s="231"/>
    </row>
    <row r="108" spans="1:256" ht="18">
      <c r="A108" s="240" t="s">
        <v>336</v>
      </c>
      <c r="B108" s="248">
        <v>1059.73</v>
      </c>
      <c r="C108" s="248">
        <v>3343.77</v>
      </c>
      <c r="D108" s="238"/>
      <c r="E108" s="238"/>
      <c r="F108" s="239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1"/>
      <c r="ET108" s="231"/>
      <c r="EU108" s="231"/>
      <c r="EV108" s="231"/>
      <c r="EW108" s="231"/>
      <c r="EX108" s="231"/>
      <c r="EY108" s="231"/>
      <c r="EZ108" s="231"/>
      <c r="FA108" s="231"/>
      <c r="FB108" s="231"/>
      <c r="FC108" s="231"/>
      <c r="FD108" s="231"/>
      <c r="FE108" s="231"/>
      <c r="FF108" s="231"/>
      <c r="FG108" s="231"/>
      <c r="FH108" s="231"/>
      <c r="FI108" s="231"/>
      <c r="FJ108" s="231"/>
      <c r="FK108" s="231"/>
      <c r="FL108" s="231"/>
      <c r="FM108" s="231"/>
      <c r="FN108" s="231"/>
      <c r="FO108" s="231"/>
      <c r="FP108" s="231"/>
      <c r="FQ108" s="231"/>
      <c r="FR108" s="231"/>
      <c r="FS108" s="231"/>
      <c r="FT108" s="231"/>
      <c r="FU108" s="231"/>
      <c r="FV108" s="231"/>
      <c r="FW108" s="231"/>
      <c r="FX108" s="231"/>
      <c r="FY108" s="231"/>
      <c r="FZ108" s="231"/>
      <c r="GA108" s="231"/>
      <c r="GB108" s="231"/>
      <c r="GC108" s="231"/>
      <c r="GD108" s="231"/>
      <c r="GE108" s="231"/>
      <c r="GF108" s="231"/>
      <c r="GG108" s="231"/>
      <c r="GH108" s="231"/>
      <c r="GI108" s="231"/>
      <c r="GJ108" s="231"/>
      <c r="GK108" s="231"/>
      <c r="GL108" s="231"/>
      <c r="GM108" s="231"/>
      <c r="GN108" s="231"/>
      <c r="GO108" s="231"/>
      <c r="GP108" s="231"/>
      <c r="GQ108" s="231"/>
      <c r="GR108" s="231"/>
      <c r="GS108" s="231"/>
      <c r="GT108" s="231"/>
      <c r="GU108" s="231"/>
      <c r="GV108" s="231"/>
      <c r="GW108" s="231"/>
      <c r="GX108" s="231"/>
      <c r="GY108" s="231"/>
      <c r="GZ108" s="231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231"/>
      <c r="HM108" s="231"/>
      <c r="HN108" s="231"/>
      <c r="HO108" s="231"/>
      <c r="HP108" s="231"/>
      <c r="HQ108" s="231"/>
      <c r="HR108" s="231"/>
      <c r="HS108" s="231"/>
      <c r="HT108" s="231"/>
      <c r="HU108" s="231"/>
      <c r="HV108" s="231"/>
      <c r="HW108" s="231"/>
      <c r="HX108" s="231"/>
      <c r="HY108" s="231"/>
      <c r="HZ108" s="231"/>
      <c r="IA108" s="231"/>
      <c r="IB108" s="231"/>
      <c r="IC108" s="231"/>
      <c r="ID108" s="231"/>
      <c r="IE108" s="231"/>
      <c r="IF108" s="231"/>
      <c r="IG108" s="231"/>
      <c r="IH108" s="231"/>
      <c r="II108" s="231"/>
      <c r="IJ108" s="231"/>
      <c r="IK108" s="231"/>
      <c r="IL108" s="231"/>
      <c r="IM108" s="231"/>
      <c r="IN108" s="231"/>
      <c r="IO108" s="231"/>
      <c r="IP108" s="231"/>
      <c r="IQ108" s="231"/>
      <c r="IR108" s="231"/>
      <c r="IS108" s="231"/>
      <c r="IT108" s="231"/>
      <c r="IU108" s="231"/>
      <c r="IV108" s="231"/>
    </row>
    <row r="109" spans="1:256" ht="18">
      <c r="A109" s="240" t="s">
        <v>337</v>
      </c>
      <c r="B109" s="248">
        <v>2429904.15</v>
      </c>
      <c r="C109" s="248">
        <v>2866819.07</v>
      </c>
      <c r="D109" s="238"/>
      <c r="E109" s="238"/>
      <c r="F109" s="239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1"/>
      <c r="ET109" s="231"/>
      <c r="EU109" s="231"/>
      <c r="EV109" s="231"/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1"/>
      <c r="FU109" s="231"/>
      <c r="FV109" s="231"/>
      <c r="FW109" s="231"/>
      <c r="FX109" s="231"/>
      <c r="FY109" s="231"/>
      <c r="FZ109" s="231"/>
      <c r="GA109" s="231"/>
      <c r="GB109" s="231"/>
      <c r="GC109" s="231"/>
      <c r="GD109" s="231"/>
      <c r="GE109" s="231"/>
      <c r="GF109" s="231"/>
      <c r="GG109" s="231"/>
      <c r="GH109" s="231"/>
      <c r="GI109" s="231"/>
      <c r="GJ109" s="231"/>
      <c r="GK109" s="231"/>
      <c r="GL109" s="231"/>
      <c r="GM109" s="231"/>
      <c r="GN109" s="231"/>
      <c r="GO109" s="231"/>
      <c r="GP109" s="231"/>
      <c r="GQ109" s="231"/>
      <c r="GR109" s="231"/>
      <c r="GS109" s="231"/>
      <c r="GT109" s="231"/>
      <c r="GU109" s="231"/>
      <c r="GV109" s="231"/>
      <c r="GW109" s="231"/>
      <c r="GX109" s="231"/>
      <c r="GY109" s="231"/>
      <c r="GZ109" s="231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231"/>
      <c r="HM109" s="231"/>
      <c r="HN109" s="231"/>
      <c r="HO109" s="231"/>
      <c r="HP109" s="231"/>
      <c r="HQ109" s="231"/>
      <c r="HR109" s="231"/>
      <c r="HS109" s="231"/>
      <c r="HT109" s="231"/>
      <c r="HU109" s="231"/>
      <c r="HV109" s="231"/>
      <c r="HW109" s="231"/>
      <c r="HX109" s="231"/>
      <c r="HY109" s="231"/>
      <c r="HZ109" s="231"/>
      <c r="IA109" s="231"/>
      <c r="IB109" s="231"/>
      <c r="IC109" s="231"/>
      <c r="ID109" s="231"/>
      <c r="IE109" s="231"/>
      <c r="IF109" s="231"/>
      <c r="IG109" s="231"/>
      <c r="IH109" s="231"/>
      <c r="II109" s="231"/>
      <c r="IJ109" s="231"/>
      <c r="IK109" s="231"/>
      <c r="IL109" s="231"/>
      <c r="IM109" s="231"/>
      <c r="IN109" s="231"/>
      <c r="IO109" s="231"/>
      <c r="IP109" s="231"/>
      <c r="IQ109" s="231"/>
      <c r="IR109" s="231"/>
      <c r="IS109" s="231"/>
      <c r="IT109" s="231"/>
      <c r="IU109" s="231"/>
      <c r="IV109" s="231"/>
    </row>
    <row r="110" spans="1:256" ht="18">
      <c r="A110" s="240" t="s">
        <v>338</v>
      </c>
      <c r="B110" s="248">
        <v>676963.15</v>
      </c>
      <c r="C110" s="248">
        <v>740658.8</v>
      </c>
      <c r="D110" s="238"/>
      <c r="E110" s="238"/>
      <c r="F110" s="239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1"/>
      <c r="DK110" s="231"/>
      <c r="DL110" s="231"/>
      <c r="DM110" s="231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  <c r="EK110" s="231"/>
      <c r="EL110" s="231"/>
      <c r="EM110" s="231"/>
      <c r="EN110" s="231"/>
      <c r="EO110" s="231"/>
      <c r="EP110" s="231"/>
      <c r="EQ110" s="231"/>
      <c r="ER110" s="231"/>
      <c r="ES110" s="231"/>
      <c r="ET110" s="231"/>
      <c r="EU110" s="231"/>
      <c r="EV110" s="231"/>
      <c r="EW110" s="231"/>
      <c r="EX110" s="231"/>
      <c r="EY110" s="231"/>
      <c r="EZ110" s="231"/>
      <c r="FA110" s="231"/>
      <c r="FB110" s="231"/>
      <c r="FC110" s="231"/>
      <c r="FD110" s="231"/>
      <c r="FE110" s="231"/>
      <c r="FF110" s="231"/>
      <c r="FG110" s="231"/>
      <c r="FH110" s="231"/>
      <c r="FI110" s="231"/>
      <c r="FJ110" s="231"/>
      <c r="FK110" s="231"/>
      <c r="FL110" s="231"/>
      <c r="FM110" s="231"/>
      <c r="FN110" s="231"/>
      <c r="FO110" s="231"/>
      <c r="FP110" s="231"/>
      <c r="FQ110" s="231"/>
      <c r="FR110" s="231"/>
      <c r="FS110" s="231"/>
      <c r="FT110" s="231"/>
      <c r="FU110" s="231"/>
      <c r="FV110" s="231"/>
      <c r="FW110" s="231"/>
      <c r="FX110" s="231"/>
      <c r="FY110" s="231"/>
      <c r="FZ110" s="231"/>
      <c r="GA110" s="231"/>
      <c r="GB110" s="231"/>
      <c r="GC110" s="231"/>
      <c r="GD110" s="231"/>
      <c r="GE110" s="231"/>
      <c r="GF110" s="231"/>
      <c r="GG110" s="231"/>
      <c r="GH110" s="231"/>
      <c r="GI110" s="231"/>
      <c r="GJ110" s="231"/>
      <c r="GK110" s="231"/>
      <c r="GL110" s="231"/>
      <c r="GM110" s="231"/>
      <c r="GN110" s="231"/>
      <c r="GO110" s="231"/>
      <c r="GP110" s="231"/>
      <c r="GQ110" s="231"/>
      <c r="GR110" s="231"/>
      <c r="GS110" s="231"/>
      <c r="GT110" s="231"/>
      <c r="GU110" s="231"/>
      <c r="GV110" s="231"/>
      <c r="GW110" s="231"/>
      <c r="GX110" s="231"/>
      <c r="GY110" s="231"/>
      <c r="GZ110" s="231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1"/>
      <c r="IC110" s="231"/>
      <c r="ID110" s="231"/>
      <c r="IE110" s="231"/>
      <c r="IF110" s="231"/>
      <c r="IG110" s="231"/>
      <c r="IH110" s="231"/>
      <c r="II110" s="231"/>
      <c r="IJ110" s="231"/>
      <c r="IK110" s="231"/>
      <c r="IL110" s="231"/>
      <c r="IM110" s="231"/>
      <c r="IN110" s="231"/>
      <c r="IO110" s="231"/>
      <c r="IP110" s="231"/>
      <c r="IQ110" s="231"/>
      <c r="IR110" s="231"/>
      <c r="IS110" s="231"/>
      <c r="IT110" s="231"/>
      <c r="IU110" s="231"/>
      <c r="IV110" s="231"/>
    </row>
    <row r="111" spans="1:256" ht="18">
      <c r="A111" s="240" t="s">
        <v>339</v>
      </c>
      <c r="B111" s="248">
        <v>3653518.29</v>
      </c>
      <c r="C111" s="248">
        <v>2905548.58</v>
      </c>
      <c r="D111" s="238"/>
      <c r="E111" s="238"/>
      <c r="F111" s="239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  <c r="EK111" s="231"/>
      <c r="EL111" s="231"/>
      <c r="EM111" s="231"/>
      <c r="EN111" s="231"/>
      <c r="EO111" s="231"/>
      <c r="EP111" s="231"/>
      <c r="EQ111" s="231"/>
      <c r="ER111" s="231"/>
      <c r="ES111" s="231"/>
      <c r="ET111" s="231"/>
      <c r="EU111" s="231"/>
      <c r="EV111" s="231"/>
      <c r="EW111" s="231"/>
      <c r="EX111" s="231"/>
      <c r="EY111" s="231"/>
      <c r="EZ111" s="231"/>
      <c r="FA111" s="231"/>
      <c r="FB111" s="231"/>
      <c r="FC111" s="231"/>
      <c r="FD111" s="231"/>
      <c r="FE111" s="231"/>
      <c r="FF111" s="231"/>
      <c r="FG111" s="231"/>
      <c r="FH111" s="231"/>
      <c r="FI111" s="231"/>
      <c r="FJ111" s="231"/>
      <c r="FK111" s="231"/>
      <c r="FL111" s="231"/>
      <c r="FM111" s="231"/>
      <c r="FN111" s="231"/>
      <c r="FO111" s="231"/>
      <c r="FP111" s="231"/>
      <c r="FQ111" s="231"/>
      <c r="FR111" s="231"/>
      <c r="FS111" s="231"/>
      <c r="FT111" s="231"/>
      <c r="FU111" s="231"/>
      <c r="FV111" s="231"/>
      <c r="FW111" s="231"/>
      <c r="FX111" s="231"/>
      <c r="FY111" s="231"/>
      <c r="FZ111" s="231"/>
      <c r="GA111" s="231"/>
      <c r="GB111" s="231"/>
      <c r="GC111" s="231"/>
      <c r="GD111" s="231"/>
      <c r="GE111" s="231"/>
      <c r="GF111" s="231"/>
      <c r="GG111" s="231"/>
      <c r="GH111" s="231"/>
      <c r="GI111" s="231"/>
      <c r="GJ111" s="231"/>
      <c r="GK111" s="231"/>
      <c r="GL111" s="231"/>
      <c r="GM111" s="231"/>
      <c r="GN111" s="231"/>
      <c r="GO111" s="231"/>
      <c r="GP111" s="231"/>
      <c r="GQ111" s="231"/>
      <c r="GR111" s="231"/>
      <c r="GS111" s="231"/>
      <c r="GT111" s="231"/>
      <c r="GU111" s="231"/>
      <c r="GV111" s="231"/>
      <c r="GW111" s="231"/>
      <c r="GX111" s="231"/>
      <c r="GY111" s="231"/>
      <c r="GZ111" s="231"/>
      <c r="HA111" s="231"/>
      <c r="HB111" s="231"/>
      <c r="HC111" s="231"/>
      <c r="HD111" s="231"/>
      <c r="HE111" s="231"/>
      <c r="HF111" s="231"/>
      <c r="HG111" s="231"/>
      <c r="HH111" s="231"/>
      <c r="HI111" s="231"/>
      <c r="HJ111" s="231"/>
      <c r="HK111" s="231"/>
      <c r="HL111" s="231"/>
      <c r="HM111" s="231"/>
      <c r="HN111" s="231"/>
      <c r="HO111" s="231"/>
      <c r="HP111" s="231"/>
      <c r="HQ111" s="231"/>
      <c r="HR111" s="231"/>
      <c r="HS111" s="231"/>
      <c r="HT111" s="231"/>
      <c r="HU111" s="231"/>
      <c r="HV111" s="231"/>
      <c r="HW111" s="231"/>
      <c r="HX111" s="231"/>
      <c r="HY111" s="231"/>
      <c r="HZ111" s="231"/>
      <c r="IA111" s="231"/>
      <c r="IB111" s="231"/>
      <c r="IC111" s="231"/>
      <c r="ID111" s="231"/>
      <c r="IE111" s="231"/>
      <c r="IF111" s="231"/>
      <c r="IG111" s="231"/>
      <c r="IH111" s="231"/>
      <c r="II111" s="231"/>
      <c r="IJ111" s="231"/>
      <c r="IK111" s="231"/>
      <c r="IL111" s="231"/>
      <c r="IM111" s="231"/>
      <c r="IN111" s="231"/>
      <c r="IO111" s="231"/>
      <c r="IP111" s="231"/>
      <c r="IQ111" s="231"/>
      <c r="IR111" s="231"/>
      <c r="IS111" s="231"/>
      <c r="IT111" s="231"/>
      <c r="IU111" s="231"/>
      <c r="IV111" s="231"/>
    </row>
    <row r="112" spans="1:256" ht="18">
      <c r="A112" s="240" t="s">
        <v>340</v>
      </c>
      <c r="B112" s="248">
        <v>22511790.73</v>
      </c>
      <c r="C112" s="248">
        <v>18210147.17</v>
      </c>
      <c r="D112" s="238"/>
      <c r="E112" s="238"/>
      <c r="F112" s="239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1"/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1"/>
      <c r="DK112" s="231"/>
      <c r="DL112" s="231"/>
      <c r="DM112" s="231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31"/>
      <c r="EK112" s="231"/>
      <c r="EL112" s="231"/>
      <c r="EM112" s="231"/>
      <c r="EN112" s="231"/>
      <c r="EO112" s="231"/>
      <c r="EP112" s="231"/>
      <c r="EQ112" s="231"/>
      <c r="ER112" s="231"/>
      <c r="ES112" s="231"/>
      <c r="ET112" s="231"/>
      <c r="EU112" s="231"/>
      <c r="EV112" s="231"/>
      <c r="EW112" s="231"/>
      <c r="EX112" s="231"/>
      <c r="EY112" s="231"/>
      <c r="EZ112" s="231"/>
      <c r="FA112" s="231"/>
      <c r="FB112" s="231"/>
      <c r="FC112" s="231"/>
      <c r="FD112" s="231"/>
      <c r="FE112" s="231"/>
      <c r="FF112" s="231"/>
      <c r="FG112" s="231"/>
      <c r="FH112" s="231"/>
      <c r="FI112" s="231"/>
      <c r="FJ112" s="231"/>
      <c r="FK112" s="231"/>
      <c r="FL112" s="231"/>
      <c r="FM112" s="231"/>
      <c r="FN112" s="231"/>
      <c r="FO112" s="231"/>
      <c r="FP112" s="231"/>
      <c r="FQ112" s="231"/>
      <c r="FR112" s="231"/>
      <c r="FS112" s="231"/>
      <c r="FT112" s="231"/>
      <c r="FU112" s="231"/>
      <c r="FV112" s="231"/>
      <c r="FW112" s="231"/>
      <c r="FX112" s="231"/>
      <c r="FY112" s="231"/>
      <c r="FZ112" s="231"/>
      <c r="GA112" s="231"/>
      <c r="GB112" s="231"/>
      <c r="GC112" s="231"/>
      <c r="GD112" s="231"/>
      <c r="GE112" s="231"/>
      <c r="GF112" s="231"/>
      <c r="GG112" s="231"/>
      <c r="GH112" s="231"/>
      <c r="GI112" s="231"/>
      <c r="GJ112" s="231"/>
      <c r="GK112" s="231"/>
      <c r="GL112" s="231"/>
      <c r="GM112" s="231"/>
      <c r="GN112" s="231"/>
      <c r="GO112" s="231"/>
      <c r="GP112" s="231"/>
      <c r="GQ112" s="231"/>
      <c r="GR112" s="231"/>
      <c r="GS112" s="231"/>
      <c r="GT112" s="231"/>
      <c r="GU112" s="231"/>
      <c r="GV112" s="231"/>
      <c r="GW112" s="231"/>
      <c r="GX112" s="231"/>
      <c r="GY112" s="231"/>
      <c r="GZ112" s="231"/>
      <c r="HA112" s="231"/>
      <c r="HB112" s="231"/>
      <c r="HC112" s="231"/>
      <c r="HD112" s="231"/>
      <c r="HE112" s="231"/>
      <c r="HF112" s="231"/>
      <c r="HG112" s="231"/>
      <c r="HH112" s="231"/>
      <c r="HI112" s="231"/>
      <c r="HJ112" s="231"/>
      <c r="HK112" s="231"/>
      <c r="HL112" s="231"/>
      <c r="HM112" s="231"/>
      <c r="HN112" s="231"/>
      <c r="HO112" s="231"/>
      <c r="HP112" s="231"/>
      <c r="HQ112" s="231"/>
      <c r="HR112" s="231"/>
      <c r="HS112" s="231"/>
      <c r="HT112" s="231"/>
      <c r="HU112" s="231"/>
      <c r="HV112" s="231"/>
      <c r="HW112" s="231"/>
      <c r="HX112" s="231"/>
      <c r="HY112" s="231"/>
      <c r="HZ112" s="231"/>
      <c r="IA112" s="231"/>
      <c r="IB112" s="231"/>
      <c r="IC112" s="231"/>
      <c r="ID112" s="231"/>
      <c r="IE112" s="231"/>
      <c r="IF112" s="231"/>
      <c r="IG112" s="231"/>
      <c r="IH112" s="231"/>
      <c r="II112" s="231"/>
      <c r="IJ112" s="231"/>
      <c r="IK112" s="231"/>
      <c r="IL112" s="231"/>
      <c r="IM112" s="231"/>
      <c r="IN112" s="231"/>
      <c r="IO112" s="231"/>
      <c r="IP112" s="231"/>
      <c r="IQ112" s="231"/>
      <c r="IR112" s="231"/>
      <c r="IS112" s="231"/>
      <c r="IT112" s="231"/>
      <c r="IU112" s="231"/>
      <c r="IV112" s="231"/>
    </row>
    <row r="113" spans="1:256" ht="18">
      <c r="A113" s="240" t="s">
        <v>341</v>
      </c>
      <c r="B113" s="248">
        <v>3490295.54</v>
      </c>
      <c r="C113" s="248">
        <v>3449864.04</v>
      </c>
      <c r="D113" s="238"/>
      <c r="E113" s="238"/>
      <c r="F113" s="239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  <c r="GH113" s="231"/>
      <c r="GI113" s="231"/>
      <c r="GJ113" s="231"/>
      <c r="GK113" s="231"/>
      <c r="GL113" s="231"/>
      <c r="GM113" s="231"/>
      <c r="GN113" s="231"/>
      <c r="GO113" s="231"/>
      <c r="GP113" s="231"/>
      <c r="GQ113" s="231"/>
      <c r="GR113" s="231"/>
      <c r="GS113" s="231"/>
      <c r="GT113" s="231"/>
      <c r="GU113" s="231"/>
      <c r="GV113" s="231"/>
      <c r="GW113" s="231"/>
      <c r="GX113" s="231"/>
      <c r="GY113" s="231"/>
      <c r="GZ113" s="231"/>
      <c r="HA113" s="231"/>
      <c r="HB113" s="231"/>
      <c r="HC113" s="231"/>
      <c r="HD113" s="231"/>
      <c r="HE113" s="231"/>
      <c r="HF113" s="231"/>
      <c r="HG113" s="231"/>
      <c r="HH113" s="231"/>
      <c r="HI113" s="231"/>
      <c r="HJ113" s="231"/>
      <c r="HK113" s="231"/>
      <c r="HL113" s="231"/>
      <c r="HM113" s="231"/>
      <c r="HN113" s="231"/>
      <c r="HO113" s="231"/>
      <c r="HP113" s="231"/>
      <c r="HQ113" s="231"/>
      <c r="HR113" s="231"/>
      <c r="HS113" s="231"/>
      <c r="HT113" s="231"/>
      <c r="HU113" s="231"/>
      <c r="HV113" s="231"/>
      <c r="HW113" s="231"/>
      <c r="HX113" s="231"/>
      <c r="HY113" s="231"/>
      <c r="HZ113" s="231"/>
      <c r="IA113" s="231"/>
      <c r="IB113" s="231"/>
      <c r="IC113" s="231"/>
      <c r="ID113" s="231"/>
      <c r="IE113" s="231"/>
      <c r="IF113" s="231"/>
      <c r="IG113" s="231"/>
      <c r="IH113" s="231"/>
      <c r="II113" s="231"/>
      <c r="IJ113" s="231"/>
      <c r="IK113" s="231"/>
      <c r="IL113" s="231"/>
      <c r="IM113" s="231"/>
      <c r="IN113" s="231"/>
      <c r="IO113" s="231"/>
      <c r="IP113" s="231"/>
      <c r="IQ113" s="231"/>
      <c r="IR113" s="231"/>
      <c r="IS113" s="231"/>
      <c r="IT113" s="231"/>
      <c r="IU113" s="231"/>
      <c r="IV113" s="231"/>
    </row>
    <row r="114" spans="1:256" ht="18">
      <c r="A114" s="240" t="s">
        <v>342</v>
      </c>
      <c r="B114" s="248">
        <v>347269.46</v>
      </c>
      <c r="C114" s="248">
        <v>437085.93</v>
      </c>
      <c r="D114" s="238"/>
      <c r="E114" s="238"/>
      <c r="F114" s="239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  <c r="EK114" s="231"/>
      <c r="EL114" s="231"/>
      <c r="EM114" s="231"/>
      <c r="EN114" s="231"/>
      <c r="EO114" s="231"/>
      <c r="EP114" s="231"/>
      <c r="EQ114" s="231"/>
      <c r="ER114" s="231"/>
      <c r="ES114" s="231"/>
      <c r="ET114" s="231"/>
      <c r="EU114" s="231"/>
      <c r="EV114" s="231"/>
      <c r="EW114" s="231"/>
      <c r="EX114" s="231"/>
      <c r="EY114" s="231"/>
      <c r="EZ114" s="231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  <c r="FU114" s="231"/>
      <c r="FV114" s="231"/>
      <c r="FW114" s="231"/>
      <c r="FX114" s="231"/>
      <c r="FY114" s="231"/>
      <c r="FZ114" s="231"/>
      <c r="GA114" s="231"/>
      <c r="GB114" s="231"/>
      <c r="GC114" s="231"/>
      <c r="GD114" s="231"/>
      <c r="GE114" s="231"/>
      <c r="GF114" s="231"/>
      <c r="GG114" s="231"/>
      <c r="GH114" s="231"/>
      <c r="GI114" s="231"/>
      <c r="GJ114" s="231"/>
      <c r="GK114" s="231"/>
      <c r="GL114" s="231"/>
      <c r="GM114" s="231"/>
      <c r="GN114" s="231"/>
      <c r="GO114" s="231"/>
      <c r="GP114" s="231"/>
      <c r="GQ114" s="231"/>
      <c r="GR114" s="231"/>
      <c r="GS114" s="231"/>
      <c r="GT114" s="231"/>
      <c r="GU114" s="231"/>
      <c r="GV114" s="231"/>
      <c r="GW114" s="231"/>
      <c r="GX114" s="231"/>
      <c r="GY114" s="231"/>
      <c r="GZ114" s="231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231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  <c r="IB114" s="231"/>
      <c r="IC114" s="231"/>
      <c r="ID114" s="231"/>
      <c r="IE114" s="231"/>
      <c r="IF114" s="231"/>
      <c r="IG114" s="231"/>
      <c r="IH114" s="231"/>
      <c r="II114" s="231"/>
      <c r="IJ114" s="231"/>
      <c r="IK114" s="231"/>
      <c r="IL114" s="231"/>
      <c r="IM114" s="231"/>
      <c r="IN114" s="231"/>
      <c r="IO114" s="231"/>
      <c r="IP114" s="231"/>
      <c r="IQ114" s="231"/>
      <c r="IR114" s="231"/>
      <c r="IS114" s="231"/>
      <c r="IT114" s="231"/>
      <c r="IU114" s="231"/>
      <c r="IV114" s="231"/>
    </row>
    <row r="115" spans="1:256" ht="18">
      <c r="A115" s="240" t="s">
        <v>343</v>
      </c>
      <c r="B115" s="248">
        <v>187604.31</v>
      </c>
      <c r="C115" s="248">
        <v>339185.28</v>
      </c>
      <c r="D115" s="238"/>
      <c r="E115" s="238"/>
      <c r="F115" s="239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  <c r="EN115" s="231"/>
      <c r="EO115" s="231"/>
      <c r="EP115" s="231"/>
      <c r="EQ115" s="231"/>
      <c r="ER115" s="231"/>
      <c r="ES115" s="231"/>
      <c r="ET115" s="231"/>
      <c r="EU115" s="231"/>
      <c r="EV115" s="231"/>
      <c r="EW115" s="231"/>
      <c r="EX115" s="231"/>
      <c r="EY115" s="231"/>
      <c r="EZ115" s="231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  <c r="FU115" s="231"/>
      <c r="FV115" s="231"/>
      <c r="FW115" s="231"/>
      <c r="FX115" s="231"/>
      <c r="FY115" s="231"/>
      <c r="FZ115" s="231"/>
      <c r="GA115" s="231"/>
      <c r="GB115" s="231"/>
      <c r="GC115" s="231"/>
      <c r="GD115" s="231"/>
      <c r="GE115" s="231"/>
      <c r="GF115" s="231"/>
      <c r="GG115" s="231"/>
      <c r="GH115" s="231"/>
      <c r="GI115" s="231"/>
      <c r="GJ115" s="231"/>
      <c r="GK115" s="231"/>
      <c r="GL115" s="231"/>
      <c r="GM115" s="231"/>
      <c r="GN115" s="231"/>
      <c r="GO115" s="231"/>
      <c r="GP115" s="231"/>
      <c r="GQ115" s="231"/>
      <c r="GR115" s="231"/>
      <c r="GS115" s="231"/>
      <c r="GT115" s="231"/>
      <c r="GU115" s="231"/>
      <c r="GV115" s="231"/>
      <c r="GW115" s="231"/>
      <c r="GX115" s="231"/>
      <c r="GY115" s="231"/>
      <c r="GZ115" s="231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  <c r="HO115" s="231"/>
      <c r="HP115" s="231"/>
      <c r="HQ115" s="231"/>
      <c r="HR115" s="231"/>
      <c r="HS115" s="231"/>
      <c r="HT115" s="231"/>
      <c r="HU115" s="231"/>
      <c r="HV115" s="231"/>
      <c r="HW115" s="231"/>
      <c r="HX115" s="231"/>
      <c r="HY115" s="231"/>
      <c r="HZ115" s="231"/>
      <c r="IA115" s="231"/>
      <c r="IB115" s="231"/>
      <c r="IC115" s="231"/>
      <c r="ID115" s="231"/>
      <c r="IE115" s="231"/>
      <c r="IF115" s="231"/>
      <c r="IG115" s="231"/>
      <c r="IH115" s="231"/>
      <c r="II115" s="231"/>
      <c r="IJ115" s="231"/>
      <c r="IK115" s="231"/>
      <c r="IL115" s="231"/>
      <c r="IM115" s="231"/>
      <c r="IN115" s="231"/>
      <c r="IO115" s="231"/>
      <c r="IP115" s="231"/>
      <c r="IQ115" s="231"/>
      <c r="IR115" s="231"/>
      <c r="IS115" s="231"/>
      <c r="IT115" s="231"/>
      <c r="IU115" s="231"/>
      <c r="IV115" s="231"/>
    </row>
    <row r="116" spans="1:256" ht="18">
      <c r="A116" s="240" t="s">
        <v>344</v>
      </c>
      <c r="B116" s="248">
        <v>37104.63</v>
      </c>
      <c r="C116" s="248">
        <v>32930.81</v>
      </c>
      <c r="D116" s="238"/>
      <c r="E116" s="238"/>
      <c r="F116" s="239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1"/>
      <c r="IC116" s="231"/>
      <c r="ID116" s="231"/>
      <c r="IE116" s="231"/>
      <c r="IF116" s="231"/>
      <c r="IG116" s="231"/>
      <c r="IH116" s="231"/>
      <c r="II116" s="231"/>
      <c r="IJ116" s="231"/>
      <c r="IK116" s="231"/>
      <c r="IL116" s="231"/>
      <c r="IM116" s="231"/>
      <c r="IN116" s="231"/>
      <c r="IO116" s="231"/>
      <c r="IP116" s="231"/>
      <c r="IQ116" s="231"/>
      <c r="IR116" s="231"/>
      <c r="IS116" s="231"/>
      <c r="IT116" s="231"/>
      <c r="IU116" s="231"/>
      <c r="IV116" s="231"/>
    </row>
    <row r="117" spans="1:256" ht="18">
      <c r="A117" s="240" t="s">
        <v>345</v>
      </c>
      <c r="B117" s="248">
        <v>8812.85</v>
      </c>
      <c r="C117" s="248">
        <v>7968.64</v>
      </c>
      <c r="D117" s="238"/>
      <c r="E117" s="238"/>
      <c r="F117" s="239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31"/>
      <c r="DL117" s="231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  <c r="EK117" s="231"/>
      <c r="EL117" s="231"/>
      <c r="EM117" s="231"/>
      <c r="EN117" s="231"/>
      <c r="EO117" s="231"/>
      <c r="EP117" s="231"/>
      <c r="EQ117" s="231"/>
      <c r="ER117" s="231"/>
      <c r="ES117" s="231"/>
      <c r="ET117" s="231"/>
      <c r="EU117" s="231"/>
      <c r="EV117" s="231"/>
      <c r="EW117" s="231"/>
      <c r="EX117" s="231"/>
      <c r="EY117" s="231"/>
      <c r="EZ117" s="231"/>
      <c r="FA117" s="23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  <c r="FU117" s="231"/>
      <c r="FV117" s="231"/>
      <c r="FW117" s="231"/>
      <c r="FX117" s="231"/>
      <c r="FY117" s="231"/>
      <c r="FZ117" s="231"/>
      <c r="GA117" s="231"/>
      <c r="GB117" s="231"/>
      <c r="GC117" s="231"/>
      <c r="GD117" s="231"/>
      <c r="GE117" s="231"/>
      <c r="GF117" s="231"/>
      <c r="GG117" s="231"/>
      <c r="GH117" s="231"/>
      <c r="GI117" s="231"/>
      <c r="GJ117" s="231"/>
      <c r="GK117" s="231"/>
      <c r="GL117" s="231"/>
      <c r="GM117" s="231"/>
      <c r="GN117" s="231"/>
      <c r="GO117" s="231"/>
      <c r="GP117" s="231"/>
      <c r="GQ117" s="231"/>
      <c r="GR117" s="231"/>
      <c r="GS117" s="231"/>
      <c r="GT117" s="231"/>
      <c r="GU117" s="231"/>
      <c r="GV117" s="231"/>
      <c r="GW117" s="231"/>
      <c r="GX117" s="231"/>
      <c r="GY117" s="231"/>
      <c r="GZ117" s="231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  <c r="IB117" s="231"/>
      <c r="IC117" s="231"/>
      <c r="ID117" s="231"/>
      <c r="IE117" s="231"/>
      <c r="IF117" s="231"/>
      <c r="IG117" s="231"/>
      <c r="IH117" s="231"/>
      <c r="II117" s="231"/>
      <c r="IJ117" s="231"/>
      <c r="IK117" s="231"/>
      <c r="IL117" s="231"/>
      <c r="IM117" s="231"/>
      <c r="IN117" s="231"/>
      <c r="IO117" s="231"/>
      <c r="IP117" s="231"/>
      <c r="IQ117" s="231"/>
      <c r="IR117" s="231"/>
      <c r="IS117" s="231"/>
      <c r="IT117" s="231"/>
      <c r="IU117" s="231"/>
      <c r="IV117" s="231"/>
    </row>
    <row r="118" spans="1:256" ht="18">
      <c r="A118" s="240" t="s">
        <v>346</v>
      </c>
      <c r="B118" s="248">
        <v>802773.16</v>
      </c>
      <c r="C118" s="248">
        <v>814615.9</v>
      </c>
      <c r="D118" s="238"/>
      <c r="E118" s="238"/>
      <c r="F118" s="239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231"/>
      <c r="ES118" s="231"/>
      <c r="ET118" s="231"/>
      <c r="EU118" s="231"/>
      <c r="EV118" s="231"/>
      <c r="EW118" s="231"/>
      <c r="EX118" s="231"/>
      <c r="EY118" s="231"/>
      <c r="EZ118" s="231"/>
      <c r="FA118" s="231"/>
      <c r="FB118" s="231"/>
      <c r="FC118" s="231"/>
      <c r="FD118" s="231"/>
      <c r="FE118" s="231"/>
      <c r="FF118" s="231"/>
      <c r="FG118" s="231"/>
      <c r="FH118" s="231"/>
      <c r="FI118" s="231"/>
      <c r="FJ118" s="231"/>
      <c r="FK118" s="231"/>
      <c r="FL118" s="231"/>
      <c r="FM118" s="231"/>
      <c r="FN118" s="231"/>
      <c r="FO118" s="231"/>
      <c r="FP118" s="231"/>
      <c r="FQ118" s="231"/>
      <c r="FR118" s="231"/>
      <c r="FS118" s="231"/>
      <c r="FT118" s="231"/>
      <c r="FU118" s="231"/>
      <c r="FV118" s="231"/>
      <c r="FW118" s="231"/>
      <c r="FX118" s="231"/>
      <c r="FY118" s="231"/>
      <c r="FZ118" s="231"/>
      <c r="GA118" s="231"/>
      <c r="GB118" s="231"/>
      <c r="GC118" s="231"/>
      <c r="GD118" s="231"/>
      <c r="GE118" s="231"/>
      <c r="GF118" s="231"/>
      <c r="GG118" s="231"/>
      <c r="GH118" s="231"/>
      <c r="GI118" s="231"/>
      <c r="GJ118" s="231"/>
      <c r="GK118" s="231"/>
      <c r="GL118" s="231"/>
      <c r="GM118" s="231"/>
      <c r="GN118" s="231"/>
      <c r="GO118" s="231"/>
      <c r="GP118" s="231"/>
      <c r="GQ118" s="231"/>
      <c r="GR118" s="231"/>
      <c r="GS118" s="231"/>
      <c r="GT118" s="231"/>
      <c r="GU118" s="231"/>
      <c r="GV118" s="231"/>
      <c r="GW118" s="231"/>
      <c r="GX118" s="231"/>
      <c r="GY118" s="231"/>
      <c r="GZ118" s="231"/>
      <c r="HA118" s="231"/>
      <c r="HB118" s="231"/>
      <c r="HC118" s="231"/>
      <c r="HD118" s="231"/>
      <c r="HE118" s="231"/>
      <c r="HF118" s="231"/>
      <c r="HG118" s="231"/>
      <c r="HH118" s="231"/>
      <c r="HI118" s="231"/>
      <c r="HJ118" s="231"/>
      <c r="HK118" s="231"/>
      <c r="HL118" s="231"/>
      <c r="HM118" s="231"/>
      <c r="HN118" s="231"/>
      <c r="HO118" s="231"/>
      <c r="HP118" s="231"/>
      <c r="HQ118" s="231"/>
      <c r="HR118" s="231"/>
      <c r="HS118" s="231"/>
      <c r="HT118" s="231"/>
      <c r="HU118" s="231"/>
      <c r="HV118" s="231"/>
      <c r="HW118" s="231"/>
      <c r="HX118" s="231"/>
      <c r="HY118" s="231"/>
      <c r="HZ118" s="231"/>
      <c r="IA118" s="231"/>
      <c r="IB118" s="231"/>
      <c r="IC118" s="231"/>
      <c r="ID118" s="231"/>
      <c r="IE118" s="231"/>
      <c r="IF118" s="231"/>
      <c r="IG118" s="231"/>
      <c r="IH118" s="231"/>
      <c r="II118" s="231"/>
      <c r="IJ118" s="231"/>
      <c r="IK118" s="231"/>
      <c r="IL118" s="231"/>
      <c r="IM118" s="231"/>
      <c r="IN118" s="231"/>
      <c r="IO118" s="231"/>
      <c r="IP118" s="231"/>
      <c r="IQ118" s="231"/>
      <c r="IR118" s="231"/>
      <c r="IS118" s="231"/>
      <c r="IT118" s="231"/>
      <c r="IU118" s="231"/>
      <c r="IV118" s="231"/>
    </row>
    <row r="119" spans="1:256" ht="18">
      <c r="A119" s="240" t="s">
        <v>347</v>
      </c>
      <c r="B119" s="248">
        <v>243529.29</v>
      </c>
      <c r="C119" s="248">
        <v>414523.6</v>
      </c>
      <c r="D119" s="238"/>
      <c r="E119" s="238"/>
      <c r="F119" s="239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  <c r="IO119" s="231"/>
      <c r="IP119" s="231"/>
      <c r="IQ119" s="231"/>
      <c r="IR119" s="231"/>
      <c r="IS119" s="231"/>
      <c r="IT119" s="231"/>
      <c r="IU119" s="231"/>
      <c r="IV119" s="231"/>
    </row>
    <row r="120" spans="1:256" ht="18">
      <c r="A120" s="240" t="s">
        <v>348</v>
      </c>
      <c r="B120" s="248">
        <v>2605263.19</v>
      </c>
      <c r="C120" s="248">
        <v>2450849.02</v>
      </c>
      <c r="D120" s="238"/>
      <c r="E120" s="238"/>
      <c r="F120" s="239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  <c r="CW120" s="231"/>
      <c r="CX120" s="231"/>
      <c r="CY120" s="231"/>
      <c r="CZ120" s="231"/>
      <c r="DA120" s="231"/>
      <c r="DB120" s="231"/>
      <c r="DC120" s="231"/>
      <c r="DD120" s="231"/>
      <c r="DE120" s="231"/>
      <c r="DF120" s="231"/>
      <c r="DG120" s="231"/>
      <c r="DH120" s="231"/>
      <c r="DI120" s="231"/>
      <c r="DJ120" s="231"/>
      <c r="DK120" s="231"/>
      <c r="DL120" s="231"/>
      <c r="DM120" s="231"/>
      <c r="DN120" s="231"/>
      <c r="DO120" s="231"/>
      <c r="DP120" s="231"/>
      <c r="DQ120" s="231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  <c r="EG120" s="231"/>
      <c r="EH120" s="231"/>
      <c r="EI120" s="231"/>
      <c r="EJ120" s="231"/>
      <c r="EK120" s="231"/>
      <c r="EL120" s="231"/>
      <c r="EM120" s="231"/>
      <c r="EN120" s="231"/>
      <c r="EO120" s="231"/>
      <c r="EP120" s="231"/>
      <c r="EQ120" s="231"/>
      <c r="ER120" s="231"/>
      <c r="ES120" s="231"/>
      <c r="ET120" s="231"/>
      <c r="EU120" s="231"/>
      <c r="EV120" s="231"/>
      <c r="EW120" s="231"/>
      <c r="EX120" s="231"/>
      <c r="EY120" s="231"/>
      <c r="EZ120" s="231"/>
      <c r="FA120" s="231"/>
      <c r="FB120" s="231"/>
      <c r="FC120" s="231"/>
      <c r="FD120" s="231"/>
      <c r="FE120" s="231"/>
      <c r="FF120" s="231"/>
      <c r="FG120" s="231"/>
      <c r="FH120" s="231"/>
      <c r="FI120" s="231"/>
      <c r="FJ120" s="231"/>
      <c r="FK120" s="231"/>
      <c r="FL120" s="231"/>
      <c r="FM120" s="231"/>
      <c r="FN120" s="231"/>
      <c r="FO120" s="231"/>
      <c r="FP120" s="231"/>
      <c r="FQ120" s="231"/>
      <c r="FR120" s="231"/>
      <c r="FS120" s="231"/>
      <c r="FT120" s="231"/>
      <c r="FU120" s="231"/>
      <c r="FV120" s="231"/>
      <c r="FW120" s="231"/>
      <c r="FX120" s="231"/>
      <c r="FY120" s="231"/>
      <c r="FZ120" s="231"/>
      <c r="GA120" s="231"/>
      <c r="GB120" s="231"/>
      <c r="GC120" s="231"/>
      <c r="GD120" s="231"/>
      <c r="GE120" s="231"/>
      <c r="GF120" s="231"/>
      <c r="GG120" s="231"/>
      <c r="GH120" s="231"/>
      <c r="GI120" s="231"/>
      <c r="GJ120" s="231"/>
      <c r="GK120" s="231"/>
      <c r="GL120" s="231"/>
      <c r="GM120" s="231"/>
      <c r="GN120" s="231"/>
      <c r="GO120" s="231"/>
      <c r="GP120" s="231"/>
      <c r="GQ120" s="231"/>
      <c r="GR120" s="231"/>
      <c r="GS120" s="231"/>
      <c r="GT120" s="231"/>
      <c r="GU120" s="231"/>
      <c r="GV120" s="231"/>
      <c r="GW120" s="231"/>
      <c r="GX120" s="231"/>
      <c r="GY120" s="231"/>
      <c r="GZ120" s="231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1"/>
      <c r="HN120" s="231"/>
      <c r="HO120" s="231"/>
      <c r="HP120" s="231"/>
      <c r="HQ120" s="231"/>
      <c r="HR120" s="231"/>
      <c r="HS120" s="231"/>
      <c r="HT120" s="231"/>
      <c r="HU120" s="231"/>
      <c r="HV120" s="231"/>
      <c r="HW120" s="231"/>
      <c r="HX120" s="231"/>
      <c r="HY120" s="231"/>
      <c r="HZ120" s="231"/>
      <c r="IA120" s="231"/>
      <c r="IB120" s="231"/>
      <c r="IC120" s="231"/>
      <c r="ID120" s="231"/>
      <c r="IE120" s="231"/>
      <c r="IF120" s="231"/>
      <c r="IG120" s="231"/>
      <c r="IH120" s="231"/>
      <c r="II120" s="231"/>
      <c r="IJ120" s="231"/>
      <c r="IK120" s="231"/>
      <c r="IL120" s="231"/>
      <c r="IM120" s="231"/>
      <c r="IN120" s="231"/>
      <c r="IO120" s="231"/>
      <c r="IP120" s="231"/>
      <c r="IQ120" s="231"/>
      <c r="IR120" s="231"/>
      <c r="IS120" s="231"/>
      <c r="IT120" s="231"/>
      <c r="IU120" s="231"/>
      <c r="IV120" s="231"/>
    </row>
    <row r="121" spans="1:256" ht="18">
      <c r="A121" s="240" t="s">
        <v>349</v>
      </c>
      <c r="B121" s="248">
        <v>1027807.94</v>
      </c>
      <c r="C121" s="248">
        <v>1023429.15</v>
      </c>
      <c r="D121" s="238"/>
      <c r="E121" s="238"/>
      <c r="F121" s="239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  <c r="EN121" s="231"/>
      <c r="EO121" s="231"/>
      <c r="EP121" s="231"/>
      <c r="EQ121" s="231"/>
      <c r="ER121" s="231"/>
      <c r="ES121" s="231"/>
      <c r="ET121" s="231"/>
      <c r="EU121" s="231"/>
      <c r="EV121" s="231"/>
      <c r="EW121" s="231"/>
      <c r="EX121" s="231"/>
      <c r="EY121" s="231"/>
      <c r="EZ121" s="231"/>
      <c r="FA121" s="231"/>
      <c r="FB121" s="231"/>
      <c r="FC121" s="231"/>
      <c r="FD121" s="231"/>
      <c r="FE121" s="231"/>
      <c r="FF121" s="231"/>
      <c r="FG121" s="231"/>
      <c r="FH121" s="231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  <c r="FU121" s="231"/>
      <c r="FV121" s="231"/>
      <c r="FW121" s="231"/>
      <c r="FX121" s="231"/>
      <c r="FY121" s="231"/>
      <c r="FZ121" s="231"/>
      <c r="GA121" s="231"/>
      <c r="GB121" s="231"/>
      <c r="GC121" s="231"/>
      <c r="GD121" s="231"/>
      <c r="GE121" s="231"/>
      <c r="GF121" s="231"/>
      <c r="GG121" s="231"/>
      <c r="GH121" s="231"/>
      <c r="GI121" s="231"/>
      <c r="GJ121" s="231"/>
      <c r="GK121" s="231"/>
      <c r="GL121" s="231"/>
      <c r="GM121" s="231"/>
      <c r="GN121" s="231"/>
      <c r="GO121" s="231"/>
      <c r="GP121" s="231"/>
      <c r="GQ121" s="231"/>
      <c r="GR121" s="231"/>
      <c r="GS121" s="231"/>
      <c r="GT121" s="231"/>
      <c r="GU121" s="231"/>
      <c r="GV121" s="231"/>
      <c r="GW121" s="231"/>
      <c r="GX121" s="231"/>
      <c r="GY121" s="231"/>
      <c r="GZ121" s="231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1"/>
      <c r="HN121" s="231"/>
      <c r="HO121" s="231"/>
      <c r="HP121" s="231"/>
      <c r="HQ121" s="231"/>
      <c r="HR121" s="231"/>
      <c r="HS121" s="231"/>
      <c r="HT121" s="231"/>
      <c r="HU121" s="231"/>
      <c r="HV121" s="231"/>
      <c r="HW121" s="231"/>
      <c r="HX121" s="231"/>
      <c r="HY121" s="231"/>
      <c r="HZ121" s="231"/>
      <c r="IA121" s="231"/>
      <c r="IB121" s="231"/>
      <c r="IC121" s="231"/>
      <c r="ID121" s="231"/>
      <c r="IE121" s="231"/>
      <c r="IF121" s="231"/>
      <c r="IG121" s="231"/>
      <c r="IH121" s="231"/>
      <c r="II121" s="231"/>
      <c r="IJ121" s="231"/>
      <c r="IK121" s="231"/>
      <c r="IL121" s="231"/>
      <c r="IM121" s="231"/>
      <c r="IN121" s="231"/>
      <c r="IO121" s="231"/>
      <c r="IP121" s="231"/>
      <c r="IQ121" s="231"/>
      <c r="IR121" s="231"/>
      <c r="IS121" s="231"/>
      <c r="IT121" s="231"/>
      <c r="IU121" s="231"/>
      <c r="IV121" s="231"/>
    </row>
    <row r="122" spans="1:256" ht="18">
      <c r="A122" s="240" t="s">
        <v>106</v>
      </c>
      <c r="B122" s="248" t="s">
        <v>106</v>
      </c>
      <c r="C122" s="248"/>
      <c r="D122" s="238"/>
      <c r="E122" s="238"/>
      <c r="F122" s="239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  <c r="EK122" s="231"/>
      <c r="EL122" s="231"/>
      <c r="EM122" s="231"/>
      <c r="EN122" s="231"/>
      <c r="EO122" s="231"/>
      <c r="EP122" s="231"/>
      <c r="EQ122" s="231"/>
      <c r="ER122" s="231"/>
      <c r="ES122" s="231"/>
      <c r="ET122" s="231"/>
      <c r="EU122" s="231"/>
      <c r="EV122" s="231"/>
      <c r="EW122" s="231"/>
      <c r="EX122" s="231"/>
      <c r="EY122" s="231"/>
      <c r="EZ122" s="231"/>
      <c r="FA122" s="231"/>
      <c r="FB122" s="231"/>
      <c r="FC122" s="231"/>
      <c r="FD122" s="231"/>
      <c r="FE122" s="231"/>
      <c r="FF122" s="231"/>
      <c r="FG122" s="231"/>
      <c r="FH122" s="231"/>
      <c r="FI122" s="231"/>
      <c r="FJ122" s="231"/>
      <c r="FK122" s="231"/>
      <c r="FL122" s="231"/>
      <c r="FM122" s="231"/>
      <c r="FN122" s="231"/>
      <c r="FO122" s="231"/>
      <c r="FP122" s="231"/>
      <c r="FQ122" s="231"/>
      <c r="FR122" s="231"/>
      <c r="FS122" s="231"/>
      <c r="FT122" s="231"/>
      <c r="FU122" s="231"/>
      <c r="FV122" s="231"/>
      <c r="FW122" s="231"/>
      <c r="FX122" s="231"/>
      <c r="FY122" s="231"/>
      <c r="FZ122" s="231"/>
      <c r="GA122" s="231"/>
      <c r="GB122" s="231"/>
      <c r="GC122" s="231"/>
      <c r="GD122" s="231"/>
      <c r="GE122" s="231"/>
      <c r="GF122" s="231"/>
      <c r="GG122" s="231"/>
      <c r="GH122" s="231"/>
      <c r="GI122" s="231"/>
      <c r="GJ122" s="231"/>
      <c r="GK122" s="231"/>
      <c r="GL122" s="231"/>
      <c r="GM122" s="231"/>
      <c r="GN122" s="231"/>
      <c r="GO122" s="231"/>
      <c r="GP122" s="231"/>
      <c r="GQ122" s="231"/>
      <c r="GR122" s="231"/>
      <c r="GS122" s="231"/>
      <c r="GT122" s="231"/>
      <c r="GU122" s="231"/>
      <c r="GV122" s="231"/>
      <c r="GW122" s="231"/>
      <c r="GX122" s="231"/>
      <c r="GY122" s="231"/>
      <c r="GZ122" s="231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1"/>
      <c r="IH122" s="231"/>
      <c r="II122" s="231"/>
      <c r="IJ122" s="231"/>
      <c r="IK122" s="231"/>
      <c r="IL122" s="231"/>
      <c r="IM122" s="231"/>
      <c r="IN122" s="231"/>
      <c r="IO122" s="231"/>
      <c r="IP122" s="231"/>
      <c r="IQ122" s="231"/>
      <c r="IR122" s="231"/>
      <c r="IS122" s="231"/>
      <c r="IT122" s="231"/>
      <c r="IU122" s="231"/>
      <c r="IV122" s="231"/>
    </row>
    <row r="123" spans="1:256" ht="18">
      <c r="A123" s="242" t="s">
        <v>219</v>
      </c>
      <c r="B123" s="238">
        <f>SUM(B97:B122)</f>
        <v>87692300.24999999</v>
      </c>
      <c r="C123" s="238">
        <f>SUM(C97:C122)</f>
        <v>83888397.86000003</v>
      </c>
      <c r="D123" s="238">
        <f>C123-B123</f>
        <v>-3803902.389999956</v>
      </c>
      <c r="E123" s="243">
        <f>D123/B123</f>
        <v>-0.043377837953337946</v>
      </c>
      <c r="F123" s="239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1"/>
      <c r="ES123" s="231"/>
      <c r="ET123" s="231"/>
      <c r="EU123" s="231"/>
      <c r="EV123" s="231"/>
      <c r="EW123" s="231"/>
      <c r="EX123" s="231"/>
      <c r="EY123" s="231"/>
      <c r="EZ123" s="231"/>
      <c r="FA123" s="231"/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1"/>
      <c r="FW123" s="231"/>
      <c r="FX123" s="231"/>
      <c r="FY123" s="231"/>
      <c r="FZ123" s="231"/>
      <c r="GA123" s="231"/>
      <c r="GB123" s="231"/>
      <c r="GC123" s="231"/>
      <c r="GD123" s="231"/>
      <c r="GE123" s="231"/>
      <c r="GF123" s="231"/>
      <c r="GG123" s="231"/>
      <c r="GH123" s="231"/>
      <c r="GI123" s="231"/>
      <c r="GJ123" s="231"/>
      <c r="GK123" s="231"/>
      <c r="GL123" s="231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1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1"/>
      <c r="IH123" s="231"/>
      <c r="II123" s="231"/>
      <c r="IJ123" s="231"/>
      <c r="IK123" s="231"/>
      <c r="IL123" s="231"/>
      <c r="IM123" s="231"/>
      <c r="IN123" s="231"/>
      <c r="IO123" s="231"/>
      <c r="IP123" s="231"/>
      <c r="IQ123" s="231"/>
      <c r="IR123" s="231"/>
      <c r="IS123" s="231"/>
      <c r="IT123" s="231"/>
      <c r="IU123" s="231"/>
      <c r="IV123" s="231"/>
    </row>
    <row r="124" spans="1:256" ht="18">
      <c r="A124" s="249" t="s">
        <v>106</v>
      </c>
      <c r="B124" s="249"/>
      <c r="C124" s="249"/>
      <c r="D124" s="249"/>
      <c r="E124" s="249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  <c r="EN124" s="231"/>
      <c r="EO124" s="231"/>
      <c r="EP124" s="231"/>
      <c r="EQ124" s="231"/>
      <c r="ER124" s="231"/>
      <c r="ES124" s="231"/>
      <c r="ET124" s="231"/>
      <c r="EU124" s="231"/>
      <c r="EV124" s="231"/>
      <c r="EW124" s="231"/>
      <c r="EX124" s="231"/>
      <c r="EY124" s="231"/>
      <c r="EZ124" s="231"/>
      <c r="FA124" s="231"/>
      <c r="FB124" s="231"/>
      <c r="FC124" s="231"/>
      <c r="FD124" s="231"/>
      <c r="FE124" s="231"/>
      <c r="FF124" s="231"/>
      <c r="FG124" s="231"/>
      <c r="FH124" s="231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1"/>
      <c r="FW124" s="231"/>
      <c r="FX124" s="231"/>
      <c r="FY124" s="231"/>
      <c r="FZ124" s="231"/>
      <c r="GA124" s="231"/>
      <c r="GB124" s="231"/>
      <c r="GC124" s="231"/>
      <c r="GD124" s="231"/>
      <c r="GE124" s="231"/>
      <c r="GF124" s="231"/>
      <c r="GG124" s="231"/>
      <c r="GH124" s="231"/>
      <c r="GI124" s="231"/>
      <c r="GJ124" s="231"/>
      <c r="GK124" s="231"/>
      <c r="GL124" s="231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1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1"/>
      <c r="IH124" s="231"/>
      <c r="II124" s="231"/>
      <c r="IJ124" s="231"/>
      <c r="IK124" s="231"/>
      <c r="IL124" s="231"/>
      <c r="IM124" s="231"/>
      <c r="IN124" s="231"/>
      <c r="IO124" s="231"/>
      <c r="IP124" s="231"/>
      <c r="IQ124" s="231"/>
      <c r="IR124" s="231"/>
      <c r="IS124" s="231"/>
      <c r="IT124" s="231"/>
      <c r="IU124" s="231"/>
      <c r="IV124" s="231"/>
    </row>
    <row r="125" spans="1:256" ht="18">
      <c r="A125" s="228"/>
      <c r="B125" s="228"/>
      <c r="C125" s="228"/>
      <c r="D125" s="228"/>
      <c r="E125" s="228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1"/>
      <c r="FQ125" s="231"/>
      <c r="FR125" s="231"/>
      <c r="FS125" s="231"/>
      <c r="FT125" s="231"/>
      <c r="FU125" s="231"/>
      <c r="FV125" s="231"/>
      <c r="FW125" s="231"/>
      <c r="FX125" s="231"/>
      <c r="FY125" s="231"/>
      <c r="FZ125" s="231"/>
      <c r="GA125" s="231"/>
      <c r="GB125" s="231"/>
      <c r="GC125" s="231"/>
      <c r="GD125" s="231"/>
      <c r="GE125" s="231"/>
      <c r="GF125" s="231"/>
      <c r="GG125" s="231"/>
      <c r="GH125" s="231"/>
      <c r="GI125" s="231"/>
      <c r="GJ125" s="231"/>
      <c r="GK125" s="231"/>
      <c r="GL125" s="231"/>
      <c r="GM125" s="231"/>
      <c r="GN125" s="231"/>
      <c r="GO125" s="231"/>
      <c r="GP125" s="231"/>
      <c r="GQ125" s="231"/>
      <c r="GR125" s="231"/>
      <c r="GS125" s="231"/>
      <c r="GT125" s="231"/>
      <c r="GU125" s="231"/>
      <c r="GV125" s="231"/>
      <c r="GW125" s="231"/>
      <c r="GX125" s="231"/>
      <c r="GY125" s="231"/>
      <c r="GZ125" s="231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1"/>
      <c r="IH125" s="231"/>
      <c r="II125" s="231"/>
      <c r="IJ125" s="231"/>
      <c r="IK125" s="231"/>
      <c r="IL125" s="231"/>
      <c r="IM125" s="231"/>
      <c r="IN125" s="231"/>
      <c r="IO125" s="231"/>
      <c r="IP125" s="231"/>
      <c r="IQ125" s="231"/>
      <c r="IR125" s="231"/>
      <c r="IS125" s="231"/>
      <c r="IT125" s="231"/>
      <c r="IU125" s="231"/>
      <c r="IV125" s="231"/>
    </row>
    <row r="126" spans="1:256" ht="18">
      <c r="A126" s="228"/>
      <c r="B126" s="229" t="s">
        <v>0</v>
      </c>
      <c r="C126" s="229"/>
      <c r="D126" s="229"/>
      <c r="E126" s="228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  <c r="IT126" s="231"/>
      <c r="IU126" s="231"/>
      <c r="IV126" s="231"/>
    </row>
    <row r="127" spans="1:256" ht="18">
      <c r="A127" s="228" t="s">
        <v>105</v>
      </c>
      <c r="B127" s="229" t="s">
        <v>285</v>
      </c>
      <c r="C127" s="229"/>
      <c r="D127" s="229"/>
      <c r="E127" s="228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  <c r="EN127" s="231"/>
      <c r="EO127" s="231"/>
      <c r="EP127" s="231"/>
      <c r="EQ127" s="231"/>
      <c r="ER127" s="231"/>
      <c r="ES127" s="231"/>
      <c r="ET127" s="231"/>
      <c r="EU127" s="231"/>
      <c r="EV127" s="231"/>
      <c r="EW127" s="231"/>
      <c r="EX127" s="231"/>
      <c r="EY127" s="231"/>
      <c r="EZ127" s="231"/>
      <c r="FA127" s="231"/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  <c r="IL127" s="231"/>
      <c r="IM127" s="231"/>
      <c r="IN127" s="231"/>
      <c r="IO127" s="231"/>
      <c r="IP127" s="231"/>
      <c r="IQ127" s="231"/>
      <c r="IR127" s="231"/>
      <c r="IS127" s="231"/>
      <c r="IT127" s="231"/>
      <c r="IU127" s="231"/>
      <c r="IV127" s="231"/>
    </row>
    <row r="128" spans="1:256" ht="18">
      <c r="A128" s="233" t="s">
        <v>350</v>
      </c>
      <c r="B128" s="228" t="s">
        <v>105</v>
      </c>
      <c r="C128" s="228"/>
      <c r="D128" s="228"/>
      <c r="E128" s="233" t="s">
        <v>351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  <c r="EK128" s="231"/>
      <c r="EL128" s="231"/>
      <c r="EM128" s="231"/>
      <c r="EN128" s="231"/>
      <c r="EO128" s="231"/>
      <c r="EP128" s="231"/>
      <c r="EQ128" s="231"/>
      <c r="ER128" s="231"/>
      <c r="ES128" s="231"/>
      <c r="ET128" s="231"/>
      <c r="EU128" s="231"/>
      <c r="EV128" s="231"/>
      <c r="EW128" s="231"/>
      <c r="EX128" s="231"/>
      <c r="EY128" s="231"/>
      <c r="EZ128" s="231"/>
      <c r="FA128" s="231"/>
      <c r="FB128" s="231"/>
      <c r="FC128" s="231"/>
      <c r="FD128" s="231"/>
      <c r="FE128" s="231"/>
      <c r="FF128" s="231"/>
      <c r="FG128" s="231"/>
      <c r="FH128" s="231"/>
      <c r="FI128" s="231"/>
      <c r="FJ128" s="231"/>
      <c r="FK128" s="231"/>
      <c r="FL128" s="231"/>
      <c r="FM128" s="231"/>
      <c r="FN128" s="231"/>
      <c r="FO128" s="231"/>
      <c r="FP128" s="231"/>
      <c r="FQ128" s="231"/>
      <c r="FR128" s="231"/>
      <c r="FS128" s="231"/>
      <c r="FT128" s="231"/>
      <c r="FU128" s="231"/>
      <c r="FV128" s="231"/>
      <c r="FW128" s="231"/>
      <c r="FX128" s="231"/>
      <c r="FY128" s="231"/>
      <c r="FZ128" s="231"/>
      <c r="GA128" s="231"/>
      <c r="GB128" s="231"/>
      <c r="GC128" s="231"/>
      <c r="GD128" s="231"/>
      <c r="GE128" s="231"/>
      <c r="GF128" s="231"/>
      <c r="GG128" s="231"/>
      <c r="GH128" s="231"/>
      <c r="GI128" s="231"/>
      <c r="GJ128" s="231"/>
      <c r="GK128" s="231"/>
      <c r="GL128" s="231"/>
      <c r="GM128" s="231"/>
      <c r="GN128" s="231"/>
      <c r="GO128" s="231"/>
      <c r="GP128" s="231"/>
      <c r="GQ128" s="231"/>
      <c r="GR128" s="231"/>
      <c r="GS128" s="231"/>
      <c r="GT128" s="231"/>
      <c r="GU128" s="231"/>
      <c r="GV128" s="231"/>
      <c r="GW128" s="231"/>
      <c r="GX128" s="231"/>
      <c r="GY128" s="231"/>
      <c r="GZ128" s="231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1"/>
      <c r="IH128" s="231"/>
      <c r="II128" s="231"/>
      <c r="IJ128" s="231"/>
      <c r="IK128" s="231"/>
      <c r="IL128" s="231"/>
      <c r="IM128" s="231"/>
      <c r="IN128" s="231"/>
      <c r="IO128" s="231"/>
      <c r="IP128" s="231"/>
      <c r="IQ128" s="231"/>
      <c r="IR128" s="231"/>
      <c r="IS128" s="231"/>
      <c r="IT128" s="231"/>
      <c r="IU128" s="231"/>
      <c r="IV128" s="231"/>
    </row>
    <row r="129" spans="1:256" ht="18">
      <c r="A129" s="234" t="s">
        <v>243</v>
      </c>
      <c r="B129" s="234" t="s">
        <v>244</v>
      </c>
      <c r="C129" s="234" t="s">
        <v>245</v>
      </c>
      <c r="D129" s="234" t="s">
        <v>246</v>
      </c>
      <c r="E129" s="234" t="s">
        <v>247</v>
      </c>
      <c r="F129" s="239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1"/>
      <c r="CY129" s="231"/>
      <c r="CZ129" s="231"/>
      <c r="DA129" s="231"/>
      <c r="DB129" s="231"/>
      <c r="DC129" s="231"/>
      <c r="DD129" s="231"/>
      <c r="DE129" s="231"/>
      <c r="DF129" s="231"/>
      <c r="DG129" s="231"/>
      <c r="DH129" s="231"/>
      <c r="DI129" s="231"/>
      <c r="DJ129" s="231"/>
      <c r="DK129" s="231"/>
      <c r="DL129" s="231"/>
      <c r="DM129" s="231"/>
      <c r="DN129" s="231"/>
      <c r="DO129" s="231"/>
      <c r="DP129" s="231"/>
      <c r="DQ129" s="231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  <c r="EG129" s="231"/>
      <c r="EH129" s="231"/>
      <c r="EI129" s="231"/>
      <c r="EJ129" s="231"/>
      <c r="EK129" s="231"/>
      <c r="EL129" s="231"/>
      <c r="EM129" s="231"/>
      <c r="EN129" s="231"/>
      <c r="EO129" s="231"/>
      <c r="EP129" s="231"/>
      <c r="EQ129" s="231"/>
      <c r="ER129" s="231"/>
      <c r="ES129" s="231"/>
      <c r="ET129" s="231"/>
      <c r="EU129" s="231"/>
      <c r="EV129" s="231"/>
      <c r="EW129" s="231"/>
      <c r="EX129" s="231"/>
      <c r="EY129" s="231"/>
      <c r="EZ129" s="231"/>
      <c r="FA129" s="231"/>
      <c r="FB129" s="231"/>
      <c r="FC129" s="231"/>
      <c r="FD129" s="231"/>
      <c r="FE129" s="231"/>
      <c r="FF129" s="231"/>
      <c r="FG129" s="231"/>
      <c r="FH129" s="231"/>
      <c r="FI129" s="231"/>
      <c r="FJ129" s="231"/>
      <c r="FK129" s="231"/>
      <c r="FL129" s="231"/>
      <c r="FM129" s="231"/>
      <c r="FN129" s="231"/>
      <c r="FO129" s="231"/>
      <c r="FP129" s="231"/>
      <c r="FQ129" s="231"/>
      <c r="FR129" s="231"/>
      <c r="FS129" s="231"/>
      <c r="FT129" s="231"/>
      <c r="FU129" s="231"/>
      <c r="FV129" s="231"/>
      <c r="FW129" s="231"/>
      <c r="FX129" s="231"/>
      <c r="FY129" s="231"/>
      <c r="FZ129" s="231"/>
      <c r="GA129" s="231"/>
      <c r="GB129" s="231"/>
      <c r="GC129" s="231"/>
      <c r="GD129" s="231"/>
      <c r="GE129" s="231"/>
      <c r="GF129" s="231"/>
      <c r="GG129" s="231"/>
      <c r="GH129" s="231"/>
      <c r="GI129" s="231"/>
      <c r="GJ129" s="231"/>
      <c r="GK129" s="231"/>
      <c r="GL129" s="231"/>
      <c r="GM129" s="231"/>
      <c r="GN129" s="231"/>
      <c r="GO129" s="231"/>
      <c r="GP129" s="231"/>
      <c r="GQ129" s="231"/>
      <c r="GR129" s="231"/>
      <c r="GS129" s="231"/>
      <c r="GT129" s="231"/>
      <c r="GU129" s="231"/>
      <c r="GV129" s="231"/>
      <c r="GW129" s="231"/>
      <c r="GX129" s="231"/>
      <c r="GY129" s="231"/>
      <c r="GZ129" s="231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1"/>
      <c r="HN129" s="231"/>
      <c r="HO129" s="231"/>
      <c r="HP129" s="231"/>
      <c r="HQ129" s="231"/>
      <c r="HR129" s="231"/>
      <c r="HS129" s="231"/>
      <c r="HT129" s="231"/>
      <c r="HU129" s="231"/>
      <c r="HV129" s="231"/>
      <c r="HW129" s="231"/>
      <c r="HX129" s="231"/>
      <c r="HY129" s="231"/>
      <c r="HZ129" s="231"/>
      <c r="IA129" s="231"/>
      <c r="IB129" s="231"/>
      <c r="IC129" s="231"/>
      <c r="ID129" s="231"/>
      <c r="IE129" s="231"/>
      <c r="IF129" s="231"/>
      <c r="IG129" s="231"/>
      <c r="IH129" s="231"/>
      <c r="II129" s="231"/>
      <c r="IJ129" s="231"/>
      <c r="IK129" s="231"/>
      <c r="IL129" s="231"/>
      <c r="IM129" s="231"/>
      <c r="IN129" s="231"/>
      <c r="IO129" s="231"/>
      <c r="IP129" s="231"/>
      <c r="IQ129" s="231"/>
      <c r="IR129" s="231"/>
      <c r="IS129" s="231"/>
      <c r="IT129" s="231"/>
      <c r="IU129" s="231"/>
      <c r="IV129" s="231"/>
    </row>
    <row r="130" spans="1:256" ht="18">
      <c r="A130" s="237" t="s">
        <v>352</v>
      </c>
      <c r="B130" s="238" t="s">
        <v>106</v>
      </c>
      <c r="C130" s="238" t="s">
        <v>106</v>
      </c>
      <c r="D130" s="238"/>
      <c r="E130" s="238"/>
      <c r="F130" s="239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1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1"/>
      <c r="EI130" s="231"/>
      <c r="EJ130" s="231"/>
      <c r="EK130" s="231"/>
      <c r="EL130" s="231"/>
      <c r="EM130" s="231"/>
      <c r="EN130" s="231"/>
      <c r="EO130" s="231"/>
      <c r="EP130" s="231"/>
      <c r="EQ130" s="231"/>
      <c r="ER130" s="231"/>
      <c r="ES130" s="231"/>
      <c r="ET130" s="231"/>
      <c r="EU130" s="231"/>
      <c r="EV130" s="231"/>
      <c r="EW130" s="231"/>
      <c r="EX130" s="231"/>
      <c r="EY130" s="231"/>
      <c r="EZ130" s="231"/>
      <c r="FA130" s="231"/>
      <c r="FB130" s="231"/>
      <c r="FC130" s="231"/>
      <c r="FD130" s="231"/>
      <c r="FE130" s="231"/>
      <c r="FF130" s="231"/>
      <c r="FG130" s="231"/>
      <c r="FH130" s="231"/>
      <c r="FI130" s="231"/>
      <c r="FJ130" s="231"/>
      <c r="FK130" s="231"/>
      <c r="FL130" s="231"/>
      <c r="FM130" s="231"/>
      <c r="FN130" s="231"/>
      <c r="FO130" s="231"/>
      <c r="FP130" s="231"/>
      <c r="FQ130" s="231"/>
      <c r="FR130" s="231"/>
      <c r="FS130" s="231"/>
      <c r="FT130" s="231"/>
      <c r="FU130" s="231"/>
      <c r="FV130" s="231"/>
      <c r="FW130" s="231"/>
      <c r="FX130" s="231"/>
      <c r="FY130" s="231"/>
      <c r="FZ130" s="231"/>
      <c r="GA130" s="231"/>
      <c r="GB130" s="231"/>
      <c r="GC130" s="231"/>
      <c r="GD130" s="231"/>
      <c r="GE130" s="231"/>
      <c r="GF130" s="231"/>
      <c r="GG130" s="231"/>
      <c r="GH130" s="231"/>
      <c r="GI130" s="231"/>
      <c r="GJ130" s="231"/>
      <c r="GK130" s="231"/>
      <c r="GL130" s="231"/>
      <c r="GM130" s="231"/>
      <c r="GN130" s="231"/>
      <c r="GO130" s="231"/>
      <c r="GP130" s="231"/>
      <c r="GQ130" s="231"/>
      <c r="GR130" s="231"/>
      <c r="GS130" s="231"/>
      <c r="GT130" s="231"/>
      <c r="GU130" s="231"/>
      <c r="GV130" s="231"/>
      <c r="GW130" s="231"/>
      <c r="GX130" s="231"/>
      <c r="GY130" s="231"/>
      <c r="GZ130" s="231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1"/>
      <c r="IH130" s="231"/>
      <c r="II130" s="231"/>
      <c r="IJ130" s="231"/>
      <c r="IK130" s="231"/>
      <c r="IL130" s="231"/>
      <c r="IM130" s="231"/>
      <c r="IN130" s="231"/>
      <c r="IO130" s="231"/>
      <c r="IP130" s="231"/>
      <c r="IQ130" s="231"/>
      <c r="IR130" s="231"/>
      <c r="IS130" s="231"/>
      <c r="IT130" s="231"/>
      <c r="IU130" s="231"/>
      <c r="IV130" s="231"/>
    </row>
    <row r="131" spans="1:256" ht="18">
      <c r="A131" s="240" t="s">
        <v>353</v>
      </c>
      <c r="B131" s="241">
        <v>8392050.9</v>
      </c>
      <c r="C131" s="241">
        <v>9589150.34</v>
      </c>
      <c r="D131" s="240"/>
      <c r="E131" s="240"/>
      <c r="F131" s="239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1"/>
      <c r="BV131" s="231"/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  <c r="CW131" s="231"/>
      <c r="CX131" s="231"/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1"/>
      <c r="DK131" s="231"/>
      <c r="DL131" s="231"/>
      <c r="DM131" s="231"/>
      <c r="DN131" s="231"/>
      <c r="DO131" s="231"/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  <c r="EG131" s="231"/>
      <c r="EH131" s="231"/>
      <c r="EI131" s="231"/>
      <c r="EJ131" s="231"/>
      <c r="EK131" s="231"/>
      <c r="EL131" s="231"/>
      <c r="EM131" s="231"/>
      <c r="EN131" s="231"/>
      <c r="EO131" s="231"/>
      <c r="EP131" s="231"/>
      <c r="EQ131" s="231"/>
      <c r="ER131" s="231"/>
      <c r="ES131" s="231"/>
      <c r="ET131" s="231"/>
      <c r="EU131" s="231"/>
      <c r="EV131" s="231"/>
      <c r="EW131" s="231"/>
      <c r="EX131" s="231"/>
      <c r="EY131" s="231"/>
      <c r="EZ131" s="231"/>
      <c r="FA131" s="231"/>
      <c r="FB131" s="231"/>
      <c r="FC131" s="231"/>
      <c r="FD131" s="231"/>
      <c r="FE131" s="231"/>
      <c r="FF131" s="231"/>
      <c r="FG131" s="231"/>
      <c r="FH131" s="231"/>
      <c r="FI131" s="231"/>
      <c r="FJ131" s="231"/>
      <c r="FK131" s="231"/>
      <c r="FL131" s="231"/>
      <c r="FM131" s="231"/>
      <c r="FN131" s="231"/>
      <c r="FO131" s="231"/>
      <c r="FP131" s="231"/>
      <c r="FQ131" s="231"/>
      <c r="FR131" s="231"/>
      <c r="FS131" s="231"/>
      <c r="FT131" s="231"/>
      <c r="FU131" s="231"/>
      <c r="FV131" s="231"/>
      <c r="FW131" s="231"/>
      <c r="FX131" s="231"/>
      <c r="FY131" s="231"/>
      <c r="FZ131" s="231"/>
      <c r="GA131" s="231"/>
      <c r="GB131" s="231"/>
      <c r="GC131" s="231"/>
      <c r="GD131" s="231"/>
      <c r="GE131" s="231"/>
      <c r="GF131" s="231"/>
      <c r="GG131" s="231"/>
      <c r="GH131" s="231"/>
      <c r="GI131" s="231"/>
      <c r="GJ131" s="231"/>
      <c r="GK131" s="231"/>
      <c r="GL131" s="231"/>
      <c r="GM131" s="231"/>
      <c r="GN131" s="231"/>
      <c r="GO131" s="231"/>
      <c r="GP131" s="231"/>
      <c r="GQ131" s="231"/>
      <c r="GR131" s="231"/>
      <c r="GS131" s="231"/>
      <c r="GT131" s="231"/>
      <c r="GU131" s="231"/>
      <c r="GV131" s="231"/>
      <c r="GW131" s="231"/>
      <c r="GX131" s="231"/>
      <c r="GY131" s="231"/>
      <c r="GZ131" s="231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1"/>
      <c r="HN131" s="231"/>
      <c r="HO131" s="231"/>
      <c r="HP131" s="231"/>
      <c r="HQ131" s="231"/>
      <c r="HR131" s="231"/>
      <c r="HS131" s="231"/>
      <c r="HT131" s="231"/>
      <c r="HU131" s="231"/>
      <c r="HV131" s="231"/>
      <c r="HW131" s="231"/>
      <c r="HX131" s="231"/>
      <c r="HY131" s="231"/>
      <c r="HZ131" s="231"/>
      <c r="IA131" s="231"/>
      <c r="IB131" s="231"/>
      <c r="IC131" s="231"/>
      <c r="ID131" s="231"/>
      <c r="IE131" s="231"/>
      <c r="IF131" s="231"/>
      <c r="IG131" s="231"/>
      <c r="IH131" s="231"/>
      <c r="II131" s="231"/>
      <c r="IJ131" s="231"/>
      <c r="IK131" s="231"/>
      <c r="IL131" s="231"/>
      <c r="IM131" s="231"/>
      <c r="IN131" s="231"/>
      <c r="IO131" s="231"/>
      <c r="IP131" s="231"/>
      <c r="IQ131" s="231"/>
      <c r="IR131" s="231"/>
      <c r="IS131" s="231"/>
      <c r="IT131" s="231"/>
      <c r="IU131" s="231"/>
      <c r="IV131" s="231"/>
    </row>
    <row r="132" spans="1:256" ht="18">
      <c r="A132" s="240" t="s">
        <v>354</v>
      </c>
      <c r="B132" s="248">
        <v>4546455.58</v>
      </c>
      <c r="C132" s="248">
        <v>4005459.2</v>
      </c>
      <c r="D132" s="238"/>
      <c r="E132" s="238"/>
      <c r="F132" s="239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  <c r="FG132" s="231"/>
      <c r="FH132" s="231"/>
      <c r="FI132" s="231"/>
      <c r="FJ132" s="231"/>
      <c r="FK132" s="231"/>
      <c r="FL132" s="231"/>
      <c r="FM132" s="231"/>
      <c r="FN132" s="231"/>
      <c r="FO132" s="231"/>
      <c r="FP132" s="231"/>
      <c r="FQ132" s="231"/>
      <c r="FR132" s="231"/>
      <c r="FS132" s="231"/>
      <c r="FT132" s="231"/>
      <c r="FU132" s="231"/>
      <c r="FV132" s="231"/>
      <c r="FW132" s="231"/>
      <c r="FX132" s="231"/>
      <c r="FY132" s="231"/>
      <c r="FZ132" s="231"/>
      <c r="GA132" s="231"/>
      <c r="GB132" s="231"/>
      <c r="GC132" s="231"/>
      <c r="GD132" s="231"/>
      <c r="GE132" s="231"/>
      <c r="GF132" s="231"/>
      <c r="GG132" s="231"/>
      <c r="GH132" s="231"/>
      <c r="GI132" s="231"/>
      <c r="GJ132" s="231"/>
      <c r="GK132" s="231"/>
      <c r="GL132" s="231"/>
      <c r="GM132" s="231"/>
      <c r="GN132" s="231"/>
      <c r="GO132" s="231"/>
      <c r="GP132" s="231"/>
      <c r="GQ132" s="231"/>
      <c r="GR132" s="231"/>
      <c r="GS132" s="231"/>
      <c r="GT132" s="231"/>
      <c r="GU132" s="231"/>
      <c r="GV132" s="231"/>
      <c r="GW132" s="231"/>
      <c r="GX132" s="231"/>
      <c r="GY132" s="231"/>
      <c r="GZ132" s="231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1"/>
      <c r="IH132" s="231"/>
      <c r="II132" s="231"/>
      <c r="IJ132" s="231"/>
      <c r="IK132" s="231"/>
      <c r="IL132" s="231"/>
      <c r="IM132" s="231"/>
      <c r="IN132" s="231"/>
      <c r="IO132" s="231"/>
      <c r="IP132" s="231"/>
      <c r="IQ132" s="231"/>
      <c r="IR132" s="231"/>
      <c r="IS132" s="231"/>
      <c r="IT132" s="231"/>
      <c r="IU132" s="231"/>
      <c r="IV132" s="231"/>
    </row>
    <row r="133" spans="1:256" ht="18">
      <c r="A133" s="240" t="s">
        <v>355</v>
      </c>
      <c r="B133" s="248">
        <v>93985.69</v>
      </c>
      <c r="C133" s="248">
        <v>85932.58</v>
      </c>
      <c r="D133" s="238"/>
      <c r="E133" s="238"/>
      <c r="F133" s="239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31"/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  <c r="CW133" s="231"/>
      <c r="CX133" s="231"/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1"/>
      <c r="DK133" s="231"/>
      <c r="DL133" s="231"/>
      <c r="DM133" s="231"/>
      <c r="DN133" s="231"/>
      <c r="DO133" s="231"/>
      <c r="DP133" s="231"/>
      <c r="DQ133" s="231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  <c r="EG133" s="231"/>
      <c r="EH133" s="231"/>
      <c r="EI133" s="231"/>
      <c r="EJ133" s="231"/>
      <c r="EK133" s="231"/>
      <c r="EL133" s="231"/>
      <c r="EM133" s="231"/>
      <c r="EN133" s="231"/>
      <c r="EO133" s="231"/>
      <c r="EP133" s="231"/>
      <c r="EQ133" s="231"/>
      <c r="ER133" s="231"/>
      <c r="ES133" s="231"/>
      <c r="ET133" s="231"/>
      <c r="EU133" s="231"/>
      <c r="EV133" s="231"/>
      <c r="EW133" s="231"/>
      <c r="EX133" s="231"/>
      <c r="EY133" s="231"/>
      <c r="EZ133" s="231"/>
      <c r="FA133" s="231"/>
      <c r="FB133" s="231"/>
      <c r="FC133" s="231"/>
      <c r="FD133" s="231"/>
      <c r="FE133" s="231"/>
      <c r="FF133" s="231"/>
      <c r="FG133" s="231"/>
      <c r="FH133" s="231"/>
      <c r="FI133" s="231"/>
      <c r="FJ133" s="231"/>
      <c r="FK133" s="231"/>
      <c r="FL133" s="231"/>
      <c r="FM133" s="231"/>
      <c r="FN133" s="231"/>
      <c r="FO133" s="231"/>
      <c r="FP133" s="231"/>
      <c r="FQ133" s="231"/>
      <c r="FR133" s="231"/>
      <c r="FS133" s="231"/>
      <c r="FT133" s="231"/>
      <c r="FU133" s="231"/>
      <c r="FV133" s="231"/>
      <c r="FW133" s="231"/>
      <c r="FX133" s="231"/>
      <c r="FY133" s="231"/>
      <c r="FZ133" s="231"/>
      <c r="GA133" s="231"/>
      <c r="GB133" s="231"/>
      <c r="GC133" s="231"/>
      <c r="GD133" s="231"/>
      <c r="GE133" s="231"/>
      <c r="GF133" s="231"/>
      <c r="GG133" s="231"/>
      <c r="GH133" s="231"/>
      <c r="GI133" s="231"/>
      <c r="GJ133" s="231"/>
      <c r="GK133" s="231"/>
      <c r="GL133" s="231"/>
      <c r="GM133" s="231"/>
      <c r="GN133" s="231"/>
      <c r="GO133" s="231"/>
      <c r="GP133" s="231"/>
      <c r="GQ133" s="231"/>
      <c r="GR133" s="231"/>
      <c r="GS133" s="231"/>
      <c r="GT133" s="231"/>
      <c r="GU133" s="231"/>
      <c r="GV133" s="231"/>
      <c r="GW133" s="231"/>
      <c r="GX133" s="231"/>
      <c r="GY133" s="231"/>
      <c r="GZ133" s="231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1"/>
      <c r="HN133" s="231"/>
      <c r="HO133" s="231"/>
      <c r="HP133" s="231"/>
      <c r="HQ133" s="231"/>
      <c r="HR133" s="231"/>
      <c r="HS133" s="231"/>
      <c r="HT133" s="231"/>
      <c r="HU133" s="231"/>
      <c r="HV133" s="231"/>
      <c r="HW133" s="231"/>
      <c r="HX133" s="231"/>
      <c r="HY133" s="231"/>
      <c r="HZ133" s="231"/>
      <c r="IA133" s="231"/>
      <c r="IB133" s="231"/>
      <c r="IC133" s="231"/>
      <c r="ID133" s="231"/>
      <c r="IE133" s="231"/>
      <c r="IF133" s="231"/>
      <c r="IG133" s="231"/>
      <c r="IH133" s="231"/>
      <c r="II133" s="231"/>
      <c r="IJ133" s="231"/>
      <c r="IK133" s="231"/>
      <c r="IL133" s="231"/>
      <c r="IM133" s="231"/>
      <c r="IN133" s="231"/>
      <c r="IO133" s="231"/>
      <c r="IP133" s="231"/>
      <c r="IQ133" s="231"/>
      <c r="IR133" s="231"/>
      <c r="IS133" s="231"/>
      <c r="IT133" s="231"/>
      <c r="IU133" s="231"/>
      <c r="IV133" s="231"/>
    </row>
    <row r="134" spans="1:256" ht="18">
      <c r="A134" s="240" t="s">
        <v>356</v>
      </c>
      <c r="B134" s="248">
        <v>0</v>
      </c>
      <c r="C134" s="248">
        <v>0</v>
      </c>
      <c r="D134" s="238"/>
      <c r="E134" s="238"/>
      <c r="F134" s="239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  <c r="EK134" s="231"/>
      <c r="EL134" s="231"/>
      <c r="EM134" s="231"/>
      <c r="EN134" s="231"/>
      <c r="EO134" s="231"/>
      <c r="EP134" s="231"/>
      <c r="EQ134" s="231"/>
      <c r="ER134" s="231"/>
      <c r="ES134" s="231"/>
      <c r="ET134" s="231"/>
      <c r="EU134" s="231"/>
      <c r="EV134" s="231"/>
      <c r="EW134" s="231"/>
      <c r="EX134" s="231"/>
      <c r="EY134" s="231"/>
      <c r="EZ134" s="231"/>
      <c r="FA134" s="231"/>
      <c r="FB134" s="231"/>
      <c r="FC134" s="231"/>
      <c r="FD134" s="231"/>
      <c r="FE134" s="231"/>
      <c r="FF134" s="231"/>
      <c r="FG134" s="231"/>
      <c r="FH134" s="231"/>
      <c r="FI134" s="231"/>
      <c r="FJ134" s="231"/>
      <c r="FK134" s="231"/>
      <c r="FL134" s="231"/>
      <c r="FM134" s="231"/>
      <c r="FN134" s="231"/>
      <c r="FO134" s="231"/>
      <c r="FP134" s="231"/>
      <c r="FQ134" s="231"/>
      <c r="FR134" s="231"/>
      <c r="FS134" s="231"/>
      <c r="FT134" s="231"/>
      <c r="FU134" s="231"/>
      <c r="FV134" s="231"/>
      <c r="FW134" s="231"/>
      <c r="FX134" s="231"/>
      <c r="FY134" s="231"/>
      <c r="FZ134" s="231"/>
      <c r="GA134" s="231"/>
      <c r="GB134" s="231"/>
      <c r="GC134" s="231"/>
      <c r="GD134" s="231"/>
      <c r="GE134" s="231"/>
      <c r="GF134" s="231"/>
      <c r="GG134" s="231"/>
      <c r="GH134" s="231"/>
      <c r="GI134" s="231"/>
      <c r="GJ134" s="231"/>
      <c r="GK134" s="231"/>
      <c r="GL134" s="231"/>
      <c r="GM134" s="231"/>
      <c r="GN134" s="231"/>
      <c r="GO134" s="231"/>
      <c r="GP134" s="231"/>
      <c r="GQ134" s="231"/>
      <c r="GR134" s="231"/>
      <c r="GS134" s="231"/>
      <c r="GT134" s="231"/>
      <c r="GU134" s="231"/>
      <c r="GV134" s="231"/>
      <c r="GW134" s="231"/>
      <c r="GX134" s="231"/>
      <c r="GY134" s="231"/>
      <c r="GZ134" s="231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1"/>
      <c r="IH134" s="231"/>
      <c r="II134" s="231"/>
      <c r="IJ134" s="231"/>
      <c r="IK134" s="231"/>
      <c r="IL134" s="231"/>
      <c r="IM134" s="231"/>
      <c r="IN134" s="231"/>
      <c r="IO134" s="231"/>
      <c r="IP134" s="231"/>
      <c r="IQ134" s="231"/>
      <c r="IR134" s="231"/>
      <c r="IS134" s="231"/>
      <c r="IT134" s="231"/>
      <c r="IU134" s="231"/>
      <c r="IV134" s="231"/>
    </row>
    <row r="135" spans="1:256" ht="18">
      <c r="A135" s="240" t="s">
        <v>357</v>
      </c>
      <c r="B135" s="248">
        <v>0</v>
      </c>
      <c r="C135" s="248">
        <v>0</v>
      </c>
      <c r="D135" s="238"/>
      <c r="E135" s="238"/>
      <c r="F135" s="239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31"/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1"/>
      <c r="DK135" s="231"/>
      <c r="DL135" s="231"/>
      <c r="DM135" s="231"/>
      <c r="DN135" s="231"/>
      <c r="DO135" s="231"/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  <c r="EH135" s="231"/>
      <c r="EI135" s="231"/>
      <c r="EJ135" s="231"/>
      <c r="EK135" s="231"/>
      <c r="EL135" s="231"/>
      <c r="EM135" s="231"/>
      <c r="EN135" s="231"/>
      <c r="EO135" s="231"/>
      <c r="EP135" s="231"/>
      <c r="EQ135" s="231"/>
      <c r="ER135" s="231"/>
      <c r="ES135" s="231"/>
      <c r="ET135" s="231"/>
      <c r="EU135" s="231"/>
      <c r="EV135" s="231"/>
      <c r="EW135" s="231"/>
      <c r="EX135" s="231"/>
      <c r="EY135" s="231"/>
      <c r="EZ135" s="231"/>
      <c r="FA135" s="231"/>
      <c r="FB135" s="231"/>
      <c r="FC135" s="231"/>
      <c r="FD135" s="231"/>
      <c r="FE135" s="231"/>
      <c r="FF135" s="231"/>
      <c r="FG135" s="231"/>
      <c r="FH135" s="231"/>
      <c r="FI135" s="231"/>
      <c r="FJ135" s="231"/>
      <c r="FK135" s="231"/>
      <c r="FL135" s="231"/>
      <c r="FM135" s="231"/>
      <c r="FN135" s="231"/>
      <c r="FO135" s="231"/>
      <c r="FP135" s="231"/>
      <c r="FQ135" s="231"/>
      <c r="FR135" s="231"/>
      <c r="FS135" s="231"/>
      <c r="FT135" s="231"/>
      <c r="FU135" s="231"/>
      <c r="FV135" s="231"/>
      <c r="FW135" s="231"/>
      <c r="FX135" s="231"/>
      <c r="FY135" s="231"/>
      <c r="FZ135" s="231"/>
      <c r="GA135" s="231"/>
      <c r="GB135" s="231"/>
      <c r="GC135" s="231"/>
      <c r="GD135" s="231"/>
      <c r="GE135" s="231"/>
      <c r="GF135" s="231"/>
      <c r="GG135" s="231"/>
      <c r="GH135" s="231"/>
      <c r="GI135" s="231"/>
      <c r="GJ135" s="231"/>
      <c r="GK135" s="231"/>
      <c r="GL135" s="231"/>
      <c r="GM135" s="231"/>
      <c r="GN135" s="231"/>
      <c r="GO135" s="231"/>
      <c r="GP135" s="231"/>
      <c r="GQ135" s="231"/>
      <c r="GR135" s="231"/>
      <c r="GS135" s="231"/>
      <c r="GT135" s="231"/>
      <c r="GU135" s="231"/>
      <c r="GV135" s="231"/>
      <c r="GW135" s="231"/>
      <c r="GX135" s="231"/>
      <c r="GY135" s="231"/>
      <c r="GZ135" s="231"/>
      <c r="HA135" s="231"/>
      <c r="HB135" s="231"/>
      <c r="HC135" s="231"/>
      <c r="HD135" s="231"/>
      <c r="HE135" s="231"/>
      <c r="HF135" s="231"/>
      <c r="HG135" s="231"/>
      <c r="HH135" s="231"/>
      <c r="HI135" s="231"/>
      <c r="HJ135" s="231"/>
      <c r="HK135" s="231"/>
      <c r="HL135" s="231"/>
      <c r="HM135" s="231"/>
      <c r="HN135" s="231"/>
      <c r="HO135" s="231"/>
      <c r="HP135" s="231"/>
      <c r="HQ135" s="231"/>
      <c r="HR135" s="231"/>
      <c r="HS135" s="231"/>
      <c r="HT135" s="231"/>
      <c r="HU135" s="231"/>
      <c r="HV135" s="231"/>
      <c r="HW135" s="231"/>
      <c r="HX135" s="231"/>
      <c r="HY135" s="231"/>
      <c r="HZ135" s="231"/>
      <c r="IA135" s="231"/>
      <c r="IB135" s="231"/>
      <c r="IC135" s="231"/>
      <c r="ID135" s="231"/>
      <c r="IE135" s="231"/>
      <c r="IF135" s="231"/>
      <c r="IG135" s="231"/>
      <c r="IH135" s="231"/>
      <c r="II135" s="231"/>
      <c r="IJ135" s="231"/>
      <c r="IK135" s="231"/>
      <c r="IL135" s="231"/>
      <c r="IM135" s="231"/>
      <c r="IN135" s="231"/>
      <c r="IO135" s="231"/>
      <c r="IP135" s="231"/>
      <c r="IQ135" s="231"/>
      <c r="IR135" s="231"/>
      <c r="IS135" s="231"/>
      <c r="IT135" s="231"/>
      <c r="IU135" s="231"/>
      <c r="IV135" s="231"/>
    </row>
    <row r="136" spans="1:256" ht="18">
      <c r="A136" s="240" t="s">
        <v>358</v>
      </c>
      <c r="B136" s="248">
        <v>0</v>
      </c>
      <c r="C136" s="248">
        <v>0</v>
      </c>
      <c r="D136" s="238"/>
      <c r="E136" s="238"/>
      <c r="F136" s="239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231"/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  <c r="EN136" s="231"/>
      <c r="EO136" s="231"/>
      <c r="EP136" s="231"/>
      <c r="EQ136" s="231"/>
      <c r="ER136" s="231"/>
      <c r="ES136" s="231"/>
      <c r="ET136" s="231"/>
      <c r="EU136" s="231"/>
      <c r="EV136" s="231"/>
      <c r="EW136" s="231"/>
      <c r="EX136" s="231"/>
      <c r="EY136" s="231"/>
      <c r="EZ136" s="231"/>
      <c r="FA136" s="231"/>
      <c r="FB136" s="231"/>
      <c r="FC136" s="231"/>
      <c r="FD136" s="231"/>
      <c r="FE136" s="231"/>
      <c r="FF136" s="231"/>
      <c r="FG136" s="231"/>
      <c r="FH136" s="231"/>
      <c r="FI136" s="231"/>
      <c r="FJ136" s="231"/>
      <c r="FK136" s="231"/>
      <c r="FL136" s="231"/>
      <c r="FM136" s="231"/>
      <c r="FN136" s="231"/>
      <c r="FO136" s="231"/>
      <c r="FP136" s="231"/>
      <c r="FQ136" s="231"/>
      <c r="FR136" s="231"/>
      <c r="FS136" s="231"/>
      <c r="FT136" s="231"/>
      <c r="FU136" s="231"/>
      <c r="FV136" s="231"/>
      <c r="FW136" s="231"/>
      <c r="FX136" s="231"/>
      <c r="FY136" s="231"/>
      <c r="FZ136" s="231"/>
      <c r="GA136" s="231"/>
      <c r="GB136" s="231"/>
      <c r="GC136" s="231"/>
      <c r="GD136" s="231"/>
      <c r="GE136" s="231"/>
      <c r="GF136" s="231"/>
      <c r="GG136" s="231"/>
      <c r="GH136" s="231"/>
      <c r="GI136" s="231"/>
      <c r="GJ136" s="231"/>
      <c r="GK136" s="231"/>
      <c r="GL136" s="231"/>
      <c r="GM136" s="231"/>
      <c r="GN136" s="231"/>
      <c r="GO136" s="231"/>
      <c r="GP136" s="231"/>
      <c r="GQ136" s="231"/>
      <c r="GR136" s="231"/>
      <c r="GS136" s="231"/>
      <c r="GT136" s="231"/>
      <c r="GU136" s="231"/>
      <c r="GV136" s="231"/>
      <c r="GW136" s="231"/>
      <c r="GX136" s="231"/>
      <c r="GY136" s="231"/>
      <c r="GZ136" s="231"/>
      <c r="HA136" s="231"/>
      <c r="HB136" s="231"/>
      <c r="HC136" s="231"/>
      <c r="HD136" s="231"/>
      <c r="HE136" s="231"/>
      <c r="HF136" s="231"/>
      <c r="HG136" s="231"/>
      <c r="HH136" s="231"/>
      <c r="HI136" s="231"/>
      <c r="HJ136" s="231"/>
      <c r="HK136" s="231"/>
      <c r="HL136" s="231"/>
      <c r="HM136" s="231"/>
      <c r="HN136" s="231"/>
      <c r="HO136" s="231"/>
      <c r="HP136" s="231"/>
      <c r="HQ136" s="231"/>
      <c r="HR136" s="231"/>
      <c r="HS136" s="231"/>
      <c r="HT136" s="231"/>
      <c r="HU136" s="231"/>
      <c r="HV136" s="231"/>
      <c r="HW136" s="231"/>
      <c r="HX136" s="231"/>
      <c r="HY136" s="231"/>
      <c r="HZ136" s="231"/>
      <c r="IA136" s="231"/>
      <c r="IB136" s="231"/>
      <c r="IC136" s="231"/>
      <c r="ID136" s="231"/>
      <c r="IE136" s="231"/>
      <c r="IF136" s="231"/>
      <c r="IG136" s="231"/>
      <c r="IH136" s="231"/>
      <c r="II136" s="231"/>
      <c r="IJ136" s="231"/>
      <c r="IK136" s="231"/>
      <c r="IL136" s="231"/>
      <c r="IM136" s="231"/>
      <c r="IN136" s="231"/>
      <c r="IO136" s="231"/>
      <c r="IP136" s="231"/>
      <c r="IQ136" s="231"/>
      <c r="IR136" s="231"/>
      <c r="IS136" s="231"/>
      <c r="IT136" s="231"/>
      <c r="IU136" s="231"/>
      <c r="IV136" s="231"/>
    </row>
    <row r="137" spans="1:256" ht="18">
      <c r="A137" s="240" t="s">
        <v>359</v>
      </c>
      <c r="B137" s="248">
        <v>8.41</v>
      </c>
      <c r="C137" s="248">
        <v>1.23</v>
      </c>
      <c r="D137" s="238"/>
      <c r="E137" s="238"/>
      <c r="F137" s="239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1"/>
      <c r="DK137" s="231"/>
      <c r="DL137" s="231"/>
      <c r="DM137" s="231"/>
      <c r="DN137" s="231"/>
      <c r="DO137" s="231"/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  <c r="EH137" s="231"/>
      <c r="EI137" s="231"/>
      <c r="EJ137" s="231"/>
      <c r="EK137" s="231"/>
      <c r="EL137" s="231"/>
      <c r="EM137" s="231"/>
      <c r="EN137" s="231"/>
      <c r="EO137" s="231"/>
      <c r="EP137" s="231"/>
      <c r="EQ137" s="231"/>
      <c r="ER137" s="231"/>
      <c r="ES137" s="231"/>
      <c r="ET137" s="231"/>
      <c r="EU137" s="231"/>
      <c r="EV137" s="231"/>
      <c r="EW137" s="231"/>
      <c r="EX137" s="231"/>
      <c r="EY137" s="231"/>
      <c r="EZ137" s="231"/>
      <c r="FA137" s="231"/>
      <c r="FB137" s="231"/>
      <c r="FC137" s="231"/>
      <c r="FD137" s="231"/>
      <c r="FE137" s="231"/>
      <c r="FF137" s="231"/>
      <c r="FG137" s="231"/>
      <c r="FH137" s="231"/>
      <c r="FI137" s="231"/>
      <c r="FJ137" s="231"/>
      <c r="FK137" s="231"/>
      <c r="FL137" s="231"/>
      <c r="FM137" s="231"/>
      <c r="FN137" s="231"/>
      <c r="FO137" s="231"/>
      <c r="FP137" s="231"/>
      <c r="FQ137" s="231"/>
      <c r="FR137" s="231"/>
      <c r="FS137" s="231"/>
      <c r="FT137" s="231"/>
      <c r="FU137" s="231"/>
      <c r="FV137" s="231"/>
      <c r="FW137" s="231"/>
      <c r="FX137" s="231"/>
      <c r="FY137" s="231"/>
      <c r="FZ137" s="231"/>
      <c r="GA137" s="231"/>
      <c r="GB137" s="231"/>
      <c r="GC137" s="231"/>
      <c r="GD137" s="231"/>
      <c r="GE137" s="231"/>
      <c r="GF137" s="231"/>
      <c r="GG137" s="231"/>
      <c r="GH137" s="231"/>
      <c r="GI137" s="231"/>
      <c r="GJ137" s="231"/>
      <c r="GK137" s="231"/>
      <c r="GL137" s="231"/>
      <c r="GM137" s="231"/>
      <c r="GN137" s="231"/>
      <c r="GO137" s="231"/>
      <c r="GP137" s="231"/>
      <c r="GQ137" s="231"/>
      <c r="GR137" s="231"/>
      <c r="GS137" s="231"/>
      <c r="GT137" s="231"/>
      <c r="GU137" s="231"/>
      <c r="GV137" s="231"/>
      <c r="GW137" s="231"/>
      <c r="GX137" s="231"/>
      <c r="GY137" s="231"/>
      <c r="GZ137" s="231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1"/>
      <c r="IH137" s="231"/>
      <c r="II137" s="231"/>
      <c r="IJ137" s="231"/>
      <c r="IK137" s="231"/>
      <c r="IL137" s="231"/>
      <c r="IM137" s="231"/>
      <c r="IN137" s="231"/>
      <c r="IO137" s="231"/>
      <c r="IP137" s="231"/>
      <c r="IQ137" s="231"/>
      <c r="IR137" s="231"/>
      <c r="IS137" s="231"/>
      <c r="IT137" s="231"/>
      <c r="IU137" s="231"/>
      <c r="IV137" s="231"/>
    </row>
    <row r="138" spans="1:256" ht="18">
      <c r="A138" s="240" t="s">
        <v>360</v>
      </c>
      <c r="B138" s="248">
        <v>98173204.63</v>
      </c>
      <c r="C138" s="248">
        <v>97146576.16</v>
      </c>
      <c r="D138" s="238"/>
      <c r="E138" s="238"/>
      <c r="F138" s="239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1"/>
      <c r="DK138" s="231"/>
      <c r="DL138" s="231"/>
      <c r="DM138" s="231"/>
      <c r="DN138" s="231"/>
      <c r="DO138" s="231"/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  <c r="EH138" s="231"/>
      <c r="EI138" s="231"/>
      <c r="EJ138" s="231"/>
      <c r="EK138" s="231"/>
      <c r="EL138" s="231"/>
      <c r="EM138" s="231"/>
      <c r="EN138" s="231"/>
      <c r="EO138" s="231"/>
      <c r="EP138" s="231"/>
      <c r="EQ138" s="231"/>
      <c r="ER138" s="231"/>
      <c r="ES138" s="231"/>
      <c r="ET138" s="231"/>
      <c r="EU138" s="231"/>
      <c r="EV138" s="231"/>
      <c r="EW138" s="231"/>
      <c r="EX138" s="231"/>
      <c r="EY138" s="231"/>
      <c r="EZ138" s="231"/>
      <c r="FA138" s="231"/>
      <c r="FB138" s="231"/>
      <c r="FC138" s="231"/>
      <c r="FD138" s="231"/>
      <c r="FE138" s="231"/>
      <c r="FF138" s="231"/>
      <c r="FG138" s="231"/>
      <c r="FH138" s="231"/>
      <c r="FI138" s="231"/>
      <c r="FJ138" s="231"/>
      <c r="FK138" s="231"/>
      <c r="FL138" s="231"/>
      <c r="FM138" s="231"/>
      <c r="FN138" s="231"/>
      <c r="FO138" s="231"/>
      <c r="FP138" s="231"/>
      <c r="FQ138" s="231"/>
      <c r="FR138" s="231"/>
      <c r="FS138" s="231"/>
      <c r="FT138" s="231"/>
      <c r="FU138" s="231"/>
      <c r="FV138" s="231"/>
      <c r="FW138" s="231"/>
      <c r="FX138" s="231"/>
      <c r="FY138" s="231"/>
      <c r="FZ138" s="231"/>
      <c r="GA138" s="231"/>
      <c r="GB138" s="231"/>
      <c r="GC138" s="231"/>
      <c r="GD138" s="231"/>
      <c r="GE138" s="231"/>
      <c r="GF138" s="231"/>
      <c r="GG138" s="231"/>
      <c r="GH138" s="231"/>
      <c r="GI138" s="231"/>
      <c r="GJ138" s="231"/>
      <c r="GK138" s="231"/>
      <c r="GL138" s="231"/>
      <c r="GM138" s="231"/>
      <c r="GN138" s="231"/>
      <c r="GO138" s="231"/>
      <c r="GP138" s="231"/>
      <c r="GQ138" s="231"/>
      <c r="GR138" s="231"/>
      <c r="GS138" s="231"/>
      <c r="GT138" s="231"/>
      <c r="GU138" s="231"/>
      <c r="GV138" s="231"/>
      <c r="GW138" s="231"/>
      <c r="GX138" s="231"/>
      <c r="GY138" s="231"/>
      <c r="GZ138" s="231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1"/>
      <c r="IH138" s="231"/>
      <c r="II138" s="231"/>
      <c r="IJ138" s="231"/>
      <c r="IK138" s="231"/>
      <c r="IL138" s="231"/>
      <c r="IM138" s="231"/>
      <c r="IN138" s="231"/>
      <c r="IO138" s="231"/>
      <c r="IP138" s="231"/>
      <c r="IQ138" s="231"/>
      <c r="IR138" s="231"/>
      <c r="IS138" s="231"/>
      <c r="IT138" s="231"/>
      <c r="IU138" s="231"/>
      <c r="IV138" s="231"/>
    </row>
    <row r="139" spans="1:256" ht="18">
      <c r="A139" s="240" t="s">
        <v>361</v>
      </c>
      <c r="B139" s="248">
        <v>3382086.97</v>
      </c>
      <c r="C139" s="248">
        <v>3703018.46</v>
      </c>
      <c r="D139" s="238"/>
      <c r="E139" s="238"/>
      <c r="F139" s="239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1"/>
      <c r="EL139" s="231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1"/>
      <c r="EX139" s="231"/>
      <c r="EY139" s="231"/>
      <c r="EZ139" s="231"/>
      <c r="FA139" s="231"/>
      <c r="FB139" s="231"/>
      <c r="FC139" s="231"/>
      <c r="FD139" s="231"/>
      <c r="FE139" s="231"/>
      <c r="FF139" s="231"/>
      <c r="FG139" s="231"/>
      <c r="FH139" s="231"/>
      <c r="FI139" s="231"/>
      <c r="FJ139" s="231"/>
      <c r="FK139" s="231"/>
      <c r="FL139" s="231"/>
      <c r="FM139" s="231"/>
      <c r="FN139" s="231"/>
      <c r="FO139" s="231"/>
      <c r="FP139" s="231"/>
      <c r="FQ139" s="231"/>
      <c r="FR139" s="231"/>
      <c r="FS139" s="231"/>
      <c r="FT139" s="231"/>
      <c r="FU139" s="231"/>
      <c r="FV139" s="231"/>
      <c r="FW139" s="231"/>
      <c r="FX139" s="231"/>
      <c r="FY139" s="231"/>
      <c r="FZ139" s="231"/>
      <c r="GA139" s="231"/>
      <c r="GB139" s="231"/>
      <c r="GC139" s="231"/>
      <c r="GD139" s="231"/>
      <c r="GE139" s="231"/>
      <c r="GF139" s="231"/>
      <c r="GG139" s="231"/>
      <c r="GH139" s="231"/>
      <c r="GI139" s="231"/>
      <c r="GJ139" s="231"/>
      <c r="GK139" s="231"/>
      <c r="GL139" s="231"/>
      <c r="GM139" s="231"/>
      <c r="GN139" s="231"/>
      <c r="GO139" s="231"/>
      <c r="GP139" s="231"/>
      <c r="GQ139" s="231"/>
      <c r="GR139" s="231"/>
      <c r="GS139" s="231"/>
      <c r="GT139" s="231"/>
      <c r="GU139" s="231"/>
      <c r="GV139" s="231"/>
      <c r="GW139" s="231"/>
      <c r="GX139" s="231"/>
      <c r="GY139" s="231"/>
      <c r="GZ139" s="231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1"/>
      <c r="IH139" s="231"/>
      <c r="II139" s="231"/>
      <c r="IJ139" s="231"/>
      <c r="IK139" s="231"/>
      <c r="IL139" s="231"/>
      <c r="IM139" s="231"/>
      <c r="IN139" s="231"/>
      <c r="IO139" s="231"/>
      <c r="IP139" s="231"/>
      <c r="IQ139" s="231"/>
      <c r="IR139" s="231"/>
      <c r="IS139" s="231"/>
      <c r="IT139" s="231"/>
      <c r="IU139" s="231"/>
      <c r="IV139" s="231"/>
    </row>
    <row r="140" spans="1:256" ht="18">
      <c r="A140" s="240" t="s">
        <v>362</v>
      </c>
      <c r="B140" s="248">
        <v>2378431.13</v>
      </c>
      <c r="C140" s="248">
        <v>2568518.87</v>
      </c>
      <c r="D140" s="238"/>
      <c r="E140" s="238"/>
      <c r="F140" s="239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1"/>
      <c r="DK140" s="231"/>
      <c r="DL140" s="231"/>
      <c r="DM140" s="231"/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  <c r="EK140" s="231"/>
      <c r="EL140" s="231"/>
      <c r="EM140" s="231"/>
      <c r="EN140" s="231"/>
      <c r="EO140" s="231"/>
      <c r="EP140" s="231"/>
      <c r="EQ140" s="231"/>
      <c r="ER140" s="231"/>
      <c r="ES140" s="231"/>
      <c r="ET140" s="231"/>
      <c r="EU140" s="231"/>
      <c r="EV140" s="231"/>
      <c r="EW140" s="231"/>
      <c r="EX140" s="231"/>
      <c r="EY140" s="231"/>
      <c r="EZ140" s="231"/>
      <c r="FA140" s="231"/>
      <c r="FB140" s="231"/>
      <c r="FC140" s="231"/>
      <c r="FD140" s="231"/>
      <c r="FE140" s="231"/>
      <c r="FF140" s="231"/>
      <c r="FG140" s="231"/>
      <c r="FH140" s="231"/>
      <c r="FI140" s="231"/>
      <c r="FJ140" s="231"/>
      <c r="FK140" s="231"/>
      <c r="FL140" s="231"/>
      <c r="FM140" s="231"/>
      <c r="FN140" s="231"/>
      <c r="FO140" s="231"/>
      <c r="FP140" s="231"/>
      <c r="FQ140" s="231"/>
      <c r="FR140" s="231"/>
      <c r="FS140" s="231"/>
      <c r="FT140" s="231"/>
      <c r="FU140" s="231"/>
      <c r="FV140" s="231"/>
      <c r="FW140" s="231"/>
      <c r="FX140" s="231"/>
      <c r="FY140" s="231"/>
      <c r="FZ140" s="231"/>
      <c r="GA140" s="231"/>
      <c r="GB140" s="231"/>
      <c r="GC140" s="231"/>
      <c r="GD140" s="231"/>
      <c r="GE140" s="231"/>
      <c r="GF140" s="231"/>
      <c r="GG140" s="231"/>
      <c r="GH140" s="231"/>
      <c r="GI140" s="231"/>
      <c r="GJ140" s="231"/>
      <c r="GK140" s="231"/>
      <c r="GL140" s="231"/>
      <c r="GM140" s="231"/>
      <c r="GN140" s="231"/>
      <c r="GO140" s="231"/>
      <c r="GP140" s="231"/>
      <c r="GQ140" s="231"/>
      <c r="GR140" s="231"/>
      <c r="GS140" s="231"/>
      <c r="GT140" s="231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1"/>
      <c r="IH140" s="231"/>
      <c r="II140" s="231"/>
      <c r="IJ140" s="231"/>
      <c r="IK140" s="231"/>
      <c r="IL140" s="231"/>
      <c r="IM140" s="231"/>
      <c r="IN140" s="231"/>
      <c r="IO140" s="231"/>
      <c r="IP140" s="231"/>
      <c r="IQ140" s="231"/>
      <c r="IR140" s="231"/>
      <c r="IS140" s="231"/>
      <c r="IT140" s="231"/>
      <c r="IU140" s="231"/>
      <c r="IV140" s="231"/>
    </row>
    <row r="141" spans="1:256" ht="18">
      <c r="A141" s="240" t="s">
        <v>363</v>
      </c>
      <c r="B141" s="248">
        <v>326.04</v>
      </c>
      <c r="C141" s="248">
        <v>426.12</v>
      </c>
      <c r="D141" s="238"/>
      <c r="E141" s="238"/>
      <c r="F141" s="239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1"/>
      <c r="EL141" s="231"/>
      <c r="EM141" s="231"/>
      <c r="EN141" s="231"/>
      <c r="EO141" s="231"/>
      <c r="EP141" s="231"/>
      <c r="EQ141" s="231"/>
      <c r="ER141" s="231"/>
      <c r="ES141" s="231"/>
      <c r="ET141" s="231"/>
      <c r="EU141" s="231"/>
      <c r="EV141" s="231"/>
      <c r="EW141" s="231"/>
      <c r="EX141" s="231"/>
      <c r="EY141" s="231"/>
      <c r="EZ141" s="231"/>
      <c r="FA141" s="231"/>
      <c r="FB141" s="231"/>
      <c r="FC141" s="231"/>
      <c r="FD141" s="231"/>
      <c r="FE141" s="231"/>
      <c r="FF141" s="231"/>
      <c r="FG141" s="231"/>
      <c r="FH141" s="231"/>
      <c r="FI141" s="231"/>
      <c r="FJ141" s="231"/>
      <c r="FK141" s="231"/>
      <c r="FL141" s="231"/>
      <c r="FM141" s="231"/>
      <c r="FN141" s="231"/>
      <c r="FO141" s="231"/>
      <c r="FP141" s="231"/>
      <c r="FQ141" s="231"/>
      <c r="FR141" s="231"/>
      <c r="FS141" s="231"/>
      <c r="FT141" s="231"/>
      <c r="FU141" s="231"/>
      <c r="FV141" s="231"/>
      <c r="FW141" s="231"/>
      <c r="FX141" s="231"/>
      <c r="FY141" s="231"/>
      <c r="FZ141" s="231"/>
      <c r="GA141" s="231"/>
      <c r="GB141" s="231"/>
      <c r="GC141" s="231"/>
      <c r="GD141" s="231"/>
      <c r="GE141" s="231"/>
      <c r="GF141" s="231"/>
      <c r="GG141" s="231"/>
      <c r="GH141" s="231"/>
      <c r="GI141" s="231"/>
      <c r="GJ141" s="231"/>
      <c r="GK141" s="231"/>
      <c r="GL141" s="231"/>
      <c r="GM141" s="231"/>
      <c r="GN141" s="231"/>
      <c r="GO141" s="231"/>
      <c r="GP141" s="231"/>
      <c r="GQ141" s="231"/>
      <c r="GR141" s="231"/>
      <c r="GS141" s="231"/>
      <c r="GT141" s="231"/>
      <c r="GU141" s="231"/>
      <c r="GV141" s="231"/>
      <c r="GW141" s="231"/>
      <c r="GX141" s="231"/>
      <c r="GY141" s="231"/>
      <c r="GZ141" s="231"/>
      <c r="HA141" s="231"/>
      <c r="HB141" s="231"/>
      <c r="HC141" s="231"/>
      <c r="HD141" s="231"/>
      <c r="HE141" s="231"/>
      <c r="HF141" s="231"/>
      <c r="HG141" s="231"/>
      <c r="HH141" s="231"/>
      <c r="HI141" s="231"/>
      <c r="HJ141" s="231"/>
      <c r="HK141" s="231"/>
      <c r="HL141" s="231"/>
      <c r="HM141" s="231"/>
      <c r="HN141" s="231"/>
      <c r="HO141" s="231"/>
      <c r="HP141" s="231"/>
      <c r="HQ141" s="231"/>
      <c r="HR141" s="231"/>
      <c r="HS141" s="231"/>
      <c r="HT141" s="231"/>
      <c r="HU141" s="231"/>
      <c r="HV141" s="231"/>
      <c r="HW141" s="231"/>
      <c r="HX141" s="231"/>
      <c r="HY141" s="231"/>
      <c r="HZ141" s="231"/>
      <c r="IA141" s="231"/>
      <c r="IB141" s="231"/>
      <c r="IC141" s="231"/>
      <c r="ID141" s="231"/>
      <c r="IE141" s="231"/>
      <c r="IF141" s="231"/>
      <c r="IG141" s="231"/>
      <c r="IH141" s="231"/>
      <c r="II141" s="231"/>
      <c r="IJ141" s="231"/>
      <c r="IK141" s="231"/>
      <c r="IL141" s="231"/>
      <c r="IM141" s="231"/>
      <c r="IN141" s="231"/>
      <c r="IO141" s="231"/>
      <c r="IP141" s="231"/>
      <c r="IQ141" s="231"/>
      <c r="IR141" s="231"/>
      <c r="IS141" s="231"/>
      <c r="IT141" s="231"/>
      <c r="IU141" s="231"/>
      <c r="IV141" s="231"/>
    </row>
    <row r="142" spans="1:256" ht="18">
      <c r="A142" s="240" t="s">
        <v>364</v>
      </c>
      <c r="B142" s="248">
        <v>5232</v>
      </c>
      <c r="C142" s="248">
        <v>3089</v>
      </c>
      <c r="D142" s="238"/>
      <c r="E142" s="238"/>
      <c r="F142" s="239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31"/>
      <c r="BW142" s="231"/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1"/>
      <c r="CH142" s="231"/>
      <c r="CI142" s="231"/>
      <c r="CJ142" s="231"/>
      <c r="CK142" s="231"/>
      <c r="CL142" s="231"/>
      <c r="CM142" s="231"/>
      <c r="CN142" s="231"/>
      <c r="CO142" s="231"/>
      <c r="CP142" s="231"/>
      <c r="CQ142" s="231"/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  <c r="EN142" s="231"/>
      <c r="EO142" s="231"/>
      <c r="EP142" s="231"/>
      <c r="EQ142" s="231"/>
      <c r="ER142" s="231"/>
      <c r="ES142" s="231"/>
      <c r="ET142" s="231"/>
      <c r="EU142" s="231"/>
      <c r="EV142" s="231"/>
      <c r="EW142" s="231"/>
      <c r="EX142" s="231"/>
      <c r="EY142" s="231"/>
      <c r="EZ142" s="231"/>
      <c r="FA142" s="231"/>
      <c r="FB142" s="231"/>
      <c r="FC142" s="231"/>
      <c r="FD142" s="231"/>
      <c r="FE142" s="231"/>
      <c r="FF142" s="231"/>
      <c r="FG142" s="231"/>
      <c r="FH142" s="231"/>
      <c r="FI142" s="231"/>
      <c r="FJ142" s="231"/>
      <c r="FK142" s="231"/>
      <c r="FL142" s="231"/>
      <c r="FM142" s="231"/>
      <c r="FN142" s="231"/>
      <c r="FO142" s="231"/>
      <c r="FP142" s="231"/>
      <c r="FQ142" s="231"/>
      <c r="FR142" s="231"/>
      <c r="FS142" s="231"/>
      <c r="FT142" s="231"/>
      <c r="FU142" s="231"/>
      <c r="FV142" s="231"/>
      <c r="FW142" s="231"/>
      <c r="FX142" s="231"/>
      <c r="FY142" s="231"/>
      <c r="FZ142" s="231"/>
      <c r="GA142" s="231"/>
      <c r="GB142" s="231"/>
      <c r="GC142" s="231"/>
      <c r="GD142" s="231"/>
      <c r="GE142" s="231"/>
      <c r="GF142" s="231"/>
      <c r="GG142" s="231"/>
      <c r="GH142" s="231"/>
      <c r="GI142" s="231"/>
      <c r="GJ142" s="231"/>
      <c r="GK142" s="231"/>
      <c r="GL142" s="231"/>
      <c r="GM142" s="231"/>
      <c r="GN142" s="231"/>
      <c r="GO142" s="231"/>
      <c r="GP142" s="231"/>
      <c r="GQ142" s="231"/>
      <c r="GR142" s="231"/>
      <c r="GS142" s="231"/>
      <c r="GT142" s="231"/>
      <c r="GU142" s="231"/>
      <c r="GV142" s="231"/>
      <c r="GW142" s="231"/>
      <c r="GX142" s="231"/>
      <c r="GY142" s="231"/>
      <c r="GZ142" s="231"/>
      <c r="HA142" s="231"/>
      <c r="HB142" s="231"/>
      <c r="HC142" s="231"/>
      <c r="HD142" s="231"/>
      <c r="HE142" s="231"/>
      <c r="HF142" s="231"/>
      <c r="HG142" s="231"/>
      <c r="HH142" s="231"/>
      <c r="HI142" s="231"/>
      <c r="HJ142" s="231"/>
      <c r="HK142" s="231"/>
      <c r="HL142" s="231"/>
      <c r="HM142" s="231"/>
      <c r="HN142" s="231"/>
      <c r="HO142" s="231"/>
      <c r="HP142" s="231"/>
      <c r="HQ142" s="231"/>
      <c r="HR142" s="231"/>
      <c r="HS142" s="231"/>
      <c r="HT142" s="231"/>
      <c r="HU142" s="231"/>
      <c r="HV142" s="231"/>
      <c r="HW142" s="231"/>
      <c r="HX142" s="231"/>
      <c r="HY142" s="231"/>
      <c r="HZ142" s="231"/>
      <c r="IA142" s="231"/>
      <c r="IB142" s="231"/>
      <c r="IC142" s="231"/>
      <c r="ID142" s="231"/>
      <c r="IE142" s="231"/>
      <c r="IF142" s="231"/>
      <c r="IG142" s="231"/>
      <c r="IH142" s="231"/>
      <c r="II142" s="231"/>
      <c r="IJ142" s="231"/>
      <c r="IK142" s="231"/>
      <c r="IL142" s="231"/>
      <c r="IM142" s="231"/>
      <c r="IN142" s="231"/>
      <c r="IO142" s="231"/>
      <c r="IP142" s="231"/>
      <c r="IQ142" s="231"/>
      <c r="IR142" s="231"/>
      <c r="IS142" s="231"/>
      <c r="IT142" s="231"/>
      <c r="IU142" s="231"/>
      <c r="IV142" s="231"/>
    </row>
    <row r="143" spans="1:256" ht="18">
      <c r="A143" s="242" t="s">
        <v>219</v>
      </c>
      <c r="B143" s="238">
        <f>SUM(B131:B142)</f>
        <v>116971781.35</v>
      </c>
      <c r="C143" s="238">
        <f>SUM(C131:C142)</f>
        <v>117102171.96</v>
      </c>
      <c r="D143" s="238">
        <f>C143-B143</f>
        <v>130390.6099999994</v>
      </c>
      <c r="E143" s="243">
        <f>D143/B143</f>
        <v>0.001114718511551499</v>
      </c>
      <c r="F143" s="239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  <c r="EN143" s="231"/>
      <c r="EO143" s="231"/>
      <c r="EP143" s="231"/>
      <c r="EQ143" s="231"/>
      <c r="ER143" s="231"/>
      <c r="ES143" s="231"/>
      <c r="ET143" s="231"/>
      <c r="EU143" s="231"/>
      <c r="EV143" s="231"/>
      <c r="EW143" s="231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1"/>
      <c r="FH143" s="231"/>
      <c r="FI143" s="231"/>
      <c r="FJ143" s="231"/>
      <c r="FK143" s="231"/>
      <c r="FL143" s="231"/>
      <c r="FM143" s="231"/>
      <c r="FN143" s="231"/>
      <c r="FO143" s="231"/>
      <c r="FP143" s="231"/>
      <c r="FQ143" s="231"/>
      <c r="FR143" s="231"/>
      <c r="FS143" s="231"/>
      <c r="FT143" s="231"/>
      <c r="FU143" s="231"/>
      <c r="FV143" s="231"/>
      <c r="FW143" s="231"/>
      <c r="FX143" s="231"/>
      <c r="FY143" s="231"/>
      <c r="FZ143" s="231"/>
      <c r="GA143" s="231"/>
      <c r="GB143" s="231"/>
      <c r="GC143" s="231"/>
      <c r="GD143" s="231"/>
      <c r="GE143" s="231"/>
      <c r="GF143" s="231"/>
      <c r="GG143" s="231"/>
      <c r="GH143" s="231"/>
      <c r="GI143" s="231"/>
      <c r="GJ143" s="231"/>
      <c r="GK143" s="231"/>
      <c r="GL143" s="231"/>
      <c r="GM143" s="231"/>
      <c r="GN143" s="231"/>
      <c r="GO143" s="231"/>
      <c r="GP143" s="231"/>
      <c r="GQ143" s="231"/>
      <c r="GR143" s="231"/>
      <c r="GS143" s="231"/>
      <c r="GT143" s="231"/>
      <c r="GU143" s="231"/>
      <c r="GV143" s="231"/>
      <c r="GW143" s="231"/>
      <c r="GX143" s="231"/>
      <c r="GY143" s="231"/>
      <c r="GZ143" s="231"/>
      <c r="HA143" s="231"/>
      <c r="HB143" s="231"/>
      <c r="HC143" s="231"/>
      <c r="HD143" s="231"/>
      <c r="HE143" s="231"/>
      <c r="HF143" s="231"/>
      <c r="HG143" s="231"/>
      <c r="HH143" s="231"/>
      <c r="HI143" s="231"/>
      <c r="HJ143" s="231"/>
      <c r="HK143" s="231"/>
      <c r="HL143" s="231"/>
      <c r="HM143" s="231"/>
      <c r="HN143" s="231"/>
      <c r="HO143" s="231"/>
      <c r="HP143" s="231"/>
      <c r="HQ143" s="231"/>
      <c r="HR143" s="231"/>
      <c r="HS143" s="231"/>
      <c r="HT143" s="231"/>
      <c r="HU143" s="231"/>
      <c r="HV143" s="231"/>
      <c r="HW143" s="231"/>
      <c r="HX143" s="231"/>
      <c r="HY143" s="231"/>
      <c r="HZ143" s="231"/>
      <c r="IA143" s="231"/>
      <c r="IB143" s="231"/>
      <c r="IC143" s="231"/>
      <c r="ID143" s="231"/>
      <c r="IE143" s="231"/>
      <c r="IF143" s="231"/>
      <c r="IG143" s="231"/>
      <c r="IH143" s="231"/>
      <c r="II143" s="231"/>
      <c r="IJ143" s="231"/>
      <c r="IK143" s="231"/>
      <c r="IL143" s="231"/>
      <c r="IM143" s="231"/>
      <c r="IN143" s="231"/>
      <c r="IO143" s="231"/>
      <c r="IP143" s="231"/>
      <c r="IQ143" s="231"/>
      <c r="IR143" s="231"/>
      <c r="IS143" s="231"/>
      <c r="IT143" s="231"/>
      <c r="IU143" s="231"/>
      <c r="IV143" s="231"/>
    </row>
    <row r="144" spans="1:256" ht="18">
      <c r="A144" s="244" t="s">
        <v>365</v>
      </c>
      <c r="B144" s="245"/>
      <c r="C144" s="245"/>
      <c r="D144" s="245"/>
      <c r="E144" s="245"/>
      <c r="F144" s="239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1"/>
      <c r="DO144" s="231"/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  <c r="EH144" s="231"/>
      <c r="EI144" s="231"/>
      <c r="EJ144" s="231"/>
      <c r="EK144" s="231"/>
      <c r="EL144" s="231"/>
      <c r="EM144" s="231"/>
      <c r="EN144" s="231"/>
      <c r="EO144" s="231"/>
      <c r="EP144" s="231"/>
      <c r="EQ144" s="231"/>
      <c r="ER144" s="231"/>
      <c r="ES144" s="231"/>
      <c r="ET144" s="231"/>
      <c r="EU144" s="231"/>
      <c r="EV144" s="231"/>
      <c r="EW144" s="231"/>
      <c r="EX144" s="231"/>
      <c r="EY144" s="231"/>
      <c r="EZ144" s="231"/>
      <c r="FA144" s="231"/>
      <c r="FB144" s="231"/>
      <c r="FC144" s="231"/>
      <c r="FD144" s="231"/>
      <c r="FE144" s="231"/>
      <c r="FF144" s="231"/>
      <c r="FG144" s="231"/>
      <c r="FH144" s="231"/>
      <c r="FI144" s="231"/>
      <c r="FJ144" s="231"/>
      <c r="FK144" s="231"/>
      <c r="FL144" s="231"/>
      <c r="FM144" s="231"/>
      <c r="FN144" s="231"/>
      <c r="FO144" s="231"/>
      <c r="FP144" s="231"/>
      <c r="FQ144" s="231"/>
      <c r="FR144" s="231"/>
      <c r="FS144" s="231"/>
      <c r="FT144" s="231"/>
      <c r="FU144" s="231"/>
      <c r="FV144" s="231"/>
      <c r="FW144" s="231"/>
      <c r="FX144" s="231"/>
      <c r="FY144" s="231"/>
      <c r="FZ144" s="231"/>
      <c r="GA144" s="231"/>
      <c r="GB144" s="231"/>
      <c r="GC144" s="231"/>
      <c r="GD144" s="231"/>
      <c r="GE144" s="231"/>
      <c r="GF144" s="231"/>
      <c r="GG144" s="231"/>
      <c r="GH144" s="231"/>
      <c r="GI144" s="231"/>
      <c r="GJ144" s="231"/>
      <c r="GK144" s="231"/>
      <c r="GL144" s="231"/>
      <c r="GM144" s="231"/>
      <c r="GN144" s="231"/>
      <c r="GO144" s="231"/>
      <c r="GP144" s="231"/>
      <c r="GQ144" s="231"/>
      <c r="GR144" s="231"/>
      <c r="GS144" s="231"/>
      <c r="GT144" s="231"/>
      <c r="GU144" s="231"/>
      <c r="GV144" s="231"/>
      <c r="GW144" s="231"/>
      <c r="GX144" s="231"/>
      <c r="GY144" s="231"/>
      <c r="GZ144" s="231"/>
      <c r="HA144" s="231"/>
      <c r="HB144" s="231"/>
      <c r="HC144" s="231"/>
      <c r="HD144" s="231"/>
      <c r="HE144" s="231"/>
      <c r="HF144" s="231"/>
      <c r="HG144" s="231"/>
      <c r="HH144" s="231"/>
      <c r="HI144" s="231"/>
      <c r="HJ144" s="231"/>
      <c r="HK144" s="231"/>
      <c r="HL144" s="231"/>
      <c r="HM144" s="231"/>
      <c r="HN144" s="231"/>
      <c r="HO144" s="231"/>
      <c r="HP144" s="231"/>
      <c r="HQ144" s="231"/>
      <c r="HR144" s="231"/>
      <c r="HS144" s="231"/>
      <c r="HT144" s="231"/>
      <c r="HU144" s="231"/>
      <c r="HV144" s="231"/>
      <c r="HW144" s="231"/>
      <c r="HX144" s="231"/>
      <c r="HY144" s="231"/>
      <c r="HZ144" s="231"/>
      <c r="IA144" s="231"/>
      <c r="IB144" s="231"/>
      <c r="IC144" s="231"/>
      <c r="ID144" s="231"/>
      <c r="IE144" s="231"/>
      <c r="IF144" s="231"/>
      <c r="IG144" s="231"/>
      <c r="IH144" s="231"/>
      <c r="II144" s="231"/>
      <c r="IJ144" s="231"/>
      <c r="IK144" s="231"/>
      <c r="IL144" s="231"/>
      <c r="IM144" s="231"/>
      <c r="IN144" s="231"/>
      <c r="IO144" s="231"/>
      <c r="IP144" s="231"/>
      <c r="IQ144" s="231"/>
      <c r="IR144" s="231"/>
      <c r="IS144" s="231"/>
      <c r="IT144" s="231"/>
      <c r="IU144" s="231"/>
      <c r="IV144" s="231"/>
    </row>
    <row r="145" spans="1:256" ht="18">
      <c r="A145" s="240" t="s">
        <v>366</v>
      </c>
      <c r="B145" s="241">
        <v>10734542.12</v>
      </c>
      <c r="C145" s="241">
        <v>11290740.65</v>
      </c>
      <c r="D145" s="240"/>
      <c r="E145" s="240"/>
      <c r="F145" s="239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1"/>
      <c r="DK145" s="231"/>
      <c r="DL145" s="231"/>
      <c r="DM145" s="231"/>
      <c r="DN145" s="231"/>
      <c r="DO145" s="231"/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  <c r="EH145" s="231"/>
      <c r="EI145" s="231"/>
      <c r="EJ145" s="231"/>
      <c r="EK145" s="231"/>
      <c r="EL145" s="231"/>
      <c r="EM145" s="231"/>
      <c r="EN145" s="231"/>
      <c r="EO145" s="231"/>
      <c r="EP145" s="231"/>
      <c r="EQ145" s="231"/>
      <c r="ER145" s="231"/>
      <c r="ES145" s="231"/>
      <c r="ET145" s="231"/>
      <c r="EU145" s="231"/>
      <c r="EV145" s="231"/>
      <c r="EW145" s="231"/>
      <c r="EX145" s="231"/>
      <c r="EY145" s="231"/>
      <c r="EZ145" s="231"/>
      <c r="FA145" s="231"/>
      <c r="FB145" s="231"/>
      <c r="FC145" s="231"/>
      <c r="FD145" s="231"/>
      <c r="FE145" s="231"/>
      <c r="FF145" s="231"/>
      <c r="FG145" s="231"/>
      <c r="FH145" s="231"/>
      <c r="FI145" s="231"/>
      <c r="FJ145" s="231"/>
      <c r="FK145" s="231"/>
      <c r="FL145" s="231"/>
      <c r="FM145" s="231"/>
      <c r="FN145" s="231"/>
      <c r="FO145" s="231"/>
      <c r="FP145" s="231"/>
      <c r="FQ145" s="231"/>
      <c r="FR145" s="231"/>
      <c r="FS145" s="231"/>
      <c r="FT145" s="231"/>
      <c r="FU145" s="231"/>
      <c r="FV145" s="231"/>
      <c r="FW145" s="231"/>
      <c r="FX145" s="231"/>
      <c r="FY145" s="231"/>
      <c r="FZ145" s="231"/>
      <c r="GA145" s="231"/>
      <c r="GB145" s="231"/>
      <c r="GC145" s="231"/>
      <c r="GD145" s="231"/>
      <c r="GE145" s="231"/>
      <c r="GF145" s="231"/>
      <c r="GG145" s="231"/>
      <c r="GH145" s="231"/>
      <c r="GI145" s="231"/>
      <c r="GJ145" s="231"/>
      <c r="GK145" s="231"/>
      <c r="GL145" s="231"/>
      <c r="GM145" s="231"/>
      <c r="GN145" s="231"/>
      <c r="GO145" s="231"/>
      <c r="GP145" s="231"/>
      <c r="GQ145" s="231"/>
      <c r="GR145" s="231"/>
      <c r="GS145" s="231"/>
      <c r="GT145" s="231"/>
      <c r="GU145" s="231"/>
      <c r="GV145" s="231"/>
      <c r="GW145" s="231"/>
      <c r="GX145" s="231"/>
      <c r="GY145" s="231"/>
      <c r="GZ145" s="231"/>
      <c r="HA145" s="231"/>
      <c r="HB145" s="231"/>
      <c r="HC145" s="231"/>
      <c r="HD145" s="231"/>
      <c r="HE145" s="231"/>
      <c r="HF145" s="231"/>
      <c r="HG145" s="231"/>
      <c r="HH145" s="231"/>
      <c r="HI145" s="231"/>
      <c r="HJ145" s="231"/>
      <c r="HK145" s="231"/>
      <c r="HL145" s="231"/>
      <c r="HM145" s="231"/>
      <c r="HN145" s="231"/>
      <c r="HO145" s="231"/>
      <c r="HP145" s="231"/>
      <c r="HQ145" s="231"/>
      <c r="HR145" s="231"/>
      <c r="HS145" s="231"/>
      <c r="HT145" s="231"/>
      <c r="HU145" s="231"/>
      <c r="HV145" s="231"/>
      <c r="HW145" s="231"/>
      <c r="HX145" s="231"/>
      <c r="HY145" s="231"/>
      <c r="HZ145" s="231"/>
      <c r="IA145" s="231"/>
      <c r="IB145" s="231"/>
      <c r="IC145" s="231"/>
      <c r="ID145" s="231"/>
      <c r="IE145" s="231"/>
      <c r="IF145" s="231"/>
      <c r="IG145" s="231"/>
      <c r="IH145" s="231"/>
      <c r="II145" s="231"/>
      <c r="IJ145" s="231"/>
      <c r="IK145" s="231"/>
      <c r="IL145" s="231"/>
      <c r="IM145" s="231"/>
      <c r="IN145" s="231"/>
      <c r="IO145" s="231"/>
      <c r="IP145" s="231"/>
      <c r="IQ145" s="231"/>
      <c r="IR145" s="231"/>
      <c r="IS145" s="231"/>
      <c r="IT145" s="231"/>
      <c r="IU145" s="231"/>
      <c r="IV145" s="231"/>
    </row>
    <row r="146" spans="1:256" ht="18">
      <c r="A146" s="240" t="s">
        <v>367</v>
      </c>
      <c r="B146" s="248">
        <v>2892122.73</v>
      </c>
      <c r="C146" s="248">
        <v>3040197.22</v>
      </c>
      <c r="D146" s="238"/>
      <c r="E146" s="238"/>
      <c r="F146" s="239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31"/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231"/>
      <c r="EJ146" s="231"/>
      <c r="EK146" s="231"/>
      <c r="EL146" s="231"/>
      <c r="EM146" s="231"/>
      <c r="EN146" s="231"/>
      <c r="EO146" s="231"/>
      <c r="EP146" s="231"/>
      <c r="EQ146" s="231"/>
      <c r="ER146" s="231"/>
      <c r="ES146" s="231"/>
      <c r="ET146" s="231"/>
      <c r="EU146" s="231"/>
      <c r="EV146" s="231"/>
      <c r="EW146" s="231"/>
      <c r="EX146" s="231"/>
      <c r="EY146" s="231"/>
      <c r="EZ146" s="231"/>
      <c r="FA146" s="231"/>
      <c r="FB146" s="231"/>
      <c r="FC146" s="231"/>
      <c r="FD146" s="231"/>
      <c r="FE146" s="231"/>
      <c r="FF146" s="231"/>
      <c r="FG146" s="231"/>
      <c r="FH146" s="231"/>
      <c r="FI146" s="231"/>
      <c r="FJ146" s="231"/>
      <c r="FK146" s="231"/>
      <c r="FL146" s="231"/>
      <c r="FM146" s="231"/>
      <c r="FN146" s="231"/>
      <c r="FO146" s="231"/>
      <c r="FP146" s="231"/>
      <c r="FQ146" s="231"/>
      <c r="FR146" s="231"/>
      <c r="FS146" s="231"/>
      <c r="FT146" s="231"/>
      <c r="FU146" s="231"/>
      <c r="FV146" s="231"/>
      <c r="FW146" s="231"/>
      <c r="FX146" s="231"/>
      <c r="FY146" s="231"/>
      <c r="FZ146" s="231"/>
      <c r="GA146" s="231"/>
      <c r="GB146" s="231"/>
      <c r="GC146" s="231"/>
      <c r="GD146" s="231"/>
      <c r="GE146" s="231"/>
      <c r="GF146" s="231"/>
      <c r="GG146" s="231"/>
      <c r="GH146" s="231"/>
      <c r="GI146" s="231"/>
      <c r="GJ146" s="231"/>
      <c r="GK146" s="231"/>
      <c r="GL146" s="231"/>
      <c r="GM146" s="231"/>
      <c r="GN146" s="231"/>
      <c r="GO146" s="231"/>
      <c r="GP146" s="231"/>
      <c r="GQ146" s="231"/>
      <c r="GR146" s="231"/>
      <c r="GS146" s="231"/>
      <c r="GT146" s="231"/>
      <c r="GU146" s="231"/>
      <c r="GV146" s="231"/>
      <c r="GW146" s="231"/>
      <c r="GX146" s="231"/>
      <c r="GY146" s="231"/>
      <c r="GZ146" s="231"/>
      <c r="HA146" s="231"/>
      <c r="HB146" s="231"/>
      <c r="HC146" s="231"/>
      <c r="HD146" s="231"/>
      <c r="HE146" s="231"/>
      <c r="HF146" s="231"/>
      <c r="HG146" s="231"/>
      <c r="HH146" s="231"/>
      <c r="HI146" s="231"/>
      <c r="HJ146" s="231"/>
      <c r="HK146" s="231"/>
      <c r="HL146" s="231"/>
      <c r="HM146" s="231"/>
      <c r="HN146" s="231"/>
      <c r="HO146" s="231"/>
      <c r="HP146" s="231"/>
      <c r="HQ146" s="231"/>
      <c r="HR146" s="231"/>
      <c r="HS146" s="231"/>
      <c r="HT146" s="231"/>
      <c r="HU146" s="231"/>
      <c r="HV146" s="231"/>
      <c r="HW146" s="231"/>
      <c r="HX146" s="231"/>
      <c r="HY146" s="231"/>
      <c r="HZ146" s="231"/>
      <c r="IA146" s="231"/>
      <c r="IB146" s="231"/>
      <c r="IC146" s="231"/>
      <c r="ID146" s="231"/>
      <c r="IE146" s="231"/>
      <c r="IF146" s="231"/>
      <c r="IG146" s="231"/>
      <c r="IH146" s="231"/>
      <c r="II146" s="231"/>
      <c r="IJ146" s="231"/>
      <c r="IK146" s="231"/>
      <c r="IL146" s="231"/>
      <c r="IM146" s="231"/>
      <c r="IN146" s="231"/>
      <c r="IO146" s="231"/>
      <c r="IP146" s="231"/>
      <c r="IQ146" s="231"/>
      <c r="IR146" s="231"/>
      <c r="IS146" s="231"/>
      <c r="IT146" s="231"/>
      <c r="IU146" s="231"/>
      <c r="IV146" s="231"/>
    </row>
    <row r="147" spans="1:256" ht="18">
      <c r="A147" s="240" t="s">
        <v>368</v>
      </c>
      <c r="B147" s="248">
        <v>122590</v>
      </c>
      <c r="C147" s="248">
        <v>429620</v>
      </c>
      <c r="D147" s="238"/>
      <c r="E147" s="238"/>
      <c r="F147" s="239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31"/>
      <c r="BO147" s="231"/>
      <c r="BP147" s="231"/>
      <c r="BQ147" s="231"/>
      <c r="BR147" s="231"/>
      <c r="BS147" s="231"/>
      <c r="BT147" s="231"/>
      <c r="BU147" s="231"/>
      <c r="BV147" s="231"/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231"/>
      <c r="EJ147" s="231"/>
      <c r="EK147" s="231"/>
      <c r="EL147" s="231"/>
      <c r="EM147" s="231"/>
      <c r="EN147" s="231"/>
      <c r="EO147" s="231"/>
      <c r="EP147" s="231"/>
      <c r="EQ147" s="231"/>
      <c r="ER147" s="231"/>
      <c r="ES147" s="231"/>
      <c r="ET147" s="231"/>
      <c r="EU147" s="231"/>
      <c r="EV147" s="231"/>
      <c r="EW147" s="231"/>
      <c r="EX147" s="231"/>
      <c r="EY147" s="231"/>
      <c r="EZ147" s="231"/>
      <c r="FA147" s="231"/>
      <c r="FB147" s="231"/>
      <c r="FC147" s="231"/>
      <c r="FD147" s="231"/>
      <c r="FE147" s="231"/>
      <c r="FF147" s="231"/>
      <c r="FG147" s="231"/>
      <c r="FH147" s="231"/>
      <c r="FI147" s="231"/>
      <c r="FJ147" s="231"/>
      <c r="FK147" s="231"/>
      <c r="FL147" s="231"/>
      <c r="FM147" s="231"/>
      <c r="FN147" s="231"/>
      <c r="FO147" s="231"/>
      <c r="FP147" s="231"/>
      <c r="FQ147" s="231"/>
      <c r="FR147" s="231"/>
      <c r="FS147" s="231"/>
      <c r="FT147" s="231"/>
      <c r="FU147" s="231"/>
      <c r="FV147" s="231"/>
      <c r="FW147" s="231"/>
      <c r="FX147" s="231"/>
      <c r="FY147" s="231"/>
      <c r="FZ147" s="231"/>
      <c r="GA147" s="231"/>
      <c r="GB147" s="231"/>
      <c r="GC147" s="231"/>
      <c r="GD147" s="231"/>
      <c r="GE147" s="231"/>
      <c r="GF147" s="231"/>
      <c r="GG147" s="231"/>
      <c r="GH147" s="231"/>
      <c r="GI147" s="231"/>
      <c r="GJ147" s="231"/>
      <c r="GK147" s="231"/>
      <c r="GL147" s="231"/>
      <c r="GM147" s="231"/>
      <c r="GN147" s="231"/>
      <c r="GO147" s="231"/>
      <c r="GP147" s="231"/>
      <c r="GQ147" s="231"/>
      <c r="GR147" s="231"/>
      <c r="GS147" s="231"/>
      <c r="GT147" s="231"/>
      <c r="GU147" s="231"/>
      <c r="GV147" s="231"/>
      <c r="GW147" s="231"/>
      <c r="GX147" s="231"/>
      <c r="GY147" s="231"/>
      <c r="GZ147" s="231"/>
      <c r="HA147" s="231"/>
      <c r="HB147" s="231"/>
      <c r="HC147" s="231"/>
      <c r="HD147" s="231"/>
      <c r="HE147" s="231"/>
      <c r="HF147" s="231"/>
      <c r="HG147" s="231"/>
      <c r="HH147" s="231"/>
      <c r="HI147" s="231"/>
      <c r="HJ147" s="231"/>
      <c r="HK147" s="231"/>
      <c r="HL147" s="231"/>
      <c r="HM147" s="231"/>
      <c r="HN147" s="231"/>
      <c r="HO147" s="231"/>
      <c r="HP147" s="231"/>
      <c r="HQ147" s="231"/>
      <c r="HR147" s="231"/>
      <c r="HS147" s="231"/>
      <c r="HT147" s="231"/>
      <c r="HU147" s="231"/>
      <c r="HV147" s="231"/>
      <c r="HW147" s="231"/>
      <c r="HX147" s="231"/>
      <c r="HY147" s="231"/>
      <c r="HZ147" s="231"/>
      <c r="IA147" s="231"/>
      <c r="IB147" s="231"/>
      <c r="IC147" s="231"/>
      <c r="ID147" s="231"/>
      <c r="IE147" s="231"/>
      <c r="IF147" s="231"/>
      <c r="IG147" s="231"/>
      <c r="IH147" s="231"/>
      <c r="II147" s="231"/>
      <c r="IJ147" s="231"/>
      <c r="IK147" s="231"/>
      <c r="IL147" s="231"/>
      <c r="IM147" s="231"/>
      <c r="IN147" s="231"/>
      <c r="IO147" s="231"/>
      <c r="IP147" s="231"/>
      <c r="IQ147" s="231"/>
      <c r="IR147" s="231"/>
      <c r="IS147" s="231"/>
      <c r="IT147" s="231"/>
      <c r="IU147" s="231"/>
      <c r="IV147" s="231"/>
    </row>
    <row r="148" spans="1:256" ht="18">
      <c r="A148" s="240" t="s">
        <v>369</v>
      </c>
      <c r="B148" s="248">
        <v>7862</v>
      </c>
      <c r="C148" s="248">
        <v>0</v>
      </c>
      <c r="D148" s="238"/>
      <c r="E148" s="238"/>
      <c r="F148" s="239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31"/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1"/>
      <c r="CY148" s="231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231"/>
      <c r="EJ148" s="231"/>
      <c r="EK148" s="231"/>
      <c r="EL148" s="231"/>
      <c r="EM148" s="231"/>
      <c r="EN148" s="231"/>
      <c r="EO148" s="231"/>
      <c r="EP148" s="231"/>
      <c r="EQ148" s="231"/>
      <c r="ER148" s="231"/>
      <c r="ES148" s="231"/>
      <c r="ET148" s="231"/>
      <c r="EU148" s="231"/>
      <c r="EV148" s="231"/>
      <c r="EW148" s="231"/>
      <c r="EX148" s="231"/>
      <c r="EY148" s="231"/>
      <c r="EZ148" s="231"/>
      <c r="FA148" s="231"/>
      <c r="FB148" s="231"/>
      <c r="FC148" s="231"/>
      <c r="FD148" s="231"/>
      <c r="FE148" s="231"/>
      <c r="FF148" s="231"/>
      <c r="FG148" s="231"/>
      <c r="FH148" s="231"/>
      <c r="FI148" s="231"/>
      <c r="FJ148" s="231"/>
      <c r="FK148" s="231"/>
      <c r="FL148" s="231"/>
      <c r="FM148" s="231"/>
      <c r="FN148" s="231"/>
      <c r="FO148" s="231"/>
      <c r="FP148" s="231"/>
      <c r="FQ148" s="231"/>
      <c r="FR148" s="231"/>
      <c r="FS148" s="231"/>
      <c r="FT148" s="231"/>
      <c r="FU148" s="231"/>
      <c r="FV148" s="231"/>
      <c r="FW148" s="231"/>
      <c r="FX148" s="231"/>
      <c r="FY148" s="231"/>
      <c r="FZ148" s="231"/>
      <c r="GA148" s="231"/>
      <c r="GB148" s="231"/>
      <c r="GC148" s="231"/>
      <c r="GD148" s="231"/>
      <c r="GE148" s="231"/>
      <c r="GF148" s="231"/>
      <c r="GG148" s="231"/>
      <c r="GH148" s="231"/>
      <c r="GI148" s="231"/>
      <c r="GJ148" s="231"/>
      <c r="GK148" s="231"/>
      <c r="GL148" s="231"/>
      <c r="GM148" s="231"/>
      <c r="GN148" s="231"/>
      <c r="GO148" s="231"/>
      <c r="GP148" s="231"/>
      <c r="GQ148" s="231"/>
      <c r="GR148" s="231"/>
      <c r="GS148" s="231"/>
      <c r="GT148" s="231"/>
      <c r="GU148" s="231"/>
      <c r="GV148" s="231"/>
      <c r="GW148" s="231"/>
      <c r="GX148" s="231"/>
      <c r="GY148" s="231"/>
      <c r="GZ148" s="231"/>
      <c r="HA148" s="231"/>
      <c r="HB148" s="231"/>
      <c r="HC148" s="231"/>
      <c r="HD148" s="231"/>
      <c r="HE148" s="231"/>
      <c r="HF148" s="231"/>
      <c r="HG148" s="231"/>
      <c r="HH148" s="231"/>
      <c r="HI148" s="231"/>
      <c r="HJ148" s="231"/>
      <c r="HK148" s="231"/>
      <c r="HL148" s="231"/>
      <c r="HM148" s="231"/>
      <c r="HN148" s="231"/>
      <c r="HO148" s="231"/>
      <c r="HP148" s="231"/>
      <c r="HQ148" s="231"/>
      <c r="HR148" s="231"/>
      <c r="HS148" s="231"/>
      <c r="HT148" s="231"/>
      <c r="HU148" s="231"/>
      <c r="HV148" s="231"/>
      <c r="HW148" s="231"/>
      <c r="HX148" s="231"/>
      <c r="HY148" s="231"/>
      <c r="HZ148" s="231"/>
      <c r="IA148" s="231"/>
      <c r="IB148" s="231"/>
      <c r="IC148" s="231"/>
      <c r="ID148" s="231"/>
      <c r="IE148" s="231"/>
      <c r="IF148" s="231"/>
      <c r="IG148" s="231"/>
      <c r="IH148" s="231"/>
      <c r="II148" s="231"/>
      <c r="IJ148" s="231"/>
      <c r="IK148" s="231"/>
      <c r="IL148" s="231"/>
      <c r="IM148" s="231"/>
      <c r="IN148" s="231"/>
      <c r="IO148" s="231"/>
      <c r="IP148" s="231"/>
      <c r="IQ148" s="231"/>
      <c r="IR148" s="231"/>
      <c r="IS148" s="231"/>
      <c r="IT148" s="231"/>
      <c r="IU148" s="231"/>
      <c r="IV148" s="231"/>
    </row>
    <row r="149" spans="1:256" ht="18">
      <c r="A149" s="240" t="s">
        <v>370</v>
      </c>
      <c r="B149" s="248">
        <v>0</v>
      </c>
      <c r="C149" s="248">
        <v>0</v>
      </c>
      <c r="D149" s="238"/>
      <c r="E149" s="238"/>
      <c r="F149" s="239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31"/>
      <c r="BO149" s="231"/>
      <c r="BP149" s="231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231"/>
      <c r="EJ149" s="231"/>
      <c r="EK149" s="231"/>
      <c r="EL149" s="231"/>
      <c r="EM149" s="231"/>
      <c r="EN149" s="231"/>
      <c r="EO149" s="231"/>
      <c r="EP149" s="231"/>
      <c r="EQ149" s="231"/>
      <c r="ER149" s="231"/>
      <c r="ES149" s="231"/>
      <c r="ET149" s="231"/>
      <c r="EU149" s="231"/>
      <c r="EV149" s="231"/>
      <c r="EW149" s="231"/>
      <c r="EX149" s="231"/>
      <c r="EY149" s="231"/>
      <c r="EZ149" s="231"/>
      <c r="FA149" s="231"/>
      <c r="FB149" s="231"/>
      <c r="FC149" s="231"/>
      <c r="FD149" s="231"/>
      <c r="FE149" s="231"/>
      <c r="FF149" s="231"/>
      <c r="FG149" s="231"/>
      <c r="FH149" s="231"/>
      <c r="FI149" s="231"/>
      <c r="FJ149" s="231"/>
      <c r="FK149" s="231"/>
      <c r="FL149" s="231"/>
      <c r="FM149" s="231"/>
      <c r="FN149" s="231"/>
      <c r="FO149" s="231"/>
      <c r="FP149" s="231"/>
      <c r="FQ149" s="231"/>
      <c r="FR149" s="231"/>
      <c r="FS149" s="231"/>
      <c r="FT149" s="231"/>
      <c r="FU149" s="231"/>
      <c r="FV149" s="231"/>
      <c r="FW149" s="231"/>
      <c r="FX149" s="231"/>
      <c r="FY149" s="231"/>
      <c r="FZ149" s="231"/>
      <c r="GA149" s="231"/>
      <c r="GB149" s="231"/>
      <c r="GC149" s="231"/>
      <c r="GD149" s="231"/>
      <c r="GE149" s="231"/>
      <c r="GF149" s="231"/>
      <c r="GG149" s="231"/>
      <c r="GH149" s="231"/>
      <c r="GI149" s="231"/>
      <c r="GJ149" s="231"/>
      <c r="GK149" s="231"/>
      <c r="GL149" s="231"/>
      <c r="GM149" s="231"/>
      <c r="GN149" s="231"/>
      <c r="GO149" s="231"/>
      <c r="GP149" s="231"/>
      <c r="GQ149" s="231"/>
      <c r="GR149" s="231"/>
      <c r="GS149" s="231"/>
      <c r="GT149" s="231"/>
      <c r="GU149" s="231"/>
      <c r="GV149" s="231"/>
      <c r="GW149" s="231"/>
      <c r="GX149" s="231"/>
      <c r="GY149" s="231"/>
      <c r="GZ149" s="231"/>
      <c r="HA149" s="231"/>
      <c r="HB149" s="231"/>
      <c r="HC149" s="231"/>
      <c r="HD149" s="231"/>
      <c r="HE149" s="231"/>
      <c r="HF149" s="231"/>
      <c r="HG149" s="231"/>
      <c r="HH149" s="231"/>
      <c r="HI149" s="231"/>
      <c r="HJ149" s="231"/>
      <c r="HK149" s="231"/>
      <c r="HL149" s="231"/>
      <c r="HM149" s="231"/>
      <c r="HN149" s="231"/>
      <c r="HO149" s="231"/>
      <c r="HP149" s="231"/>
      <c r="HQ149" s="231"/>
      <c r="HR149" s="231"/>
      <c r="HS149" s="231"/>
      <c r="HT149" s="231"/>
      <c r="HU149" s="231"/>
      <c r="HV149" s="231"/>
      <c r="HW149" s="231"/>
      <c r="HX149" s="231"/>
      <c r="HY149" s="231"/>
      <c r="HZ149" s="231"/>
      <c r="IA149" s="231"/>
      <c r="IB149" s="231"/>
      <c r="IC149" s="231"/>
      <c r="ID149" s="231"/>
      <c r="IE149" s="231"/>
      <c r="IF149" s="231"/>
      <c r="IG149" s="231"/>
      <c r="IH149" s="231"/>
      <c r="II149" s="231"/>
      <c r="IJ149" s="231"/>
      <c r="IK149" s="231"/>
      <c r="IL149" s="231"/>
      <c r="IM149" s="231"/>
      <c r="IN149" s="231"/>
      <c r="IO149" s="231"/>
      <c r="IP149" s="231"/>
      <c r="IQ149" s="231"/>
      <c r="IR149" s="231"/>
      <c r="IS149" s="231"/>
      <c r="IT149" s="231"/>
      <c r="IU149" s="231"/>
      <c r="IV149" s="231"/>
    </row>
    <row r="150" spans="1:256" ht="18">
      <c r="A150" s="240" t="s">
        <v>371</v>
      </c>
      <c r="B150" s="248">
        <v>0</v>
      </c>
      <c r="C150" s="248">
        <v>0</v>
      </c>
      <c r="D150" s="238"/>
      <c r="E150" s="238"/>
      <c r="F150" s="239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31"/>
      <c r="BO150" s="231"/>
      <c r="BP150" s="231"/>
      <c r="BQ150" s="231"/>
      <c r="BR150" s="231"/>
      <c r="BS150" s="231"/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1"/>
      <c r="DA150" s="231"/>
      <c r="DB150" s="231"/>
      <c r="DC150" s="231"/>
      <c r="DD150" s="231"/>
      <c r="DE150" s="231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231"/>
      <c r="EJ150" s="231"/>
      <c r="EK150" s="231"/>
      <c r="EL150" s="231"/>
      <c r="EM150" s="231"/>
      <c r="EN150" s="231"/>
      <c r="EO150" s="231"/>
      <c r="EP150" s="231"/>
      <c r="EQ150" s="231"/>
      <c r="ER150" s="231"/>
      <c r="ES150" s="231"/>
      <c r="ET150" s="231"/>
      <c r="EU150" s="231"/>
      <c r="EV150" s="231"/>
      <c r="EW150" s="231"/>
      <c r="EX150" s="231"/>
      <c r="EY150" s="231"/>
      <c r="EZ150" s="231"/>
      <c r="FA150" s="231"/>
      <c r="FB150" s="231"/>
      <c r="FC150" s="231"/>
      <c r="FD150" s="231"/>
      <c r="FE150" s="231"/>
      <c r="FF150" s="231"/>
      <c r="FG150" s="231"/>
      <c r="FH150" s="231"/>
      <c r="FI150" s="231"/>
      <c r="FJ150" s="231"/>
      <c r="FK150" s="231"/>
      <c r="FL150" s="231"/>
      <c r="FM150" s="231"/>
      <c r="FN150" s="231"/>
      <c r="FO150" s="231"/>
      <c r="FP150" s="231"/>
      <c r="FQ150" s="231"/>
      <c r="FR150" s="231"/>
      <c r="FS150" s="231"/>
      <c r="FT150" s="231"/>
      <c r="FU150" s="231"/>
      <c r="FV150" s="231"/>
      <c r="FW150" s="231"/>
      <c r="FX150" s="231"/>
      <c r="FY150" s="231"/>
      <c r="FZ150" s="231"/>
      <c r="GA150" s="231"/>
      <c r="GB150" s="231"/>
      <c r="GC150" s="231"/>
      <c r="GD150" s="231"/>
      <c r="GE150" s="231"/>
      <c r="GF150" s="231"/>
      <c r="GG150" s="231"/>
      <c r="GH150" s="231"/>
      <c r="GI150" s="231"/>
      <c r="GJ150" s="231"/>
      <c r="GK150" s="231"/>
      <c r="GL150" s="231"/>
      <c r="GM150" s="231"/>
      <c r="GN150" s="231"/>
      <c r="GO150" s="231"/>
      <c r="GP150" s="231"/>
      <c r="GQ150" s="231"/>
      <c r="GR150" s="231"/>
      <c r="GS150" s="231"/>
      <c r="GT150" s="231"/>
      <c r="GU150" s="231"/>
      <c r="GV150" s="231"/>
      <c r="GW150" s="231"/>
      <c r="GX150" s="231"/>
      <c r="GY150" s="231"/>
      <c r="GZ150" s="231"/>
      <c r="HA150" s="231"/>
      <c r="HB150" s="231"/>
      <c r="HC150" s="231"/>
      <c r="HD150" s="231"/>
      <c r="HE150" s="231"/>
      <c r="HF150" s="231"/>
      <c r="HG150" s="231"/>
      <c r="HH150" s="231"/>
      <c r="HI150" s="231"/>
      <c r="HJ150" s="231"/>
      <c r="HK150" s="231"/>
      <c r="HL150" s="231"/>
      <c r="HM150" s="231"/>
      <c r="HN150" s="231"/>
      <c r="HO150" s="231"/>
      <c r="HP150" s="231"/>
      <c r="HQ150" s="231"/>
      <c r="HR150" s="231"/>
      <c r="HS150" s="231"/>
      <c r="HT150" s="231"/>
      <c r="HU150" s="231"/>
      <c r="HV150" s="231"/>
      <c r="HW150" s="231"/>
      <c r="HX150" s="231"/>
      <c r="HY150" s="231"/>
      <c r="HZ150" s="231"/>
      <c r="IA150" s="231"/>
      <c r="IB150" s="231"/>
      <c r="IC150" s="231"/>
      <c r="ID150" s="231"/>
      <c r="IE150" s="231"/>
      <c r="IF150" s="231"/>
      <c r="IG150" s="231"/>
      <c r="IH150" s="231"/>
      <c r="II150" s="231"/>
      <c r="IJ150" s="231"/>
      <c r="IK150" s="231"/>
      <c r="IL150" s="231"/>
      <c r="IM150" s="231"/>
      <c r="IN150" s="231"/>
      <c r="IO150" s="231"/>
      <c r="IP150" s="231"/>
      <c r="IQ150" s="231"/>
      <c r="IR150" s="231"/>
      <c r="IS150" s="231"/>
      <c r="IT150" s="231"/>
      <c r="IU150" s="231"/>
      <c r="IV150" s="231"/>
    </row>
    <row r="151" spans="1:256" ht="18">
      <c r="A151" s="240" t="s">
        <v>372</v>
      </c>
      <c r="B151" s="248">
        <v>0</v>
      </c>
      <c r="C151" s="248">
        <v>0</v>
      </c>
      <c r="D151" s="238"/>
      <c r="E151" s="238"/>
      <c r="F151" s="239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1"/>
      <c r="BQ151" s="231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  <c r="CW151" s="231"/>
      <c r="CX151" s="231"/>
      <c r="CY151" s="231"/>
      <c r="CZ151" s="231"/>
      <c r="DA151" s="231"/>
      <c r="DB151" s="231"/>
      <c r="DC151" s="231"/>
      <c r="DD151" s="231"/>
      <c r="DE151" s="231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231"/>
      <c r="EJ151" s="231"/>
      <c r="EK151" s="231"/>
      <c r="EL151" s="231"/>
      <c r="EM151" s="231"/>
      <c r="EN151" s="231"/>
      <c r="EO151" s="231"/>
      <c r="EP151" s="231"/>
      <c r="EQ151" s="231"/>
      <c r="ER151" s="231"/>
      <c r="ES151" s="231"/>
      <c r="ET151" s="231"/>
      <c r="EU151" s="231"/>
      <c r="EV151" s="231"/>
      <c r="EW151" s="231"/>
      <c r="EX151" s="231"/>
      <c r="EY151" s="231"/>
      <c r="EZ151" s="231"/>
      <c r="FA151" s="231"/>
      <c r="FB151" s="231"/>
      <c r="FC151" s="231"/>
      <c r="FD151" s="231"/>
      <c r="FE151" s="231"/>
      <c r="FF151" s="231"/>
      <c r="FG151" s="231"/>
      <c r="FH151" s="231"/>
      <c r="FI151" s="231"/>
      <c r="FJ151" s="231"/>
      <c r="FK151" s="231"/>
      <c r="FL151" s="231"/>
      <c r="FM151" s="231"/>
      <c r="FN151" s="231"/>
      <c r="FO151" s="231"/>
      <c r="FP151" s="231"/>
      <c r="FQ151" s="231"/>
      <c r="FR151" s="231"/>
      <c r="FS151" s="231"/>
      <c r="FT151" s="231"/>
      <c r="FU151" s="231"/>
      <c r="FV151" s="231"/>
      <c r="FW151" s="231"/>
      <c r="FX151" s="231"/>
      <c r="FY151" s="231"/>
      <c r="FZ151" s="231"/>
      <c r="GA151" s="231"/>
      <c r="GB151" s="231"/>
      <c r="GC151" s="231"/>
      <c r="GD151" s="231"/>
      <c r="GE151" s="231"/>
      <c r="GF151" s="231"/>
      <c r="GG151" s="231"/>
      <c r="GH151" s="231"/>
      <c r="GI151" s="231"/>
      <c r="GJ151" s="231"/>
      <c r="GK151" s="231"/>
      <c r="GL151" s="231"/>
      <c r="GM151" s="231"/>
      <c r="GN151" s="231"/>
      <c r="GO151" s="231"/>
      <c r="GP151" s="231"/>
      <c r="GQ151" s="231"/>
      <c r="GR151" s="231"/>
      <c r="GS151" s="231"/>
      <c r="GT151" s="231"/>
      <c r="GU151" s="231"/>
      <c r="GV151" s="231"/>
      <c r="GW151" s="231"/>
      <c r="GX151" s="231"/>
      <c r="GY151" s="231"/>
      <c r="GZ151" s="231"/>
      <c r="HA151" s="231"/>
      <c r="HB151" s="231"/>
      <c r="HC151" s="231"/>
      <c r="HD151" s="231"/>
      <c r="HE151" s="231"/>
      <c r="HF151" s="231"/>
      <c r="HG151" s="231"/>
      <c r="HH151" s="231"/>
      <c r="HI151" s="231"/>
      <c r="HJ151" s="231"/>
      <c r="HK151" s="231"/>
      <c r="HL151" s="231"/>
      <c r="HM151" s="231"/>
      <c r="HN151" s="231"/>
      <c r="HO151" s="231"/>
      <c r="HP151" s="231"/>
      <c r="HQ151" s="231"/>
      <c r="HR151" s="231"/>
      <c r="HS151" s="231"/>
      <c r="HT151" s="231"/>
      <c r="HU151" s="231"/>
      <c r="HV151" s="231"/>
      <c r="HW151" s="231"/>
      <c r="HX151" s="231"/>
      <c r="HY151" s="231"/>
      <c r="HZ151" s="231"/>
      <c r="IA151" s="231"/>
      <c r="IB151" s="231"/>
      <c r="IC151" s="231"/>
      <c r="ID151" s="231"/>
      <c r="IE151" s="231"/>
      <c r="IF151" s="231"/>
      <c r="IG151" s="231"/>
      <c r="IH151" s="231"/>
      <c r="II151" s="231"/>
      <c r="IJ151" s="231"/>
      <c r="IK151" s="231"/>
      <c r="IL151" s="231"/>
      <c r="IM151" s="231"/>
      <c r="IN151" s="231"/>
      <c r="IO151" s="231"/>
      <c r="IP151" s="231"/>
      <c r="IQ151" s="231"/>
      <c r="IR151" s="231"/>
      <c r="IS151" s="231"/>
      <c r="IT151" s="231"/>
      <c r="IU151" s="231"/>
      <c r="IV151" s="231"/>
    </row>
    <row r="152" spans="1:256" ht="18">
      <c r="A152" s="240" t="s">
        <v>373</v>
      </c>
      <c r="B152" s="248">
        <v>0</v>
      </c>
      <c r="C152" s="248">
        <v>0</v>
      </c>
      <c r="D152" s="238"/>
      <c r="E152" s="238"/>
      <c r="F152" s="239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31"/>
      <c r="BO152" s="231"/>
      <c r="BP152" s="231"/>
      <c r="BQ152" s="231"/>
      <c r="BR152" s="231"/>
      <c r="BS152" s="231"/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  <c r="CW152" s="231"/>
      <c r="CX152" s="231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1"/>
      <c r="DI152" s="231"/>
      <c r="DJ152" s="231"/>
      <c r="DK152" s="231"/>
      <c r="DL152" s="231"/>
      <c r="DM152" s="231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  <c r="EH152" s="231"/>
      <c r="EI152" s="231"/>
      <c r="EJ152" s="231"/>
      <c r="EK152" s="231"/>
      <c r="EL152" s="231"/>
      <c r="EM152" s="231"/>
      <c r="EN152" s="231"/>
      <c r="EO152" s="231"/>
      <c r="EP152" s="231"/>
      <c r="EQ152" s="231"/>
      <c r="ER152" s="231"/>
      <c r="ES152" s="231"/>
      <c r="ET152" s="231"/>
      <c r="EU152" s="231"/>
      <c r="EV152" s="231"/>
      <c r="EW152" s="231"/>
      <c r="EX152" s="231"/>
      <c r="EY152" s="231"/>
      <c r="EZ152" s="231"/>
      <c r="FA152" s="231"/>
      <c r="FB152" s="231"/>
      <c r="FC152" s="231"/>
      <c r="FD152" s="231"/>
      <c r="FE152" s="231"/>
      <c r="FF152" s="231"/>
      <c r="FG152" s="231"/>
      <c r="FH152" s="231"/>
      <c r="FI152" s="231"/>
      <c r="FJ152" s="231"/>
      <c r="FK152" s="231"/>
      <c r="FL152" s="231"/>
      <c r="FM152" s="231"/>
      <c r="FN152" s="231"/>
      <c r="FO152" s="231"/>
      <c r="FP152" s="231"/>
      <c r="FQ152" s="231"/>
      <c r="FR152" s="231"/>
      <c r="FS152" s="231"/>
      <c r="FT152" s="231"/>
      <c r="FU152" s="231"/>
      <c r="FV152" s="231"/>
      <c r="FW152" s="231"/>
      <c r="FX152" s="231"/>
      <c r="FY152" s="231"/>
      <c r="FZ152" s="231"/>
      <c r="GA152" s="231"/>
      <c r="GB152" s="231"/>
      <c r="GC152" s="231"/>
      <c r="GD152" s="231"/>
      <c r="GE152" s="231"/>
      <c r="GF152" s="231"/>
      <c r="GG152" s="231"/>
      <c r="GH152" s="231"/>
      <c r="GI152" s="231"/>
      <c r="GJ152" s="231"/>
      <c r="GK152" s="231"/>
      <c r="GL152" s="231"/>
      <c r="GM152" s="231"/>
      <c r="GN152" s="231"/>
      <c r="GO152" s="231"/>
      <c r="GP152" s="231"/>
      <c r="GQ152" s="231"/>
      <c r="GR152" s="231"/>
      <c r="GS152" s="231"/>
      <c r="GT152" s="231"/>
      <c r="GU152" s="231"/>
      <c r="GV152" s="231"/>
      <c r="GW152" s="231"/>
      <c r="GX152" s="231"/>
      <c r="GY152" s="231"/>
      <c r="GZ152" s="231"/>
      <c r="HA152" s="231"/>
      <c r="HB152" s="231"/>
      <c r="HC152" s="231"/>
      <c r="HD152" s="231"/>
      <c r="HE152" s="231"/>
      <c r="HF152" s="231"/>
      <c r="HG152" s="231"/>
      <c r="HH152" s="231"/>
      <c r="HI152" s="231"/>
      <c r="HJ152" s="231"/>
      <c r="HK152" s="231"/>
      <c r="HL152" s="231"/>
      <c r="HM152" s="231"/>
      <c r="HN152" s="231"/>
      <c r="HO152" s="231"/>
      <c r="HP152" s="231"/>
      <c r="HQ152" s="231"/>
      <c r="HR152" s="231"/>
      <c r="HS152" s="231"/>
      <c r="HT152" s="231"/>
      <c r="HU152" s="231"/>
      <c r="HV152" s="231"/>
      <c r="HW152" s="231"/>
      <c r="HX152" s="231"/>
      <c r="HY152" s="231"/>
      <c r="HZ152" s="231"/>
      <c r="IA152" s="231"/>
      <c r="IB152" s="231"/>
      <c r="IC152" s="231"/>
      <c r="ID152" s="231"/>
      <c r="IE152" s="231"/>
      <c r="IF152" s="231"/>
      <c r="IG152" s="231"/>
      <c r="IH152" s="231"/>
      <c r="II152" s="231"/>
      <c r="IJ152" s="231"/>
      <c r="IK152" s="231"/>
      <c r="IL152" s="231"/>
      <c r="IM152" s="231"/>
      <c r="IN152" s="231"/>
      <c r="IO152" s="231"/>
      <c r="IP152" s="231"/>
      <c r="IQ152" s="231"/>
      <c r="IR152" s="231"/>
      <c r="IS152" s="231"/>
      <c r="IT152" s="231"/>
      <c r="IU152" s="231"/>
      <c r="IV152" s="231"/>
    </row>
    <row r="153" spans="1:256" ht="18">
      <c r="A153" s="240" t="s">
        <v>374</v>
      </c>
      <c r="B153" s="248">
        <v>865.24</v>
      </c>
      <c r="C153" s="248">
        <v>1605.6</v>
      </c>
      <c r="D153" s="238"/>
      <c r="E153" s="238"/>
      <c r="F153" s="239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  <c r="EL153" s="231"/>
      <c r="EM153" s="231"/>
      <c r="EN153" s="231"/>
      <c r="EO153" s="231"/>
      <c r="EP153" s="231"/>
      <c r="EQ153" s="231"/>
      <c r="ER153" s="231"/>
      <c r="ES153" s="231"/>
      <c r="ET153" s="231"/>
      <c r="EU153" s="231"/>
      <c r="EV153" s="231"/>
      <c r="EW153" s="231"/>
      <c r="EX153" s="231"/>
      <c r="EY153" s="231"/>
      <c r="EZ153" s="231"/>
      <c r="FA153" s="231"/>
      <c r="FB153" s="231"/>
      <c r="FC153" s="231"/>
      <c r="FD153" s="231"/>
      <c r="FE153" s="231"/>
      <c r="FF153" s="231"/>
      <c r="FG153" s="231"/>
      <c r="FH153" s="231"/>
      <c r="FI153" s="231"/>
      <c r="FJ153" s="231"/>
      <c r="FK153" s="231"/>
      <c r="FL153" s="231"/>
      <c r="FM153" s="231"/>
      <c r="FN153" s="231"/>
      <c r="FO153" s="231"/>
      <c r="FP153" s="231"/>
      <c r="FQ153" s="231"/>
      <c r="FR153" s="231"/>
      <c r="FS153" s="231"/>
      <c r="FT153" s="231"/>
      <c r="FU153" s="231"/>
      <c r="FV153" s="231"/>
      <c r="FW153" s="231"/>
      <c r="FX153" s="231"/>
      <c r="FY153" s="231"/>
      <c r="FZ153" s="231"/>
      <c r="GA153" s="231"/>
      <c r="GB153" s="231"/>
      <c r="GC153" s="231"/>
      <c r="GD153" s="231"/>
      <c r="GE153" s="231"/>
      <c r="GF153" s="231"/>
      <c r="GG153" s="231"/>
      <c r="GH153" s="231"/>
      <c r="GI153" s="231"/>
      <c r="GJ153" s="231"/>
      <c r="GK153" s="231"/>
      <c r="GL153" s="231"/>
      <c r="GM153" s="231"/>
      <c r="GN153" s="231"/>
      <c r="GO153" s="231"/>
      <c r="GP153" s="231"/>
      <c r="GQ153" s="231"/>
      <c r="GR153" s="231"/>
      <c r="GS153" s="231"/>
      <c r="GT153" s="231"/>
      <c r="GU153" s="231"/>
      <c r="GV153" s="231"/>
      <c r="GW153" s="231"/>
      <c r="GX153" s="231"/>
      <c r="GY153" s="231"/>
      <c r="GZ153" s="231"/>
      <c r="HA153" s="231"/>
      <c r="HB153" s="231"/>
      <c r="HC153" s="231"/>
      <c r="HD153" s="231"/>
      <c r="HE153" s="231"/>
      <c r="HF153" s="231"/>
      <c r="HG153" s="231"/>
      <c r="HH153" s="231"/>
      <c r="HI153" s="231"/>
      <c r="HJ153" s="231"/>
      <c r="HK153" s="231"/>
      <c r="HL153" s="231"/>
      <c r="HM153" s="231"/>
      <c r="HN153" s="231"/>
      <c r="HO153" s="231"/>
      <c r="HP153" s="231"/>
      <c r="HQ153" s="231"/>
      <c r="HR153" s="231"/>
      <c r="HS153" s="231"/>
      <c r="HT153" s="231"/>
      <c r="HU153" s="231"/>
      <c r="HV153" s="231"/>
      <c r="HW153" s="231"/>
      <c r="HX153" s="231"/>
      <c r="HY153" s="231"/>
      <c r="HZ153" s="231"/>
      <c r="IA153" s="231"/>
      <c r="IB153" s="231"/>
      <c r="IC153" s="231"/>
      <c r="ID153" s="231"/>
      <c r="IE153" s="231"/>
      <c r="IF153" s="231"/>
      <c r="IG153" s="231"/>
      <c r="IH153" s="231"/>
      <c r="II153" s="231"/>
      <c r="IJ153" s="231"/>
      <c r="IK153" s="231"/>
      <c r="IL153" s="231"/>
      <c r="IM153" s="231"/>
      <c r="IN153" s="231"/>
      <c r="IO153" s="231"/>
      <c r="IP153" s="231"/>
      <c r="IQ153" s="231"/>
      <c r="IR153" s="231"/>
      <c r="IS153" s="231"/>
      <c r="IT153" s="231"/>
      <c r="IU153" s="231"/>
      <c r="IV153" s="231"/>
    </row>
    <row r="154" spans="1:256" ht="18">
      <c r="A154" s="240" t="s">
        <v>375</v>
      </c>
      <c r="B154" s="248">
        <v>0</v>
      </c>
      <c r="C154" s="248">
        <v>0</v>
      </c>
      <c r="D154" s="238"/>
      <c r="E154" s="238"/>
      <c r="F154" s="239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  <c r="CW154" s="231"/>
      <c r="CX154" s="231"/>
      <c r="CY154" s="231"/>
      <c r="CZ154" s="231"/>
      <c r="DA154" s="231"/>
      <c r="DB154" s="231"/>
      <c r="DC154" s="231"/>
      <c r="DD154" s="231"/>
      <c r="DE154" s="231"/>
      <c r="DF154" s="231"/>
      <c r="DG154" s="231"/>
      <c r="DH154" s="231"/>
      <c r="DI154" s="231"/>
      <c r="DJ154" s="231"/>
      <c r="DK154" s="231"/>
      <c r="DL154" s="231"/>
      <c r="DM154" s="231"/>
      <c r="DN154" s="231"/>
      <c r="DO154" s="231"/>
      <c r="DP154" s="231"/>
      <c r="DQ154" s="231"/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  <c r="EG154" s="231"/>
      <c r="EH154" s="231"/>
      <c r="EI154" s="231"/>
      <c r="EJ154" s="231"/>
      <c r="EK154" s="231"/>
      <c r="EL154" s="231"/>
      <c r="EM154" s="231"/>
      <c r="EN154" s="231"/>
      <c r="EO154" s="231"/>
      <c r="EP154" s="231"/>
      <c r="EQ154" s="231"/>
      <c r="ER154" s="231"/>
      <c r="ES154" s="231"/>
      <c r="ET154" s="231"/>
      <c r="EU154" s="231"/>
      <c r="EV154" s="231"/>
      <c r="EW154" s="231"/>
      <c r="EX154" s="231"/>
      <c r="EY154" s="231"/>
      <c r="EZ154" s="231"/>
      <c r="FA154" s="231"/>
      <c r="FB154" s="231"/>
      <c r="FC154" s="231"/>
      <c r="FD154" s="231"/>
      <c r="FE154" s="231"/>
      <c r="FF154" s="231"/>
      <c r="FG154" s="231"/>
      <c r="FH154" s="231"/>
      <c r="FI154" s="231"/>
      <c r="FJ154" s="231"/>
      <c r="FK154" s="231"/>
      <c r="FL154" s="231"/>
      <c r="FM154" s="231"/>
      <c r="FN154" s="231"/>
      <c r="FO154" s="231"/>
      <c r="FP154" s="231"/>
      <c r="FQ154" s="231"/>
      <c r="FR154" s="231"/>
      <c r="FS154" s="231"/>
      <c r="FT154" s="231"/>
      <c r="FU154" s="231"/>
      <c r="FV154" s="231"/>
      <c r="FW154" s="231"/>
      <c r="FX154" s="231"/>
      <c r="FY154" s="231"/>
      <c r="FZ154" s="231"/>
      <c r="GA154" s="231"/>
      <c r="GB154" s="231"/>
      <c r="GC154" s="231"/>
      <c r="GD154" s="231"/>
      <c r="GE154" s="231"/>
      <c r="GF154" s="231"/>
      <c r="GG154" s="231"/>
      <c r="GH154" s="231"/>
      <c r="GI154" s="231"/>
      <c r="GJ154" s="231"/>
      <c r="GK154" s="231"/>
      <c r="GL154" s="231"/>
      <c r="GM154" s="231"/>
      <c r="GN154" s="231"/>
      <c r="GO154" s="231"/>
      <c r="GP154" s="231"/>
      <c r="GQ154" s="231"/>
      <c r="GR154" s="231"/>
      <c r="GS154" s="231"/>
      <c r="GT154" s="231"/>
      <c r="GU154" s="231"/>
      <c r="GV154" s="231"/>
      <c r="GW154" s="231"/>
      <c r="GX154" s="231"/>
      <c r="GY154" s="231"/>
      <c r="GZ154" s="231"/>
      <c r="HA154" s="231"/>
      <c r="HB154" s="231"/>
      <c r="HC154" s="231"/>
      <c r="HD154" s="231"/>
      <c r="HE154" s="231"/>
      <c r="HF154" s="231"/>
      <c r="HG154" s="231"/>
      <c r="HH154" s="231"/>
      <c r="HI154" s="231"/>
      <c r="HJ154" s="231"/>
      <c r="HK154" s="231"/>
      <c r="HL154" s="231"/>
      <c r="HM154" s="231"/>
      <c r="HN154" s="231"/>
      <c r="HO154" s="231"/>
      <c r="HP154" s="231"/>
      <c r="HQ154" s="231"/>
      <c r="HR154" s="231"/>
      <c r="HS154" s="231"/>
      <c r="HT154" s="231"/>
      <c r="HU154" s="231"/>
      <c r="HV154" s="231"/>
      <c r="HW154" s="231"/>
      <c r="HX154" s="231"/>
      <c r="HY154" s="231"/>
      <c r="HZ154" s="231"/>
      <c r="IA154" s="231"/>
      <c r="IB154" s="231"/>
      <c r="IC154" s="231"/>
      <c r="ID154" s="231"/>
      <c r="IE154" s="231"/>
      <c r="IF154" s="231"/>
      <c r="IG154" s="231"/>
      <c r="IH154" s="231"/>
      <c r="II154" s="231"/>
      <c r="IJ154" s="231"/>
      <c r="IK154" s="231"/>
      <c r="IL154" s="231"/>
      <c r="IM154" s="231"/>
      <c r="IN154" s="231"/>
      <c r="IO154" s="231"/>
      <c r="IP154" s="231"/>
      <c r="IQ154" s="231"/>
      <c r="IR154" s="231"/>
      <c r="IS154" s="231"/>
      <c r="IT154" s="231"/>
      <c r="IU154" s="231"/>
      <c r="IV154" s="231"/>
    </row>
    <row r="155" spans="1:256" ht="18">
      <c r="A155" s="240" t="s">
        <v>376</v>
      </c>
      <c r="B155" s="248">
        <v>18859.98</v>
      </c>
      <c r="C155" s="248">
        <v>18079.76</v>
      </c>
      <c r="D155" s="238"/>
      <c r="E155" s="238"/>
      <c r="F155" s="239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1"/>
      <c r="BZ155" s="231"/>
      <c r="CA155" s="231"/>
      <c r="CB155" s="231"/>
      <c r="CC155" s="231"/>
      <c r="CD155" s="231"/>
      <c r="CE155" s="231"/>
      <c r="CF155" s="231"/>
      <c r="CG155" s="231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  <c r="CW155" s="231"/>
      <c r="CX155" s="231"/>
      <c r="CY155" s="231"/>
      <c r="CZ155" s="231"/>
      <c r="DA155" s="231"/>
      <c r="DB155" s="231"/>
      <c r="DC155" s="231"/>
      <c r="DD155" s="231"/>
      <c r="DE155" s="231"/>
      <c r="DF155" s="231"/>
      <c r="DG155" s="231"/>
      <c r="DH155" s="231"/>
      <c r="DI155" s="231"/>
      <c r="DJ155" s="231"/>
      <c r="DK155" s="231"/>
      <c r="DL155" s="231"/>
      <c r="DM155" s="231"/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231"/>
      <c r="EK155" s="231"/>
      <c r="EL155" s="231"/>
      <c r="EM155" s="231"/>
      <c r="EN155" s="231"/>
      <c r="EO155" s="231"/>
      <c r="EP155" s="231"/>
      <c r="EQ155" s="231"/>
      <c r="ER155" s="231"/>
      <c r="ES155" s="231"/>
      <c r="ET155" s="231"/>
      <c r="EU155" s="231"/>
      <c r="EV155" s="231"/>
      <c r="EW155" s="231"/>
      <c r="EX155" s="231"/>
      <c r="EY155" s="231"/>
      <c r="EZ155" s="231"/>
      <c r="FA155" s="231"/>
      <c r="FB155" s="231"/>
      <c r="FC155" s="231"/>
      <c r="FD155" s="231"/>
      <c r="FE155" s="231"/>
      <c r="FF155" s="231"/>
      <c r="FG155" s="231"/>
      <c r="FH155" s="231"/>
      <c r="FI155" s="231"/>
      <c r="FJ155" s="231"/>
      <c r="FK155" s="231"/>
      <c r="FL155" s="231"/>
      <c r="FM155" s="231"/>
      <c r="FN155" s="231"/>
      <c r="FO155" s="231"/>
      <c r="FP155" s="231"/>
      <c r="FQ155" s="231"/>
      <c r="FR155" s="231"/>
      <c r="FS155" s="231"/>
      <c r="FT155" s="231"/>
      <c r="FU155" s="231"/>
      <c r="FV155" s="231"/>
      <c r="FW155" s="231"/>
      <c r="FX155" s="231"/>
      <c r="FY155" s="231"/>
      <c r="FZ155" s="231"/>
      <c r="GA155" s="231"/>
      <c r="GB155" s="231"/>
      <c r="GC155" s="231"/>
      <c r="GD155" s="231"/>
      <c r="GE155" s="231"/>
      <c r="GF155" s="231"/>
      <c r="GG155" s="231"/>
      <c r="GH155" s="231"/>
      <c r="GI155" s="231"/>
      <c r="GJ155" s="231"/>
      <c r="GK155" s="231"/>
      <c r="GL155" s="231"/>
      <c r="GM155" s="231"/>
      <c r="GN155" s="231"/>
      <c r="GO155" s="231"/>
      <c r="GP155" s="231"/>
      <c r="GQ155" s="231"/>
      <c r="GR155" s="231"/>
      <c r="GS155" s="231"/>
      <c r="GT155" s="231"/>
      <c r="GU155" s="231"/>
      <c r="GV155" s="231"/>
      <c r="GW155" s="231"/>
      <c r="GX155" s="231"/>
      <c r="GY155" s="231"/>
      <c r="GZ155" s="231"/>
      <c r="HA155" s="231"/>
      <c r="HB155" s="231"/>
      <c r="HC155" s="231"/>
      <c r="HD155" s="231"/>
      <c r="HE155" s="231"/>
      <c r="HF155" s="231"/>
      <c r="HG155" s="231"/>
      <c r="HH155" s="231"/>
      <c r="HI155" s="231"/>
      <c r="HJ155" s="231"/>
      <c r="HK155" s="231"/>
      <c r="HL155" s="231"/>
      <c r="HM155" s="231"/>
      <c r="HN155" s="231"/>
      <c r="HO155" s="231"/>
      <c r="HP155" s="231"/>
      <c r="HQ155" s="231"/>
      <c r="HR155" s="231"/>
      <c r="HS155" s="231"/>
      <c r="HT155" s="231"/>
      <c r="HU155" s="231"/>
      <c r="HV155" s="231"/>
      <c r="HW155" s="231"/>
      <c r="HX155" s="231"/>
      <c r="HY155" s="231"/>
      <c r="HZ155" s="231"/>
      <c r="IA155" s="231"/>
      <c r="IB155" s="231"/>
      <c r="IC155" s="231"/>
      <c r="ID155" s="231"/>
      <c r="IE155" s="231"/>
      <c r="IF155" s="231"/>
      <c r="IG155" s="231"/>
      <c r="IH155" s="231"/>
      <c r="II155" s="231"/>
      <c r="IJ155" s="231"/>
      <c r="IK155" s="231"/>
      <c r="IL155" s="231"/>
      <c r="IM155" s="231"/>
      <c r="IN155" s="231"/>
      <c r="IO155" s="231"/>
      <c r="IP155" s="231"/>
      <c r="IQ155" s="231"/>
      <c r="IR155" s="231"/>
      <c r="IS155" s="231"/>
      <c r="IT155" s="231"/>
      <c r="IU155" s="231"/>
      <c r="IV155" s="231"/>
    </row>
    <row r="156" spans="1:256" ht="18">
      <c r="A156" s="240" t="s">
        <v>377</v>
      </c>
      <c r="B156" s="248">
        <v>0</v>
      </c>
      <c r="C156" s="248">
        <v>0</v>
      </c>
      <c r="D156" s="238"/>
      <c r="E156" s="238"/>
      <c r="F156" s="239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  <c r="DH156" s="231"/>
      <c r="DI156" s="231"/>
      <c r="DJ156" s="231"/>
      <c r="DK156" s="231"/>
      <c r="DL156" s="231"/>
      <c r="DM156" s="231"/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  <c r="EH156" s="231"/>
      <c r="EI156" s="231"/>
      <c r="EJ156" s="231"/>
      <c r="EK156" s="231"/>
      <c r="EL156" s="231"/>
      <c r="EM156" s="231"/>
      <c r="EN156" s="231"/>
      <c r="EO156" s="231"/>
      <c r="EP156" s="231"/>
      <c r="EQ156" s="231"/>
      <c r="ER156" s="231"/>
      <c r="ES156" s="231"/>
      <c r="ET156" s="231"/>
      <c r="EU156" s="231"/>
      <c r="EV156" s="231"/>
      <c r="EW156" s="231"/>
      <c r="EX156" s="231"/>
      <c r="EY156" s="231"/>
      <c r="EZ156" s="231"/>
      <c r="FA156" s="231"/>
      <c r="FB156" s="231"/>
      <c r="FC156" s="231"/>
      <c r="FD156" s="231"/>
      <c r="FE156" s="231"/>
      <c r="FF156" s="231"/>
      <c r="FG156" s="231"/>
      <c r="FH156" s="231"/>
      <c r="FI156" s="231"/>
      <c r="FJ156" s="231"/>
      <c r="FK156" s="231"/>
      <c r="FL156" s="231"/>
      <c r="FM156" s="231"/>
      <c r="FN156" s="231"/>
      <c r="FO156" s="231"/>
      <c r="FP156" s="231"/>
      <c r="FQ156" s="231"/>
      <c r="FR156" s="231"/>
      <c r="FS156" s="231"/>
      <c r="FT156" s="231"/>
      <c r="FU156" s="231"/>
      <c r="FV156" s="231"/>
      <c r="FW156" s="231"/>
      <c r="FX156" s="231"/>
      <c r="FY156" s="231"/>
      <c r="FZ156" s="231"/>
      <c r="GA156" s="231"/>
      <c r="GB156" s="231"/>
      <c r="GC156" s="231"/>
      <c r="GD156" s="231"/>
      <c r="GE156" s="231"/>
      <c r="GF156" s="231"/>
      <c r="GG156" s="231"/>
      <c r="GH156" s="231"/>
      <c r="GI156" s="231"/>
      <c r="GJ156" s="231"/>
      <c r="GK156" s="231"/>
      <c r="GL156" s="231"/>
      <c r="GM156" s="231"/>
      <c r="GN156" s="231"/>
      <c r="GO156" s="231"/>
      <c r="GP156" s="231"/>
      <c r="GQ156" s="231"/>
      <c r="GR156" s="231"/>
      <c r="GS156" s="231"/>
      <c r="GT156" s="231"/>
      <c r="GU156" s="231"/>
      <c r="GV156" s="231"/>
      <c r="GW156" s="231"/>
      <c r="GX156" s="231"/>
      <c r="GY156" s="231"/>
      <c r="GZ156" s="231"/>
      <c r="HA156" s="231"/>
      <c r="HB156" s="231"/>
      <c r="HC156" s="231"/>
      <c r="HD156" s="231"/>
      <c r="HE156" s="231"/>
      <c r="HF156" s="231"/>
      <c r="HG156" s="231"/>
      <c r="HH156" s="231"/>
      <c r="HI156" s="231"/>
      <c r="HJ156" s="231"/>
      <c r="HK156" s="231"/>
      <c r="HL156" s="231"/>
      <c r="HM156" s="231"/>
      <c r="HN156" s="231"/>
      <c r="HO156" s="231"/>
      <c r="HP156" s="231"/>
      <c r="HQ156" s="231"/>
      <c r="HR156" s="231"/>
      <c r="HS156" s="231"/>
      <c r="HT156" s="231"/>
      <c r="HU156" s="231"/>
      <c r="HV156" s="231"/>
      <c r="HW156" s="231"/>
      <c r="HX156" s="231"/>
      <c r="HY156" s="231"/>
      <c r="HZ156" s="231"/>
      <c r="IA156" s="231"/>
      <c r="IB156" s="231"/>
      <c r="IC156" s="231"/>
      <c r="ID156" s="231"/>
      <c r="IE156" s="231"/>
      <c r="IF156" s="231"/>
      <c r="IG156" s="231"/>
      <c r="IH156" s="231"/>
      <c r="II156" s="231"/>
      <c r="IJ156" s="231"/>
      <c r="IK156" s="231"/>
      <c r="IL156" s="231"/>
      <c r="IM156" s="231"/>
      <c r="IN156" s="231"/>
      <c r="IO156" s="231"/>
      <c r="IP156" s="231"/>
      <c r="IQ156" s="231"/>
      <c r="IR156" s="231"/>
      <c r="IS156" s="231"/>
      <c r="IT156" s="231"/>
      <c r="IU156" s="231"/>
      <c r="IV156" s="231"/>
    </row>
    <row r="157" spans="1:256" ht="18">
      <c r="A157" s="240" t="s">
        <v>378</v>
      </c>
      <c r="B157" s="248">
        <v>78498.54</v>
      </c>
      <c r="C157" s="248">
        <v>81526.37</v>
      </c>
      <c r="D157" s="238"/>
      <c r="E157" s="238"/>
      <c r="F157" s="239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1"/>
      <c r="BE157" s="231"/>
      <c r="BF157" s="231"/>
      <c r="BG157" s="231"/>
      <c r="BH157" s="231"/>
      <c r="BI157" s="231"/>
      <c r="BJ157" s="231"/>
      <c r="BK157" s="231"/>
      <c r="BL157" s="231"/>
      <c r="BM157" s="231"/>
      <c r="BN157" s="231"/>
      <c r="BO157" s="231"/>
      <c r="BP157" s="231"/>
      <c r="BQ157" s="231"/>
      <c r="BR157" s="231"/>
      <c r="BS157" s="231"/>
      <c r="BT157" s="231"/>
      <c r="BU157" s="231"/>
      <c r="BV157" s="231"/>
      <c r="BW157" s="231"/>
      <c r="BX157" s="231"/>
      <c r="BY157" s="231"/>
      <c r="BZ157" s="231"/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1"/>
      <c r="CM157" s="231"/>
      <c r="CN157" s="231"/>
      <c r="CO157" s="231"/>
      <c r="CP157" s="231"/>
      <c r="CQ157" s="231"/>
      <c r="CR157" s="231"/>
      <c r="CS157" s="231"/>
      <c r="CT157" s="231"/>
      <c r="CU157" s="231"/>
      <c r="CV157" s="231"/>
      <c r="CW157" s="231"/>
      <c r="CX157" s="231"/>
      <c r="CY157" s="231"/>
      <c r="CZ157" s="231"/>
      <c r="DA157" s="231"/>
      <c r="DB157" s="231"/>
      <c r="DC157" s="231"/>
      <c r="DD157" s="231"/>
      <c r="DE157" s="231"/>
      <c r="DF157" s="231"/>
      <c r="DG157" s="231"/>
      <c r="DH157" s="231"/>
      <c r="DI157" s="231"/>
      <c r="DJ157" s="231"/>
      <c r="DK157" s="231"/>
      <c r="DL157" s="231"/>
      <c r="DM157" s="231"/>
      <c r="DN157" s="231"/>
      <c r="DO157" s="231"/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  <c r="EH157" s="231"/>
      <c r="EI157" s="231"/>
      <c r="EJ157" s="231"/>
      <c r="EK157" s="231"/>
      <c r="EL157" s="231"/>
      <c r="EM157" s="231"/>
      <c r="EN157" s="231"/>
      <c r="EO157" s="231"/>
      <c r="EP157" s="231"/>
      <c r="EQ157" s="231"/>
      <c r="ER157" s="231"/>
      <c r="ES157" s="231"/>
      <c r="ET157" s="231"/>
      <c r="EU157" s="231"/>
      <c r="EV157" s="231"/>
      <c r="EW157" s="231"/>
      <c r="EX157" s="231"/>
      <c r="EY157" s="231"/>
      <c r="EZ157" s="231"/>
      <c r="FA157" s="231"/>
      <c r="FB157" s="231"/>
      <c r="FC157" s="231"/>
      <c r="FD157" s="231"/>
      <c r="FE157" s="231"/>
      <c r="FF157" s="231"/>
      <c r="FG157" s="231"/>
      <c r="FH157" s="231"/>
      <c r="FI157" s="231"/>
      <c r="FJ157" s="231"/>
      <c r="FK157" s="231"/>
      <c r="FL157" s="231"/>
      <c r="FM157" s="231"/>
      <c r="FN157" s="231"/>
      <c r="FO157" s="231"/>
      <c r="FP157" s="231"/>
      <c r="FQ157" s="231"/>
      <c r="FR157" s="231"/>
      <c r="FS157" s="231"/>
      <c r="FT157" s="231"/>
      <c r="FU157" s="231"/>
      <c r="FV157" s="231"/>
      <c r="FW157" s="231"/>
      <c r="FX157" s="231"/>
      <c r="FY157" s="231"/>
      <c r="FZ157" s="231"/>
      <c r="GA157" s="231"/>
      <c r="GB157" s="231"/>
      <c r="GC157" s="231"/>
      <c r="GD157" s="231"/>
      <c r="GE157" s="231"/>
      <c r="GF157" s="231"/>
      <c r="GG157" s="231"/>
      <c r="GH157" s="231"/>
      <c r="GI157" s="231"/>
      <c r="GJ157" s="231"/>
      <c r="GK157" s="231"/>
      <c r="GL157" s="231"/>
      <c r="GM157" s="231"/>
      <c r="GN157" s="231"/>
      <c r="GO157" s="231"/>
      <c r="GP157" s="231"/>
      <c r="GQ157" s="231"/>
      <c r="GR157" s="231"/>
      <c r="GS157" s="231"/>
      <c r="GT157" s="231"/>
      <c r="GU157" s="231"/>
      <c r="GV157" s="231"/>
      <c r="GW157" s="231"/>
      <c r="GX157" s="231"/>
      <c r="GY157" s="231"/>
      <c r="GZ157" s="231"/>
      <c r="HA157" s="231"/>
      <c r="HB157" s="231"/>
      <c r="HC157" s="231"/>
      <c r="HD157" s="231"/>
      <c r="HE157" s="231"/>
      <c r="HF157" s="231"/>
      <c r="HG157" s="231"/>
      <c r="HH157" s="231"/>
      <c r="HI157" s="231"/>
      <c r="HJ157" s="231"/>
      <c r="HK157" s="231"/>
      <c r="HL157" s="231"/>
      <c r="HM157" s="231"/>
      <c r="HN157" s="231"/>
      <c r="HO157" s="231"/>
      <c r="HP157" s="231"/>
      <c r="HQ157" s="231"/>
      <c r="HR157" s="231"/>
      <c r="HS157" s="231"/>
      <c r="HT157" s="231"/>
      <c r="HU157" s="231"/>
      <c r="HV157" s="231"/>
      <c r="HW157" s="231"/>
      <c r="HX157" s="231"/>
      <c r="HY157" s="231"/>
      <c r="HZ157" s="231"/>
      <c r="IA157" s="231"/>
      <c r="IB157" s="231"/>
      <c r="IC157" s="231"/>
      <c r="ID157" s="231"/>
      <c r="IE157" s="231"/>
      <c r="IF157" s="231"/>
      <c r="IG157" s="231"/>
      <c r="IH157" s="231"/>
      <c r="II157" s="231"/>
      <c r="IJ157" s="231"/>
      <c r="IK157" s="231"/>
      <c r="IL157" s="231"/>
      <c r="IM157" s="231"/>
      <c r="IN157" s="231"/>
      <c r="IO157" s="231"/>
      <c r="IP157" s="231"/>
      <c r="IQ157" s="231"/>
      <c r="IR157" s="231"/>
      <c r="IS157" s="231"/>
      <c r="IT157" s="231"/>
      <c r="IU157" s="231"/>
      <c r="IV157" s="231"/>
    </row>
    <row r="158" spans="1:256" ht="18">
      <c r="A158" s="240" t="s">
        <v>379</v>
      </c>
      <c r="B158" s="248">
        <v>3617.41</v>
      </c>
      <c r="C158" s="248">
        <v>4688.75</v>
      </c>
      <c r="D158" s="238"/>
      <c r="E158" s="238"/>
      <c r="F158" s="239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/>
      <c r="BI158" s="231"/>
      <c r="BJ158" s="231"/>
      <c r="BK158" s="231"/>
      <c r="BL158" s="231"/>
      <c r="BM158" s="231"/>
      <c r="BN158" s="231"/>
      <c r="BO158" s="231"/>
      <c r="BP158" s="231"/>
      <c r="BQ158" s="231"/>
      <c r="BR158" s="231"/>
      <c r="BS158" s="231"/>
      <c r="BT158" s="231"/>
      <c r="BU158" s="231"/>
      <c r="BV158" s="231"/>
      <c r="BW158" s="231"/>
      <c r="BX158" s="231"/>
      <c r="BY158" s="231"/>
      <c r="BZ158" s="231"/>
      <c r="CA158" s="231"/>
      <c r="CB158" s="231"/>
      <c r="CC158" s="231"/>
      <c r="CD158" s="231"/>
      <c r="CE158" s="231"/>
      <c r="CF158" s="231"/>
      <c r="CG158" s="231"/>
      <c r="CH158" s="231"/>
      <c r="CI158" s="231"/>
      <c r="CJ158" s="231"/>
      <c r="CK158" s="231"/>
      <c r="CL158" s="231"/>
      <c r="CM158" s="231"/>
      <c r="CN158" s="231"/>
      <c r="CO158" s="231"/>
      <c r="CP158" s="231"/>
      <c r="CQ158" s="231"/>
      <c r="CR158" s="231"/>
      <c r="CS158" s="231"/>
      <c r="CT158" s="231"/>
      <c r="CU158" s="231"/>
      <c r="CV158" s="231"/>
      <c r="CW158" s="231"/>
      <c r="CX158" s="231"/>
      <c r="CY158" s="231"/>
      <c r="CZ158" s="231"/>
      <c r="DA158" s="231"/>
      <c r="DB158" s="231"/>
      <c r="DC158" s="231"/>
      <c r="DD158" s="231"/>
      <c r="DE158" s="231"/>
      <c r="DF158" s="231"/>
      <c r="DG158" s="231"/>
      <c r="DH158" s="231"/>
      <c r="DI158" s="231"/>
      <c r="DJ158" s="231"/>
      <c r="DK158" s="231"/>
      <c r="DL158" s="231"/>
      <c r="DM158" s="231"/>
      <c r="DN158" s="231"/>
      <c r="DO158" s="231"/>
      <c r="DP158" s="231"/>
      <c r="DQ158" s="231"/>
      <c r="DR158" s="231"/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  <c r="EG158" s="231"/>
      <c r="EH158" s="231"/>
      <c r="EI158" s="231"/>
      <c r="EJ158" s="231"/>
      <c r="EK158" s="231"/>
      <c r="EL158" s="231"/>
      <c r="EM158" s="231"/>
      <c r="EN158" s="231"/>
      <c r="EO158" s="231"/>
      <c r="EP158" s="231"/>
      <c r="EQ158" s="231"/>
      <c r="ER158" s="231"/>
      <c r="ES158" s="231"/>
      <c r="ET158" s="231"/>
      <c r="EU158" s="231"/>
      <c r="EV158" s="231"/>
      <c r="EW158" s="231"/>
      <c r="EX158" s="231"/>
      <c r="EY158" s="231"/>
      <c r="EZ158" s="231"/>
      <c r="FA158" s="231"/>
      <c r="FB158" s="231"/>
      <c r="FC158" s="231"/>
      <c r="FD158" s="231"/>
      <c r="FE158" s="231"/>
      <c r="FF158" s="231"/>
      <c r="FG158" s="231"/>
      <c r="FH158" s="231"/>
      <c r="FI158" s="231"/>
      <c r="FJ158" s="231"/>
      <c r="FK158" s="231"/>
      <c r="FL158" s="231"/>
      <c r="FM158" s="231"/>
      <c r="FN158" s="231"/>
      <c r="FO158" s="231"/>
      <c r="FP158" s="231"/>
      <c r="FQ158" s="231"/>
      <c r="FR158" s="231"/>
      <c r="FS158" s="231"/>
      <c r="FT158" s="231"/>
      <c r="FU158" s="231"/>
      <c r="FV158" s="231"/>
      <c r="FW158" s="231"/>
      <c r="FX158" s="231"/>
      <c r="FY158" s="231"/>
      <c r="FZ158" s="231"/>
      <c r="GA158" s="231"/>
      <c r="GB158" s="231"/>
      <c r="GC158" s="231"/>
      <c r="GD158" s="231"/>
      <c r="GE158" s="231"/>
      <c r="GF158" s="231"/>
      <c r="GG158" s="231"/>
      <c r="GH158" s="231"/>
      <c r="GI158" s="231"/>
      <c r="GJ158" s="231"/>
      <c r="GK158" s="231"/>
      <c r="GL158" s="231"/>
      <c r="GM158" s="231"/>
      <c r="GN158" s="231"/>
      <c r="GO158" s="231"/>
      <c r="GP158" s="231"/>
      <c r="GQ158" s="231"/>
      <c r="GR158" s="231"/>
      <c r="GS158" s="231"/>
      <c r="GT158" s="231"/>
      <c r="GU158" s="231"/>
      <c r="GV158" s="231"/>
      <c r="GW158" s="231"/>
      <c r="GX158" s="231"/>
      <c r="GY158" s="231"/>
      <c r="GZ158" s="231"/>
      <c r="HA158" s="231"/>
      <c r="HB158" s="231"/>
      <c r="HC158" s="231"/>
      <c r="HD158" s="231"/>
      <c r="HE158" s="231"/>
      <c r="HF158" s="231"/>
      <c r="HG158" s="231"/>
      <c r="HH158" s="231"/>
      <c r="HI158" s="231"/>
      <c r="HJ158" s="231"/>
      <c r="HK158" s="231"/>
      <c r="HL158" s="231"/>
      <c r="HM158" s="231"/>
      <c r="HN158" s="231"/>
      <c r="HO158" s="231"/>
      <c r="HP158" s="231"/>
      <c r="HQ158" s="231"/>
      <c r="HR158" s="231"/>
      <c r="HS158" s="231"/>
      <c r="HT158" s="231"/>
      <c r="HU158" s="231"/>
      <c r="HV158" s="231"/>
      <c r="HW158" s="231"/>
      <c r="HX158" s="231"/>
      <c r="HY158" s="231"/>
      <c r="HZ158" s="231"/>
      <c r="IA158" s="231"/>
      <c r="IB158" s="231"/>
      <c r="IC158" s="231"/>
      <c r="ID158" s="231"/>
      <c r="IE158" s="231"/>
      <c r="IF158" s="231"/>
      <c r="IG158" s="231"/>
      <c r="IH158" s="231"/>
      <c r="II158" s="231"/>
      <c r="IJ158" s="231"/>
      <c r="IK158" s="231"/>
      <c r="IL158" s="231"/>
      <c r="IM158" s="231"/>
      <c r="IN158" s="231"/>
      <c r="IO158" s="231"/>
      <c r="IP158" s="231"/>
      <c r="IQ158" s="231"/>
      <c r="IR158" s="231"/>
      <c r="IS158" s="231"/>
      <c r="IT158" s="231"/>
      <c r="IU158" s="231"/>
      <c r="IV158" s="231"/>
    </row>
    <row r="159" spans="1:256" ht="18">
      <c r="A159" s="240" t="s">
        <v>380</v>
      </c>
      <c r="B159" s="248">
        <v>2815.81</v>
      </c>
      <c r="C159" s="248">
        <v>3361.52</v>
      </c>
      <c r="D159" s="238"/>
      <c r="E159" s="238"/>
      <c r="F159" s="239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1"/>
      <c r="BQ159" s="231"/>
      <c r="BR159" s="231"/>
      <c r="BS159" s="231"/>
      <c r="BT159" s="231"/>
      <c r="BU159" s="231"/>
      <c r="BV159" s="231"/>
      <c r="BW159" s="231"/>
      <c r="BX159" s="231"/>
      <c r="BY159" s="231"/>
      <c r="BZ159" s="231"/>
      <c r="CA159" s="231"/>
      <c r="CB159" s="231"/>
      <c r="CC159" s="231"/>
      <c r="CD159" s="231"/>
      <c r="CE159" s="231"/>
      <c r="CF159" s="231"/>
      <c r="CG159" s="231"/>
      <c r="CH159" s="231"/>
      <c r="CI159" s="231"/>
      <c r="CJ159" s="231"/>
      <c r="CK159" s="231"/>
      <c r="CL159" s="231"/>
      <c r="CM159" s="231"/>
      <c r="CN159" s="231"/>
      <c r="CO159" s="231"/>
      <c r="CP159" s="231"/>
      <c r="CQ159" s="231"/>
      <c r="CR159" s="231"/>
      <c r="CS159" s="231"/>
      <c r="CT159" s="231"/>
      <c r="CU159" s="231"/>
      <c r="CV159" s="231"/>
      <c r="CW159" s="231"/>
      <c r="CX159" s="231"/>
      <c r="CY159" s="231"/>
      <c r="CZ159" s="231"/>
      <c r="DA159" s="231"/>
      <c r="DB159" s="231"/>
      <c r="DC159" s="231"/>
      <c r="DD159" s="231"/>
      <c r="DE159" s="231"/>
      <c r="DF159" s="231"/>
      <c r="DG159" s="231"/>
      <c r="DH159" s="231"/>
      <c r="DI159" s="231"/>
      <c r="DJ159" s="231"/>
      <c r="DK159" s="231"/>
      <c r="DL159" s="231"/>
      <c r="DM159" s="231"/>
      <c r="DN159" s="231"/>
      <c r="DO159" s="231"/>
      <c r="DP159" s="231"/>
      <c r="DQ159" s="231"/>
      <c r="DR159" s="231"/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  <c r="EG159" s="231"/>
      <c r="EH159" s="231"/>
      <c r="EI159" s="231"/>
      <c r="EJ159" s="231"/>
      <c r="EK159" s="231"/>
      <c r="EL159" s="231"/>
      <c r="EM159" s="231"/>
      <c r="EN159" s="231"/>
      <c r="EO159" s="231"/>
      <c r="EP159" s="231"/>
      <c r="EQ159" s="231"/>
      <c r="ER159" s="231"/>
      <c r="ES159" s="231"/>
      <c r="ET159" s="231"/>
      <c r="EU159" s="231"/>
      <c r="EV159" s="231"/>
      <c r="EW159" s="231"/>
      <c r="EX159" s="231"/>
      <c r="EY159" s="231"/>
      <c r="EZ159" s="231"/>
      <c r="FA159" s="231"/>
      <c r="FB159" s="231"/>
      <c r="FC159" s="231"/>
      <c r="FD159" s="231"/>
      <c r="FE159" s="231"/>
      <c r="FF159" s="231"/>
      <c r="FG159" s="231"/>
      <c r="FH159" s="231"/>
      <c r="FI159" s="231"/>
      <c r="FJ159" s="231"/>
      <c r="FK159" s="231"/>
      <c r="FL159" s="231"/>
      <c r="FM159" s="231"/>
      <c r="FN159" s="231"/>
      <c r="FO159" s="231"/>
      <c r="FP159" s="231"/>
      <c r="FQ159" s="231"/>
      <c r="FR159" s="231"/>
      <c r="FS159" s="231"/>
      <c r="FT159" s="231"/>
      <c r="FU159" s="231"/>
      <c r="FV159" s="231"/>
      <c r="FW159" s="231"/>
      <c r="FX159" s="231"/>
      <c r="FY159" s="231"/>
      <c r="FZ159" s="231"/>
      <c r="GA159" s="231"/>
      <c r="GB159" s="231"/>
      <c r="GC159" s="231"/>
      <c r="GD159" s="231"/>
      <c r="GE159" s="231"/>
      <c r="GF159" s="231"/>
      <c r="GG159" s="231"/>
      <c r="GH159" s="231"/>
      <c r="GI159" s="231"/>
      <c r="GJ159" s="231"/>
      <c r="GK159" s="231"/>
      <c r="GL159" s="231"/>
      <c r="GM159" s="231"/>
      <c r="GN159" s="231"/>
      <c r="GO159" s="231"/>
      <c r="GP159" s="231"/>
      <c r="GQ159" s="231"/>
      <c r="GR159" s="231"/>
      <c r="GS159" s="231"/>
      <c r="GT159" s="231"/>
      <c r="GU159" s="231"/>
      <c r="GV159" s="231"/>
      <c r="GW159" s="231"/>
      <c r="GX159" s="231"/>
      <c r="GY159" s="231"/>
      <c r="GZ159" s="231"/>
      <c r="HA159" s="231"/>
      <c r="HB159" s="231"/>
      <c r="HC159" s="231"/>
      <c r="HD159" s="231"/>
      <c r="HE159" s="231"/>
      <c r="HF159" s="231"/>
      <c r="HG159" s="231"/>
      <c r="HH159" s="231"/>
      <c r="HI159" s="231"/>
      <c r="HJ159" s="231"/>
      <c r="HK159" s="231"/>
      <c r="HL159" s="231"/>
      <c r="HM159" s="231"/>
      <c r="HN159" s="231"/>
      <c r="HO159" s="231"/>
      <c r="HP159" s="231"/>
      <c r="HQ159" s="231"/>
      <c r="HR159" s="231"/>
      <c r="HS159" s="231"/>
      <c r="HT159" s="231"/>
      <c r="HU159" s="231"/>
      <c r="HV159" s="231"/>
      <c r="HW159" s="231"/>
      <c r="HX159" s="231"/>
      <c r="HY159" s="231"/>
      <c r="HZ159" s="231"/>
      <c r="IA159" s="231"/>
      <c r="IB159" s="231"/>
      <c r="IC159" s="231"/>
      <c r="ID159" s="231"/>
      <c r="IE159" s="231"/>
      <c r="IF159" s="231"/>
      <c r="IG159" s="231"/>
      <c r="IH159" s="231"/>
      <c r="II159" s="231"/>
      <c r="IJ159" s="231"/>
      <c r="IK159" s="231"/>
      <c r="IL159" s="231"/>
      <c r="IM159" s="231"/>
      <c r="IN159" s="231"/>
      <c r="IO159" s="231"/>
      <c r="IP159" s="231"/>
      <c r="IQ159" s="231"/>
      <c r="IR159" s="231"/>
      <c r="IS159" s="231"/>
      <c r="IT159" s="231"/>
      <c r="IU159" s="231"/>
      <c r="IV159" s="231"/>
    </row>
    <row r="160" spans="1:256" ht="18">
      <c r="A160" s="240" t="s">
        <v>381</v>
      </c>
      <c r="B160" s="248">
        <v>2692</v>
      </c>
      <c r="C160" s="248">
        <v>4095</v>
      </c>
      <c r="D160" s="238"/>
      <c r="E160" s="238"/>
      <c r="F160" s="239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231"/>
      <c r="BG160" s="231"/>
      <c r="BH160" s="231"/>
      <c r="BI160" s="231"/>
      <c r="BJ160" s="231"/>
      <c r="BK160" s="231"/>
      <c r="BL160" s="231"/>
      <c r="BM160" s="231"/>
      <c r="BN160" s="231"/>
      <c r="BO160" s="231"/>
      <c r="BP160" s="231"/>
      <c r="BQ160" s="231"/>
      <c r="BR160" s="231"/>
      <c r="BS160" s="231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  <c r="CE160" s="231"/>
      <c r="CF160" s="231"/>
      <c r="CG160" s="231"/>
      <c r="CH160" s="231"/>
      <c r="CI160" s="231"/>
      <c r="CJ160" s="231"/>
      <c r="CK160" s="231"/>
      <c r="CL160" s="231"/>
      <c r="CM160" s="231"/>
      <c r="CN160" s="231"/>
      <c r="CO160" s="231"/>
      <c r="CP160" s="231"/>
      <c r="CQ160" s="231"/>
      <c r="CR160" s="231"/>
      <c r="CS160" s="231"/>
      <c r="CT160" s="231"/>
      <c r="CU160" s="231"/>
      <c r="CV160" s="231"/>
      <c r="CW160" s="231"/>
      <c r="CX160" s="231"/>
      <c r="CY160" s="231"/>
      <c r="CZ160" s="231"/>
      <c r="DA160" s="231"/>
      <c r="DB160" s="231"/>
      <c r="DC160" s="231"/>
      <c r="DD160" s="231"/>
      <c r="DE160" s="231"/>
      <c r="DF160" s="231"/>
      <c r="DG160" s="231"/>
      <c r="DH160" s="231"/>
      <c r="DI160" s="231"/>
      <c r="DJ160" s="231"/>
      <c r="DK160" s="231"/>
      <c r="DL160" s="231"/>
      <c r="DM160" s="231"/>
      <c r="DN160" s="231"/>
      <c r="DO160" s="231"/>
      <c r="DP160" s="231"/>
      <c r="DQ160" s="231"/>
      <c r="DR160" s="231"/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  <c r="EF160" s="231"/>
      <c r="EG160" s="231"/>
      <c r="EH160" s="231"/>
      <c r="EI160" s="231"/>
      <c r="EJ160" s="231"/>
      <c r="EK160" s="231"/>
      <c r="EL160" s="231"/>
      <c r="EM160" s="231"/>
      <c r="EN160" s="231"/>
      <c r="EO160" s="231"/>
      <c r="EP160" s="231"/>
      <c r="EQ160" s="231"/>
      <c r="ER160" s="231"/>
      <c r="ES160" s="231"/>
      <c r="ET160" s="231"/>
      <c r="EU160" s="231"/>
      <c r="EV160" s="231"/>
      <c r="EW160" s="231"/>
      <c r="EX160" s="231"/>
      <c r="EY160" s="231"/>
      <c r="EZ160" s="231"/>
      <c r="FA160" s="231"/>
      <c r="FB160" s="231"/>
      <c r="FC160" s="231"/>
      <c r="FD160" s="231"/>
      <c r="FE160" s="231"/>
      <c r="FF160" s="231"/>
      <c r="FG160" s="231"/>
      <c r="FH160" s="231"/>
      <c r="FI160" s="231"/>
      <c r="FJ160" s="231"/>
      <c r="FK160" s="231"/>
      <c r="FL160" s="231"/>
      <c r="FM160" s="231"/>
      <c r="FN160" s="231"/>
      <c r="FO160" s="231"/>
      <c r="FP160" s="231"/>
      <c r="FQ160" s="231"/>
      <c r="FR160" s="231"/>
      <c r="FS160" s="231"/>
      <c r="FT160" s="231"/>
      <c r="FU160" s="231"/>
      <c r="FV160" s="231"/>
      <c r="FW160" s="231"/>
      <c r="FX160" s="231"/>
      <c r="FY160" s="231"/>
      <c r="FZ160" s="231"/>
      <c r="GA160" s="231"/>
      <c r="GB160" s="231"/>
      <c r="GC160" s="231"/>
      <c r="GD160" s="231"/>
      <c r="GE160" s="231"/>
      <c r="GF160" s="231"/>
      <c r="GG160" s="231"/>
      <c r="GH160" s="231"/>
      <c r="GI160" s="231"/>
      <c r="GJ160" s="231"/>
      <c r="GK160" s="231"/>
      <c r="GL160" s="231"/>
      <c r="GM160" s="231"/>
      <c r="GN160" s="231"/>
      <c r="GO160" s="231"/>
      <c r="GP160" s="231"/>
      <c r="GQ160" s="231"/>
      <c r="GR160" s="231"/>
      <c r="GS160" s="231"/>
      <c r="GT160" s="231"/>
      <c r="GU160" s="231"/>
      <c r="GV160" s="231"/>
      <c r="GW160" s="231"/>
      <c r="GX160" s="231"/>
      <c r="GY160" s="231"/>
      <c r="GZ160" s="231"/>
      <c r="HA160" s="231"/>
      <c r="HB160" s="231"/>
      <c r="HC160" s="231"/>
      <c r="HD160" s="231"/>
      <c r="HE160" s="231"/>
      <c r="HF160" s="231"/>
      <c r="HG160" s="231"/>
      <c r="HH160" s="231"/>
      <c r="HI160" s="231"/>
      <c r="HJ160" s="231"/>
      <c r="HK160" s="231"/>
      <c r="HL160" s="231"/>
      <c r="HM160" s="231"/>
      <c r="HN160" s="231"/>
      <c r="HO160" s="231"/>
      <c r="HP160" s="231"/>
      <c r="HQ160" s="231"/>
      <c r="HR160" s="231"/>
      <c r="HS160" s="231"/>
      <c r="HT160" s="231"/>
      <c r="HU160" s="231"/>
      <c r="HV160" s="231"/>
      <c r="HW160" s="231"/>
      <c r="HX160" s="231"/>
      <c r="HY160" s="231"/>
      <c r="HZ160" s="231"/>
      <c r="IA160" s="231"/>
      <c r="IB160" s="231"/>
      <c r="IC160" s="231"/>
      <c r="ID160" s="231"/>
      <c r="IE160" s="231"/>
      <c r="IF160" s="231"/>
      <c r="IG160" s="231"/>
      <c r="IH160" s="231"/>
      <c r="II160" s="231"/>
      <c r="IJ160" s="231"/>
      <c r="IK160" s="231"/>
      <c r="IL160" s="231"/>
      <c r="IM160" s="231"/>
      <c r="IN160" s="231"/>
      <c r="IO160" s="231"/>
      <c r="IP160" s="231"/>
      <c r="IQ160" s="231"/>
      <c r="IR160" s="231"/>
      <c r="IS160" s="231"/>
      <c r="IT160" s="231"/>
      <c r="IU160" s="231"/>
      <c r="IV160" s="231"/>
    </row>
    <row r="161" spans="1:256" ht="18">
      <c r="A161" s="240" t="s">
        <v>382</v>
      </c>
      <c r="B161" s="248">
        <v>152464.96</v>
      </c>
      <c r="C161" s="248">
        <v>159673.11</v>
      </c>
      <c r="D161" s="238"/>
      <c r="E161" s="238"/>
      <c r="F161" s="239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1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  <c r="CE161" s="231"/>
      <c r="CF161" s="231"/>
      <c r="CG161" s="231"/>
      <c r="CH161" s="231"/>
      <c r="CI161" s="231"/>
      <c r="CJ161" s="231"/>
      <c r="CK161" s="231"/>
      <c r="CL161" s="231"/>
      <c r="CM161" s="231"/>
      <c r="CN161" s="231"/>
      <c r="CO161" s="231"/>
      <c r="CP161" s="231"/>
      <c r="CQ161" s="231"/>
      <c r="CR161" s="231"/>
      <c r="CS161" s="231"/>
      <c r="CT161" s="231"/>
      <c r="CU161" s="231"/>
      <c r="CV161" s="231"/>
      <c r="CW161" s="231"/>
      <c r="CX161" s="231"/>
      <c r="CY161" s="231"/>
      <c r="CZ161" s="231"/>
      <c r="DA161" s="231"/>
      <c r="DB161" s="231"/>
      <c r="DC161" s="231"/>
      <c r="DD161" s="231"/>
      <c r="DE161" s="231"/>
      <c r="DF161" s="231"/>
      <c r="DG161" s="231"/>
      <c r="DH161" s="231"/>
      <c r="DI161" s="231"/>
      <c r="DJ161" s="231"/>
      <c r="DK161" s="231"/>
      <c r="DL161" s="231"/>
      <c r="DM161" s="231"/>
      <c r="DN161" s="231"/>
      <c r="DO161" s="231"/>
      <c r="DP161" s="231"/>
      <c r="DQ161" s="231"/>
      <c r="DR161" s="231"/>
      <c r="DS161" s="231"/>
      <c r="DT161" s="231"/>
      <c r="DU161" s="231"/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  <c r="EF161" s="231"/>
      <c r="EG161" s="231"/>
      <c r="EH161" s="231"/>
      <c r="EI161" s="231"/>
      <c r="EJ161" s="231"/>
      <c r="EK161" s="231"/>
      <c r="EL161" s="231"/>
      <c r="EM161" s="231"/>
      <c r="EN161" s="231"/>
      <c r="EO161" s="231"/>
      <c r="EP161" s="231"/>
      <c r="EQ161" s="231"/>
      <c r="ER161" s="231"/>
      <c r="ES161" s="231"/>
      <c r="ET161" s="231"/>
      <c r="EU161" s="231"/>
      <c r="EV161" s="231"/>
      <c r="EW161" s="231"/>
      <c r="EX161" s="231"/>
      <c r="EY161" s="231"/>
      <c r="EZ161" s="231"/>
      <c r="FA161" s="231"/>
      <c r="FB161" s="231"/>
      <c r="FC161" s="231"/>
      <c r="FD161" s="231"/>
      <c r="FE161" s="231"/>
      <c r="FF161" s="231"/>
      <c r="FG161" s="231"/>
      <c r="FH161" s="231"/>
      <c r="FI161" s="231"/>
      <c r="FJ161" s="231"/>
      <c r="FK161" s="231"/>
      <c r="FL161" s="231"/>
      <c r="FM161" s="231"/>
      <c r="FN161" s="231"/>
      <c r="FO161" s="231"/>
      <c r="FP161" s="231"/>
      <c r="FQ161" s="231"/>
      <c r="FR161" s="231"/>
      <c r="FS161" s="231"/>
      <c r="FT161" s="231"/>
      <c r="FU161" s="231"/>
      <c r="FV161" s="231"/>
      <c r="FW161" s="231"/>
      <c r="FX161" s="231"/>
      <c r="FY161" s="231"/>
      <c r="FZ161" s="231"/>
      <c r="GA161" s="231"/>
      <c r="GB161" s="231"/>
      <c r="GC161" s="231"/>
      <c r="GD161" s="231"/>
      <c r="GE161" s="231"/>
      <c r="GF161" s="231"/>
      <c r="GG161" s="231"/>
      <c r="GH161" s="231"/>
      <c r="GI161" s="231"/>
      <c r="GJ161" s="231"/>
      <c r="GK161" s="231"/>
      <c r="GL161" s="231"/>
      <c r="GM161" s="231"/>
      <c r="GN161" s="231"/>
      <c r="GO161" s="231"/>
      <c r="GP161" s="231"/>
      <c r="GQ161" s="231"/>
      <c r="GR161" s="231"/>
      <c r="GS161" s="231"/>
      <c r="GT161" s="231"/>
      <c r="GU161" s="231"/>
      <c r="GV161" s="231"/>
      <c r="GW161" s="231"/>
      <c r="GX161" s="231"/>
      <c r="GY161" s="231"/>
      <c r="GZ161" s="231"/>
      <c r="HA161" s="231"/>
      <c r="HB161" s="231"/>
      <c r="HC161" s="231"/>
      <c r="HD161" s="231"/>
      <c r="HE161" s="231"/>
      <c r="HF161" s="231"/>
      <c r="HG161" s="231"/>
      <c r="HH161" s="231"/>
      <c r="HI161" s="231"/>
      <c r="HJ161" s="231"/>
      <c r="HK161" s="231"/>
      <c r="HL161" s="231"/>
      <c r="HM161" s="231"/>
      <c r="HN161" s="231"/>
      <c r="HO161" s="231"/>
      <c r="HP161" s="231"/>
      <c r="HQ161" s="231"/>
      <c r="HR161" s="231"/>
      <c r="HS161" s="231"/>
      <c r="HT161" s="231"/>
      <c r="HU161" s="231"/>
      <c r="HV161" s="231"/>
      <c r="HW161" s="231"/>
      <c r="HX161" s="231"/>
      <c r="HY161" s="231"/>
      <c r="HZ161" s="231"/>
      <c r="IA161" s="231"/>
      <c r="IB161" s="231"/>
      <c r="IC161" s="231"/>
      <c r="ID161" s="231"/>
      <c r="IE161" s="231"/>
      <c r="IF161" s="231"/>
      <c r="IG161" s="231"/>
      <c r="IH161" s="231"/>
      <c r="II161" s="231"/>
      <c r="IJ161" s="231"/>
      <c r="IK161" s="231"/>
      <c r="IL161" s="231"/>
      <c r="IM161" s="231"/>
      <c r="IN161" s="231"/>
      <c r="IO161" s="231"/>
      <c r="IP161" s="231"/>
      <c r="IQ161" s="231"/>
      <c r="IR161" s="231"/>
      <c r="IS161" s="231"/>
      <c r="IT161" s="231"/>
      <c r="IU161" s="231"/>
      <c r="IV161" s="231"/>
    </row>
    <row r="162" spans="1:256" ht="18">
      <c r="A162" s="240" t="s">
        <v>383</v>
      </c>
      <c r="B162" s="248">
        <v>143346.04</v>
      </c>
      <c r="C162" s="248">
        <v>153612.72</v>
      </c>
      <c r="D162" s="238"/>
      <c r="E162" s="238"/>
      <c r="F162" s="239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  <c r="CW162" s="231"/>
      <c r="CX162" s="231"/>
      <c r="CY162" s="231"/>
      <c r="CZ162" s="231"/>
      <c r="DA162" s="231"/>
      <c r="DB162" s="231"/>
      <c r="DC162" s="231"/>
      <c r="DD162" s="231"/>
      <c r="DE162" s="231"/>
      <c r="DF162" s="231"/>
      <c r="DG162" s="231"/>
      <c r="DH162" s="231"/>
      <c r="DI162" s="231"/>
      <c r="DJ162" s="231"/>
      <c r="DK162" s="231"/>
      <c r="DL162" s="231"/>
      <c r="DM162" s="231"/>
      <c r="DN162" s="231"/>
      <c r="DO162" s="231"/>
      <c r="DP162" s="231"/>
      <c r="DQ162" s="231"/>
      <c r="DR162" s="231"/>
      <c r="DS162" s="231"/>
      <c r="DT162" s="231"/>
      <c r="DU162" s="231"/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  <c r="EF162" s="231"/>
      <c r="EG162" s="231"/>
      <c r="EH162" s="231"/>
      <c r="EI162" s="231"/>
      <c r="EJ162" s="231"/>
      <c r="EK162" s="231"/>
      <c r="EL162" s="231"/>
      <c r="EM162" s="231"/>
      <c r="EN162" s="231"/>
      <c r="EO162" s="231"/>
      <c r="EP162" s="231"/>
      <c r="EQ162" s="231"/>
      <c r="ER162" s="231"/>
      <c r="ES162" s="231"/>
      <c r="ET162" s="231"/>
      <c r="EU162" s="231"/>
      <c r="EV162" s="231"/>
      <c r="EW162" s="231"/>
      <c r="EX162" s="231"/>
      <c r="EY162" s="231"/>
      <c r="EZ162" s="231"/>
      <c r="FA162" s="231"/>
      <c r="FB162" s="231"/>
      <c r="FC162" s="231"/>
      <c r="FD162" s="231"/>
      <c r="FE162" s="231"/>
      <c r="FF162" s="231"/>
      <c r="FG162" s="231"/>
      <c r="FH162" s="231"/>
      <c r="FI162" s="231"/>
      <c r="FJ162" s="231"/>
      <c r="FK162" s="231"/>
      <c r="FL162" s="231"/>
      <c r="FM162" s="231"/>
      <c r="FN162" s="231"/>
      <c r="FO162" s="231"/>
      <c r="FP162" s="231"/>
      <c r="FQ162" s="231"/>
      <c r="FR162" s="231"/>
      <c r="FS162" s="231"/>
      <c r="FT162" s="231"/>
      <c r="FU162" s="231"/>
      <c r="FV162" s="231"/>
      <c r="FW162" s="231"/>
      <c r="FX162" s="231"/>
      <c r="FY162" s="231"/>
      <c r="FZ162" s="231"/>
      <c r="GA162" s="231"/>
      <c r="GB162" s="231"/>
      <c r="GC162" s="231"/>
      <c r="GD162" s="231"/>
      <c r="GE162" s="231"/>
      <c r="GF162" s="231"/>
      <c r="GG162" s="231"/>
      <c r="GH162" s="231"/>
      <c r="GI162" s="231"/>
      <c r="GJ162" s="231"/>
      <c r="GK162" s="231"/>
      <c r="GL162" s="231"/>
      <c r="GM162" s="231"/>
      <c r="GN162" s="231"/>
      <c r="GO162" s="231"/>
      <c r="GP162" s="231"/>
      <c r="GQ162" s="231"/>
      <c r="GR162" s="231"/>
      <c r="GS162" s="231"/>
      <c r="GT162" s="231"/>
      <c r="GU162" s="231"/>
      <c r="GV162" s="231"/>
      <c r="GW162" s="231"/>
      <c r="GX162" s="231"/>
      <c r="GY162" s="231"/>
      <c r="GZ162" s="231"/>
      <c r="HA162" s="231"/>
      <c r="HB162" s="231"/>
      <c r="HC162" s="231"/>
      <c r="HD162" s="231"/>
      <c r="HE162" s="231"/>
      <c r="HF162" s="231"/>
      <c r="HG162" s="231"/>
      <c r="HH162" s="231"/>
      <c r="HI162" s="231"/>
      <c r="HJ162" s="231"/>
      <c r="HK162" s="231"/>
      <c r="HL162" s="231"/>
      <c r="HM162" s="231"/>
      <c r="HN162" s="231"/>
      <c r="HO162" s="231"/>
      <c r="HP162" s="231"/>
      <c r="HQ162" s="231"/>
      <c r="HR162" s="231"/>
      <c r="HS162" s="231"/>
      <c r="HT162" s="231"/>
      <c r="HU162" s="231"/>
      <c r="HV162" s="231"/>
      <c r="HW162" s="231"/>
      <c r="HX162" s="231"/>
      <c r="HY162" s="231"/>
      <c r="HZ162" s="231"/>
      <c r="IA162" s="231"/>
      <c r="IB162" s="231"/>
      <c r="IC162" s="231"/>
      <c r="ID162" s="231"/>
      <c r="IE162" s="231"/>
      <c r="IF162" s="231"/>
      <c r="IG162" s="231"/>
      <c r="IH162" s="231"/>
      <c r="II162" s="231"/>
      <c r="IJ162" s="231"/>
      <c r="IK162" s="231"/>
      <c r="IL162" s="231"/>
      <c r="IM162" s="231"/>
      <c r="IN162" s="231"/>
      <c r="IO162" s="231"/>
      <c r="IP162" s="231"/>
      <c r="IQ162" s="231"/>
      <c r="IR162" s="231"/>
      <c r="IS162" s="231"/>
      <c r="IT162" s="231"/>
      <c r="IU162" s="231"/>
      <c r="IV162" s="231"/>
    </row>
    <row r="163" spans="1:256" ht="18">
      <c r="A163" s="242" t="s">
        <v>219</v>
      </c>
      <c r="B163" s="238">
        <f>SUM(B145:B162)</f>
        <v>14160276.83</v>
      </c>
      <c r="C163" s="238">
        <f>SUM(C145:C162)</f>
        <v>15187200.7</v>
      </c>
      <c r="D163" s="238">
        <f>C163-B163</f>
        <v>1026923.8699999992</v>
      </c>
      <c r="E163" s="243">
        <f>D163/B163</f>
        <v>0.0725214543704651</v>
      </c>
      <c r="F163" s="239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1"/>
      <c r="BQ163" s="231"/>
      <c r="BR163" s="231"/>
      <c r="BS163" s="231"/>
      <c r="BT163" s="231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  <c r="CE163" s="231"/>
      <c r="CF163" s="231"/>
      <c r="CG163" s="231"/>
      <c r="CH163" s="231"/>
      <c r="CI163" s="231"/>
      <c r="CJ163" s="231"/>
      <c r="CK163" s="231"/>
      <c r="CL163" s="231"/>
      <c r="CM163" s="231"/>
      <c r="CN163" s="231"/>
      <c r="CO163" s="231"/>
      <c r="CP163" s="231"/>
      <c r="CQ163" s="231"/>
      <c r="CR163" s="231"/>
      <c r="CS163" s="231"/>
      <c r="CT163" s="231"/>
      <c r="CU163" s="231"/>
      <c r="CV163" s="231"/>
      <c r="CW163" s="231"/>
      <c r="CX163" s="231"/>
      <c r="CY163" s="231"/>
      <c r="CZ163" s="231"/>
      <c r="DA163" s="231"/>
      <c r="DB163" s="231"/>
      <c r="DC163" s="231"/>
      <c r="DD163" s="231"/>
      <c r="DE163" s="231"/>
      <c r="DF163" s="231"/>
      <c r="DG163" s="231"/>
      <c r="DH163" s="231"/>
      <c r="DI163" s="231"/>
      <c r="DJ163" s="231"/>
      <c r="DK163" s="231"/>
      <c r="DL163" s="231"/>
      <c r="DM163" s="231"/>
      <c r="DN163" s="231"/>
      <c r="DO163" s="231"/>
      <c r="DP163" s="231"/>
      <c r="DQ163" s="231"/>
      <c r="DR163" s="231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  <c r="EG163" s="231"/>
      <c r="EH163" s="231"/>
      <c r="EI163" s="231"/>
      <c r="EJ163" s="231"/>
      <c r="EK163" s="231"/>
      <c r="EL163" s="231"/>
      <c r="EM163" s="231"/>
      <c r="EN163" s="231"/>
      <c r="EO163" s="231"/>
      <c r="EP163" s="231"/>
      <c r="EQ163" s="231"/>
      <c r="ER163" s="231"/>
      <c r="ES163" s="231"/>
      <c r="ET163" s="231"/>
      <c r="EU163" s="231"/>
      <c r="EV163" s="231"/>
      <c r="EW163" s="231"/>
      <c r="EX163" s="231"/>
      <c r="EY163" s="231"/>
      <c r="EZ163" s="231"/>
      <c r="FA163" s="231"/>
      <c r="FB163" s="231"/>
      <c r="FC163" s="231"/>
      <c r="FD163" s="231"/>
      <c r="FE163" s="231"/>
      <c r="FF163" s="231"/>
      <c r="FG163" s="231"/>
      <c r="FH163" s="231"/>
      <c r="FI163" s="231"/>
      <c r="FJ163" s="231"/>
      <c r="FK163" s="231"/>
      <c r="FL163" s="231"/>
      <c r="FM163" s="231"/>
      <c r="FN163" s="231"/>
      <c r="FO163" s="231"/>
      <c r="FP163" s="231"/>
      <c r="FQ163" s="231"/>
      <c r="FR163" s="231"/>
      <c r="FS163" s="231"/>
      <c r="FT163" s="231"/>
      <c r="FU163" s="231"/>
      <c r="FV163" s="231"/>
      <c r="FW163" s="231"/>
      <c r="FX163" s="231"/>
      <c r="FY163" s="231"/>
      <c r="FZ163" s="231"/>
      <c r="GA163" s="231"/>
      <c r="GB163" s="231"/>
      <c r="GC163" s="231"/>
      <c r="GD163" s="231"/>
      <c r="GE163" s="231"/>
      <c r="GF163" s="231"/>
      <c r="GG163" s="231"/>
      <c r="GH163" s="231"/>
      <c r="GI163" s="231"/>
      <c r="GJ163" s="231"/>
      <c r="GK163" s="231"/>
      <c r="GL163" s="231"/>
      <c r="GM163" s="231"/>
      <c r="GN163" s="231"/>
      <c r="GO163" s="231"/>
      <c r="GP163" s="231"/>
      <c r="GQ163" s="231"/>
      <c r="GR163" s="231"/>
      <c r="GS163" s="231"/>
      <c r="GT163" s="231"/>
      <c r="GU163" s="231"/>
      <c r="GV163" s="231"/>
      <c r="GW163" s="231"/>
      <c r="GX163" s="231"/>
      <c r="GY163" s="231"/>
      <c r="GZ163" s="231"/>
      <c r="HA163" s="231"/>
      <c r="HB163" s="231"/>
      <c r="HC163" s="231"/>
      <c r="HD163" s="231"/>
      <c r="HE163" s="231"/>
      <c r="HF163" s="231"/>
      <c r="HG163" s="231"/>
      <c r="HH163" s="231"/>
      <c r="HI163" s="231"/>
      <c r="HJ163" s="231"/>
      <c r="HK163" s="231"/>
      <c r="HL163" s="231"/>
      <c r="HM163" s="231"/>
      <c r="HN163" s="231"/>
      <c r="HO163" s="231"/>
      <c r="HP163" s="231"/>
      <c r="HQ163" s="231"/>
      <c r="HR163" s="231"/>
      <c r="HS163" s="231"/>
      <c r="HT163" s="231"/>
      <c r="HU163" s="231"/>
      <c r="HV163" s="231"/>
      <c r="HW163" s="231"/>
      <c r="HX163" s="231"/>
      <c r="HY163" s="231"/>
      <c r="HZ163" s="231"/>
      <c r="IA163" s="231"/>
      <c r="IB163" s="231"/>
      <c r="IC163" s="231"/>
      <c r="ID163" s="231"/>
      <c r="IE163" s="231"/>
      <c r="IF163" s="231"/>
      <c r="IG163" s="231"/>
      <c r="IH163" s="231"/>
      <c r="II163" s="231"/>
      <c r="IJ163" s="231"/>
      <c r="IK163" s="231"/>
      <c r="IL163" s="231"/>
      <c r="IM163" s="231"/>
      <c r="IN163" s="231"/>
      <c r="IO163" s="231"/>
      <c r="IP163" s="231"/>
      <c r="IQ163" s="231"/>
      <c r="IR163" s="231"/>
      <c r="IS163" s="231"/>
      <c r="IT163" s="231"/>
      <c r="IU163" s="231"/>
      <c r="IV163" s="231"/>
    </row>
    <row r="164" spans="1:256" ht="18">
      <c r="A164" s="244" t="s">
        <v>384</v>
      </c>
      <c r="B164" s="250">
        <v>43837.5</v>
      </c>
      <c r="C164" s="250">
        <v>54527.5</v>
      </c>
      <c r="D164" s="245" t="s">
        <v>106</v>
      </c>
      <c r="E164" s="246" t="s">
        <v>106</v>
      </c>
      <c r="F164" s="239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231"/>
      <c r="BF164" s="231"/>
      <c r="BG164" s="231"/>
      <c r="BH164" s="231"/>
      <c r="BI164" s="231"/>
      <c r="BJ164" s="231"/>
      <c r="BK164" s="231"/>
      <c r="BL164" s="231"/>
      <c r="BM164" s="231"/>
      <c r="BN164" s="231"/>
      <c r="BO164" s="231"/>
      <c r="BP164" s="231"/>
      <c r="BQ164" s="231"/>
      <c r="BR164" s="231"/>
      <c r="BS164" s="231"/>
      <c r="BT164" s="231"/>
      <c r="BU164" s="231"/>
      <c r="BV164" s="231"/>
      <c r="BW164" s="231"/>
      <c r="BX164" s="231"/>
      <c r="BY164" s="231"/>
      <c r="BZ164" s="231"/>
      <c r="CA164" s="231"/>
      <c r="CB164" s="231"/>
      <c r="CC164" s="231"/>
      <c r="CD164" s="231"/>
      <c r="CE164" s="231"/>
      <c r="CF164" s="231"/>
      <c r="CG164" s="231"/>
      <c r="CH164" s="231"/>
      <c r="CI164" s="231"/>
      <c r="CJ164" s="231"/>
      <c r="CK164" s="231"/>
      <c r="CL164" s="231"/>
      <c r="CM164" s="231"/>
      <c r="CN164" s="231"/>
      <c r="CO164" s="231"/>
      <c r="CP164" s="231"/>
      <c r="CQ164" s="231"/>
      <c r="CR164" s="231"/>
      <c r="CS164" s="231"/>
      <c r="CT164" s="231"/>
      <c r="CU164" s="231"/>
      <c r="CV164" s="231"/>
      <c r="CW164" s="231"/>
      <c r="CX164" s="231"/>
      <c r="CY164" s="231"/>
      <c r="CZ164" s="231"/>
      <c r="DA164" s="231"/>
      <c r="DB164" s="231"/>
      <c r="DC164" s="231"/>
      <c r="DD164" s="231"/>
      <c r="DE164" s="231"/>
      <c r="DF164" s="231"/>
      <c r="DG164" s="231"/>
      <c r="DH164" s="231"/>
      <c r="DI164" s="231"/>
      <c r="DJ164" s="231"/>
      <c r="DK164" s="231"/>
      <c r="DL164" s="231"/>
      <c r="DM164" s="231"/>
      <c r="DN164" s="231"/>
      <c r="DO164" s="231"/>
      <c r="DP164" s="231"/>
      <c r="DQ164" s="231"/>
      <c r="DR164" s="231"/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  <c r="EF164" s="231"/>
      <c r="EG164" s="231"/>
      <c r="EH164" s="231"/>
      <c r="EI164" s="231"/>
      <c r="EJ164" s="231"/>
      <c r="EK164" s="231"/>
      <c r="EL164" s="231"/>
      <c r="EM164" s="231"/>
      <c r="EN164" s="231"/>
      <c r="EO164" s="231"/>
      <c r="EP164" s="231"/>
      <c r="EQ164" s="231"/>
      <c r="ER164" s="231"/>
      <c r="ES164" s="231"/>
      <c r="ET164" s="231"/>
      <c r="EU164" s="231"/>
      <c r="EV164" s="231"/>
      <c r="EW164" s="231"/>
      <c r="EX164" s="231"/>
      <c r="EY164" s="231"/>
      <c r="EZ164" s="231"/>
      <c r="FA164" s="231"/>
      <c r="FB164" s="231"/>
      <c r="FC164" s="231"/>
      <c r="FD164" s="231"/>
      <c r="FE164" s="231"/>
      <c r="FF164" s="231"/>
      <c r="FG164" s="231"/>
      <c r="FH164" s="231"/>
      <c r="FI164" s="231"/>
      <c r="FJ164" s="231"/>
      <c r="FK164" s="231"/>
      <c r="FL164" s="231"/>
      <c r="FM164" s="231"/>
      <c r="FN164" s="231"/>
      <c r="FO164" s="231"/>
      <c r="FP164" s="231"/>
      <c r="FQ164" s="231"/>
      <c r="FR164" s="231"/>
      <c r="FS164" s="231"/>
      <c r="FT164" s="231"/>
      <c r="FU164" s="231"/>
      <c r="FV164" s="231"/>
      <c r="FW164" s="231"/>
      <c r="FX164" s="231"/>
      <c r="FY164" s="231"/>
      <c r="FZ164" s="231"/>
      <c r="GA164" s="231"/>
      <c r="GB164" s="231"/>
      <c r="GC164" s="231"/>
      <c r="GD164" s="231"/>
      <c r="GE164" s="231"/>
      <c r="GF164" s="231"/>
      <c r="GG164" s="231"/>
      <c r="GH164" s="231"/>
      <c r="GI164" s="231"/>
      <c r="GJ164" s="231"/>
      <c r="GK164" s="231"/>
      <c r="GL164" s="231"/>
      <c r="GM164" s="231"/>
      <c r="GN164" s="231"/>
      <c r="GO164" s="231"/>
      <c r="GP164" s="231"/>
      <c r="GQ164" s="231"/>
      <c r="GR164" s="231"/>
      <c r="GS164" s="231"/>
      <c r="GT164" s="231"/>
      <c r="GU164" s="231"/>
      <c r="GV164" s="231"/>
      <c r="GW164" s="231"/>
      <c r="GX164" s="231"/>
      <c r="GY164" s="231"/>
      <c r="GZ164" s="231"/>
      <c r="HA164" s="231"/>
      <c r="HB164" s="231"/>
      <c r="HC164" s="231"/>
      <c r="HD164" s="231"/>
      <c r="HE164" s="231"/>
      <c r="HF164" s="231"/>
      <c r="HG164" s="231"/>
      <c r="HH164" s="231"/>
      <c r="HI164" s="231"/>
      <c r="HJ164" s="231"/>
      <c r="HK164" s="231"/>
      <c r="HL164" s="231"/>
      <c r="HM164" s="231"/>
      <c r="HN164" s="231"/>
      <c r="HO164" s="231"/>
      <c r="HP164" s="231"/>
      <c r="HQ164" s="231"/>
      <c r="HR164" s="231"/>
      <c r="HS164" s="231"/>
      <c r="HT164" s="231"/>
      <c r="HU164" s="231"/>
      <c r="HV164" s="231"/>
      <c r="HW164" s="231"/>
      <c r="HX164" s="231"/>
      <c r="HY164" s="231"/>
      <c r="HZ164" s="231"/>
      <c r="IA164" s="231"/>
      <c r="IB164" s="231"/>
      <c r="IC164" s="231"/>
      <c r="ID164" s="231"/>
      <c r="IE164" s="231"/>
      <c r="IF164" s="231"/>
      <c r="IG164" s="231"/>
      <c r="IH164" s="231"/>
      <c r="II164" s="231"/>
      <c r="IJ164" s="231"/>
      <c r="IK164" s="231"/>
      <c r="IL164" s="231"/>
      <c r="IM164" s="231"/>
      <c r="IN164" s="231"/>
      <c r="IO164" s="231"/>
      <c r="IP164" s="231"/>
      <c r="IQ164" s="231"/>
      <c r="IR164" s="231"/>
      <c r="IS164" s="231"/>
      <c r="IT164" s="231"/>
      <c r="IU164" s="231"/>
      <c r="IV164" s="231"/>
    </row>
    <row r="165" spans="1:256" ht="18">
      <c r="A165" s="240" t="s">
        <v>385</v>
      </c>
      <c r="B165" s="248">
        <v>189.83</v>
      </c>
      <c r="C165" s="248">
        <v>-15</v>
      </c>
      <c r="D165" s="238" t="s">
        <v>106</v>
      </c>
      <c r="E165" s="243" t="s">
        <v>105</v>
      </c>
      <c r="F165" s="239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1"/>
      <c r="AL165" s="231"/>
      <c r="AM165" s="231"/>
      <c r="AN165" s="231"/>
      <c r="AO165" s="231"/>
      <c r="AP165" s="231"/>
      <c r="AQ165" s="231"/>
      <c r="AR165" s="231"/>
      <c r="AS165" s="231"/>
      <c r="AT165" s="231"/>
      <c r="AU165" s="231"/>
      <c r="AV165" s="231"/>
      <c r="AW165" s="231"/>
      <c r="AX165" s="231"/>
      <c r="AY165" s="231"/>
      <c r="AZ165" s="231"/>
      <c r="BA165" s="231"/>
      <c r="BB165" s="231"/>
      <c r="BC165" s="231"/>
      <c r="BD165" s="231"/>
      <c r="BE165" s="231"/>
      <c r="BF165" s="231"/>
      <c r="BG165" s="231"/>
      <c r="BH165" s="231"/>
      <c r="BI165" s="231"/>
      <c r="BJ165" s="231"/>
      <c r="BK165" s="231"/>
      <c r="BL165" s="231"/>
      <c r="BM165" s="231"/>
      <c r="BN165" s="231"/>
      <c r="BO165" s="231"/>
      <c r="BP165" s="231"/>
      <c r="BQ165" s="231"/>
      <c r="BR165" s="231"/>
      <c r="BS165" s="231"/>
      <c r="BT165" s="231"/>
      <c r="BU165" s="231"/>
      <c r="BV165" s="231"/>
      <c r="BW165" s="231"/>
      <c r="BX165" s="231"/>
      <c r="BY165" s="231"/>
      <c r="BZ165" s="231"/>
      <c r="CA165" s="231"/>
      <c r="CB165" s="231"/>
      <c r="CC165" s="231"/>
      <c r="CD165" s="231"/>
      <c r="CE165" s="231"/>
      <c r="CF165" s="231"/>
      <c r="CG165" s="231"/>
      <c r="CH165" s="231"/>
      <c r="CI165" s="231"/>
      <c r="CJ165" s="231"/>
      <c r="CK165" s="231"/>
      <c r="CL165" s="231"/>
      <c r="CM165" s="231"/>
      <c r="CN165" s="231"/>
      <c r="CO165" s="231"/>
      <c r="CP165" s="231"/>
      <c r="CQ165" s="231"/>
      <c r="CR165" s="231"/>
      <c r="CS165" s="231"/>
      <c r="CT165" s="231"/>
      <c r="CU165" s="231"/>
      <c r="CV165" s="231"/>
      <c r="CW165" s="231"/>
      <c r="CX165" s="231"/>
      <c r="CY165" s="231"/>
      <c r="CZ165" s="231"/>
      <c r="DA165" s="231"/>
      <c r="DB165" s="231"/>
      <c r="DC165" s="231"/>
      <c r="DD165" s="231"/>
      <c r="DE165" s="231"/>
      <c r="DF165" s="231"/>
      <c r="DG165" s="231"/>
      <c r="DH165" s="231"/>
      <c r="DI165" s="231"/>
      <c r="DJ165" s="231"/>
      <c r="DK165" s="231"/>
      <c r="DL165" s="231"/>
      <c r="DM165" s="231"/>
      <c r="DN165" s="231"/>
      <c r="DO165" s="231"/>
      <c r="DP165" s="231"/>
      <c r="DQ165" s="231"/>
      <c r="DR165" s="231"/>
      <c r="DS165" s="231"/>
      <c r="DT165" s="231"/>
      <c r="DU165" s="231"/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  <c r="EF165" s="231"/>
      <c r="EG165" s="231"/>
      <c r="EH165" s="231"/>
      <c r="EI165" s="231"/>
      <c r="EJ165" s="231"/>
      <c r="EK165" s="231"/>
      <c r="EL165" s="231"/>
      <c r="EM165" s="231"/>
      <c r="EN165" s="231"/>
      <c r="EO165" s="231"/>
      <c r="EP165" s="231"/>
      <c r="EQ165" s="231"/>
      <c r="ER165" s="231"/>
      <c r="ES165" s="231"/>
      <c r="ET165" s="231"/>
      <c r="EU165" s="231"/>
      <c r="EV165" s="231"/>
      <c r="EW165" s="231"/>
      <c r="EX165" s="231"/>
      <c r="EY165" s="231"/>
      <c r="EZ165" s="231"/>
      <c r="FA165" s="231"/>
      <c r="FB165" s="231"/>
      <c r="FC165" s="231"/>
      <c r="FD165" s="231"/>
      <c r="FE165" s="231"/>
      <c r="FF165" s="231"/>
      <c r="FG165" s="231"/>
      <c r="FH165" s="231"/>
      <c r="FI165" s="231"/>
      <c r="FJ165" s="231"/>
      <c r="FK165" s="231"/>
      <c r="FL165" s="231"/>
      <c r="FM165" s="231"/>
      <c r="FN165" s="231"/>
      <c r="FO165" s="231"/>
      <c r="FP165" s="231"/>
      <c r="FQ165" s="231"/>
      <c r="FR165" s="231"/>
      <c r="FS165" s="231"/>
      <c r="FT165" s="231"/>
      <c r="FU165" s="231"/>
      <c r="FV165" s="231"/>
      <c r="FW165" s="231"/>
      <c r="FX165" s="231"/>
      <c r="FY165" s="231"/>
      <c r="FZ165" s="231"/>
      <c r="GA165" s="231"/>
      <c r="GB165" s="231"/>
      <c r="GC165" s="231"/>
      <c r="GD165" s="231"/>
      <c r="GE165" s="231"/>
      <c r="GF165" s="231"/>
      <c r="GG165" s="231"/>
      <c r="GH165" s="231"/>
      <c r="GI165" s="231"/>
      <c r="GJ165" s="231"/>
      <c r="GK165" s="231"/>
      <c r="GL165" s="231"/>
      <c r="GM165" s="231"/>
      <c r="GN165" s="231"/>
      <c r="GO165" s="231"/>
      <c r="GP165" s="231"/>
      <c r="GQ165" s="231"/>
      <c r="GR165" s="231"/>
      <c r="GS165" s="231"/>
      <c r="GT165" s="231"/>
      <c r="GU165" s="231"/>
      <c r="GV165" s="231"/>
      <c r="GW165" s="231"/>
      <c r="GX165" s="231"/>
      <c r="GY165" s="231"/>
      <c r="GZ165" s="231"/>
      <c r="HA165" s="231"/>
      <c r="HB165" s="231"/>
      <c r="HC165" s="231"/>
      <c r="HD165" s="231"/>
      <c r="HE165" s="231"/>
      <c r="HF165" s="231"/>
      <c r="HG165" s="231"/>
      <c r="HH165" s="231"/>
      <c r="HI165" s="231"/>
      <c r="HJ165" s="231"/>
      <c r="HK165" s="231"/>
      <c r="HL165" s="231"/>
      <c r="HM165" s="231"/>
      <c r="HN165" s="231"/>
      <c r="HO165" s="231"/>
      <c r="HP165" s="231"/>
      <c r="HQ165" s="231"/>
      <c r="HR165" s="231"/>
      <c r="HS165" s="231"/>
      <c r="HT165" s="231"/>
      <c r="HU165" s="231"/>
      <c r="HV165" s="231"/>
      <c r="HW165" s="231"/>
      <c r="HX165" s="231"/>
      <c r="HY165" s="231"/>
      <c r="HZ165" s="231"/>
      <c r="IA165" s="231"/>
      <c r="IB165" s="231"/>
      <c r="IC165" s="231"/>
      <c r="ID165" s="231"/>
      <c r="IE165" s="231"/>
      <c r="IF165" s="231"/>
      <c r="IG165" s="231"/>
      <c r="IH165" s="231"/>
      <c r="II165" s="231"/>
      <c r="IJ165" s="231"/>
      <c r="IK165" s="231"/>
      <c r="IL165" s="231"/>
      <c r="IM165" s="231"/>
      <c r="IN165" s="231"/>
      <c r="IO165" s="231"/>
      <c r="IP165" s="231"/>
      <c r="IQ165" s="231"/>
      <c r="IR165" s="231"/>
      <c r="IS165" s="231"/>
      <c r="IT165" s="231"/>
      <c r="IU165" s="231"/>
      <c r="IV165" s="231"/>
    </row>
    <row r="166" spans="1:256" ht="18">
      <c r="A166" s="240" t="s">
        <v>386</v>
      </c>
      <c r="B166" s="248">
        <v>0</v>
      </c>
      <c r="C166" s="248">
        <v>0</v>
      </c>
      <c r="D166" s="238"/>
      <c r="E166" s="238"/>
      <c r="F166" s="239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231"/>
      <c r="BQ166" s="231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1"/>
      <c r="CI166" s="231"/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  <c r="CW166" s="231"/>
      <c r="CX166" s="231"/>
      <c r="CY166" s="231"/>
      <c r="CZ166" s="231"/>
      <c r="DA166" s="231"/>
      <c r="DB166" s="231"/>
      <c r="DC166" s="231"/>
      <c r="DD166" s="231"/>
      <c r="DE166" s="231"/>
      <c r="DF166" s="231"/>
      <c r="DG166" s="231"/>
      <c r="DH166" s="231"/>
      <c r="DI166" s="231"/>
      <c r="DJ166" s="231"/>
      <c r="DK166" s="231"/>
      <c r="DL166" s="231"/>
      <c r="DM166" s="231"/>
      <c r="DN166" s="231"/>
      <c r="DO166" s="231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  <c r="EH166" s="231"/>
      <c r="EI166" s="231"/>
      <c r="EJ166" s="231"/>
      <c r="EK166" s="231"/>
      <c r="EL166" s="231"/>
      <c r="EM166" s="231"/>
      <c r="EN166" s="231"/>
      <c r="EO166" s="231"/>
      <c r="EP166" s="231"/>
      <c r="EQ166" s="231"/>
      <c r="ER166" s="231"/>
      <c r="ES166" s="231"/>
      <c r="ET166" s="231"/>
      <c r="EU166" s="231"/>
      <c r="EV166" s="231"/>
      <c r="EW166" s="231"/>
      <c r="EX166" s="231"/>
      <c r="EY166" s="231"/>
      <c r="EZ166" s="231"/>
      <c r="FA166" s="231"/>
      <c r="FB166" s="231"/>
      <c r="FC166" s="231"/>
      <c r="FD166" s="231"/>
      <c r="FE166" s="231"/>
      <c r="FF166" s="231"/>
      <c r="FG166" s="231"/>
      <c r="FH166" s="231"/>
      <c r="FI166" s="231"/>
      <c r="FJ166" s="231"/>
      <c r="FK166" s="231"/>
      <c r="FL166" s="231"/>
      <c r="FM166" s="231"/>
      <c r="FN166" s="231"/>
      <c r="FO166" s="231"/>
      <c r="FP166" s="231"/>
      <c r="FQ166" s="231"/>
      <c r="FR166" s="231"/>
      <c r="FS166" s="231"/>
      <c r="FT166" s="231"/>
      <c r="FU166" s="231"/>
      <c r="FV166" s="231"/>
      <c r="FW166" s="231"/>
      <c r="FX166" s="231"/>
      <c r="FY166" s="231"/>
      <c r="FZ166" s="231"/>
      <c r="GA166" s="231"/>
      <c r="GB166" s="231"/>
      <c r="GC166" s="231"/>
      <c r="GD166" s="231"/>
      <c r="GE166" s="231"/>
      <c r="GF166" s="231"/>
      <c r="GG166" s="231"/>
      <c r="GH166" s="231"/>
      <c r="GI166" s="231"/>
      <c r="GJ166" s="231"/>
      <c r="GK166" s="231"/>
      <c r="GL166" s="231"/>
      <c r="GM166" s="231"/>
      <c r="GN166" s="231"/>
      <c r="GO166" s="231"/>
      <c r="GP166" s="231"/>
      <c r="GQ166" s="231"/>
      <c r="GR166" s="231"/>
      <c r="GS166" s="231"/>
      <c r="GT166" s="231"/>
      <c r="GU166" s="231"/>
      <c r="GV166" s="231"/>
      <c r="GW166" s="231"/>
      <c r="GX166" s="231"/>
      <c r="GY166" s="231"/>
      <c r="GZ166" s="231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1"/>
      <c r="IH166" s="231"/>
      <c r="II166" s="231"/>
      <c r="IJ166" s="231"/>
      <c r="IK166" s="231"/>
      <c r="IL166" s="231"/>
      <c r="IM166" s="231"/>
      <c r="IN166" s="231"/>
      <c r="IO166" s="231"/>
      <c r="IP166" s="231"/>
      <c r="IQ166" s="231"/>
      <c r="IR166" s="231"/>
      <c r="IS166" s="231"/>
      <c r="IT166" s="231"/>
      <c r="IU166" s="231"/>
      <c r="IV166" s="231"/>
    </row>
    <row r="167" spans="1:256" ht="18">
      <c r="A167" s="242" t="s">
        <v>219</v>
      </c>
      <c r="B167" s="238">
        <f>SUM(B164:B166)</f>
        <v>44027.33</v>
      </c>
      <c r="C167" s="238">
        <f>SUM(C164:C166)</f>
        <v>54512.5</v>
      </c>
      <c r="D167" s="238">
        <f>C167-B167</f>
        <v>10485.169999999998</v>
      </c>
      <c r="E167" s="243">
        <f>D167/B167</f>
        <v>0.23815139369114588</v>
      </c>
      <c r="F167" s="239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1"/>
      <c r="AY167" s="231"/>
      <c r="AZ167" s="231"/>
      <c r="BA167" s="231"/>
      <c r="BB167" s="231"/>
      <c r="BC167" s="231"/>
      <c r="BD167" s="231"/>
      <c r="BE167" s="231"/>
      <c r="BF167" s="231"/>
      <c r="BG167" s="231"/>
      <c r="BH167" s="231"/>
      <c r="BI167" s="231"/>
      <c r="BJ167" s="231"/>
      <c r="BK167" s="231"/>
      <c r="BL167" s="231"/>
      <c r="BM167" s="231"/>
      <c r="BN167" s="231"/>
      <c r="BO167" s="231"/>
      <c r="BP167" s="231"/>
      <c r="BQ167" s="231"/>
      <c r="BR167" s="231"/>
      <c r="BS167" s="231"/>
      <c r="BT167" s="231"/>
      <c r="BU167" s="231"/>
      <c r="BV167" s="231"/>
      <c r="BW167" s="231"/>
      <c r="BX167" s="231"/>
      <c r="BY167" s="231"/>
      <c r="BZ167" s="231"/>
      <c r="CA167" s="231"/>
      <c r="CB167" s="231"/>
      <c r="CC167" s="231"/>
      <c r="CD167" s="231"/>
      <c r="CE167" s="231"/>
      <c r="CF167" s="231"/>
      <c r="CG167" s="231"/>
      <c r="CH167" s="231"/>
      <c r="CI167" s="231"/>
      <c r="CJ167" s="231"/>
      <c r="CK167" s="231"/>
      <c r="CL167" s="231"/>
      <c r="CM167" s="231"/>
      <c r="CN167" s="231"/>
      <c r="CO167" s="231"/>
      <c r="CP167" s="231"/>
      <c r="CQ167" s="231"/>
      <c r="CR167" s="231"/>
      <c r="CS167" s="231"/>
      <c r="CT167" s="231"/>
      <c r="CU167" s="231"/>
      <c r="CV167" s="231"/>
      <c r="CW167" s="231"/>
      <c r="CX167" s="231"/>
      <c r="CY167" s="231"/>
      <c r="CZ167" s="231"/>
      <c r="DA167" s="231"/>
      <c r="DB167" s="231"/>
      <c r="DC167" s="231"/>
      <c r="DD167" s="231"/>
      <c r="DE167" s="231"/>
      <c r="DF167" s="231"/>
      <c r="DG167" s="231"/>
      <c r="DH167" s="231"/>
      <c r="DI167" s="231"/>
      <c r="DJ167" s="231"/>
      <c r="DK167" s="231"/>
      <c r="DL167" s="231"/>
      <c r="DM167" s="231"/>
      <c r="DN167" s="231"/>
      <c r="DO167" s="231"/>
      <c r="DP167" s="231"/>
      <c r="DQ167" s="231"/>
      <c r="DR167" s="231"/>
      <c r="DS167" s="231"/>
      <c r="DT167" s="231"/>
      <c r="DU167" s="231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  <c r="EF167" s="231"/>
      <c r="EG167" s="231"/>
      <c r="EH167" s="231"/>
      <c r="EI167" s="231"/>
      <c r="EJ167" s="231"/>
      <c r="EK167" s="231"/>
      <c r="EL167" s="231"/>
      <c r="EM167" s="231"/>
      <c r="EN167" s="231"/>
      <c r="EO167" s="231"/>
      <c r="EP167" s="231"/>
      <c r="EQ167" s="231"/>
      <c r="ER167" s="231"/>
      <c r="ES167" s="231"/>
      <c r="ET167" s="231"/>
      <c r="EU167" s="231"/>
      <c r="EV167" s="231"/>
      <c r="EW167" s="231"/>
      <c r="EX167" s="231"/>
      <c r="EY167" s="231"/>
      <c r="EZ167" s="231"/>
      <c r="FA167" s="231"/>
      <c r="FB167" s="231"/>
      <c r="FC167" s="231"/>
      <c r="FD167" s="231"/>
      <c r="FE167" s="231"/>
      <c r="FF167" s="231"/>
      <c r="FG167" s="231"/>
      <c r="FH167" s="231"/>
      <c r="FI167" s="231"/>
      <c r="FJ167" s="231"/>
      <c r="FK167" s="231"/>
      <c r="FL167" s="231"/>
      <c r="FM167" s="231"/>
      <c r="FN167" s="231"/>
      <c r="FO167" s="231"/>
      <c r="FP167" s="231"/>
      <c r="FQ167" s="231"/>
      <c r="FR167" s="231"/>
      <c r="FS167" s="231"/>
      <c r="FT167" s="231"/>
      <c r="FU167" s="231"/>
      <c r="FV167" s="231"/>
      <c r="FW167" s="231"/>
      <c r="FX167" s="231"/>
      <c r="FY167" s="231"/>
      <c r="FZ167" s="231"/>
      <c r="GA167" s="231"/>
      <c r="GB167" s="231"/>
      <c r="GC167" s="231"/>
      <c r="GD167" s="231"/>
      <c r="GE167" s="231"/>
      <c r="GF167" s="231"/>
      <c r="GG167" s="231"/>
      <c r="GH167" s="231"/>
      <c r="GI167" s="231"/>
      <c r="GJ167" s="231"/>
      <c r="GK167" s="231"/>
      <c r="GL167" s="231"/>
      <c r="GM167" s="231"/>
      <c r="GN167" s="231"/>
      <c r="GO167" s="231"/>
      <c r="GP167" s="231"/>
      <c r="GQ167" s="231"/>
      <c r="GR167" s="231"/>
      <c r="GS167" s="231"/>
      <c r="GT167" s="231"/>
      <c r="GU167" s="231"/>
      <c r="GV167" s="231"/>
      <c r="GW167" s="231"/>
      <c r="GX167" s="231"/>
      <c r="GY167" s="231"/>
      <c r="GZ167" s="231"/>
      <c r="HA167" s="231"/>
      <c r="HB167" s="231"/>
      <c r="HC167" s="231"/>
      <c r="HD167" s="231"/>
      <c r="HE167" s="231"/>
      <c r="HF167" s="231"/>
      <c r="HG167" s="231"/>
      <c r="HH167" s="231"/>
      <c r="HI167" s="231"/>
      <c r="HJ167" s="231"/>
      <c r="HK167" s="231"/>
      <c r="HL167" s="231"/>
      <c r="HM167" s="231"/>
      <c r="HN167" s="231"/>
      <c r="HO167" s="231"/>
      <c r="HP167" s="231"/>
      <c r="HQ167" s="231"/>
      <c r="HR167" s="231"/>
      <c r="HS167" s="231"/>
      <c r="HT167" s="231"/>
      <c r="HU167" s="231"/>
      <c r="HV167" s="231"/>
      <c r="HW167" s="231"/>
      <c r="HX167" s="231"/>
      <c r="HY167" s="231"/>
      <c r="HZ167" s="231"/>
      <c r="IA167" s="231"/>
      <c r="IB167" s="231"/>
      <c r="IC167" s="231"/>
      <c r="ID167" s="231"/>
      <c r="IE167" s="231"/>
      <c r="IF167" s="231"/>
      <c r="IG167" s="231"/>
      <c r="IH167" s="231"/>
      <c r="II167" s="231"/>
      <c r="IJ167" s="231"/>
      <c r="IK167" s="231"/>
      <c r="IL167" s="231"/>
      <c r="IM167" s="231"/>
      <c r="IN167" s="231"/>
      <c r="IO167" s="231"/>
      <c r="IP167" s="231"/>
      <c r="IQ167" s="231"/>
      <c r="IR167" s="231"/>
      <c r="IS167" s="231"/>
      <c r="IT167" s="231"/>
      <c r="IU167" s="231"/>
      <c r="IV167" s="231"/>
    </row>
    <row r="168" spans="1:256" ht="18">
      <c r="A168" s="244" t="s">
        <v>387</v>
      </c>
      <c r="B168" s="250">
        <v>2281608488.1</v>
      </c>
      <c r="C168" s="250">
        <v>2330194629.09</v>
      </c>
      <c r="D168" s="245"/>
      <c r="E168" s="245"/>
      <c r="F168" s="239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231"/>
      <c r="AX168" s="231"/>
      <c r="AY168" s="231"/>
      <c r="AZ168" s="231"/>
      <c r="BA168" s="231"/>
      <c r="BB168" s="231"/>
      <c r="BC168" s="231"/>
      <c r="BD168" s="231"/>
      <c r="BE168" s="231"/>
      <c r="BF168" s="231"/>
      <c r="BG168" s="231"/>
      <c r="BH168" s="231"/>
      <c r="BI168" s="231"/>
      <c r="BJ168" s="231"/>
      <c r="BK168" s="231"/>
      <c r="BL168" s="231"/>
      <c r="BM168" s="231"/>
      <c r="BN168" s="231"/>
      <c r="BO168" s="231"/>
      <c r="BP168" s="231"/>
      <c r="BQ168" s="231"/>
      <c r="BR168" s="231"/>
      <c r="BS168" s="231"/>
      <c r="BT168" s="231"/>
      <c r="BU168" s="231"/>
      <c r="BV168" s="231"/>
      <c r="BW168" s="231"/>
      <c r="BX168" s="231"/>
      <c r="BY168" s="231"/>
      <c r="BZ168" s="231"/>
      <c r="CA168" s="231"/>
      <c r="CB168" s="231"/>
      <c r="CC168" s="231"/>
      <c r="CD168" s="231"/>
      <c r="CE168" s="231"/>
      <c r="CF168" s="231"/>
      <c r="CG168" s="231"/>
      <c r="CH168" s="231"/>
      <c r="CI168" s="231"/>
      <c r="CJ168" s="231"/>
      <c r="CK168" s="231"/>
      <c r="CL168" s="231"/>
      <c r="CM168" s="231"/>
      <c r="CN168" s="231"/>
      <c r="CO168" s="231"/>
      <c r="CP168" s="231"/>
      <c r="CQ168" s="231"/>
      <c r="CR168" s="231"/>
      <c r="CS168" s="231"/>
      <c r="CT168" s="231"/>
      <c r="CU168" s="231"/>
      <c r="CV168" s="231"/>
      <c r="CW168" s="231"/>
      <c r="CX168" s="231"/>
      <c r="CY168" s="231"/>
      <c r="CZ168" s="231"/>
      <c r="DA168" s="231"/>
      <c r="DB168" s="231"/>
      <c r="DC168" s="231"/>
      <c r="DD168" s="231"/>
      <c r="DE168" s="231"/>
      <c r="DF168" s="231"/>
      <c r="DG168" s="231"/>
      <c r="DH168" s="231"/>
      <c r="DI168" s="231"/>
      <c r="DJ168" s="231"/>
      <c r="DK168" s="231"/>
      <c r="DL168" s="231"/>
      <c r="DM168" s="231"/>
      <c r="DN168" s="231"/>
      <c r="DO168" s="231"/>
      <c r="DP168" s="231"/>
      <c r="DQ168" s="231"/>
      <c r="DR168" s="231"/>
      <c r="DS168" s="231"/>
      <c r="DT168" s="231"/>
      <c r="DU168" s="231"/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  <c r="EF168" s="231"/>
      <c r="EG168" s="231"/>
      <c r="EH168" s="231"/>
      <c r="EI168" s="231"/>
      <c r="EJ168" s="231"/>
      <c r="EK168" s="231"/>
      <c r="EL168" s="231"/>
      <c r="EM168" s="231"/>
      <c r="EN168" s="231"/>
      <c r="EO168" s="231"/>
      <c r="EP168" s="231"/>
      <c r="EQ168" s="231"/>
      <c r="ER168" s="231"/>
      <c r="ES168" s="231"/>
      <c r="ET168" s="231"/>
      <c r="EU168" s="231"/>
      <c r="EV168" s="231"/>
      <c r="EW168" s="231"/>
      <c r="EX168" s="231"/>
      <c r="EY168" s="231"/>
      <c r="EZ168" s="231"/>
      <c r="FA168" s="231"/>
      <c r="FB168" s="231"/>
      <c r="FC168" s="231"/>
      <c r="FD168" s="231"/>
      <c r="FE168" s="231"/>
      <c r="FF168" s="231"/>
      <c r="FG168" s="231"/>
      <c r="FH168" s="231"/>
      <c r="FI168" s="231"/>
      <c r="FJ168" s="231"/>
      <c r="FK168" s="231"/>
      <c r="FL168" s="231"/>
      <c r="FM168" s="231"/>
      <c r="FN168" s="231"/>
      <c r="FO168" s="231"/>
      <c r="FP168" s="231"/>
      <c r="FQ168" s="231"/>
      <c r="FR168" s="231"/>
      <c r="FS168" s="231"/>
      <c r="FT168" s="231"/>
      <c r="FU168" s="231"/>
      <c r="FV168" s="231"/>
      <c r="FW168" s="231"/>
      <c r="FX168" s="231"/>
      <c r="FY168" s="231"/>
      <c r="FZ168" s="231"/>
      <c r="GA168" s="231"/>
      <c r="GB168" s="231"/>
      <c r="GC168" s="231"/>
      <c r="GD168" s="231"/>
      <c r="GE168" s="231"/>
      <c r="GF168" s="231"/>
      <c r="GG168" s="231"/>
      <c r="GH168" s="231"/>
      <c r="GI168" s="231"/>
      <c r="GJ168" s="231"/>
      <c r="GK168" s="231"/>
      <c r="GL168" s="231"/>
      <c r="GM168" s="231"/>
      <c r="GN168" s="231"/>
      <c r="GO168" s="231"/>
      <c r="GP168" s="231"/>
      <c r="GQ168" s="231"/>
      <c r="GR168" s="231"/>
      <c r="GS168" s="231"/>
      <c r="GT168" s="231"/>
      <c r="GU168" s="231"/>
      <c r="GV168" s="231"/>
      <c r="GW168" s="231"/>
      <c r="GX168" s="231"/>
      <c r="GY168" s="231"/>
      <c r="GZ168" s="231"/>
      <c r="HA168" s="231"/>
      <c r="HB168" s="231"/>
      <c r="HC168" s="231"/>
      <c r="HD168" s="231"/>
      <c r="HE168" s="231"/>
      <c r="HF168" s="231"/>
      <c r="HG168" s="231"/>
      <c r="HH168" s="231"/>
      <c r="HI168" s="231"/>
      <c r="HJ168" s="231"/>
      <c r="HK168" s="231"/>
      <c r="HL168" s="231"/>
      <c r="HM168" s="231"/>
      <c r="HN168" s="231"/>
      <c r="HO168" s="231"/>
      <c r="HP168" s="231"/>
      <c r="HQ168" s="231"/>
      <c r="HR168" s="231"/>
      <c r="HS168" s="231"/>
      <c r="HT168" s="231"/>
      <c r="HU168" s="231"/>
      <c r="HV168" s="231"/>
      <c r="HW168" s="231"/>
      <c r="HX168" s="231"/>
      <c r="HY168" s="231"/>
      <c r="HZ168" s="231"/>
      <c r="IA168" s="231"/>
      <c r="IB168" s="231"/>
      <c r="IC168" s="231"/>
      <c r="ID168" s="231"/>
      <c r="IE168" s="231"/>
      <c r="IF168" s="231"/>
      <c r="IG168" s="231"/>
      <c r="IH168" s="231"/>
      <c r="II168" s="231"/>
      <c r="IJ168" s="231"/>
      <c r="IK168" s="231"/>
      <c r="IL168" s="231"/>
      <c r="IM168" s="231"/>
      <c r="IN168" s="231"/>
      <c r="IO168" s="231"/>
      <c r="IP168" s="231"/>
      <c r="IQ168" s="231"/>
      <c r="IR168" s="231"/>
      <c r="IS168" s="231"/>
      <c r="IT168" s="231"/>
      <c r="IU168" s="231"/>
      <c r="IV168" s="231"/>
    </row>
    <row r="169" spans="1:256" ht="18">
      <c r="A169" s="242" t="s">
        <v>219</v>
      </c>
      <c r="B169" s="238">
        <f>SUM(B168)</f>
        <v>2281608488.1</v>
      </c>
      <c r="C169" s="238">
        <f>SUM(C168)</f>
        <v>2330194629.09</v>
      </c>
      <c r="D169" s="238">
        <f>C169-B169</f>
        <v>48586140.99000025</v>
      </c>
      <c r="E169" s="243">
        <f>D169/B169</f>
        <v>0.021294688042846545</v>
      </c>
      <c r="F169" s="239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  <c r="EN169" s="231"/>
      <c r="EO169" s="231"/>
      <c r="EP169" s="231"/>
      <c r="EQ169" s="231"/>
      <c r="ER169" s="231"/>
      <c r="ES169" s="231"/>
      <c r="ET169" s="231"/>
      <c r="EU169" s="231"/>
      <c r="EV169" s="231"/>
      <c r="EW169" s="231"/>
      <c r="EX169" s="231"/>
      <c r="EY169" s="231"/>
      <c r="EZ169" s="231"/>
      <c r="FA169" s="231"/>
      <c r="FB169" s="231"/>
      <c r="FC169" s="231"/>
      <c r="FD169" s="231"/>
      <c r="FE169" s="231"/>
      <c r="FF169" s="231"/>
      <c r="FG169" s="231"/>
      <c r="FH169" s="231"/>
      <c r="FI169" s="231"/>
      <c r="FJ169" s="231"/>
      <c r="FK169" s="231"/>
      <c r="FL169" s="231"/>
      <c r="FM169" s="231"/>
      <c r="FN169" s="231"/>
      <c r="FO169" s="231"/>
      <c r="FP169" s="231"/>
      <c r="FQ169" s="231"/>
      <c r="FR169" s="231"/>
      <c r="FS169" s="231"/>
      <c r="FT169" s="231"/>
      <c r="FU169" s="231"/>
      <c r="FV169" s="231"/>
      <c r="FW169" s="231"/>
      <c r="FX169" s="231"/>
      <c r="FY169" s="231"/>
      <c r="FZ169" s="231"/>
      <c r="GA169" s="231"/>
      <c r="GB169" s="231"/>
      <c r="GC169" s="231"/>
      <c r="GD169" s="231"/>
      <c r="GE169" s="231"/>
      <c r="GF169" s="231"/>
      <c r="GG169" s="231"/>
      <c r="GH169" s="231"/>
      <c r="GI169" s="231"/>
      <c r="GJ169" s="231"/>
      <c r="GK169" s="231"/>
      <c r="GL169" s="231"/>
      <c r="GM169" s="231"/>
      <c r="GN169" s="231"/>
      <c r="GO169" s="231"/>
      <c r="GP169" s="231"/>
      <c r="GQ169" s="231"/>
      <c r="GR169" s="231"/>
      <c r="GS169" s="231"/>
      <c r="GT169" s="231"/>
      <c r="GU169" s="231"/>
      <c r="GV169" s="231"/>
      <c r="GW169" s="231"/>
      <c r="GX169" s="231"/>
      <c r="GY169" s="231"/>
      <c r="GZ169" s="231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1"/>
      <c r="IH169" s="231"/>
      <c r="II169" s="231"/>
      <c r="IJ169" s="231"/>
      <c r="IK169" s="231"/>
      <c r="IL169" s="231"/>
      <c r="IM169" s="231"/>
      <c r="IN169" s="231"/>
      <c r="IO169" s="231"/>
      <c r="IP169" s="231"/>
      <c r="IQ169" s="231"/>
      <c r="IR169" s="231"/>
      <c r="IS169" s="231"/>
      <c r="IT169" s="231"/>
      <c r="IU169" s="231"/>
      <c r="IV169" s="231"/>
    </row>
    <row r="170" spans="1:256" ht="18">
      <c r="A170" s="244" t="s">
        <v>388</v>
      </c>
      <c r="B170" s="245"/>
      <c r="C170" s="245"/>
      <c r="D170" s="245"/>
      <c r="E170" s="245"/>
      <c r="F170" s="239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231"/>
      <c r="AX170" s="231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  <c r="CE170" s="231"/>
      <c r="CF170" s="231"/>
      <c r="CG170" s="231"/>
      <c r="CH170" s="231"/>
      <c r="CI170" s="231"/>
      <c r="CJ170" s="231"/>
      <c r="CK170" s="231"/>
      <c r="CL170" s="231"/>
      <c r="CM170" s="231"/>
      <c r="CN170" s="231"/>
      <c r="CO170" s="231"/>
      <c r="CP170" s="231"/>
      <c r="CQ170" s="231"/>
      <c r="CR170" s="231"/>
      <c r="CS170" s="231"/>
      <c r="CT170" s="231"/>
      <c r="CU170" s="231"/>
      <c r="CV170" s="231"/>
      <c r="CW170" s="231"/>
      <c r="CX170" s="231"/>
      <c r="CY170" s="231"/>
      <c r="CZ170" s="231"/>
      <c r="DA170" s="231"/>
      <c r="DB170" s="231"/>
      <c r="DC170" s="231"/>
      <c r="DD170" s="231"/>
      <c r="DE170" s="231"/>
      <c r="DF170" s="231"/>
      <c r="DG170" s="231"/>
      <c r="DH170" s="231"/>
      <c r="DI170" s="231"/>
      <c r="DJ170" s="231"/>
      <c r="DK170" s="231"/>
      <c r="DL170" s="231"/>
      <c r="DM170" s="231"/>
      <c r="DN170" s="231"/>
      <c r="DO170" s="231"/>
      <c r="DP170" s="231"/>
      <c r="DQ170" s="231"/>
      <c r="DR170" s="231"/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  <c r="EG170" s="231"/>
      <c r="EH170" s="231"/>
      <c r="EI170" s="231"/>
      <c r="EJ170" s="231"/>
      <c r="EK170" s="231"/>
      <c r="EL170" s="231"/>
      <c r="EM170" s="231"/>
      <c r="EN170" s="231"/>
      <c r="EO170" s="231"/>
      <c r="EP170" s="231"/>
      <c r="EQ170" s="231"/>
      <c r="ER170" s="231"/>
      <c r="ES170" s="231"/>
      <c r="ET170" s="231"/>
      <c r="EU170" s="231"/>
      <c r="EV170" s="231"/>
      <c r="EW170" s="231"/>
      <c r="EX170" s="231"/>
      <c r="EY170" s="231"/>
      <c r="EZ170" s="231"/>
      <c r="FA170" s="231"/>
      <c r="FB170" s="231"/>
      <c r="FC170" s="231"/>
      <c r="FD170" s="231"/>
      <c r="FE170" s="231"/>
      <c r="FF170" s="231"/>
      <c r="FG170" s="231"/>
      <c r="FH170" s="231"/>
      <c r="FI170" s="231"/>
      <c r="FJ170" s="231"/>
      <c r="FK170" s="231"/>
      <c r="FL170" s="231"/>
      <c r="FM170" s="231"/>
      <c r="FN170" s="231"/>
      <c r="FO170" s="231"/>
      <c r="FP170" s="231"/>
      <c r="FQ170" s="231"/>
      <c r="FR170" s="231"/>
      <c r="FS170" s="231"/>
      <c r="FT170" s="231"/>
      <c r="FU170" s="231"/>
      <c r="FV170" s="231"/>
      <c r="FW170" s="231"/>
      <c r="FX170" s="231"/>
      <c r="FY170" s="231"/>
      <c r="FZ170" s="231"/>
      <c r="GA170" s="231"/>
      <c r="GB170" s="231"/>
      <c r="GC170" s="231"/>
      <c r="GD170" s="231"/>
      <c r="GE170" s="231"/>
      <c r="GF170" s="231"/>
      <c r="GG170" s="231"/>
      <c r="GH170" s="231"/>
      <c r="GI170" s="231"/>
      <c r="GJ170" s="231"/>
      <c r="GK170" s="231"/>
      <c r="GL170" s="231"/>
      <c r="GM170" s="231"/>
      <c r="GN170" s="231"/>
      <c r="GO170" s="231"/>
      <c r="GP170" s="231"/>
      <c r="GQ170" s="231"/>
      <c r="GR170" s="231"/>
      <c r="GS170" s="231"/>
      <c r="GT170" s="231"/>
      <c r="GU170" s="231"/>
      <c r="GV170" s="231"/>
      <c r="GW170" s="231"/>
      <c r="GX170" s="231"/>
      <c r="GY170" s="231"/>
      <c r="GZ170" s="231"/>
      <c r="HA170" s="231"/>
      <c r="HB170" s="231"/>
      <c r="HC170" s="231"/>
      <c r="HD170" s="231"/>
      <c r="HE170" s="231"/>
      <c r="HF170" s="231"/>
      <c r="HG170" s="231"/>
      <c r="HH170" s="231"/>
      <c r="HI170" s="231"/>
      <c r="HJ170" s="231"/>
      <c r="HK170" s="231"/>
      <c r="HL170" s="231"/>
      <c r="HM170" s="231"/>
      <c r="HN170" s="231"/>
      <c r="HO170" s="231"/>
      <c r="HP170" s="231"/>
      <c r="HQ170" s="231"/>
      <c r="HR170" s="231"/>
      <c r="HS170" s="231"/>
      <c r="HT170" s="231"/>
      <c r="HU170" s="231"/>
      <c r="HV170" s="231"/>
      <c r="HW170" s="231"/>
      <c r="HX170" s="231"/>
      <c r="HY170" s="231"/>
      <c r="HZ170" s="231"/>
      <c r="IA170" s="231"/>
      <c r="IB170" s="231"/>
      <c r="IC170" s="231"/>
      <c r="ID170" s="231"/>
      <c r="IE170" s="231"/>
      <c r="IF170" s="231"/>
      <c r="IG170" s="231"/>
      <c r="IH170" s="231"/>
      <c r="II170" s="231"/>
      <c r="IJ170" s="231"/>
      <c r="IK170" s="231"/>
      <c r="IL170" s="231"/>
      <c r="IM170" s="231"/>
      <c r="IN170" s="231"/>
      <c r="IO170" s="231"/>
      <c r="IP170" s="231"/>
      <c r="IQ170" s="231"/>
      <c r="IR170" s="231"/>
      <c r="IS170" s="231"/>
      <c r="IT170" s="231"/>
      <c r="IU170" s="231"/>
      <c r="IV170" s="231"/>
    </row>
    <row r="171" spans="1:256" ht="18">
      <c r="A171" s="240" t="s">
        <v>389</v>
      </c>
      <c r="B171" s="241">
        <v>74586307.14</v>
      </c>
      <c r="C171" s="241">
        <v>76420505.44</v>
      </c>
      <c r="D171" s="240"/>
      <c r="E171" s="240"/>
      <c r="F171" s="239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D171" s="231"/>
      <c r="BE171" s="231"/>
      <c r="BF171" s="231"/>
      <c r="BG171" s="231"/>
      <c r="BH171" s="231"/>
      <c r="BI171" s="231"/>
      <c r="BJ171" s="231"/>
      <c r="BK171" s="231"/>
      <c r="BL171" s="231"/>
      <c r="BM171" s="231"/>
      <c r="BN171" s="231"/>
      <c r="BO171" s="231"/>
      <c r="BP171" s="231"/>
      <c r="BQ171" s="231"/>
      <c r="BR171" s="231"/>
      <c r="BS171" s="231"/>
      <c r="BT171" s="231"/>
      <c r="BU171" s="231"/>
      <c r="BV171" s="231"/>
      <c r="BW171" s="231"/>
      <c r="BX171" s="231"/>
      <c r="BY171" s="231"/>
      <c r="BZ171" s="231"/>
      <c r="CA171" s="231"/>
      <c r="CB171" s="231"/>
      <c r="CC171" s="231"/>
      <c r="CD171" s="231"/>
      <c r="CE171" s="231"/>
      <c r="CF171" s="231"/>
      <c r="CG171" s="231"/>
      <c r="CH171" s="231"/>
      <c r="CI171" s="231"/>
      <c r="CJ171" s="231"/>
      <c r="CK171" s="231"/>
      <c r="CL171" s="231"/>
      <c r="CM171" s="231"/>
      <c r="CN171" s="231"/>
      <c r="CO171" s="231"/>
      <c r="CP171" s="231"/>
      <c r="CQ171" s="231"/>
      <c r="CR171" s="231"/>
      <c r="CS171" s="231"/>
      <c r="CT171" s="231"/>
      <c r="CU171" s="231"/>
      <c r="CV171" s="231"/>
      <c r="CW171" s="231"/>
      <c r="CX171" s="231"/>
      <c r="CY171" s="231"/>
      <c r="CZ171" s="231"/>
      <c r="DA171" s="231"/>
      <c r="DB171" s="231"/>
      <c r="DC171" s="231"/>
      <c r="DD171" s="231"/>
      <c r="DE171" s="231"/>
      <c r="DF171" s="231"/>
      <c r="DG171" s="231"/>
      <c r="DH171" s="231"/>
      <c r="DI171" s="231"/>
      <c r="DJ171" s="231"/>
      <c r="DK171" s="231"/>
      <c r="DL171" s="231"/>
      <c r="DM171" s="231"/>
      <c r="DN171" s="231"/>
      <c r="DO171" s="231"/>
      <c r="DP171" s="231"/>
      <c r="DQ171" s="231"/>
      <c r="DR171" s="231"/>
      <c r="DS171" s="231"/>
      <c r="DT171" s="231"/>
      <c r="DU171" s="231"/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  <c r="EF171" s="231"/>
      <c r="EG171" s="231"/>
      <c r="EH171" s="231"/>
      <c r="EI171" s="231"/>
      <c r="EJ171" s="231"/>
      <c r="EK171" s="231"/>
      <c r="EL171" s="231"/>
      <c r="EM171" s="231"/>
      <c r="EN171" s="231"/>
      <c r="EO171" s="231"/>
      <c r="EP171" s="231"/>
      <c r="EQ171" s="231"/>
      <c r="ER171" s="231"/>
      <c r="ES171" s="231"/>
      <c r="ET171" s="231"/>
      <c r="EU171" s="231"/>
      <c r="EV171" s="231"/>
      <c r="EW171" s="231"/>
      <c r="EX171" s="231"/>
      <c r="EY171" s="231"/>
      <c r="EZ171" s="231"/>
      <c r="FA171" s="231"/>
      <c r="FB171" s="231"/>
      <c r="FC171" s="231"/>
      <c r="FD171" s="231"/>
      <c r="FE171" s="231"/>
      <c r="FF171" s="231"/>
      <c r="FG171" s="231"/>
      <c r="FH171" s="231"/>
      <c r="FI171" s="231"/>
      <c r="FJ171" s="231"/>
      <c r="FK171" s="231"/>
      <c r="FL171" s="231"/>
      <c r="FM171" s="231"/>
      <c r="FN171" s="231"/>
      <c r="FO171" s="231"/>
      <c r="FP171" s="231"/>
      <c r="FQ171" s="231"/>
      <c r="FR171" s="231"/>
      <c r="FS171" s="231"/>
      <c r="FT171" s="231"/>
      <c r="FU171" s="231"/>
      <c r="FV171" s="231"/>
      <c r="FW171" s="231"/>
      <c r="FX171" s="231"/>
      <c r="FY171" s="231"/>
      <c r="FZ171" s="231"/>
      <c r="GA171" s="231"/>
      <c r="GB171" s="231"/>
      <c r="GC171" s="231"/>
      <c r="GD171" s="231"/>
      <c r="GE171" s="231"/>
      <c r="GF171" s="231"/>
      <c r="GG171" s="231"/>
      <c r="GH171" s="231"/>
      <c r="GI171" s="231"/>
      <c r="GJ171" s="231"/>
      <c r="GK171" s="231"/>
      <c r="GL171" s="231"/>
      <c r="GM171" s="231"/>
      <c r="GN171" s="231"/>
      <c r="GO171" s="231"/>
      <c r="GP171" s="231"/>
      <c r="GQ171" s="231"/>
      <c r="GR171" s="231"/>
      <c r="GS171" s="231"/>
      <c r="GT171" s="231"/>
      <c r="GU171" s="231"/>
      <c r="GV171" s="231"/>
      <c r="GW171" s="231"/>
      <c r="GX171" s="231"/>
      <c r="GY171" s="231"/>
      <c r="GZ171" s="231"/>
      <c r="HA171" s="231"/>
      <c r="HB171" s="231"/>
      <c r="HC171" s="231"/>
      <c r="HD171" s="231"/>
      <c r="HE171" s="231"/>
      <c r="HF171" s="231"/>
      <c r="HG171" s="231"/>
      <c r="HH171" s="231"/>
      <c r="HI171" s="231"/>
      <c r="HJ171" s="231"/>
      <c r="HK171" s="231"/>
      <c r="HL171" s="231"/>
      <c r="HM171" s="231"/>
      <c r="HN171" s="231"/>
      <c r="HO171" s="231"/>
      <c r="HP171" s="231"/>
      <c r="HQ171" s="231"/>
      <c r="HR171" s="231"/>
      <c r="HS171" s="231"/>
      <c r="HT171" s="231"/>
      <c r="HU171" s="231"/>
      <c r="HV171" s="231"/>
      <c r="HW171" s="231"/>
      <c r="HX171" s="231"/>
      <c r="HY171" s="231"/>
      <c r="HZ171" s="231"/>
      <c r="IA171" s="231"/>
      <c r="IB171" s="231"/>
      <c r="IC171" s="231"/>
      <c r="ID171" s="231"/>
      <c r="IE171" s="231"/>
      <c r="IF171" s="231"/>
      <c r="IG171" s="231"/>
      <c r="IH171" s="231"/>
      <c r="II171" s="231"/>
      <c r="IJ171" s="231"/>
      <c r="IK171" s="231"/>
      <c r="IL171" s="231"/>
      <c r="IM171" s="231"/>
      <c r="IN171" s="231"/>
      <c r="IO171" s="231"/>
      <c r="IP171" s="231"/>
      <c r="IQ171" s="231"/>
      <c r="IR171" s="231"/>
      <c r="IS171" s="231"/>
      <c r="IT171" s="231"/>
      <c r="IU171" s="231"/>
      <c r="IV171" s="231"/>
    </row>
    <row r="172" spans="1:256" ht="18">
      <c r="A172" s="240" t="s">
        <v>390</v>
      </c>
      <c r="B172" s="248">
        <v>191313.49</v>
      </c>
      <c r="C172" s="248">
        <v>139135.14</v>
      </c>
      <c r="D172" s="238"/>
      <c r="E172" s="238"/>
      <c r="F172" s="239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1"/>
      <c r="BH172" s="231"/>
      <c r="BI172" s="231"/>
      <c r="BJ172" s="231"/>
      <c r="BK172" s="231"/>
      <c r="BL172" s="231"/>
      <c r="BM172" s="231"/>
      <c r="BN172" s="231"/>
      <c r="BO172" s="231"/>
      <c r="BP172" s="231"/>
      <c r="BQ172" s="231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1"/>
      <c r="CI172" s="231"/>
      <c r="CJ172" s="231"/>
      <c r="CK172" s="231"/>
      <c r="CL172" s="231"/>
      <c r="CM172" s="231"/>
      <c r="CN172" s="231"/>
      <c r="CO172" s="231"/>
      <c r="CP172" s="231"/>
      <c r="CQ172" s="231"/>
      <c r="CR172" s="231"/>
      <c r="CS172" s="231"/>
      <c r="CT172" s="231"/>
      <c r="CU172" s="231"/>
      <c r="CV172" s="231"/>
      <c r="CW172" s="231"/>
      <c r="CX172" s="231"/>
      <c r="CY172" s="231"/>
      <c r="CZ172" s="231"/>
      <c r="DA172" s="231"/>
      <c r="DB172" s="231"/>
      <c r="DC172" s="231"/>
      <c r="DD172" s="231"/>
      <c r="DE172" s="231"/>
      <c r="DF172" s="231"/>
      <c r="DG172" s="231"/>
      <c r="DH172" s="231"/>
      <c r="DI172" s="231"/>
      <c r="DJ172" s="231"/>
      <c r="DK172" s="231"/>
      <c r="DL172" s="231"/>
      <c r="DM172" s="231"/>
      <c r="DN172" s="231"/>
      <c r="DO172" s="231"/>
      <c r="DP172" s="231"/>
      <c r="DQ172" s="231"/>
      <c r="DR172" s="231"/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  <c r="EG172" s="231"/>
      <c r="EH172" s="231"/>
      <c r="EI172" s="231"/>
      <c r="EJ172" s="231"/>
      <c r="EK172" s="231"/>
      <c r="EL172" s="231"/>
      <c r="EM172" s="231"/>
      <c r="EN172" s="231"/>
      <c r="EO172" s="231"/>
      <c r="EP172" s="231"/>
      <c r="EQ172" s="231"/>
      <c r="ER172" s="231"/>
      <c r="ES172" s="231"/>
      <c r="ET172" s="231"/>
      <c r="EU172" s="231"/>
      <c r="EV172" s="231"/>
      <c r="EW172" s="231"/>
      <c r="EX172" s="231"/>
      <c r="EY172" s="231"/>
      <c r="EZ172" s="231"/>
      <c r="FA172" s="231"/>
      <c r="FB172" s="231"/>
      <c r="FC172" s="231"/>
      <c r="FD172" s="231"/>
      <c r="FE172" s="231"/>
      <c r="FF172" s="231"/>
      <c r="FG172" s="231"/>
      <c r="FH172" s="231"/>
      <c r="FI172" s="231"/>
      <c r="FJ172" s="231"/>
      <c r="FK172" s="231"/>
      <c r="FL172" s="231"/>
      <c r="FM172" s="231"/>
      <c r="FN172" s="231"/>
      <c r="FO172" s="231"/>
      <c r="FP172" s="231"/>
      <c r="FQ172" s="231"/>
      <c r="FR172" s="231"/>
      <c r="FS172" s="231"/>
      <c r="FT172" s="231"/>
      <c r="FU172" s="231"/>
      <c r="FV172" s="231"/>
      <c r="FW172" s="231"/>
      <c r="FX172" s="231"/>
      <c r="FY172" s="231"/>
      <c r="FZ172" s="231"/>
      <c r="GA172" s="231"/>
      <c r="GB172" s="231"/>
      <c r="GC172" s="231"/>
      <c r="GD172" s="231"/>
      <c r="GE172" s="231"/>
      <c r="GF172" s="231"/>
      <c r="GG172" s="231"/>
      <c r="GH172" s="231"/>
      <c r="GI172" s="231"/>
      <c r="GJ172" s="231"/>
      <c r="GK172" s="231"/>
      <c r="GL172" s="231"/>
      <c r="GM172" s="231"/>
      <c r="GN172" s="231"/>
      <c r="GO172" s="231"/>
      <c r="GP172" s="231"/>
      <c r="GQ172" s="231"/>
      <c r="GR172" s="231"/>
      <c r="GS172" s="231"/>
      <c r="GT172" s="231"/>
      <c r="GU172" s="231"/>
      <c r="GV172" s="231"/>
      <c r="GW172" s="231"/>
      <c r="GX172" s="231"/>
      <c r="GY172" s="231"/>
      <c r="GZ172" s="231"/>
      <c r="HA172" s="231"/>
      <c r="HB172" s="231"/>
      <c r="HC172" s="231"/>
      <c r="HD172" s="231"/>
      <c r="HE172" s="231"/>
      <c r="HF172" s="231"/>
      <c r="HG172" s="231"/>
      <c r="HH172" s="231"/>
      <c r="HI172" s="231"/>
      <c r="HJ172" s="231"/>
      <c r="HK172" s="231"/>
      <c r="HL172" s="231"/>
      <c r="HM172" s="231"/>
      <c r="HN172" s="231"/>
      <c r="HO172" s="231"/>
      <c r="HP172" s="231"/>
      <c r="HQ172" s="231"/>
      <c r="HR172" s="231"/>
      <c r="HS172" s="231"/>
      <c r="HT172" s="231"/>
      <c r="HU172" s="231"/>
      <c r="HV172" s="231"/>
      <c r="HW172" s="231"/>
      <c r="HX172" s="231"/>
      <c r="HY172" s="231"/>
      <c r="HZ172" s="231"/>
      <c r="IA172" s="231"/>
      <c r="IB172" s="231"/>
      <c r="IC172" s="231"/>
      <c r="ID172" s="231"/>
      <c r="IE172" s="231"/>
      <c r="IF172" s="231"/>
      <c r="IG172" s="231"/>
      <c r="IH172" s="231"/>
      <c r="II172" s="231"/>
      <c r="IJ172" s="231"/>
      <c r="IK172" s="231"/>
      <c r="IL172" s="231"/>
      <c r="IM172" s="231"/>
      <c r="IN172" s="231"/>
      <c r="IO172" s="231"/>
      <c r="IP172" s="231"/>
      <c r="IQ172" s="231"/>
      <c r="IR172" s="231"/>
      <c r="IS172" s="231"/>
      <c r="IT172" s="231"/>
      <c r="IU172" s="231"/>
      <c r="IV172" s="231"/>
    </row>
    <row r="173" spans="1:256" ht="18">
      <c r="A173" s="240" t="s">
        <v>391</v>
      </c>
      <c r="B173" s="248">
        <v>0</v>
      </c>
      <c r="C173" s="248">
        <v>0</v>
      </c>
      <c r="D173" s="238"/>
      <c r="E173" s="238"/>
      <c r="F173" s="239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1"/>
      <c r="AN173" s="231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1"/>
      <c r="AY173" s="231"/>
      <c r="AZ173" s="231"/>
      <c r="BA173" s="231"/>
      <c r="BB173" s="231"/>
      <c r="BC173" s="231"/>
      <c r="BD173" s="231"/>
      <c r="BE173" s="231"/>
      <c r="BF173" s="231"/>
      <c r="BG173" s="231"/>
      <c r="BH173" s="231"/>
      <c r="BI173" s="231"/>
      <c r="BJ173" s="231"/>
      <c r="BK173" s="231"/>
      <c r="BL173" s="231"/>
      <c r="BM173" s="231"/>
      <c r="BN173" s="231"/>
      <c r="BO173" s="231"/>
      <c r="BP173" s="231"/>
      <c r="BQ173" s="231"/>
      <c r="BR173" s="231"/>
      <c r="BS173" s="231"/>
      <c r="BT173" s="231"/>
      <c r="BU173" s="231"/>
      <c r="BV173" s="231"/>
      <c r="BW173" s="231"/>
      <c r="BX173" s="231"/>
      <c r="BY173" s="231"/>
      <c r="BZ173" s="231"/>
      <c r="CA173" s="231"/>
      <c r="CB173" s="231"/>
      <c r="CC173" s="231"/>
      <c r="CD173" s="231"/>
      <c r="CE173" s="231"/>
      <c r="CF173" s="231"/>
      <c r="CG173" s="231"/>
      <c r="CH173" s="231"/>
      <c r="CI173" s="231"/>
      <c r="CJ173" s="231"/>
      <c r="CK173" s="231"/>
      <c r="CL173" s="231"/>
      <c r="CM173" s="231"/>
      <c r="CN173" s="231"/>
      <c r="CO173" s="231"/>
      <c r="CP173" s="231"/>
      <c r="CQ173" s="231"/>
      <c r="CR173" s="231"/>
      <c r="CS173" s="231"/>
      <c r="CT173" s="231"/>
      <c r="CU173" s="231"/>
      <c r="CV173" s="231"/>
      <c r="CW173" s="231"/>
      <c r="CX173" s="231"/>
      <c r="CY173" s="231"/>
      <c r="CZ173" s="231"/>
      <c r="DA173" s="231"/>
      <c r="DB173" s="231"/>
      <c r="DC173" s="231"/>
      <c r="DD173" s="231"/>
      <c r="DE173" s="231"/>
      <c r="DF173" s="231"/>
      <c r="DG173" s="231"/>
      <c r="DH173" s="231"/>
      <c r="DI173" s="231"/>
      <c r="DJ173" s="231"/>
      <c r="DK173" s="231"/>
      <c r="DL173" s="231"/>
      <c r="DM173" s="231"/>
      <c r="DN173" s="231"/>
      <c r="DO173" s="231"/>
      <c r="DP173" s="231"/>
      <c r="DQ173" s="231"/>
      <c r="DR173" s="231"/>
      <c r="DS173" s="231"/>
      <c r="DT173" s="231"/>
      <c r="DU173" s="231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  <c r="EF173" s="231"/>
      <c r="EG173" s="231"/>
      <c r="EH173" s="231"/>
      <c r="EI173" s="231"/>
      <c r="EJ173" s="231"/>
      <c r="EK173" s="231"/>
      <c r="EL173" s="231"/>
      <c r="EM173" s="231"/>
      <c r="EN173" s="231"/>
      <c r="EO173" s="231"/>
      <c r="EP173" s="231"/>
      <c r="EQ173" s="231"/>
      <c r="ER173" s="231"/>
      <c r="ES173" s="231"/>
      <c r="ET173" s="231"/>
      <c r="EU173" s="231"/>
      <c r="EV173" s="231"/>
      <c r="EW173" s="231"/>
      <c r="EX173" s="231"/>
      <c r="EY173" s="231"/>
      <c r="EZ173" s="231"/>
      <c r="FA173" s="231"/>
      <c r="FB173" s="231"/>
      <c r="FC173" s="231"/>
      <c r="FD173" s="231"/>
      <c r="FE173" s="231"/>
      <c r="FF173" s="231"/>
      <c r="FG173" s="231"/>
      <c r="FH173" s="231"/>
      <c r="FI173" s="231"/>
      <c r="FJ173" s="231"/>
      <c r="FK173" s="231"/>
      <c r="FL173" s="231"/>
      <c r="FM173" s="231"/>
      <c r="FN173" s="231"/>
      <c r="FO173" s="231"/>
      <c r="FP173" s="231"/>
      <c r="FQ173" s="231"/>
      <c r="FR173" s="231"/>
      <c r="FS173" s="231"/>
      <c r="FT173" s="231"/>
      <c r="FU173" s="231"/>
      <c r="FV173" s="231"/>
      <c r="FW173" s="231"/>
      <c r="FX173" s="231"/>
      <c r="FY173" s="231"/>
      <c r="FZ173" s="231"/>
      <c r="GA173" s="231"/>
      <c r="GB173" s="231"/>
      <c r="GC173" s="231"/>
      <c r="GD173" s="231"/>
      <c r="GE173" s="231"/>
      <c r="GF173" s="231"/>
      <c r="GG173" s="231"/>
      <c r="GH173" s="231"/>
      <c r="GI173" s="231"/>
      <c r="GJ173" s="231"/>
      <c r="GK173" s="231"/>
      <c r="GL173" s="231"/>
      <c r="GM173" s="231"/>
      <c r="GN173" s="231"/>
      <c r="GO173" s="231"/>
      <c r="GP173" s="231"/>
      <c r="GQ173" s="231"/>
      <c r="GR173" s="231"/>
      <c r="GS173" s="231"/>
      <c r="GT173" s="231"/>
      <c r="GU173" s="231"/>
      <c r="GV173" s="231"/>
      <c r="GW173" s="231"/>
      <c r="GX173" s="231"/>
      <c r="GY173" s="231"/>
      <c r="GZ173" s="231"/>
      <c r="HA173" s="231"/>
      <c r="HB173" s="231"/>
      <c r="HC173" s="231"/>
      <c r="HD173" s="231"/>
      <c r="HE173" s="231"/>
      <c r="HF173" s="231"/>
      <c r="HG173" s="231"/>
      <c r="HH173" s="231"/>
      <c r="HI173" s="231"/>
      <c r="HJ173" s="231"/>
      <c r="HK173" s="231"/>
      <c r="HL173" s="231"/>
      <c r="HM173" s="231"/>
      <c r="HN173" s="231"/>
      <c r="HO173" s="231"/>
      <c r="HP173" s="231"/>
      <c r="HQ173" s="231"/>
      <c r="HR173" s="231"/>
      <c r="HS173" s="231"/>
      <c r="HT173" s="231"/>
      <c r="HU173" s="231"/>
      <c r="HV173" s="231"/>
      <c r="HW173" s="231"/>
      <c r="HX173" s="231"/>
      <c r="HY173" s="231"/>
      <c r="HZ173" s="231"/>
      <c r="IA173" s="231"/>
      <c r="IB173" s="231"/>
      <c r="IC173" s="231"/>
      <c r="ID173" s="231"/>
      <c r="IE173" s="231"/>
      <c r="IF173" s="231"/>
      <c r="IG173" s="231"/>
      <c r="IH173" s="231"/>
      <c r="II173" s="231"/>
      <c r="IJ173" s="231"/>
      <c r="IK173" s="231"/>
      <c r="IL173" s="231"/>
      <c r="IM173" s="231"/>
      <c r="IN173" s="231"/>
      <c r="IO173" s="231"/>
      <c r="IP173" s="231"/>
      <c r="IQ173" s="231"/>
      <c r="IR173" s="231"/>
      <c r="IS173" s="231"/>
      <c r="IT173" s="231"/>
      <c r="IU173" s="231"/>
      <c r="IV173" s="231"/>
    </row>
    <row r="174" spans="1:256" ht="18">
      <c r="A174" s="240" t="s">
        <v>392</v>
      </c>
      <c r="B174" s="248">
        <v>0</v>
      </c>
      <c r="C174" s="248">
        <v>0</v>
      </c>
      <c r="D174" s="238" t="s">
        <v>106</v>
      </c>
      <c r="E174" s="243" t="s">
        <v>105</v>
      </c>
      <c r="F174" s="239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C174" s="231"/>
      <c r="BD174" s="231"/>
      <c r="BE174" s="231"/>
      <c r="BF174" s="231"/>
      <c r="BG174" s="231"/>
      <c r="BH174" s="231"/>
      <c r="BI174" s="231"/>
      <c r="BJ174" s="231"/>
      <c r="BK174" s="231"/>
      <c r="BL174" s="231"/>
      <c r="BM174" s="231"/>
      <c r="BN174" s="231"/>
      <c r="BO174" s="231"/>
      <c r="BP174" s="231"/>
      <c r="BQ174" s="231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  <c r="CE174" s="231"/>
      <c r="CF174" s="231"/>
      <c r="CG174" s="231"/>
      <c r="CH174" s="231"/>
      <c r="CI174" s="231"/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1"/>
      <c r="DA174" s="231"/>
      <c r="DB174" s="231"/>
      <c r="DC174" s="231"/>
      <c r="DD174" s="231"/>
      <c r="DE174" s="231"/>
      <c r="DF174" s="231"/>
      <c r="DG174" s="231"/>
      <c r="DH174" s="231"/>
      <c r="DI174" s="231"/>
      <c r="DJ174" s="231"/>
      <c r="DK174" s="231"/>
      <c r="DL174" s="231"/>
      <c r="DM174" s="231"/>
      <c r="DN174" s="231"/>
      <c r="DO174" s="231"/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  <c r="EH174" s="231"/>
      <c r="EI174" s="231"/>
      <c r="EJ174" s="231"/>
      <c r="EK174" s="231"/>
      <c r="EL174" s="231"/>
      <c r="EM174" s="231"/>
      <c r="EN174" s="231"/>
      <c r="EO174" s="231"/>
      <c r="EP174" s="231"/>
      <c r="EQ174" s="231"/>
      <c r="ER174" s="231"/>
      <c r="ES174" s="231"/>
      <c r="ET174" s="231"/>
      <c r="EU174" s="231"/>
      <c r="EV174" s="231"/>
      <c r="EW174" s="231"/>
      <c r="EX174" s="231"/>
      <c r="EY174" s="231"/>
      <c r="EZ174" s="231"/>
      <c r="FA174" s="231"/>
      <c r="FB174" s="231"/>
      <c r="FC174" s="231"/>
      <c r="FD174" s="231"/>
      <c r="FE174" s="231"/>
      <c r="FF174" s="231"/>
      <c r="FG174" s="231"/>
      <c r="FH174" s="231"/>
      <c r="FI174" s="231"/>
      <c r="FJ174" s="231"/>
      <c r="FK174" s="231"/>
      <c r="FL174" s="231"/>
      <c r="FM174" s="231"/>
      <c r="FN174" s="231"/>
      <c r="FO174" s="231"/>
      <c r="FP174" s="231"/>
      <c r="FQ174" s="231"/>
      <c r="FR174" s="231"/>
      <c r="FS174" s="231"/>
      <c r="FT174" s="231"/>
      <c r="FU174" s="231"/>
      <c r="FV174" s="231"/>
      <c r="FW174" s="231"/>
      <c r="FX174" s="231"/>
      <c r="FY174" s="231"/>
      <c r="FZ174" s="231"/>
      <c r="GA174" s="231"/>
      <c r="GB174" s="231"/>
      <c r="GC174" s="231"/>
      <c r="GD174" s="231"/>
      <c r="GE174" s="231"/>
      <c r="GF174" s="231"/>
      <c r="GG174" s="231"/>
      <c r="GH174" s="231"/>
      <c r="GI174" s="231"/>
      <c r="GJ174" s="231"/>
      <c r="GK174" s="231"/>
      <c r="GL174" s="231"/>
      <c r="GM174" s="231"/>
      <c r="GN174" s="231"/>
      <c r="GO174" s="231"/>
      <c r="GP174" s="231"/>
      <c r="GQ174" s="231"/>
      <c r="GR174" s="231"/>
      <c r="GS174" s="231"/>
      <c r="GT174" s="231"/>
      <c r="GU174" s="231"/>
      <c r="GV174" s="231"/>
      <c r="GW174" s="231"/>
      <c r="GX174" s="231"/>
      <c r="GY174" s="231"/>
      <c r="GZ174" s="231"/>
      <c r="HA174" s="231"/>
      <c r="HB174" s="231"/>
      <c r="HC174" s="231"/>
      <c r="HD174" s="231"/>
      <c r="HE174" s="231"/>
      <c r="HF174" s="231"/>
      <c r="HG174" s="231"/>
      <c r="HH174" s="231"/>
      <c r="HI174" s="231"/>
      <c r="HJ174" s="231"/>
      <c r="HK174" s="231"/>
      <c r="HL174" s="231"/>
      <c r="HM174" s="231"/>
      <c r="HN174" s="231"/>
      <c r="HO174" s="231"/>
      <c r="HP174" s="231"/>
      <c r="HQ174" s="231"/>
      <c r="HR174" s="231"/>
      <c r="HS174" s="231"/>
      <c r="HT174" s="231"/>
      <c r="HU174" s="231"/>
      <c r="HV174" s="231"/>
      <c r="HW174" s="231"/>
      <c r="HX174" s="231"/>
      <c r="HY174" s="231"/>
      <c r="HZ174" s="231"/>
      <c r="IA174" s="231"/>
      <c r="IB174" s="231"/>
      <c r="IC174" s="231"/>
      <c r="ID174" s="231"/>
      <c r="IE174" s="231"/>
      <c r="IF174" s="231"/>
      <c r="IG174" s="231"/>
      <c r="IH174" s="231"/>
      <c r="II174" s="231"/>
      <c r="IJ174" s="231"/>
      <c r="IK174" s="231"/>
      <c r="IL174" s="231"/>
      <c r="IM174" s="231"/>
      <c r="IN174" s="231"/>
      <c r="IO174" s="231"/>
      <c r="IP174" s="231"/>
      <c r="IQ174" s="231"/>
      <c r="IR174" s="231"/>
      <c r="IS174" s="231"/>
      <c r="IT174" s="231"/>
      <c r="IU174" s="231"/>
      <c r="IV174" s="231"/>
    </row>
    <row r="175" spans="1:256" ht="18">
      <c r="A175" s="240" t="s">
        <v>393</v>
      </c>
      <c r="B175" s="248">
        <v>62307.5</v>
      </c>
      <c r="C175" s="248">
        <v>32561.38</v>
      </c>
      <c r="D175" s="238"/>
      <c r="E175" s="238"/>
      <c r="F175" s="239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1"/>
      <c r="BK175" s="231"/>
      <c r="BL175" s="231"/>
      <c r="BM175" s="231"/>
      <c r="BN175" s="231"/>
      <c r="BO175" s="231"/>
      <c r="BP175" s="231"/>
      <c r="BQ175" s="231"/>
      <c r="BR175" s="231"/>
      <c r="BS175" s="231"/>
      <c r="BT175" s="231"/>
      <c r="BU175" s="231"/>
      <c r="BV175" s="231"/>
      <c r="BW175" s="231"/>
      <c r="BX175" s="231"/>
      <c r="BY175" s="231"/>
      <c r="BZ175" s="231"/>
      <c r="CA175" s="231"/>
      <c r="CB175" s="231"/>
      <c r="CC175" s="231"/>
      <c r="CD175" s="231"/>
      <c r="CE175" s="231"/>
      <c r="CF175" s="231"/>
      <c r="CG175" s="231"/>
      <c r="CH175" s="231"/>
      <c r="CI175" s="231"/>
      <c r="CJ175" s="231"/>
      <c r="CK175" s="231"/>
      <c r="CL175" s="231"/>
      <c r="CM175" s="231"/>
      <c r="CN175" s="231"/>
      <c r="CO175" s="231"/>
      <c r="CP175" s="231"/>
      <c r="CQ175" s="231"/>
      <c r="CR175" s="231"/>
      <c r="CS175" s="231"/>
      <c r="CT175" s="231"/>
      <c r="CU175" s="231"/>
      <c r="CV175" s="231"/>
      <c r="CW175" s="231"/>
      <c r="CX175" s="231"/>
      <c r="CY175" s="231"/>
      <c r="CZ175" s="231"/>
      <c r="DA175" s="231"/>
      <c r="DB175" s="231"/>
      <c r="DC175" s="231"/>
      <c r="DD175" s="231"/>
      <c r="DE175" s="231"/>
      <c r="DF175" s="231"/>
      <c r="DG175" s="231"/>
      <c r="DH175" s="231"/>
      <c r="DI175" s="231"/>
      <c r="DJ175" s="231"/>
      <c r="DK175" s="231"/>
      <c r="DL175" s="231"/>
      <c r="DM175" s="231"/>
      <c r="DN175" s="231"/>
      <c r="DO175" s="231"/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  <c r="EH175" s="231"/>
      <c r="EI175" s="231"/>
      <c r="EJ175" s="231"/>
      <c r="EK175" s="231"/>
      <c r="EL175" s="231"/>
      <c r="EM175" s="231"/>
      <c r="EN175" s="231"/>
      <c r="EO175" s="231"/>
      <c r="EP175" s="231"/>
      <c r="EQ175" s="231"/>
      <c r="ER175" s="231"/>
      <c r="ES175" s="231"/>
      <c r="ET175" s="231"/>
      <c r="EU175" s="231"/>
      <c r="EV175" s="231"/>
      <c r="EW175" s="231"/>
      <c r="EX175" s="231"/>
      <c r="EY175" s="231"/>
      <c r="EZ175" s="231"/>
      <c r="FA175" s="231"/>
      <c r="FB175" s="231"/>
      <c r="FC175" s="231"/>
      <c r="FD175" s="231"/>
      <c r="FE175" s="231"/>
      <c r="FF175" s="231"/>
      <c r="FG175" s="231"/>
      <c r="FH175" s="231"/>
      <c r="FI175" s="231"/>
      <c r="FJ175" s="231"/>
      <c r="FK175" s="231"/>
      <c r="FL175" s="231"/>
      <c r="FM175" s="231"/>
      <c r="FN175" s="231"/>
      <c r="FO175" s="231"/>
      <c r="FP175" s="231"/>
      <c r="FQ175" s="231"/>
      <c r="FR175" s="231"/>
      <c r="FS175" s="231"/>
      <c r="FT175" s="231"/>
      <c r="FU175" s="231"/>
      <c r="FV175" s="231"/>
      <c r="FW175" s="231"/>
      <c r="FX175" s="231"/>
      <c r="FY175" s="231"/>
      <c r="FZ175" s="231"/>
      <c r="GA175" s="231"/>
      <c r="GB175" s="231"/>
      <c r="GC175" s="231"/>
      <c r="GD175" s="231"/>
      <c r="GE175" s="231"/>
      <c r="GF175" s="231"/>
      <c r="GG175" s="231"/>
      <c r="GH175" s="231"/>
      <c r="GI175" s="231"/>
      <c r="GJ175" s="231"/>
      <c r="GK175" s="231"/>
      <c r="GL175" s="231"/>
      <c r="GM175" s="231"/>
      <c r="GN175" s="231"/>
      <c r="GO175" s="231"/>
      <c r="GP175" s="231"/>
      <c r="GQ175" s="231"/>
      <c r="GR175" s="231"/>
      <c r="GS175" s="231"/>
      <c r="GT175" s="231"/>
      <c r="GU175" s="231"/>
      <c r="GV175" s="231"/>
      <c r="GW175" s="231"/>
      <c r="GX175" s="231"/>
      <c r="GY175" s="231"/>
      <c r="GZ175" s="231"/>
      <c r="HA175" s="231"/>
      <c r="HB175" s="231"/>
      <c r="HC175" s="231"/>
      <c r="HD175" s="231"/>
      <c r="HE175" s="231"/>
      <c r="HF175" s="231"/>
      <c r="HG175" s="231"/>
      <c r="HH175" s="231"/>
      <c r="HI175" s="231"/>
      <c r="HJ175" s="231"/>
      <c r="HK175" s="231"/>
      <c r="HL175" s="231"/>
      <c r="HM175" s="231"/>
      <c r="HN175" s="231"/>
      <c r="HO175" s="231"/>
      <c r="HP175" s="231"/>
      <c r="HQ175" s="231"/>
      <c r="HR175" s="231"/>
      <c r="HS175" s="231"/>
      <c r="HT175" s="231"/>
      <c r="HU175" s="231"/>
      <c r="HV175" s="231"/>
      <c r="HW175" s="231"/>
      <c r="HX175" s="231"/>
      <c r="HY175" s="231"/>
      <c r="HZ175" s="231"/>
      <c r="IA175" s="231"/>
      <c r="IB175" s="231"/>
      <c r="IC175" s="231"/>
      <c r="ID175" s="231"/>
      <c r="IE175" s="231"/>
      <c r="IF175" s="231"/>
      <c r="IG175" s="231"/>
      <c r="IH175" s="231"/>
      <c r="II175" s="231"/>
      <c r="IJ175" s="231"/>
      <c r="IK175" s="231"/>
      <c r="IL175" s="231"/>
      <c r="IM175" s="231"/>
      <c r="IN175" s="231"/>
      <c r="IO175" s="231"/>
      <c r="IP175" s="231"/>
      <c r="IQ175" s="231"/>
      <c r="IR175" s="231"/>
      <c r="IS175" s="231"/>
      <c r="IT175" s="231"/>
      <c r="IU175" s="231"/>
      <c r="IV175" s="231"/>
    </row>
    <row r="176" spans="1:256" ht="18">
      <c r="A176" s="240" t="s">
        <v>394</v>
      </c>
      <c r="B176" s="248">
        <v>0</v>
      </c>
      <c r="C176" s="248">
        <v>0</v>
      </c>
      <c r="D176" s="238"/>
      <c r="E176" s="238"/>
      <c r="F176" s="239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  <c r="BC176" s="231"/>
      <c r="BD176" s="231"/>
      <c r="BE176" s="231"/>
      <c r="BF176" s="231"/>
      <c r="BG176" s="231"/>
      <c r="BH176" s="231"/>
      <c r="BI176" s="231"/>
      <c r="BJ176" s="231"/>
      <c r="BK176" s="231"/>
      <c r="BL176" s="231"/>
      <c r="BM176" s="231"/>
      <c r="BN176" s="231"/>
      <c r="BO176" s="231"/>
      <c r="BP176" s="231"/>
      <c r="BQ176" s="231"/>
      <c r="BR176" s="231"/>
      <c r="BS176" s="231"/>
      <c r="BT176" s="231"/>
      <c r="BU176" s="231"/>
      <c r="BV176" s="231"/>
      <c r="BW176" s="231"/>
      <c r="BX176" s="231"/>
      <c r="BY176" s="231"/>
      <c r="BZ176" s="231"/>
      <c r="CA176" s="231"/>
      <c r="CB176" s="231"/>
      <c r="CC176" s="231"/>
      <c r="CD176" s="231"/>
      <c r="CE176" s="231"/>
      <c r="CF176" s="231"/>
      <c r="CG176" s="231"/>
      <c r="CH176" s="231"/>
      <c r="CI176" s="231"/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31"/>
      <c r="DB176" s="231"/>
      <c r="DC176" s="231"/>
      <c r="DD176" s="231"/>
      <c r="DE176" s="231"/>
      <c r="DF176" s="231"/>
      <c r="DG176" s="231"/>
      <c r="DH176" s="231"/>
      <c r="DI176" s="231"/>
      <c r="DJ176" s="231"/>
      <c r="DK176" s="231"/>
      <c r="DL176" s="231"/>
      <c r="DM176" s="231"/>
      <c r="DN176" s="231"/>
      <c r="DO176" s="231"/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  <c r="EH176" s="231"/>
      <c r="EI176" s="231"/>
      <c r="EJ176" s="231"/>
      <c r="EK176" s="231"/>
      <c r="EL176" s="231"/>
      <c r="EM176" s="231"/>
      <c r="EN176" s="231"/>
      <c r="EO176" s="231"/>
      <c r="EP176" s="231"/>
      <c r="EQ176" s="231"/>
      <c r="ER176" s="231"/>
      <c r="ES176" s="231"/>
      <c r="ET176" s="231"/>
      <c r="EU176" s="231"/>
      <c r="EV176" s="231"/>
      <c r="EW176" s="231"/>
      <c r="EX176" s="231"/>
      <c r="EY176" s="231"/>
      <c r="EZ176" s="231"/>
      <c r="FA176" s="231"/>
      <c r="FB176" s="231"/>
      <c r="FC176" s="231"/>
      <c r="FD176" s="231"/>
      <c r="FE176" s="231"/>
      <c r="FF176" s="231"/>
      <c r="FG176" s="231"/>
      <c r="FH176" s="231"/>
      <c r="FI176" s="231"/>
      <c r="FJ176" s="231"/>
      <c r="FK176" s="231"/>
      <c r="FL176" s="231"/>
      <c r="FM176" s="231"/>
      <c r="FN176" s="231"/>
      <c r="FO176" s="231"/>
      <c r="FP176" s="231"/>
      <c r="FQ176" s="231"/>
      <c r="FR176" s="231"/>
      <c r="FS176" s="231"/>
      <c r="FT176" s="231"/>
      <c r="FU176" s="231"/>
      <c r="FV176" s="231"/>
      <c r="FW176" s="231"/>
      <c r="FX176" s="231"/>
      <c r="FY176" s="231"/>
      <c r="FZ176" s="231"/>
      <c r="GA176" s="231"/>
      <c r="GB176" s="231"/>
      <c r="GC176" s="231"/>
      <c r="GD176" s="231"/>
      <c r="GE176" s="231"/>
      <c r="GF176" s="231"/>
      <c r="GG176" s="231"/>
      <c r="GH176" s="231"/>
      <c r="GI176" s="231"/>
      <c r="GJ176" s="231"/>
      <c r="GK176" s="231"/>
      <c r="GL176" s="231"/>
      <c r="GM176" s="231"/>
      <c r="GN176" s="231"/>
      <c r="GO176" s="231"/>
      <c r="GP176" s="231"/>
      <c r="GQ176" s="231"/>
      <c r="GR176" s="231"/>
      <c r="GS176" s="231"/>
      <c r="GT176" s="231"/>
      <c r="GU176" s="231"/>
      <c r="GV176" s="231"/>
      <c r="GW176" s="231"/>
      <c r="GX176" s="231"/>
      <c r="GY176" s="231"/>
      <c r="GZ176" s="231"/>
      <c r="HA176" s="231"/>
      <c r="HB176" s="231"/>
      <c r="HC176" s="231"/>
      <c r="HD176" s="231"/>
      <c r="HE176" s="231"/>
      <c r="HF176" s="231"/>
      <c r="HG176" s="231"/>
      <c r="HH176" s="231"/>
      <c r="HI176" s="231"/>
      <c r="HJ176" s="231"/>
      <c r="HK176" s="231"/>
      <c r="HL176" s="231"/>
      <c r="HM176" s="231"/>
      <c r="HN176" s="231"/>
      <c r="HO176" s="231"/>
      <c r="HP176" s="231"/>
      <c r="HQ176" s="231"/>
      <c r="HR176" s="231"/>
      <c r="HS176" s="231"/>
      <c r="HT176" s="231"/>
      <c r="HU176" s="231"/>
      <c r="HV176" s="231"/>
      <c r="HW176" s="231"/>
      <c r="HX176" s="231"/>
      <c r="HY176" s="231"/>
      <c r="HZ176" s="231"/>
      <c r="IA176" s="231"/>
      <c r="IB176" s="231"/>
      <c r="IC176" s="231"/>
      <c r="ID176" s="231"/>
      <c r="IE176" s="231"/>
      <c r="IF176" s="231"/>
      <c r="IG176" s="231"/>
      <c r="IH176" s="231"/>
      <c r="II176" s="231"/>
      <c r="IJ176" s="231"/>
      <c r="IK176" s="231"/>
      <c r="IL176" s="231"/>
      <c r="IM176" s="231"/>
      <c r="IN176" s="231"/>
      <c r="IO176" s="231"/>
      <c r="IP176" s="231"/>
      <c r="IQ176" s="231"/>
      <c r="IR176" s="231"/>
      <c r="IS176" s="231"/>
      <c r="IT176" s="231"/>
      <c r="IU176" s="231"/>
      <c r="IV176" s="231"/>
    </row>
    <row r="177" spans="1:256" ht="18">
      <c r="A177" s="240" t="s">
        <v>395</v>
      </c>
      <c r="B177" s="248">
        <v>-20535.77</v>
      </c>
      <c r="C177" s="248">
        <v>26072.39</v>
      </c>
      <c r="D177" s="238"/>
      <c r="E177" s="238"/>
      <c r="F177" s="239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18">
      <c r="A178" s="240" t="s">
        <v>396</v>
      </c>
      <c r="B178" s="248">
        <v>33405</v>
      </c>
      <c r="C178" s="248">
        <v>42415</v>
      </c>
      <c r="D178" s="238"/>
      <c r="E178" s="238"/>
      <c r="F178" s="239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18">
      <c r="A179" s="242" t="s">
        <v>219</v>
      </c>
      <c r="B179" s="238">
        <f>SUM(B171:B178)</f>
        <v>74852797.36</v>
      </c>
      <c r="C179" s="238">
        <f>SUM(C171:C178)</f>
        <v>76660689.35</v>
      </c>
      <c r="D179" s="238">
        <f>C179-B179</f>
        <v>1807891.9899999946</v>
      </c>
      <c r="E179" s="243">
        <f>D179/B179</f>
        <v>0.0241526309471782</v>
      </c>
      <c r="F179" s="239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  <c r="BD179" s="231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31"/>
      <c r="BO179" s="231"/>
      <c r="BP179" s="231"/>
      <c r="BQ179" s="231"/>
      <c r="BR179" s="231"/>
      <c r="BS179" s="231"/>
      <c r="BT179" s="231"/>
      <c r="BU179" s="231"/>
      <c r="BV179" s="231"/>
      <c r="BW179" s="231"/>
      <c r="BX179" s="231"/>
      <c r="BY179" s="231"/>
      <c r="BZ179" s="231"/>
      <c r="CA179" s="231"/>
      <c r="CB179" s="231"/>
      <c r="CC179" s="231"/>
      <c r="CD179" s="231"/>
      <c r="CE179" s="231"/>
      <c r="CF179" s="231"/>
      <c r="CG179" s="231"/>
      <c r="CH179" s="231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  <c r="CW179" s="231"/>
      <c r="CX179" s="231"/>
      <c r="CY179" s="231"/>
      <c r="CZ179" s="231"/>
      <c r="DA179" s="231"/>
      <c r="DB179" s="231"/>
      <c r="DC179" s="231"/>
      <c r="DD179" s="231"/>
      <c r="DE179" s="231"/>
      <c r="DF179" s="231"/>
      <c r="DG179" s="231"/>
      <c r="DH179" s="231"/>
      <c r="DI179" s="231"/>
      <c r="DJ179" s="231"/>
      <c r="DK179" s="231"/>
      <c r="DL179" s="231"/>
      <c r="DM179" s="231"/>
      <c r="DN179" s="231"/>
      <c r="DO179" s="231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  <c r="EH179" s="231"/>
      <c r="EI179" s="231"/>
      <c r="EJ179" s="231"/>
      <c r="EK179" s="231"/>
      <c r="EL179" s="231"/>
      <c r="EM179" s="231"/>
      <c r="EN179" s="231"/>
      <c r="EO179" s="231"/>
      <c r="EP179" s="231"/>
      <c r="EQ179" s="231"/>
      <c r="ER179" s="231"/>
      <c r="ES179" s="231"/>
      <c r="ET179" s="231"/>
      <c r="EU179" s="231"/>
      <c r="EV179" s="231"/>
      <c r="EW179" s="231"/>
      <c r="EX179" s="231"/>
      <c r="EY179" s="231"/>
      <c r="EZ179" s="231"/>
      <c r="FA179" s="231"/>
      <c r="FB179" s="231"/>
      <c r="FC179" s="231"/>
      <c r="FD179" s="231"/>
      <c r="FE179" s="231"/>
      <c r="FF179" s="231"/>
      <c r="FG179" s="231"/>
      <c r="FH179" s="231"/>
      <c r="FI179" s="231"/>
      <c r="FJ179" s="231"/>
      <c r="FK179" s="231"/>
      <c r="FL179" s="231"/>
      <c r="FM179" s="231"/>
      <c r="FN179" s="231"/>
      <c r="FO179" s="231"/>
      <c r="FP179" s="231"/>
      <c r="FQ179" s="231"/>
      <c r="FR179" s="231"/>
      <c r="FS179" s="231"/>
      <c r="FT179" s="231"/>
      <c r="FU179" s="231"/>
      <c r="FV179" s="231"/>
      <c r="FW179" s="231"/>
      <c r="FX179" s="231"/>
      <c r="FY179" s="231"/>
      <c r="FZ179" s="231"/>
      <c r="GA179" s="231"/>
      <c r="GB179" s="231"/>
      <c r="GC179" s="231"/>
      <c r="GD179" s="231"/>
      <c r="GE179" s="231"/>
      <c r="GF179" s="231"/>
      <c r="GG179" s="231"/>
      <c r="GH179" s="231"/>
      <c r="GI179" s="231"/>
      <c r="GJ179" s="231"/>
      <c r="GK179" s="231"/>
      <c r="GL179" s="231"/>
      <c r="GM179" s="231"/>
      <c r="GN179" s="231"/>
      <c r="GO179" s="231"/>
      <c r="GP179" s="231"/>
      <c r="GQ179" s="231"/>
      <c r="GR179" s="231"/>
      <c r="GS179" s="231"/>
      <c r="GT179" s="231"/>
      <c r="GU179" s="231"/>
      <c r="GV179" s="231"/>
      <c r="GW179" s="231"/>
      <c r="GX179" s="231"/>
      <c r="GY179" s="231"/>
      <c r="GZ179" s="231"/>
      <c r="HA179" s="231"/>
      <c r="HB179" s="231"/>
      <c r="HC179" s="231"/>
      <c r="HD179" s="231"/>
      <c r="HE179" s="231"/>
      <c r="HF179" s="231"/>
      <c r="HG179" s="231"/>
      <c r="HH179" s="231"/>
      <c r="HI179" s="231"/>
      <c r="HJ179" s="231"/>
      <c r="HK179" s="231"/>
      <c r="HL179" s="231"/>
      <c r="HM179" s="231"/>
      <c r="HN179" s="231"/>
      <c r="HO179" s="231"/>
      <c r="HP179" s="231"/>
      <c r="HQ179" s="231"/>
      <c r="HR179" s="231"/>
      <c r="HS179" s="231"/>
      <c r="HT179" s="231"/>
      <c r="HU179" s="231"/>
      <c r="HV179" s="231"/>
      <c r="HW179" s="231"/>
      <c r="HX179" s="231"/>
      <c r="HY179" s="231"/>
      <c r="HZ179" s="231"/>
      <c r="IA179" s="231"/>
      <c r="IB179" s="231"/>
      <c r="IC179" s="231"/>
      <c r="ID179" s="231"/>
      <c r="IE179" s="231"/>
      <c r="IF179" s="231"/>
      <c r="IG179" s="231"/>
      <c r="IH179" s="231"/>
      <c r="II179" s="231"/>
      <c r="IJ179" s="231"/>
      <c r="IK179" s="231"/>
      <c r="IL179" s="231"/>
      <c r="IM179" s="231"/>
      <c r="IN179" s="231"/>
      <c r="IO179" s="231"/>
      <c r="IP179" s="231"/>
      <c r="IQ179" s="231"/>
      <c r="IR179" s="231"/>
      <c r="IS179" s="231"/>
      <c r="IT179" s="231"/>
      <c r="IU179" s="231"/>
      <c r="IV179" s="231"/>
    </row>
    <row r="180" spans="1:256" ht="18">
      <c r="A180" s="244" t="s">
        <v>397</v>
      </c>
      <c r="B180" s="250">
        <v>271920.64</v>
      </c>
      <c r="C180" s="250">
        <v>269711.5</v>
      </c>
      <c r="D180" s="245"/>
      <c r="E180" s="245"/>
      <c r="F180" s="239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  <c r="AI180" s="231"/>
      <c r="AJ180" s="231"/>
      <c r="AK180" s="231"/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231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31"/>
      <c r="BO180" s="231"/>
      <c r="BP180" s="231"/>
      <c r="BQ180" s="231"/>
      <c r="BR180" s="231"/>
      <c r="BS180" s="231"/>
      <c r="BT180" s="231"/>
      <c r="BU180" s="231"/>
      <c r="BV180" s="231"/>
      <c r="BW180" s="231"/>
      <c r="BX180" s="231"/>
      <c r="BY180" s="231"/>
      <c r="BZ180" s="231"/>
      <c r="CA180" s="231"/>
      <c r="CB180" s="231"/>
      <c r="CC180" s="231"/>
      <c r="CD180" s="231"/>
      <c r="CE180" s="231"/>
      <c r="CF180" s="231"/>
      <c r="CG180" s="231"/>
      <c r="CH180" s="231"/>
      <c r="CI180" s="231"/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  <c r="CW180" s="231"/>
      <c r="CX180" s="231"/>
      <c r="CY180" s="231"/>
      <c r="CZ180" s="231"/>
      <c r="DA180" s="231"/>
      <c r="DB180" s="231"/>
      <c r="DC180" s="231"/>
      <c r="DD180" s="231"/>
      <c r="DE180" s="231"/>
      <c r="DF180" s="231"/>
      <c r="DG180" s="231"/>
      <c r="DH180" s="231"/>
      <c r="DI180" s="231"/>
      <c r="DJ180" s="231"/>
      <c r="DK180" s="231"/>
      <c r="DL180" s="231"/>
      <c r="DM180" s="231"/>
      <c r="DN180" s="231"/>
      <c r="DO180" s="231"/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  <c r="EH180" s="231"/>
      <c r="EI180" s="231"/>
      <c r="EJ180" s="231"/>
      <c r="EK180" s="231"/>
      <c r="EL180" s="231"/>
      <c r="EM180" s="231"/>
      <c r="EN180" s="231"/>
      <c r="EO180" s="231"/>
      <c r="EP180" s="231"/>
      <c r="EQ180" s="231"/>
      <c r="ER180" s="231"/>
      <c r="ES180" s="231"/>
      <c r="ET180" s="231"/>
      <c r="EU180" s="231"/>
      <c r="EV180" s="231"/>
      <c r="EW180" s="231"/>
      <c r="EX180" s="231"/>
      <c r="EY180" s="231"/>
      <c r="EZ180" s="231"/>
      <c r="FA180" s="231"/>
      <c r="FB180" s="231"/>
      <c r="FC180" s="231"/>
      <c r="FD180" s="231"/>
      <c r="FE180" s="231"/>
      <c r="FF180" s="231"/>
      <c r="FG180" s="231"/>
      <c r="FH180" s="231"/>
      <c r="FI180" s="231"/>
      <c r="FJ180" s="231"/>
      <c r="FK180" s="231"/>
      <c r="FL180" s="231"/>
      <c r="FM180" s="231"/>
      <c r="FN180" s="231"/>
      <c r="FO180" s="231"/>
      <c r="FP180" s="231"/>
      <c r="FQ180" s="231"/>
      <c r="FR180" s="231"/>
      <c r="FS180" s="231"/>
      <c r="FT180" s="231"/>
      <c r="FU180" s="231"/>
      <c r="FV180" s="231"/>
      <c r="FW180" s="231"/>
      <c r="FX180" s="231"/>
      <c r="FY180" s="231"/>
      <c r="FZ180" s="231"/>
      <c r="GA180" s="231"/>
      <c r="GB180" s="231"/>
      <c r="GC180" s="231"/>
      <c r="GD180" s="231"/>
      <c r="GE180" s="231"/>
      <c r="GF180" s="231"/>
      <c r="GG180" s="231"/>
      <c r="GH180" s="231"/>
      <c r="GI180" s="231"/>
      <c r="GJ180" s="231"/>
      <c r="GK180" s="231"/>
      <c r="GL180" s="231"/>
      <c r="GM180" s="231"/>
      <c r="GN180" s="231"/>
      <c r="GO180" s="231"/>
      <c r="GP180" s="231"/>
      <c r="GQ180" s="231"/>
      <c r="GR180" s="231"/>
      <c r="GS180" s="231"/>
      <c r="GT180" s="231"/>
      <c r="GU180" s="231"/>
      <c r="GV180" s="231"/>
      <c r="GW180" s="231"/>
      <c r="GX180" s="231"/>
      <c r="GY180" s="231"/>
      <c r="GZ180" s="231"/>
      <c r="HA180" s="231"/>
      <c r="HB180" s="231"/>
      <c r="HC180" s="231"/>
      <c r="HD180" s="231"/>
      <c r="HE180" s="231"/>
      <c r="HF180" s="231"/>
      <c r="HG180" s="231"/>
      <c r="HH180" s="231"/>
      <c r="HI180" s="231"/>
      <c r="HJ180" s="231"/>
      <c r="HK180" s="231"/>
      <c r="HL180" s="231"/>
      <c r="HM180" s="231"/>
      <c r="HN180" s="231"/>
      <c r="HO180" s="231"/>
      <c r="HP180" s="231"/>
      <c r="HQ180" s="231"/>
      <c r="HR180" s="231"/>
      <c r="HS180" s="231"/>
      <c r="HT180" s="231"/>
      <c r="HU180" s="231"/>
      <c r="HV180" s="231"/>
      <c r="HW180" s="231"/>
      <c r="HX180" s="231"/>
      <c r="HY180" s="231"/>
      <c r="HZ180" s="231"/>
      <c r="IA180" s="231"/>
      <c r="IB180" s="231"/>
      <c r="IC180" s="231"/>
      <c r="ID180" s="231"/>
      <c r="IE180" s="231"/>
      <c r="IF180" s="231"/>
      <c r="IG180" s="231"/>
      <c r="IH180" s="231"/>
      <c r="II180" s="231"/>
      <c r="IJ180" s="231"/>
      <c r="IK180" s="231"/>
      <c r="IL180" s="231"/>
      <c r="IM180" s="231"/>
      <c r="IN180" s="231"/>
      <c r="IO180" s="231"/>
      <c r="IP180" s="231"/>
      <c r="IQ180" s="231"/>
      <c r="IR180" s="231"/>
      <c r="IS180" s="231"/>
      <c r="IT180" s="231"/>
      <c r="IU180" s="231"/>
      <c r="IV180" s="231"/>
    </row>
    <row r="181" spans="1:256" ht="18">
      <c r="A181" s="242" t="s">
        <v>219</v>
      </c>
      <c r="B181" s="238">
        <f>SUM(B180:B180)</f>
        <v>271920.64</v>
      </c>
      <c r="C181" s="238">
        <f>SUM(C180:C180)</f>
        <v>269711.5</v>
      </c>
      <c r="D181" s="238">
        <f>C181-B181</f>
        <v>-2209.140000000014</v>
      </c>
      <c r="E181" s="243">
        <f>D181/B181</f>
        <v>-0.008124208592624723</v>
      </c>
      <c r="F181" s="239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31"/>
      <c r="BP181" s="231"/>
      <c r="BQ181" s="231"/>
      <c r="BR181" s="231"/>
      <c r="BS181" s="231"/>
      <c r="BT181" s="231"/>
      <c r="BU181" s="231"/>
      <c r="BV181" s="231"/>
      <c r="BW181" s="231"/>
      <c r="BX181" s="231"/>
      <c r="BY181" s="231"/>
      <c r="BZ181" s="231"/>
      <c r="CA181" s="231"/>
      <c r="CB181" s="231"/>
      <c r="CC181" s="231"/>
      <c r="CD181" s="231"/>
      <c r="CE181" s="231"/>
      <c r="CF181" s="231"/>
      <c r="CG181" s="231"/>
      <c r="CH181" s="231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  <c r="CW181" s="231"/>
      <c r="CX181" s="231"/>
      <c r="CY181" s="231"/>
      <c r="CZ181" s="231"/>
      <c r="DA181" s="231"/>
      <c r="DB181" s="231"/>
      <c r="DC181" s="231"/>
      <c r="DD181" s="231"/>
      <c r="DE181" s="231"/>
      <c r="DF181" s="231"/>
      <c r="DG181" s="231"/>
      <c r="DH181" s="231"/>
      <c r="DI181" s="231"/>
      <c r="DJ181" s="231"/>
      <c r="DK181" s="231"/>
      <c r="DL181" s="231"/>
      <c r="DM181" s="231"/>
      <c r="DN181" s="231"/>
      <c r="DO181" s="231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  <c r="EH181" s="231"/>
      <c r="EI181" s="231"/>
      <c r="EJ181" s="231"/>
      <c r="EK181" s="231"/>
      <c r="EL181" s="231"/>
      <c r="EM181" s="231"/>
      <c r="EN181" s="231"/>
      <c r="EO181" s="231"/>
      <c r="EP181" s="231"/>
      <c r="EQ181" s="231"/>
      <c r="ER181" s="231"/>
      <c r="ES181" s="231"/>
      <c r="ET181" s="231"/>
      <c r="EU181" s="231"/>
      <c r="EV181" s="231"/>
      <c r="EW181" s="231"/>
      <c r="EX181" s="231"/>
      <c r="EY181" s="231"/>
      <c r="EZ181" s="231"/>
      <c r="FA181" s="231"/>
      <c r="FB181" s="231"/>
      <c r="FC181" s="231"/>
      <c r="FD181" s="231"/>
      <c r="FE181" s="231"/>
      <c r="FF181" s="231"/>
      <c r="FG181" s="231"/>
      <c r="FH181" s="231"/>
      <c r="FI181" s="231"/>
      <c r="FJ181" s="231"/>
      <c r="FK181" s="231"/>
      <c r="FL181" s="231"/>
      <c r="FM181" s="231"/>
      <c r="FN181" s="231"/>
      <c r="FO181" s="231"/>
      <c r="FP181" s="231"/>
      <c r="FQ181" s="231"/>
      <c r="FR181" s="231"/>
      <c r="FS181" s="231"/>
      <c r="FT181" s="231"/>
      <c r="FU181" s="231"/>
      <c r="FV181" s="231"/>
      <c r="FW181" s="231"/>
      <c r="FX181" s="231"/>
      <c r="FY181" s="231"/>
      <c r="FZ181" s="231"/>
      <c r="GA181" s="231"/>
      <c r="GB181" s="231"/>
      <c r="GC181" s="231"/>
      <c r="GD181" s="231"/>
      <c r="GE181" s="231"/>
      <c r="GF181" s="231"/>
      <c r="GG181" s="231"/>
      <c r="GH181" s="231"/>
      <c r="GI181" s="231"/>
      <c r="GJ181" s="231"/>
      <c r="GK181" s="231"/>
      <c r="GL181" s="231"/>
      <c r="GM181" s="231"/>
      <c r="GN181" s="231"/>
      <c r="GO181" s="231"/>
      <c r="GP181" s="231"/>
      <c r="GQ181" s="231"/>
      <c r="GR181" s="231"/>
      <c r="GS181" s="231"/>
      <c r="GT181" s="231"/>
      <c r="GU181" s="231"/>
      <c r="GV181" s="231"/>
      <c r="GW181" s="231"/>
      <c r="GX181" s="231"/>
      <c r="GY181" s="231"/>
      <c r="GZ181" s="231"/>
      <c r="HA181" s="231"/>
      <c r="HB181" s="231"/>
      <c r="HC181" s="231"/>
      <c r="HD181" s="231"/>
      <c r="HE181" s="231"/>
      <c r="HF181" s="231"/>
      <c r="HG181" s="231"/>
      <c r="HH181" s="231"/>
      <c r="HI181" s="231"/>
      <c r="HJ181" s="231"/>
      <c r="HK181" s="231"/>
      <c r="HL181" s="231"/>
      <c r="HM181" s="231"/>
      <c r="HN181" s="231"/>
      <c r="HO181" s="231"/>
      <c r="HP181" s="231"/>
      <c r="HQ181" s="231"/>
      <c r="HR181" s="231"/>
      <c r="HS181" s="231"/>
      <c r="HT181" s="231"/>
      <c r="HU181" s="231"/>
      <c r="HV181" s="231"/>
      <c r="HW181" s="231"/>
      <c r="HX181" s="231"/>
      <c r="HY181" s="231"/>
      <c r="HZ181" s="231"/>
      <c r="IA181" s="231"/>
      <c r="IB181" s="231"/>
      <c r="IC181" s="231"/>
      <c r="ID181" s="231"/>
      <c r="IE181" s="231"/>
      <c r="IF181" s="231"/>
      <c r="IG181" s="231"/>
      <c r="IH181" s="231"/>
      <c r="II181" s="231"/>
      <c r="IJ181" s="231"/>
      <c r="IK181" s="231"/>
      <c r="IL181" s="231"/>
      <c r="IM181" s="231"/>
      <c r="IN181" s="231"/>
      <c r="IO181" s="231"/>
      <c r="IP181" s="231"/>
      <c r="IQ181" s="231"/>
      <c r="IR181" s="231"/>
      <c r="IS181" s="231"/>
      <c r="IT181" s="231"/>
      <c r="IU181" s="231"/>
      <c r="IV181" s="231"/>
    </row>
    <row r="182" spans="1:256" ht="18">
      <c r="A182" s="244" t="s">
        <v>398</v>
      </c>
      <c r="B182" s="250">
        <v>139066.52</v>
      </c>
      <c r="C182" s="250">
        <v>263205.12</v>
      </c>
      <c r="D182" s="245"/>
      <c r="E182" s="245"/>
      <c r="F182" s="239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31"/>
      <c r="BO182" s="231"/>
      <c r="BP182" s="231"/>
      <c r="BQ182" s="231"/>
      <c r="BR182" s="231"/>
      <c r="BS182" s="231"/>
      <c r="BT182" s="231"/>
      <c r="BU182" s="231"/>
      <c r="BV182" s="231"/>
      <c r="BW182" s="231"/>
      <c r="BX182" s="231"/>
      <c r="BY182" s="231"/>
      <c r="BZ182" s="231"/>
      <c r="CA182" s="231"/>
      <c r="CB182" s="231"/>
      <c r="CC182" s="231"/>
      <c r="CD182" s="231"/>
      <c r="CE182" s="231"/>
      <c r="CF182" s="231"/>
      <c r="CG182" s="231"/>
      <c r="CH182" s="231"/>
      <c r="CI182" s="231"/>
      <c r="CJ182" s="231"/>
      <c r="CK182" s="231"/>
      <c r="CL182" s="231"/>
      <c r="CM182" s="231"/>
      <c r="CN182" s="231"/>
      <c r="CO182" s="231"/>
      <c r="CP182" s="231"/>
      <c r="CQ182" s="231"/>
      <c r="CR182" s="231"/>
      <c r="CS182" s="231"/>
      <c r="CT182" s="231"/>
      <c r="CU182" s="231"/>
      <c r="CV182" s="231"/>
      <c r="CW182" s="231"/>
      <c r="CX182" s="231"/>
      <c r="CY182" s="231"/>
      <c r="CZ182" s="231"/>
      <c r="DA182" s="231"/>
      <c r="DB182" s="231"/>
      <c r="DC182" s="231"/>
      <c r="DD182" s="231"/>
      <c r="DE182" s="231"/>
      <c r="DF182" s="231"/>
      <c r="DG182" s="231"/>
      <c r="DH182" s="231"/>
      <c r="DI182" s="231"/>
      <c r="DJ182" s="231"/>
      <c r="DK182" s="231"/>
      <c r="DL182" s="231"/>
      <c r="DM182" s="231"/>
      <c r="DN182" s="231"/>
      <c r="DO182" s="231"/>
      <c r="DP182" s="231"/>
      <c r="DQ182" s="231"/>
      <c r="DR182" s="231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  <c r="EG182" s="231"/>
      <c r="EH182" s="231"/>
      <c r="EI182" s="231"/>
      <c r="EJ182" s="231"/>
      <c r="EK182" s="231"/>
      <c r="EL182" s="231"/>
      <c r="EM182" s="231"/>
      <c r="EN182" s="231"/>
      <c r="EO182" s="231"/>
      <c r="EP182" s="231"/>
      <c r="EQ182" s="231"/>
      <c r="ER182" s="231"/>
      <c r="ES182" s="231"/>
      <c r="ET182" s="231"/>
      <c r="EU182" s="231"/>
      <c r="EV182" s="231"/>
      <c r="EW182" s="231"/>
      <c r="EX182" s="231"/>
      <c r="EY182" s="231"/>
      <c r="EZ182" s="231"/>
      <c r="FA182" s="231"/>
      <c r="FB182" s="231"/>
      <c r="FC182" s="231"/>
      <c r="FD182" s="231"/>
      <c r="FE182" s="231"/>
      <c r="FF182" s="231"/>
      <c r="FG182" s="231"/>
      <c r="FH182" s="231"/>
      <c r="FI182" s="231"/>
      <c r="FJ182" s="231"/>
      <c r="FK182" s="231"/>
      <c r="FL182" s="231"/>
      <c r="FM182" s="231"/>
      <c r="FN182" s="231"/>
      <c r="FO182" s="231"/>
      <c r="FP182" s="231"/>
      <c r="FQ182" s="231"/>
      <c r="FR182" s="231"/>
      <c r="FS182" s="231"/>
      <c r="FT182" s="231"/>
      <c r="FU182" s="231"/>
      <c r="FV182" s="231"/>
      <c r="FW182" s="231"/>
      <c r="FX182" s="231"/>
      <c r="FY182" s="231"/>
      <c r="FZ182" s="231"/>
      <c r="GA182" s="231"/>
      <c r="GB182" s="231"/>
      <c r="GC182" s="231"/>
      <c r="GD182" s="231"/>
      <c r="GE182" s="231"/>
      <c r="GF182" s="231"/>
      <c r="GG182" s="231"/>
      <c r="GH182" s="231"/>
      <c r="GI182" s="231"/>
      <c r="GJ182" s="231"/>
      <c r="GK182" s="231"/>
      <c r="GL182" s="231"/>
      <c r="GM182" s="231"/>
      <c r="GN182" s="231"/>
      <c r="GO182" s="231"/>
      <c r="GP182" s="231"/>
      <c r="GQ182" s="231"/>
      <c r="GR182" s="231"/>
      <c r="GS182" s="231"/>
      <c r="GT182" s="231"/>
      <c r="GU182" s="231"/>
      <c r="GV182" s="231"/>
      <c r="GW182" s="231"/>
      <c r="GX182" s="231"/>
      <c r="GY182" s="231"/>
      <c r="GZ182" s="231"/>
      <c r="HA182" s="231"/>
      <c r="HB182" s="231"/>
      <c r="HC182" s="231"/>
      <c r="HD182" s="231"/>
      <c r="HE182" s="231"/>
      <c r="HF182" s="231"/>
      <c r="HG182" s="231"/>
      <c r="HH182" s="231"/>
      <c r="HI182" s="231"/>
      <c r="HJ182" s="231"/>
      <c r="HK182" s="231"/>
      <c r="HL182" s="231"/>
      <c r="HM182" s="231"/>
      <c r="HN182" s="231"/>
      <c r="HO182" s="231"/>
      <c r="HP182" s="231"/>
      <c r="HQ182" s="231"/>
      <c r="HR182" s="231"/>
      <c r="HS182" s="231"/>
      <c r="HT182" s="231"/>
      <c r="HU182" s="231"/>
      <c r="HV182" s="231"/>
      <c r="HW182" s="231"/>
      <c r="HX182" s="231"/>
      <c r="HY182" s="231"/>
      <c r="HZ182" s="231"/>
      <c r="IA182" s="231"/>
      <c r="IB182" s="231"/>
      <c r="IC182" s="231"/>
      <c r="ID182" s="231"/>
      <c r="IE182" s="231"/>
      <c r="IF182" s="231"/>
      <c r="IG182" s="231"/>
      <c r="IH182" s="231"/>
      <c r="II182" s="231"/>
      <c r="IJ182" s="231"/>
      <c r="IK182" s="231"/>
      <c r="IL182" s="231"/>
      <c r="IM182" s="231"/>
      <c r="IN182" s="231"/>
      <c r="IO182" s="231"/>
      <c r="IP182" s="231"/>
      <c r="IQ182" s="231"/>
      <c r="IR182" s="231"/>
      <c r="IS182" s="231"/>
      <c r="IT182" s="231"/>
      <c r="IU182" s="231"/>
      <c r="IV182" s="231"/>
    </row>
    <row r="183" spans="1:256" ht="18">
      <c r="A183" s="242" t="s">
        <v>219</v>
      </c>
      <c r="B183" s="238">
        <f>SUM(B182:B182)</f>
        <v>139066.52</v>
      </c>
      <c r="C183" s="238">
        <f>SUM(C182:C182)</f>
        <v>263205.12</v>
      </c>
      <c r="D183" s="238">
        <f>C183-B183</f>
        <v>124138.6</v>
      </c>
      <c r="E183" s="243">
        <f>D183/B183</f>
        <v>0.8926562626288486</v>
      </c>
      <c r="F183" s="239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  <c r="DH183" s="231"/>
      <c r="DI183" s="231"/>
      <c r="DJ183" s="231"/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  <c r="EG183" s="231"/>
      <c r="EH183" s="231"/>
      <c r="EI183" s="231"/>
      <c r="EJ183" s="231"/>
      <c r="EK183" s="231"/>
      <c r="EL183" s="231"/>
      <c r="EM183" s="231"/>
      <c r="EN183" s="231"/>
      <c r="EO183" s="231"/>
      <c r="EP183" s="231"/>
      <c r="EQ183" s="231"/>
      <c r="ER183" s="231"/>
      <c r="ES183" s="231"/>
      <c r="ET183" s="231"/>
      <c r="EU183" s="231"/>
      <c r="EV183" s="231"/>
      <c r="EW183" s="231"/>
      <c r="EX183" s="231"/>
      <c r="EY183" s="231"/>
      <c r="EZ183" s="231"/>
      <c r="FA183" s="231"/>
      <c r="FB183" s="231"/>
      <c r="FC183" s="231"/>
      <c r="FD183" s="231"/>
      <c r="FE183" s="231"/>
      <c r="FF183" s="231"/>
      <c r="FG183" s="231"/>
      <c r="FH183" s="231"/>
      <c r="FI183" s="231"/>
      <c r="FJ183" s="231"/>
      <c r="FK183" s="231"/>
      <c r="FL183" s="231"/>
      <c r="FM183" s="231"/>
      <c r="FN183" s="231"/>
      <c r="FO183" s="231"/>
      <c r="FP183" s="231"/>
      <c r="FQ183" s="231"/>
      <c r="FR183" s="231"/>
      <c r="FS183" s="231"/>
      <c r="FT183" s="231"/>
      <c r="FU183" s="231"/>
      <c r="FV183" s="231"/>
      <c r="FW183" s="231"/>
      <c r="FX183" s="231"/>
      <c r="FY183" s="231"/>
      <c r="FZ183" s="231"/>
      <c r="GA183" s="231"/>
      <c r="GB183" s="231"/>
      <c r="GC183" s="231"/>
      <c r="GD183" s="231"/>
      <c r="GE183" s="231"/>
      <c r="GF183" s="231"/>
      <c r="GG183" s="231"/>
      <c r="GH183" s="231"/>
      <c r="GI183" s="231"/>
      <c r="GJ183" s="231"/>
      <c r="GK183" s="231"/>
      <c r="GL183" s="231"/>
      <c r="GM183" s="231"/>
      <c r="GN183" s="231"/>
      <c r="GO183" s="231"/>
      <c r="GP183" s="231"/>
      <c r="GQ183" s="231"/>
      <c r="GR183" s="231"/>
      <c r="GS183" s="231"/>
      <c r="GT183" s="231"/>
      <c r="GU183" s="231"/>
      <c r="GV183" s="231"/>
      <c r="GW183" s="231"/>
      <c r="GX183" s="231"/>
      <c r="GY183" s="231"/>
      <c r="GZ183" s="231"/>
      <c r="HA183" s="231"/>
      <c r="HB183" s="231"/>
      <c r="HC183" s="231"/>
      <c r="HD183" s="231"/>
      <c r="HE183" s="231"/>
      <c r="HF183" s="231"/>
      <c r="HG183" s="231"/>
      <c r="HH183" s="231"/>
      <c r="HI183" s="231"/>
      <c r="HJ183" s="231"/>
      <c r="HK183" s="231"/>
      <c r="HL183" s="231"/>
      <c r="HM183" s="231"/>
      <c r="HN183" s="231"/>
      <c r="HO183" s="231"/>
      <c r="HP183" s="231"/>
      <c r="HQ183" s="231"/>
      <c r="HR183" s="231"/>
      <c r="HS183" s="231"/>
      <c r="HT183" s="231"/>
      <c r="HU183" s="231"/>
      <c r="HV183" s="231"/>
      <c r="HW183" s="231"/>
      <c r="HX183" s="231"/>
      <c r="HY183" s="231"/>
      <c r="HZ183" s="231"/>
      <c r="IA183" s="231"/>
      <c r="IB183" s="231"/>
      <c r="IC183" s="231"/>
      <c r="ID183" s="231"/>
      <c r="IE183" s="231"/>
      <c r="IF183" s="231"/>
      <c r="IG183" s="231"/>
      <c r="IH183" s="231"/>
      <c r="II183" s="231"/>
      <c r="IJ183" s="231"/>
      <c r="IK183" s="231"/>
      <c r="IL183" s="231"/>
      <c r="IM183" s="231"/>
      <c r="IN183" s="231"/>
      <c r="IO183" s="231"/>
      <c r="IP183" s="231"/>
      <c r="IQ183" s="231"/>
      <c r="IR183" s="231"/>
      <c r="IS183" s="231"/>
      <c r="IT183" s="231"/>
      <c r="IU183" s="231"/>
      <c r="IV183" s="231"/>
    </row>
    <row r="184" spans="1:256" ht="18">
      <c r="A184" s="237" t="s">
        <v>399</v>
      </c>
      <c r="B184" s="237">
        <f>B7+B10+B15+B24+B33+B38+B48+B64+B82+B84+B88+B95+B123+B143+B163+B167+B169+B179+B181+B183</f>
        <v>3463193576.93</v>
      </c>
      <c r="C184" s="237">
        <f>C7+C10+C15+C24+C33+C38+C48+C64+C82+C84+C88+C95+C123+C143+C163+C167+C169+C179+C181+C183</f>
        <v>3557338094.1</v>
      </c>
      <c r="D184" s="237">
        <f>C184-B184</f>
        <v>94144517.17000008</v>
      </c>
      <c r="E184" s="251">
        <f>D184/B184</f>
        <v>0.027184306934830916</v>
      </c>
      <c r="F184" s="239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  <c r="DH184" s="231"/>
      <c r="DI184" s="231"/>
      <c r="DJ184" s="231"/>
      <c r="DK184" s="231"/>
      <c r="DL184" s="231"/>
      <c r="DM184" s="231"/>
      <c r="DN184" s="231"/>
      <c r="DO184" s="231"/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  <c r="EH184" s="231"/>
      <c r="EI184" s="231"/>
      <c r="EJ184" s="231"/>
      <c r="EK184" s="231"/>
      <c r="EL184" s="231"/>
      <c r="EM184" s="231"/>
      <c r="EN184" s="231"/>
      <c r="EO184" s="231"/>
      <c r="EP184" s="231"/>
      <c r="EQ184" s="231"/>
      <c r="ER184" s="231"/>
      <c r="ES184" s="231"/>
      <c r="ET184" s="231"/>
      <c r="EU184" s="231"/>
      <c r="EV184" s="231"/>
      <c r="EW184" s="231"/>
      <c r="EX184" s="231"/>
      <c r="EY184" s="231"/>
      <c r="EZ184" s="231"/>
      <c r="FA184" s="231"/>
      <c r="FB184" s="231"/>
      <c r="FC184" s="231"/>
      <c r="FD184" s="231"/>
      <c r="FE184" s="231"/>
      <c r="FF184" s="231"/>
      <c r="FG184" s="231"/>
      <c r="FH184" s="231"/>
      <c r="FI184" s="231"/>
      <c r="FJ184" s="231"/>
      <c r="FK184" s="231"/>
      <c r="FL184" s="231"/>
      <c r="FM184" s="231"/>
      <c r="FN184" s="231"/>
      <c r="FO184" s="231"/>
      <c r="FP184" s="231"/>
      <c r="FQ184" s="231"/>
      <c r="FR184" s="231"/>
      <c r="FS184" s="231"/>
      <c r="FT184" s="231"/>
      <c r="FU184" s="231"/>
      <c r="FV184" s="231"/>
      <c r="FW184" s="231"/>
      <c r="FX184" s="231"/>
      <c r="FY184" s="231"/>
      <c r="FZ184" s="231"/>
      <c r="GA184" s="231"/>
      <c r="GB184" s="231"/>
      <c r="GC184" s="231"/>
      <c r="GD184" s="231"/>
      <c r="GE184" s="231"/>
      <c r="GF184" s="231"/>
      <c r="GG184" s="231"/>
      <c r="GH184" s="231"/>
      <c r="GI184" s="231"/>
      <c r="GJ184" s="231"/>
      <c r="GK184" s="231"/>
      <c r="GL184" s="231"/>
      <c r="GM184" s="231"/>
      <c r="GN184" s="231"/>
      <c r="GO184" s="231"/>
      <c r="GP184" s="231"/>
      <c r="GQ184" s="231"/>
      <c r="GR184" s="231"/>
      <c r="GS184" s="231"/>
      <c r="GT184" s="231"/>
      <c r="GU184" s="231"/>
      <c r="GV184" s="231"/>
      <c r="GW184" s="231"/>
      <c r="GX184" s="231"/>
      <c r="GY184" s="231"/>
      <c r="GZ184" s="231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1"/>
      <c r="IH184" s="231"/>
      <c r="II184" s="231"/>
      <c r="IJ184" s="231"/>
      <c r="IK184" s="231"/>
      <c r="IL184" s="231"/>
      <c r="IM184" s="231"/>
      <c r="IN184" s="231"/>
      <c r="IO184" s="231"/>
      <c r="IP184" s="231"/>
      <c r="IQ184" s="231"/>
      <c r="IR184" s="231"/>
      <c r="IS184" s="231"/>
      <c r="IT184" s="231"/>
      <c r="IU184" s="231"/>
      <c r="IV184" s="231"/>
    </row>
    <row r="185" spans="1:5" ht="12.75">
      <c r="A185" s="252"/>
      <c r="B185" s="252"/>
      <c r="C185" s="253"/>
      <c r="D185" s="254"/>
      <c r="E185" s="254"/>
    </row>
    <row r="191" ht="12.75">
      <c r="A191" s="255" t="s">
        <v>209</v>
      </c>
    </row>
    <row r="192" ht="12.75">
      <c r="A192" s="255" t="s">
        <v>400</v>
      </c>
    </row>
    <row r="193" ht="12.75">
      <c r="A193" s="255" t="s">
        <v>401</v>
      </c>
    </row>
    <row r="194" ht="12.75">
      <c r="A194" s="255" t="s">
        <v>402</v>
      </c>
    </row>
    <row r="195" ht="12.75">
      <c r="A195" s="255" t="s">
        <v>403</v>
      </c>
    </row>
    <row r="196" ht="12.75">
      <c r="A196" s="255" t="s">
        <v>404</v>
      </c>
    </row>
    <row r="197" ht="12.75">
      <c r="A197" s="255" t="s">
        <v>405</v>
      </c>
    </row>
    <row r="198" ht="12.75">
      <c r="A198" s="255" t="s">
        <v>406</v>
      </c>
    </row>
    <row r="199" ht="12.75">
      <c r="A199" s="255" t="s">
        <v>407</v>
      </c>
    </row>
    <row r="200" ht="12.75">
      <c r="A200" s="255" t="s">
        <v>408</v>
      </c>
    </row>
    <row r="202" ht="12.75">
      <c r="A202" s="255" t="s">
        <v>409</v>
      </c>
    </row>
    <row r="203" ht="12.75">
      <c r="A203" s="255" t="s">
        <v>410</v>
      </c>
    </row>
    <row r="204" ht="12.75">
      <c r="A204" s="255" t="s">
        <v>411</v>
      </c>
    </row>
    <row r="205" ht="12.75">
      <c r="A205" s="255" t="s">
        <v>412</v>
      </c>
    </row>
    <row r="206" ht="12.75">
      <c r="A206" s="255" t="s">
        <v>413</v>
      </c>
    </row>
    <row r="207" ht="12.75">
      <c r="A207" s="255" t="s">
        <v>414</v>
      </c>
    </row>
    <row r="208" ht="12.75">
      <c r="A208" s="255" t="s">
        <v>415</v>
      </c>
    </row>
    <row r="209" ht="12.75">
      <c r="A209" s="255" t="s">
        <v>416</v>
      </c>
    </row>
    <row r="210" ht="12.75">
      <c r="A210" s="255" t="s">
        <v>417</v>
      </c>
    </row>
    <row r="211" ht="12.75">
      <c r="A211" s="255" t="s">
        <v>418</v>
      </c>
    </row>
    <row r="212" ht="12.75">
      <c r="A212" s="255" t="s">
        <v>419</v>
      </c>
    </row>
    <row r="213" ht="12.75">
      <c r="A213" s="255" t="s">
        <v>420</v>
      </c>
    </row>
    <row r="214" ht="12.75">
      <c r="A214" s="255" t="s">
        <v>421</v>
      </c>
    </row>
    <row r="215" ht="12.75">
      <c r="A215" s="255" t="s">
        <v>422</v>
      </c>
    </row>
    <row r="216" ht="12.75">
      <c r="A216" s="255" t="s">
        <v>423</v>
      </c>
    </row>
    <row r="217" ht="12.75">
      <c r="A217" s="255" t="s">
        <v>424</v>
      </c>
    </row>
    <row r="218" ht="12.75">
      <c r="A218" s="232" t="s">
        <v>425</v>
      </c>
    </row>
    <row r="219" ht="12.75">
      <c r="A219" s="232" t="s">
        <v>426</v>
      </c>
    </row>
    <row r="220" ht="12.75">
      <c r="A220" s="255" t="s">
        <v>427</v>
      </c>
    </row>
    <row r="221" ht="12.75">
      <c r="A221" s="255" t="s">
        <v>428</v>
      </c>
    </row>
    <row r="222" ht="12.75">
      <c r="A222" s="255" t="s">
        <v>429</v>
      </c>
    </row>
    <row r="223" ht="12.75">
      <c r="A223" s="255" t="s">
        <v>430</v>
      </c>
    </row>
    <row r="224" ht="12.75">
      <c r="A224" s="255" t="s">
        <v>431</v>
      </c>
    </row>
    <row r="225" ht="12.75">
      <c r="A225" s="255" t="s">
        <v>432</v>
      </c>
    </row>
    <row r="226" ht="12.75">
      <c r="A226" s="255" t="s">
        <v>433</v>
      </c>
    </row>
    <row r="227" ht="12.75">
      <c r="A227" s="255" t="s">
        <v>434</v>
      </c>
    </row>
    <row r="228" ht="12.75">
      <c r="A228" s="255" t="s">
        <v>435</v>
      </c>
    </row>
    <row r="229" ht="12.75">
      <c r="A229" s="255" t="s">
        <v>436</v>
      </c>
    </row>
    <row r="230" ht="12.75">
      <c r="A230" s="255" t="s">
        <v>437</v>
      </c>
    </row>
    <row r="231" ht="12.75">
      <c r="A231" s="255" t="s">
        <v>438</v>
      </c>
    </row>
    <row r="232" ht="12.75">
      <c r="A232" s="255" t="s">
        <v>439</v>
      </c>
    </row>
    <row r="233" ht="12.75">
      <c r="A233" s="255" t="s">
        <v>440</v>
      </c>
    </row>
    <row r="234" ht="12.75">
      <c r="A234" s="255" t="s">
        <v>441</v>
      </c>
    </row>
    <row r="235" ht="12.75">
      <c r="A235" s="255" t="s">
        <v>442</v>
      </c>
    </row>
    <row r="236" ht="12.75">
      <c r="A236" s="255" t="s">
        <v>443</v>
      </c>
    </row>
    <row r="237" ht="12.75">
      <c r="A237" s="255" t="s">
        <v>444</v>
      </c>
    </row>
    <row r="240" ht="12.75">
      <c r="A240" s="256"/>
    </row>
  </sheetData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C7" sqref="C7"/>
    </sheetView>
  </sheetViews>
  <sheetFormatPr defaultColWidth="12.21484375" defaultRowHeight="15"/>
  <cols>
    <col min="1" max="16384" width="19.10546875" style="197" customWidth="1"/>
  </cols>
  <sheetData>
    <row r="1" spans="1:7" ht="18">
      <c r="A1" s="194"/>
      <c r="B1" s="195"/>
      <c r="C1" s="195" t="s">
        <v>0</v>
      </c>
      <c r="D1" s="195"/>
      <c r="E1" s="195"/>
      <c r="F1" s="195"/>
      <c r="G1" s="196"/>
    </row>
    <row r="2" spans="1:7" ht="18">
      <c r="A2" s="194"/>
      <c r="B2" s="194"/>
      <c r="C2" s="194" t="s">
        <v>102</v>
      </c>
      <c r="D2" s="194"/>
      <c r="E2" s="194"/>
      <c r="F2" s="194"/>
      <c r="G2" s="196"/>
    </row>
    <row r="3" spans="1:7" ht="18">
      <c r="A3" s="194" t="s">
        <v>236</v>
      </c>
      <c r="B3" s="194" t="s">
        <v>237</v>
      </c>
      <c r="C3" s="194" t="s">
        <v>105</v>
      </c>
      <c r="D3" s="194" t="s">
        <v>106</v>
      </c>
      <c r="E3" s="194"/>
      <c r="F3" s="198" t="s">
        <v>238</v>
      </c>
      <c r="G3" s="196"/>
    </row>
    <row r="4" spans="1:9" ht="18">
      <c r="A4" s="199" t="s">
        <v>108</v>
      </c>
      <c r="B4" s="200" t="s">
        <v>216</v>
      </c>
      <c r="C4" s="201" t="s">
        <v>110</v>
      </c>
      <c r="D4" s="199" t="s">
        <v>108</v>
      </c>
      <c r="E4" s="200" t="s">
        <v>216</v>
      </c>
      <c r="F4" s="201" t="s">
        <v>110</v>
      </c>
      <c r="G4" s="202"/>
      <c r="H4" s="203" t="s">
        <v>111</v>
      </c>
      <c r="I4" s="203" t="s">
        <v>111</v>
      </c>
    </row>
    <row r="5" spans="1:10" ht="18">
      <c r="A5" s="204" t="s">
        <v>112</v>
      </c>
      <c r="B5" s="205">
        <f aca="true" t="shared" si="0" ref="B5:B36">E64</f>
        <v>13840.75</v>
      </c>
      <c r="C5" s="205">
        <f aca="true" t="shared" si="1" ref="C5:C36">B5+H5</f>
        <v>97984.84</v>
      </c>
      <c r="D5" s="204" t="s">
        <v>113</v>
      </c>
      <c r="E5" s="205">
        <f aca="true" t="shared" si="2" ref="E5:E51">J64</f>
        <v>6986.84</v>
      </c>
      <c r="F5" s="205">
        <f aca="true" t="shared" si="3" ref="F5:F51">E5+I5</f>
        <v>22106.940000000002</v>
      </c>
      <c r="G5" s="206"/>
      <c r="H5" s="205">
        <v>84144.09</v>
      </c>
      <c r="I5" s="205">
        <v>15120.1</v>
      </c>
      <c r="J5" s="202"/>
    </row>
    <row r="6" spans="1:10" ht="18">
      <c r="A6" s="207" t="s">
        <v>114</v>
      </c>
      <c r="B6" s="205">
        <f t="shared" si="0"/>
        <v>1941.9199999999998</v>
      </c>
      <c r="C6" s="205">
        <f t="shared" si="1"/>
        <v>32761.149999999998</v>
      </c>
      <c r="D6" s="207" t="s">
        <v>115</v>
      </c>
      <c r="E6" s="205">
        <f t="shared" si="2"/>
        <v>278</v>
      </c>
      <c r="F6" s="205">
        <f t="shared" si="3"/>
        <v>7691.22</v>
      </c>
      <c r="G6" s="206"/>
      <c r="H6" s="205">
        <v>30819.23</v>
      </c>
      <c r="I6" s="205">
        <v>7413.22</v>
      </c>
      <c r="J6" s="202"/>
    </row>
    <row r="7" spans="1:10" ht="18">
      <c r="A7" s="207" t="s">
        <v>116</v>
      </c>
      <c r="B7" s="205">
        <f t="shared" si="0"/>
        <v>1418.01</v>
      </c>
      <c r="C7" s="205">
        <f t="shared" si="1"/>
        <v>12010.47</v>
      </c>
      <c r="D7" s="207" t="s">
        <v>117</v>
      </c>
      <c r="E7" s="205">
        <f t="shared" si="2"/>
        <v>7253</v>
      </c>
      <c r="F7" s="205">
        <f t="shared" si="3"/>
        <v>32294.67</v>
      </c>
      <c r="G7" s="206"/>
      <c r="H7" s="205">
        <v>10592.46</v>
      </c>
      <c r="I7" s="205">
        <v>25041.67</v>
      </c>
      <c r="J7" s="202"/>
    </row>
    <row r="8" spans="1:10" ht="18">
      <c r="A8" s="207" t="s">
        <v>118</v>
      </c>
      <c r="B8" s="205">
        <f t="shared" si="0"/>
        <v>0</v>
      </c>
      <c r="C8" s="205">
        <f t="shared" si="1"/>
        <v>4421.18</v>
      </c>
      <c r="D8" s="207" t="s">
        <v>119</v>
      </c>
      <c r="E8" s="205">
        <f t="shared" si="2"/>
        <v>13077.34</v>
      </c>
      <c r="F8" s="205">
        <f t="shared" si="3"/>
        <v>70542.66</v>
      </c>
      <c r="G8" s="206"/>
      <c r="H8" s="205">
        <v>4421.18</v>
      </c>
      <c r="I8" s="205">
        <v>57465.32</v>
      </c>
      <c r="J8" s="202"/>
    </row>
    <row r="9" spans="1:10" ht="18">
      <c r="A9" s="207" t="s">
        <v>120</v>
      </c>
      <c r="B9" s="205">
        <f t="shared" si="0"/>
        <v>634674.93</v>
      </c>
      <c r="C9" s="205">
        <f t="shared" si="1"/>
        <v>697449.66</v>
      </c>
      <c r="D9" s="207" t="s">
        <v>121</v>
      </c>
      <c r="E9" s="205">
        <f t="shared" si="2"/>
        <v>9058.77</v>
      </c>
      <c r="F9" s="205">
        <f t="shared" si="3"/>
        <v>21334.15</v>
      </c>
      <c r="G9" s="206"/>
      <c r="H9" s="205">
        <v>62774.73</v>
      </c>
      <c r="I9" s="205">
        <v>12275.38</v>
      </c>
      <c r="J9" s="202"/>
    </row>
    <row r="10" spans="1:10" ht="18">
      <c r="A10" s="207" t="s">
        <v>122</v>
      </c>
      <c r="B10" s="205">
        <f t="shared" si="0"/>
        <v>143212.04</v>
      </c>
      <c r="C10" s="205">
        <f t="shared" si="1"/>
        <v>188253.6</v>
      </c>
      <c r="D10" s="207" t="s">
        <v>123</v>
      </c>
      <c r="E10" s="205">
        <f t="shared" si="2"/>
        <v>1389.3</v>
      </c>
      <c r="F10" s="205">
        <f t="shared" si="3"/>
        <v>13921.13</v>
      </c>
      <c r="G10" s="206"/>
      <c r="H10" s="205">
        <v>45041.56</v>
      </c>
      <c r="I10" s="205">
        <v>12531.83</v>
      </c>
      <c r="J10" s="202"/>
    </row>
    <row r="11" spans="1:10" ht="18">
      <c r="A11" s="207" t="s">
        <v>124</v>
      </c>
      <c r="B11" s="205">
        <f t="shared" si="0"/>
        <v>53.53</v>
      </c>
      <c r="C11" s="205">
        <f t="shared" si="1"/>
        <v>-5509.29</v>
      </c>
      <c r="D11" s="207" t="s">
        <v>125</v>
      </c>
      <c r="E11" s="205">
        <f t="shared" si="2"/>
        <v>1754.6799999999998</v>
      </c>
      <c r="F11" s="205">
        <f t="shared" si="3"/>
        <v>8249.5</v>
      </c>
      <c r="G11" s="206"/>
      <c r="H11" s="205">
        <v>-5562.82</v>
      </c>
      <c r="I11" s="205">
        <v>6494.82</v>
      </c>
      <c r="J11" s="202"/>
    </row>
    <row r="12" spans="1:10" ht="18">
      <c r="A12" s="207" t="s">
        <v>126</v>
      </c>
      <c r="B12" s="205">
        <f t="shared" si="0"/>
        <v>190</v>
      </c>
      <c r="C12" s="205">
        <f t="shared" si="1"/>
        <v>-1829.71</v>
      </c>
      <c r="D12" s="207" t="s">
        <v>127</v>
      </c>
      <c r="E12" s="205">
        <f t="shared" si="2"/>
        <v>20146.82</v>
      </c>
      <c r="F12" s="205">
        <f t="shared" si="3"/>
        <v>-65510.89000000001</v>
      </c>
      <c r="G12" s="206"/>
      <c r="H12" s="205">
        <v>-2019.71</v>
      </c>
      <c r="I12" s="205">
        <v>-85657.71</v>
      </c>
      <c r="J12" s="202"/>
    </row>
    <row r="13" spans="1:10" ht="18">
      <c r="A13" s="207" t="s">
        <v>128</v>
      </c>
      <c r="B13" s="205">
        <f t="shared" si="0"/>
        <v>94.13</v>
      </c>
      <c r="C13" s="205">
        <f t="shared" si="1"/>
        <v>13465.349999999999</v>
      </c>
      <c r="D13" s="207" t="s">
        <v>129</v>
      </c>
      <c r="E13" s="205">
        <f t="shared" si="2"/>
        <v>1901.81</v>
      </c>
      <c r="F13" s="205">
        <f t="shared" si="3"/>
        <v>7738.789999999999</v>
      </c>
      <c r="G13" s="206"/>
      <c r="H13" s="205">
        <v>13371.22</v>
      </c>
      <c r="I13" s="205">
        <v>5836.98</v>
      </c>
      <c r="J13" s="202"/>
    </row>
    <row r="14" spans="1:10" ht="18">
      <c r="A14" s="207" t="s">
        <v>130</v>
      </c>
      <c r="B14" s="205">
        <f t="shared" si="0"/>
        <v>8979.070000000002</v>
      </c>
      <c r="C14" s="205">
        <f t="shared" si="1"/>
        <v>24269.29</v>
      </c>
      <c r="D14" s="207" t="s">
        <v>131</v>
      </c>
      <c r="E14" s="205">
        <f t="shared" si="2"/>
        <v>469</v>
      </c>
      <c r="F14" s="205">
        <f t="shared" si="3"/>
        <v>5524.62</v>
      </c>
      <c r="G14" s="206"/>
      <c r="H14" s="205">
        <v>15290.22</v>
      </c>
      <c r="I14" s="205">
        <v>5055.62</v>
      </c>
      <c r="J14" s="202"/>
    </row>
    <row r="15" spans="1:10" ht="18">
      <c r="A15" s="207" t="s">
        <v>132</v>
      </c>
      <c r="B15" s="205">
        <f t="shared" si="0"/>
        <v>229.3</v>
      </c>
      <c r="C15" s="205">
        <f t="shared" si="1"/>
        <v>21566.53</v>
      </c>
      <c r="D15" s="207" t="s">
        <v>133</v>
      </c>
      <c r="E15" s="205">
        <f t="shared" si="2"/>
        <v>5504.110000000001</v>
      </c>
      <c r="F15" s="205">
        <f t="shared" si="3"/>
        <v>40128.25</v>
      </c>
      <c r="G15" s="206"/>
      <c r="H15" s="205">
        <v>21337.23</v>
      </c>
      <c r="I15" s="205">
        <v>34624.14</v>
      </c>
      <c r="J15" s="202"/>
    </row>
    <row r="16" spans="1:10" ht="18">
      <c r="A16" s="207" t="s">
        <v>134</v>
      </c>
      <c r="B16" s="205">
        <f t="shared" si="0"/>
        <v>1690</v>
      </c>
      <c r="C16" s="205">
        <f t="shared" si="1"/>
        <v>6118.37</v>
      </c>
      <c r="D16" s="207" t="s">
        <v>135</v>
      </c>
      <c r="E16" s="205">
        <f t="shared" si="2"/>
        <v>11.71</v>
      </c>
      <c r="F16" s="205">
        <f t="shared" si="3"/>
        <v>16358.589999999998</v>
      </c>
      <c r="G16" s="206"/>
      <c r="H16" s="205">
        <v>4428.37</v>
      </c>
      <c r="I16" s="205">
        <v>16346.88</v>
      </c>
      <c r="J16" s="202"/>
    </row>
    <row r="17" spans="1:10" ht="18">
      <c r="A17" s="207" t="s">
        <v>136</v>
      </c>
      <c r="B17" s="205">
        <f t="shared" si="0"/>
        <v>11967.29</v>
      </c>
      <c r="C17" s="205">
        <f t="shared" si="1"/>
        <v>50698.83</v>
      </c>
      <c r="D17" s="207" t="s">
        <v>137</v>
      </c>
      <c r="E17" s="205">
        <f t="shared" si="2"/>
        <v>302.24</v>
      </c>
      <c r="F17" s="205">
        <f t="shared" si="3"/>
        <v>-135.31</v>
      </c>
      <c r="G17" s="206"/>
      <c r="H17" s="205">
        <v>38731.54</v>
      </c>
      <c r="I17" s="205">
        <v>-437.55</v>
      </c>
      <c r="J17" s="202"/>
    </row>
    <row r="18" spans="1:10" ht="18">
      <c r="A18" s="207" t="s">
        <v>138</v>
      </c>
      <c r="B18" s="205">
        <f t="shared" si="0"/>
        <v>0</v>
      </c>
      <c r="C18" s="205">
        <f t="shared" si="1"/>
        <v>1297.2</v>
      </c>
      <c r="D18" s="207" t="s">
        <v>139</v>
      </c>
      <c r="E18" s="205">
        <f t="shared" si="2"/>
        <v>74069.78000000001</v>
      </c>
      <c r="F18" s="205">
        <f t="shared" si="3"/>
        <v>128654.43000000002</v>
      </c>
      <c r="G18" s="206"/>
      <c r="H18" s="205">
        <v>1297.2</v>
      </c>
      <c r="I18" s="205">
        <v>54584.65</v>
      </c>
      <c r="J18" s="202"/>
    </row>
    <row r="19" spans="1:10" ht="18">
      <c r="A19" s="207" t="s">
        <v>140</v>
      </c>
      <c r="B19" s="205">
        <f t="shared" si="0"/>
        <v>12392.91</v>
      </c>
      <c r="C19" s="205">
        <f t="shared" si="1"/>
        <v>25033.059999999998</v>
      </c>
      <c r="D19" s="207" t="s">
        <v>141</v>
      </c>
      <c r="E19" s="205">
        <f t="shared" si="2"/>
        <v>-4989</v>
      </c>
      <c r="F19" s="205">
        <f t="shared" si="3"/>
        <v>1518.87</v>
      </c>
      <c r="G19" s="206"/>
      <c r="H19" s="205">
        <v>12640.15</v>
      </c>
      <c r="I19" s="205">
        <v>6507.87</v>
      </c>
      <c r="J19" s="202"/>
    </row>
    <row r="20" spans="1:10" ht="18">
      <c r="A20" s="207" t="s">
        <v>142</v>
      </c>
      <c r="B20" s="205">
        <f t="shared" si="0"/>
        <v>4392.04</v>
      </c>
      <c r="C20" s="205">
        <f t="shared" si="1"/>
        <v>57346.82</v>
      </c>
      <c r="D20" s="207" t="s">
        <v>143</v>
      </c>
      <c r="E20" s="205">
        <f t="shared" si="2"/>
        <v>0</v>
      </c>
      <c r="F20" s="205">
        <f t="shared" si="3"/>
        <v>1479</v>
      </c>
      <c r="G20" s="206"/>
      <c r="H20" s="205">
        <v>52954.78</v>
      </c>
      <c r="I20" s="205">
        <v>1479</v>
      </c>
      <c r="J20" s="202"/>
    </row>
    <row r="21" spans="1:10" ht="18">
      <c r="A21" s="207" t="s">
        <v>144</v>
      </c>
      <c r="B21" s="205">
        <f t="shared" si="0"/>
        <v>452</v>
      </c>
      <c r="C21" s="205">
        <f t="shared" si="1"/>
        <v>-564.74</v>
      </c>
      <c r="D21" s="207" t="s">
        <v>145</v>
      </c>
      <c r="E21" s="205">
        <f t="shared" si="2"/>
        <v>27480.37</v>
      </c>
      <c r="F21" s="205">
        <f t="shared" si="3"/>
        <v>50285.74</v>
      </c>
      <c r="G21" s="206"/>
      <c r="H21" s="205">
        <v>-1016.74</v>
      </c>
      <c r="I21" s="205">
        <v>22805.37</v>
      </c>
      <c r="J21" s="202"/>
    </row>
    <row r="22" spans="1:10" ht="18">
      <c r="A22" s="207" t="s">
        <v>146</v>
      </c>
      <c r="B22" s="205">
        <f t="shared" si="0"/>
        <v>11102.64</v>
      </c>
      <c r="C22" s="205">
        <f t="shared" si="1"/>
        <v>-347593.85</v>
      </c>
      <c r="D22" s="207" t="s">
        <v>147</v>
      </c>
      <c r="E22" s="205">
        <f t="shared" si="2"/>
        <v>216.48</v>
      </c>
      <c r="F22" s="205">
        <f t="shared" si="3"/>
        <v>5656.83</v>
      </c>
      <c r="G22" s="206"/>
      <c r="H22" s="205">
        <v>-358696.49</v>
      </c>
      <c r="I22" s="205">
        <v>5440.35</v>
      </c>
      <c r="J22" s="202"/>
    </row>
    <row r="23" spans="1:10" ht="18">
      <c r="A23" s="207" t="s">
        <v>217</v>
      </c>
      <c r="B23" s="205">
        <f t="shared" si="0"/>
        <v>654111.4199999999</v>
      </c>
      <c r="C23" s="205">
        <f t="shared" si="1"/>
        <v>3186269.02</v>
      </c>
      <c r="D23" s="207" t="s">
        <v>149</v>
      </c>
      <c r="E23" s="205">
        <f t="shared" si="2"/>
        <v>3511.62</v>
      </c>
      <c r="F23" s="205">
        <f t="shared" si="3"/>
        <v>13862.52</v>
      </c>
      <c r="G23" s="206"/>
      <c r="H23" s="205">
        <v>2532157.6</v>
      </c>
      <c r="I23" s="205">
        <v>10350.9</v>
      </c>
      <c r="J23" s="202"/>
    </row>
    <row r="24" spans="1:10" ht="18">
      <c r="A24" s="207" t="s">
        <v>150</v>
      </c>
      <c r="B24" s="205">
        <f t="shared" si="0"/>
        <v>137.67</v>
      </c>
      <c r="C24" s="205">
        <f t="shared" si="1"/>
        <v>-175.33</v>
      </c>
      <c r="D24" s="207" t="s">
        <v>151</v>
      </c>
      <c r="E24" s="205">
        <f t="shared" si="2"/>
        <v>167.37</v>
      </c>
      <c r="F24" s="205">
        <f t="shared" si="3"/>
        <v>2544.52</v>
      </c>
      <c r="G24" s="206"/>
      <c r="H24" s="205">
        <v>-313</v>
      </c>
      <c r="I24" s="205">
        <v>2377.15</v>
      </c>
      <c r="J24" s="202"/>
    </row>
    <row r="25" spans="1:10" ht="18">
      <c r="A25" s="207" t="s">
        <v>152</v>
      </c>
      <c r="B25" s="205">
        <f t="shared" si="0"/>
        <v>368.88</v>
      </c>
      <c r="C25" s="205">
        <f t="shared" si="1"/>
        <v>5806.64</v>
      </c>
      <c r="D25" s="207" t="s">
        <v>153</v>
      </c>
      <c r="E25" s="205">
        <f t="shared" si="2"/>
        <v>463.58</v>
      </c>
      <c r="F25" s="205">
        <f t="shared" si="3"/>
        <v>14002.57</v>
      </c>
      <c r="G25" s="206"/>
      <c r="H25" s="205">
        <v>5437.76</v>
      </c>
      <c r="I25" s="205">
        <v>13538.99</v>
      </c>
      <c r="J25" s="202"/>
    </row>
    <row r="26" spans="1:10" ht="18">
      <c r="A26" s="207" t="s">
        <v>154</v>
      </c>
      <c r="B26" s="205">
        <f t="shared" si="0"/>
        <v>695.9</v>
      </c>
      <c r="C26" s="205">
        <f t="shared" si="1"/>
        <v>49648.44</v>
      </c>
      <c r="D26" s="207" t="s">
        <v>155</v>
      </c>
      <c r="E26" s="205">
        <f t="shared" si="2"/>
        <v>28558.29</v>
      </c>
      <c r="F26" s="205">
        <f t="shared" si="3"/>
        <v>152277.03</v>
      </c>
      <c r="G26" s="206"/>
      <c r="H26" s="205">
        <v>48952.54</v>
      </c>
      <c r="I26" s="205">
        <v>123718.74</v>
      </c>
      <c r="J26" s="202"/>
    </row>
    <row r="27" spans="1:10" ht="18">
      <c r="A27" s="207" t="s">
        <v>156</v>
      </c>
      <c r="B27" s="205">
        <f t="shared" si="0"/>
        <v>6795.12</v>
      </c>
      <c r="C27" s="205">
        <f t="shared" si="1"/>
        <v>26221.629999999997</v>
      </c>
      <c r="D27" s="207" t="s">
        <v>157</v>
      </c>
      <c r="E27" s="205">
        <f t="shared" si="2"/>
        <v>1371</v>
      </c>
      <c r="F27" s="205">
        <f t="shared" si="3"/>
        <v>14709.46</v>
      </c>
      <c r="G27" s="206"/>
      <c r="H27" s="205">
        <v>19426.51</v>
      </c>
      <c r="I27" s="205">
        <v>13338.46</v>
      </c>
      <c r="J27" s="202"/>
    </row>
    <row r="28" spans="1:10" ht="18">
      <c r="A28" s="207" t="s">
        <v>158</v>
      </c>
      <c r="B28" s="205">
        <f t="shared" si="0"/>
        <v>2973.14</v>
      </c>
      <c r="C28" s="205">
        <f t="shared" si="1"/>
        <v>-8652.6</v>
      </c>
      <c r="D28" s="207" t="s">
        <v>159</v>
      </c>
      <c r="E28" s="205">
        <f t="shared" si="2"/>
        <v>5002.66</v>
      </c>
      <c r="F28" s="205">
        <f t="shared" si="3"/>
        <v>26026.02</v>
      </c>
      <c r="G28" s="206"/>
      <c r="H28" s="205">
        <v>-11625.74</v>
      </c>
      <c r="I28" s="205">
        <v>21023.36</v>
      </c>
      <c r="J28" s="202"/>
    </row>
    <row r="29" spans="1:10" ht="18">
      <c r="A29" s="207" t="s">
        <v>160</v>
      </c>
      <c r="B29" s="205">
        <f t="shared" si="0"/>
        <v>82.16</v>
      </c>
      <c r="C29" s="205">
        <f t="shared" si="1"/>
        <v>4673.8</v>
      </c>
      <c r="D29" s="207" t="s">
        <v>161</v>
      </c>
      <c r="E29" s="205">
        <f t="shared" si="2"/>
        <v>2491.77</v>
      </c>
      <c r="F29" s="205">
        <f t="shared" si="3"/>
        <v>55510.7</v>
      </c>
      <c r="G29" s="206"/>
      <c r="H29" s="205">
        <v>4591.64</v>
      </c>
      <c r="I29" s="205">
        <v>53018.93</v>
      </c>
      <c r="J29" s="202"/>
    </row>
    <row r="30" spans="1:10" ht="18">
      <c r="A30" s="207" t="s">
        <v>162</v>
      </c>
      <c r="B30" s="205">
        <f t="shared" si="0"/>
        <v>119963.11</v>
      </c>
      <c r="C30" s="205">
        <f t="shared" si="1"/>
        <v>196317.53999999998</v>
      </c>
      <c r="D30" s="207" t="s">
        <v>163</v>
      </c>
      <c r="E30" s="205">
        <f t="shared" si="2"/>
        <v>24970.85</v>
      </c>
      <c r="F30" s="205">
        <f t="shared" si="3"/>
        <v>189551.4</v>
      </c>
      <c r="G30" s="206"/>
      <c r="H30" s="205">
        <v>76354.43</v>
      </c>
      <c r="I30" s="205">
        <v>164580.55</v>
      </c>
      <c r="J30" s="202"/>
    </row>
    <row r="31" spans="1:10" ht="18">
      <c r="A31" s="207" t="s">
        <v>164</v>
      </c>
      <c r="B31" s="205">
        <f t="shared" si="0"/>
        <v>5798.22</v>
      </c>
      <c r="C31" s="205">
        <f t="shared" si="1"/>
        <v>29040.460000000003</v>
      </c>
      <c r="D31" s="207" t="s">
        <v>165</v>
      </c>
      <c r="E31" s="205">
        <f t="shared" si="2"/>
        <v>18.19</v>
      </c>
      <c r="F31" s="205">
        <f t="shared" si="3"/>
        <v>2871.98</v>
      </c>
      <c r="G31" s="206"/>
      <c r="H31" s="205">
        <v>23242.24</v>
      </c>
      <c r="I31" s="205">
        <v>2853.79</v>
      </c>
      <c r="J31" s="202"/>
    </row>
    <row r="32" spans="1:10" ht="18">
      <c r="A32" s="207" t="s">
        <v>166</v>
      </c>
      <c r="B32" s="205">
        <f t="shared" si="0"/>
        <v>7991.97</v>
      </c>
      <c r="C32" s="205">
        <f t="shared" si="1"/>
        <v>19376.1</v>
      </c>
      <c r="D32" s="207" t="s">
        <v>167</v>
      </c>
      <c r="E32" s="205">
        <f t="shared" si="2"/>
        <v>0</v>
      </c>
      <c r="F32" s="205">
        <f t="shared" si="3"/>
        <v>4554.74</v>
      </c>
      <c r="G32" s="206"/>
      <c r="H32" s="205">
        <v>11384.13</v>
      </c>
      <c r="I32" s="205">
        <v>4554.74</v>
      </c>
      <c r="J32" s="202"/>
    </row>
    <row r="33" spans="1:10" ht="18">
      <c r="A33" s="207" t="s">
        <v>168</v>
      </c>
      <c r="B33" s="205">
        <f t="shared" si="0"/>
        <v>10687.5</v>
      </c>
      <c r="C33" s="205">
        <f t="shared" si="1"/>
        <v>13147.56</v>
      </c>
      <c r="D33" s="207" t="s">
        <v>169</v>
      </c>
      <c r="E33" s="205">
        <f t="shared" si="2"/>
        <v>45816.770000000004</v>
      </c>
      <c r="F33" s="205">
        <f t="shared" si="3"/>
        <v>154957.79</v>
      </c>
      <c r="G33" s="206"/>
      <c r="H33" s="205">
        <v>2460.06</v>
      </c>
      <c r="I33" s="205">
        <v>109141.02</v>
      </c>
      <c r="J33" s="202"/>
    </row>
    <row r="34" spans="1:10" ht="18">
      <c r="A34" s="207" t="s">
        <v>170</v>
      </c>
      <c r="B34" s="205">
        <f t="shared" si="0"/>
        <v>29562.809999999998</v>
      </c>
      <c r="C34" s="205">
        <f t="shared" si="1"/>
        <v>83092.61</v>
      </c>
      <c r="D34" s="207" t="s">
        <v>171</v>
      </c>
      <c r="E34" s="205">
        <f t="shared" si="2"/>
        <v>752640.3200000001</v>
      </c>
      <c r="F34" s="205">
        <f t="shared" si="3"/>
        <v>1512439.3</v>
      </c>
      <c r="G34" s="206"/>
      <c r="H34" s="205">
        <v>53529.8</v>
      </c>
      <c r="I34" s="205">
        <v>759798.98</v>
      </c>
      <c r="J34" s="202"/>
    </row>
    <row r="35" spans="1:10" ht="18">
      <c r="A35" s="207" t="s">
        <v>172</v>
      </c>
      <c r="B35" s="205">
        <f t="shared" si="0"/>
        <v>181.63</v>
      </c>
      <c r="C35" s="205">
        <f t="shared" si="1"/>
        <v>1779.63</v>
      </c>
      <c r="D35" s="207" t="s">
        <v>173</v>
      </c>
      <c r="E35" s="205">
        <f t="shared" si="2"/>
        <v>2714.58</v>
      </c>
      <c r="F35" s="205">
        <f t="shared" si="3"/>
        <v>10581.86</v>
      </c>
      <c r="G35" s="206"/>
      <c r="H35" s="205">
        <v>1598</v>
      </c>
      <c r="I35" s="205">
        <v>7867.28</v>
      </c>
      <c r="J35" s="202"/>
    </row>
    <row r="36" spans="1:10" ht="18">
      <c r="A36" s="207" t="s">
        <v>174</v>
      </c>
      <c r="B36" s="205">
        <f t="shared" si="0"/>
        <v>3923.71</v>
      </c>
      <c r="C36" s="205">
        <f t="shared" si="1"/>
        <v>46022.34</v>
      </c>
      <c r="D36" s="207" t="s">
        <v>175</v>
      </c>
      <c r="E36" s="205">
        <f t="shared" si="2"/>
        <v>3370</v>
      </c>
      <c r="F36" s="205">
        <f t="shared" si="3"/>
        <v>11032.61</v>
      </c>
      <c r="G36" s="206"/>
      <c r="H36" s="205">
        <v>42098.63</v>
      </c>
      <c r="I36" s="205">
        <v>7662.61</v>
      </c>
      <c r="J36" s="202"/>
    </row>
    <row r="37" spans="1:10" ht="18">
      <c r="A37" s="207" t="s">
        <v>176</v>
      </c>
      <c r="B37" s="205">
        <f aca="true" t="shared" si="4" ref="B37:B53">E96</f>
        <v>172920.82</v>
      </c>
      <c r="C37" s="205">
        <f aca="true" t="shared" si="5" ref="C37:C53">B37+H37</f>
        <v>829109.0700000001</v>
      </c>
      <c r="D37" s="207" t="s">
        <v>177</v>
      </c>
      <c r="E37" s="205">
        <f t="shared" si="2"/>
        <v>24908.489999999998</v>
      </c>
      <c r="F37" s="205">
        <f t="shared" si="3"/>
        <v>134932.04</v>
      </c>
      <c r="G37" s="206"/>
      <c r="H37" s="205">
        <v>656188.25</v>
      </c>
      <c r="I37" s="205">
        <v>110023.55</v>
      </c>
      <c r="J37" s="202"/>
    </row>
    <row r="38" spans="1:10" ht="18">
      <c r="A38" s="207" t="s">
        <v>178</v>
      </c>
      <c r="B38" s="205">
        <f t="shared" si="4"/>
        <v>0</v>
      </c>
      <c r="C38" s="205">
        <f t="shared" si="5"/>
        <v>792.81</v>
      </c>
      <c r="D38" s="207" t="s">
        <v>179</v>
      </c>
      <c r="E38" s="205">
        <f t="shared" si="2"/>
        <v>37331</v>
      </c>
      <c r="F38" s="205">
        <f t="shared" si="3"/>
        <v>184527.72</v>
      </c>
      <c r="G38" s="206"/>
      <c r="H38" s="205">
        <v>792.81</v>
      </c>
      <c r="I38" s="205">
        <v>147196.72</v>
      </c>
      <c r="J38" s="202"/>
    </row>
    <row r="39" spans="1:10" ht="18">
      <c r="A39" s="207" t="s">
        <v>180</v>
      </c>
      <c r="B39" s="205">
        <f t="shared" si="4"/>
        <v>15</v>
      </c>
      <c r="C39" s="205">
        <f t="shared" si="5"/>
        <v>3751.18</v>
      </c>
      <c r="D39" s="207" t="s">
        <v>181</v>
      </c>
      <c r="E39" s="205">
        <f t="shared" si="2"/>
        <v>1577.8300000000002</v>
      </c>
      <c r="F39" s="205">
        <f t="shared" si="3"/>
        <v>16203.82</v>
      </c>
      <c r="G39" s="206"/>
      <c r="H39" s="205">
        <v>3736.18</v>
      </c>
      <c r="I39" s="205">
        <v>14625.99</v>
      </c>
      <c r="J39" s="202"/>
    </row>
    <row r="40" spans="1:10" ht="18">
      <c r="A40" s="207" t="s">
        <v>182</v>
      </c>
      <c r="B40" s="205">
        <f t="shared" si="4"/>
        <v>1637.45</v>
      </c>
      <c r="C40" s="205">
        <f t="shared" si="5"/>
        <v>22145.95</v>
      </c>
      <c r="D40" s="207" t="s">
        <v>183</v>
      </c>
      <c r="E40" s="205">
        <f t="shared" si="2"/>
        <v>0</v>
      </c>
      <c r="F40" s="205">
        <f t="shared" si="3"/>
        <v>1529.22</v>
      </c>
      <c r="G40" s="206"/>
      <c r="H40" s="205">
        <v>20508.5</v>
      </c>
      <c r="I40" s="205">
        <v>1529.22</v>
      </c>
      <c r="J40" s="202"/>
    </row>
    <row r="41" spans="1:10" ht="18">
      <c r="A41" s="207" t="s">
        <v>184</v>
      </c>
      <c r="B41" s="205">
        <f t="shared" si="4"/>
        <v>1332.86</v>
      </c>
      <c r="C41" s="205">
        <f t="shared" si="5"/>
        <v>18801.33</v>
      </c>
      <c r="D41" s="207" t="s">
        <v>185</v>
      </c>
      <c r="E41" s="205">
        <f t="shared" si="2"/>
        <v>-743.94</v>
      </c>
      <c r="F41" s="205">
        <f t="shared" si="3"/>
        <v>7533.029999999999</v>
      </c>
      <c r="G41" s="206"/>
      <c r="H41" s="205">
        <v>17468.47</v>
      </c>
      <c r="I41" s="205">
        <v>8276.97</v>
      </c>
      <c r="J41" s="202"/>
    </row>
    <row r="42" spans="1:10" ht="18">
      <c r="A42" s="207" t="s">
        <v>186</v>
      </c>
      <c r="B42" s="205">
        <f t="shared" si="4"/>
        <v>2335.37</v>
      </c>
      <c r="C42" s="205">
        <f t="shared" si="5"/>
        <v>4579.1</v>
      </c>
      <c r="D42" s="207" t="s">
        <v>218</v>
      </c>
      <c r="E42" s="205">
        <f t="shared" si="2"/>
        <v>0</v>
      </c>
      <c r="F42" s="205">
        <f t="shared" si="3"/>
        <v>2056.71</v>
      </c>
      <c r="G42" s="206"/>
      <c r="H42" s="205">
        <v>2243.73</v>
      </c>
      <c r="I42" s="205">
        <v>2056.71</v>
      </c>
      <c r="J42" s="202"/>
    </row>
    <row r="43" spans="1:10" ht="18">
      <c r="A43" s="207" t="s">
        <v>188</v>
      </c>
      <c r="B43" s="205">
        <f t="shared" si="4"/>
        <v>256.52</v>
      </c>
      <c r="C43" s="205">
        <f t="shared" si="5"/>
        <v>5408.65</v>
      </c>
      <c r="D43" s="207" t="s">
        <v>189</v>
      </c>
      <c r="E43" s="205">
        <f t="shared" si="2"/>
        <v>135.92</v>
      </c>
      <c r="F43" s="205">
        <f t="shared" si="3"/>
        <v>-7793.38</v>
      </c>
      <c r="G43" s="206"/>
      <c r="H43" s="205">
        <v>5152.13</v>
      </c>
      <c r="I43" s="205">
        <v>-7929.3</v>
      </c>
      <c r="J43" s="202"/>
    </row>
    <row r="44" spans="1:10" ht="18">
      <c r="A44" s="207" t="s">
        <v>190</v>
      </c>
      <c r="B44" s="205">
        <f t="shared" si="4"/>
        <v>1249.9</v>
      </c>
      <c r="C44" s="205">
        <f t="shared" si="5"/>
        <v>16455.07</v>
      </c>
      <c r="D44" s="207" t="s">
        <v>191</v>
      </c>
      <c r="E44" s="205">
        <f t="shared" si="2"/>
        <v>514</v>
      </c>
      <c r="F44" s="205">
        <f t="shared" si="3"/>
        <v>14667.42</v>
      </c>
      <c r="G44" s="206"/>
      <c r="H44" s="205">
        <v>15205.17</v>
      </c>
      <c r="I44" s="205">
        <v>14153.42</v>
      </c>
      <c r="J44" s="202"/>
    </row>
    <row r="45" spans="1:10" ht="18">
      <c r="A45" s="207" t="s">
        <v>192</v>
      </c>
      <c r="B45" s="205">
        <f t="shared" si="4"/>
        <v>4407.5</v>
      </c>
      <c r="C45" s="205">
        <f t="shared" si="5"/>
        <v>9632.619999999999</v>
      </c>
      <c r="D45" s="207" t="s">
        <v>193</v>
      </c>
      <c r="E45" s="205">
        <f t="shared" si="2"/>
        <v>9359.699999999999</v>
      </c>
      <c r="F45" s="205">
        <f t="shared" si="3"/>
        <v>116577.26</v>
      </c>
      <c r="G45" s="206"/>
      <c r="H45" s="205">
        <v>5225.12</v>
      </c>
      <c r="I45" s="205">
        <v>107217.56</v>
      </c>
      <c r="J45" s="202"/>
    </row>
    <row r="46" spans="1:10" ht="18">
      <c r="A46" s="207" t="s">
        <v>194</v>
      </c>
      <c r="B46" s="205">
        <f t="shared" si="4"/>
        <v>83</v>
      </c>
      <c r="C46" s="205">
        <f t="shared" si="5"/>
        <v>87.01</v>
      </c>
      <c r="D46" s="207" t="s">
        <v>195</v>
      </c>
      <c r="E46" s="205">
        <f t="shared" si="2"/>
        <v>948</v>
      </c>
      <c r="F46" s="205">
        <f t="shared" si="3"/>
        <v>-3284.13</v>
      </c>
      <c r="G46" s="206"/>
      <c r="H46" s="205">
        <v>4.01</v>
      </c>
      <c r="I46" s="205">
        <v>-4232.13</v>
      </c>
      <c r="J46" s="202"/>
    </row>
    <row r="47" spans="1:10" ht="18">
      <c r="A47" s="207" t="s">
        <v>196</v>
      </c>
      <c r="B47" s="205">
        <f t="shared" si="4"/>
        <v>168</v>
      </c>
      <c r="C47" s="205">
        <f t="shared" si="5"/>
        <v>26273.34</v>
      </c>
      <c r="D47" s="207" t="s">
        <v>197</v>
      </c>
      <c r="E47" s="205">
        <f t="shared" si="2"/>
        <v>31387.99</v>
      </c>
      <c r="F47" s="205">
        <f t="shared" si="3"/>
        <v>40098.31</v>
      </c>
      <c r="G47" s="206"/>
      <c r="H47" s="205">
        <v>26105.34</v>
      </c>
      <c r="I47" s="205">
        <v>8710.32</v>
      </c>
      <c r="J47" s="202"/>
    </row>
    <row r="48" spans="1:10" ht="18">
      <c r="A48" s="207" t="s">
        <v>198</v>
      </c>
      <c r="B48" s="205">
        <f t="shared" si="4"/>
        <v>0</v>
      </c>
      <c r="C48" s="205">
        <f t="shared" si="5"/>
        <v>2006.43</v>
      </c>
      <c r="D48" s="207" t="s">
        <v>199</v>
      </c>
      <c r="E48" s="205">
        <f t="shared" si="2"/>
        <v>788.66</v>
      </c>
      <c r="F48" s="205">
        <f t="shared" si="3"/>
        <v>14301.96</v>
      </c>
      <c r="G48" s="206"/>
      <c r="H48" s="205">
        <v>2006.43</v>
      </c>
      <c r="I48" s="205">
        <v>13513.3</v>
      </c>
      <c r="J48" s="202"/>
    </row>
    <row r="49" spans="1:10" ht="18">
      <c r="A49" s="207" t="s">
        <v>200</v>
      </c>
      <c r="B49" s="205">
        <f t="shared" si="4"/>
        <v>2246.55</v>
      </c>
      <c r="C49" s="205">
        <f t="shared" si="5"/>
        <v>60537.58</v>
      </c>
      <c r="D49" s="207" t="s">
        <v>201</v>
      </c>
      <c r="E49" s="205">
        <f t="shared" si="2"/>
        <v>125591.52</v>
      </c>
      <c r="F49" s="205">
        <f t="shared" si="3"/>
        <v>353281.47000000003</v>
      </c>
      <c r="G49" s="206"/>
      <c r="H49" s="205">
        <v>58291.03</v>
      </c>
      <c r="I49" s="205">
        <v>227689.95</v>
      </c>
      <c r="J49" s="202"/>
    </row>
    <row r="50" spans="1:10" ht="18">
      <c r="A50" s="207" t="s">
        <v>202</v>
      </c>
      <c r="B50" s="205">
        <f t="shared" si="4"/>
        <v>1106.75</v>
      </c>
      <c r="C50" s="205">
        <f t="shared" si="5"/>
        <v>25402.86</v>
      </c>
      <c r="D50" s="207" t="s">
        <v>203</v>
      </c>
      <c r="E50" s="205">
        <f t="shared" si="2"/>
        <v>37534.380000000005</v>
      </c>
      <c r="F50" s="205">
        <f t="shared" si="3"/>
        <v>162892.75</v>
      </c>
      <c r="G50" s="206"/>
      <c r="H50" s="205">
        <v>24296.11</v>
      </c>
      <c r="I50" s="205">
        <v>125358.37</v>
      </c>
      <c r="J50" s="202"/>
    </row>
    <row r="51" spans="1:10" ht="18">
      <c r="A51" s="207" t="s">
        <v>204</v>
      </c>
      <c r="B51" s="205">
        <f t="shared" si="4"/>
        <v>190786.74</v>
      </c>
      <c r="C51" s="205">
        <f t="shared" si="5"/>
        <v>788456.23</v>
      </c>
      <c r="D51" s="207" t="s">
        <v>205</v>
      </c>
      <c r="E51" s="205">
        <f t="shared" si="2"/>
        <v>38173.759999999995</v>
      </c>
      <c r="F51" s="205">
        <f t="shared" si="3"/>
        <v>532591.1699999999</v>
      </c>
      <c r="G51" s="206"/>
      <c r="H51" s="205">
        <v>597669.49</v>
      </c>
      <c r="I51" s="205">
        <v>494417.41</v>
      </c>
      <c r="J51" s="202"/>
    </row>
    <row r="52" spans="1:10" ht="18">
      <c r="A52" s="207" t="s">
        <v>206</v>
      </c>
      <c r="B52" s="205">
        <f t="shared" si="4"/>
        <v>0</v>
      </c>
      <c r="C52" s="205">
        <f t="shared" si="5"/>
        <v>1021.69</v>
      </c>
      <c r="D52" s="207"/>
      <c r="E52" s="208"/>
      <c r="F52" s="209"/>
      <c r="G52" s="206"/>
      <c r="H52" s="205">
        <v>1021.69</v>
      </c>
      <c r="I52" s="209"/>
      <c r="J52" s="202"/>
    </row>
    <row r="53" spans="1:10" ht="18">
      <c r="A53" s="207" t="s">
        <v>207</v>
      </c>
      <c r="B53" s="205">
        <f t="shared" si="4"/>
        <v>40.54</v>
      </c>
      <c r="C53" s="205">
        <f t="shared" si="5"/>
        <v>6975.41</v>
      </c>
      <c r="D53" s="210" t="s">
        <v>208</v>
      </c>
      <c r="E53" s="211">
        <f>SUM(B5:B53)+SUM(E5:E51)</f>
        <v>3412006.3600000003</v>
      </c>
      <c r="F53" s="211">
        <f>SUM(C5:C53)+SUM(F5:F51)</f>
        <v>10454059.989999998</v>
      </c>
      <c r="G53" s="206"/>
      <c r="H53" s="205">
        <v>6934.87</v>
      </c>
      <c r="I53" s="211">
        <v>0</v>
      </c>
      <c r="J53" s="202"/>
    </row>
    <row r="54" spans="1:9" ht="12.75">
      <c r="A54" s="212"/>
      <c r="B54" s="213"/>
      <c r="C54" s="214"/>
      <c r="D54" s="215"/>
      <c r="E54" s="215"/>
      <c r="F54" s="216" t="s">
        <v>106</v>
      </c>
      <c r="G54" s="196"/>
      <c r="H54" s="215"/>
      <c r="I54" s="215"/>
    </row>
    <row r="55" spans="1:6" ht="12.75">
      <c r="A55" s="196"/>
      <c r="B55" s="196"/>
      <c r="C55" s="196"/>
      <c r="D55" s="196"/>
      <c r="E55" s="196"/>
      <c r="F55" s="196"/>
    </row>
    <row r="57" ht="12.75">
      <c r="A57" s="217" t="s">
        <v>239</v>
      </c>
    </row>
    <row r="58" ht="12.75">
      <c r="A58" s="217" t="s">
        <v>210</v>
      </c>
    </row>
    <row r="59" ht="12.75">
      <c r="A59" s="217" t="s">
        <v>211</v>
      </c>
    </row>
    <row r="63" spans="1:11" ht="18">
      <c r="A63" s="218"/>
      <c r="B63" s="219">
        <v>10601</v>
      </c>
      <c r="C63" s="220">
        <v>10602</v>
      </c>
      <c r="D63" s="220">
        <v>10603</v>
      </c>
      <c r="E63" s="221" t="s">
        <v>219</v>
      </c>
      <c r="F63" s="218"/>
      <c r="G63" s="219">
        <v>10601</v>
      </c>
      <c r="H63" s="220">
        <v>10602</v>
      </c>
      <c r="I63" s="220">
        <v>10603</v>
      </c>
      <c r="J63" s="221" t="s">
        <v>219</v>
      </c>
      <c r="K63" s="202"/>
    </row>
    <row r="64" spans="1:11" ht="18">
      <c r="A64" s="209" t="s">
        <v>112</v>
      </c>
      <c r="B64" s="222">
        <v>659</v>
      </c>
      <c r="C64" s="223">
        <v>12730.45</v>
      </c>
      <c r="D64" s="223">
        <v>451.3</v>
      </c>
      <c r="E64" s="224">
        <f aca="true" t="shared" si="6" ref="E64:E95">SUM(B64:D64)</f>
        <v>13840.75</v>
      </c>
      <c r="F64" s="209" t="s">
        <v>113</v>
      </c>
      <c r="G64" s="223">
        <v>3480</v>
      </c>
      <c r="H64" s="223">
        <v>2528.91</v>
      </c>
      <c r="I64" s="223">
        <v>977.93</v>
      </c>
      <c r="J64" s="224">
        <f aca="true" t="shared" si="7" ref="J64:J110">SUM(G64:I64)</f>
        <v>6986.84</v>
      </c>
      <c r="K64" s="202"/>
    </row>
    <row r="65" spans="1:11" ht="18">
      <c r="A65" s="209" t="s">
        <v>114</v>
      </c>
      <c r="B65" s="222">
        <v>0</v>
      </c>
      <c r="C65" s="223">
        <v>1693.12</v>
      </c>
      <c r="D65" s="223">
        <v>248.8</v>
      </c>
      <c r="E65" s="224">
        <f t="shared" si="6"/>
        <v>1941.9199999999998</v>
      </c>
      <c r="F65" s="209" t="s">
        <v>115</v>
      </c>
      <c r="G65" s="223">
        <v>0</v>
      </c>
      <c r="H65" s="223">
        <v>278</v>
      </c>
      <c r="I65" s="223">
        <v>0</v>
      </c>
      <c r="J65" s="224">
        <f t="shared" si="7"/>
        <v>278</v>
      </c>
      <c r="K65" s="202"/>
    </row>
    <row r="66" spans="1:11" ht="18">
      <c r="A66" s="209" t="s">
        <v>116</v>
      </c>
      <c r="B66" s="222">
        <v>0</v>
      </c>
      <c r="C66" s="223">
        <v>242</v>
      </c>
      <c r="D66" s="223">
        <v>1176.01</v>
      </c>
      <c r="E66" s="224">
        <f t="shared" si="6"/>
        <v>1418.01</v>
      </c>
      <c r="F66" s="209" t="s">
        <v>117</v>
      </c>
      <c r="G66" s="223">
        <v>7238</v>
      </c>
      <c r="H66" s="223">
        <v>15</v>
      </c>
      <c r="I66" s="223">
        <v>0</v>
      </c>
      <c r="J66" s="224">
        <f t="shared" si="7"/>
        <v>7253</v>
      </c>
      <c r="K66" s="202"/>
    </row>
    <row r="67" spans="1:11" ht="18">
      <c r="A67" s="209" t="s">
        <v>118</v>
      </c>
      <c r="B67" s="222">
        <v>0</v>
      </c>
      <c r="C67" s="223">
        <v>0</v>
      </c>
      <c r="D67" s="223">
        <v>0</v>
      </c>
      <c r="E67" s="224">
        <f t="shared" si="6"/>
        <v>0</v>
      </c>
      <c r="F67" s="209" t="s">
        <v>119</v>
      </c>
      <c r="G67" s="223">
        <v>9542</v>
      </c>
      <c r="H67" s="223">
        <v>4478.07</v>
      </c>
      <c r="I67" s="223">
        <v>-942.73</v>
      </c>
      <c r="J67" s="224">
        <f t="shared" si="7"/>
        <v>13077.34</v>
      </c>
      <c r="K67" s="202"/>
    </row>
    <row r="68" spans="1:11" ht="18">
      <c r="A68" s="209" t="s">
        <v>120</v>
      </c>
      <c r="B68" s="222">
        <v>621872</v>
      </c>
      <c r="C68" s="223">
        <v>10778.5</v>
      </c>
      <c r="D68" s="223">
        <v>2024.43</v>
      </c>
      <c r="E68" s="224">
        <f t="shared" si="6"/>
        <v>634674.93</v>
      </c>
      <c r="F68" s="209" t="s">
        <v>121</v>
      </c>
      <c r="G68" s="223">
        <v>9000</v>
      </c>
      <c r="H68" s="223">
        <v>-150</v>
      </c>
      <c r="I68" s="223">
        <v>208.77</v>
      </c>
      <c r="J68" s="224">
        <f t="shared" si="7"/>
        <v>9058.77</v>
      </c>
      <c r="K68" s="202"/>
    </row>
    <row r="69" spans="1:11" ht="18">
      <c r="A69" s="209" t="s">
        <v>122</v>
      </c>
      <c r="B69" s="222">
        <v>135410</v>
      </c>
      <c r="C69" s="223">
        <v>6214.73</v>
      </c>
      <c r="D69" s="223">
        <v>1587.31</v>
      </c>
      <c r="E69" s="224">
        <f t="shared" si="6"/>
        <v>143212.04</v>
      </c>
      <c r="F69" s="209" t="s">
        <v>123</v>
      </c>
      <c r="G69" s="223">
        <v>0</v>
      </c>
      <c r="H69" s="223">
        <v>992.85</v>
      </c>
      <c r="I69" s="223">
        <v>396.45</v>
      </c>
      <c r="J69" s="224">
        <f t="shared" si="7"/>
        <v>1389.3</v>
      </c>
      <c r="K69" s="202"/>
    </row>
    <row r="70" spans="1:11" ht="18">
      <c r="A70" s="209" t="s">
        <v>124</v>
      </c>
      <c r="B70" s="222">
        <v>0</v>
      </c>
      <c r="C70" s="223">
        <v>8</v>
      </c>
      <c r="D70" s="223">
        <v>45.53</v>
      </c>
      <c r="E70" s="224">
        <f t="shared" si="6"/>
        <v>53.53</v>
      </c>
      <c r="F70" s="209" t="s">
        <v>125</v>
      </c>
      <c r="G70" s="223">
        <v>0</v>
      </c>
      <c r="H70" s="223">
        <v>1044.33</v>
      </c>
      <c r="I70" s="223">
        <v>710.35</v>
      </c>
      <c r="J70" s="224">
        <f t="shared" si="7"/>
        <v>1754.6799999999998</v>
      </c>
      <c r="K70" s="202"/>
    </row>
    <row r="71" spans="1:11" ht="18">
      <c r="A71" s="209" t="s">
        <v>126</v>
      </c>
      <c r="B71" s="222">
        <v>0</v>
      </c>
      <c r="C71" s="223">
        <v>144</v>
      </c>
      <c r="D71" s="223">
        <v>46</v>
      </c>
      <c r="E71" s="224">
        <f t="shared" si="6"/>
        <v>190</v>
      </c>
      <c r="F71" s="209" t="s">
        <v>127</v>
      </c>
      <c r="G71" s="223">
        <v>6819</v>
      </c>
      <c r="H71" s="223">
        <v>10769.18</v>
      </c>
      <c r="I71" s="223">
        <v>2558.64</v>
      </c>
      <c r="J71" s="224">
        <f t="shared" si="7"/>
        <v>20146.82</v>
      </c>
      <c r="K71" s="202"/>
    </row>
    <row r="72" spans="1:11" ht="18">
      <c r="A72" s="209" t="s">
        <v>128</v>
      </c>
      <c r="B72" s="222">
        <v>0</v>
      </c>
      <c r="C72" s="223">
        <v>31</v>
      </c>
      <c r="D72" s="223">
        <v>63.13</v>
      </c>
      <c r="E72" s="224">
        <f t="shared" si="6"/>
        <v>94.13</v>
      </c>
      <c r="F72" s="209" t="s">
        <v>129</v>
      </c>
      <c r="G72" s="223">
        <v>0</v>
      </c>
      <c r="H72" s="223">
        <v>91</v>
      </c>
      <c r="I72" s="223">
        <v>1810.81</v>
      </c>
      <c r="J72" s="224">
        <f t="shared" si="7"/>
        <v>1901.81</v>
      </c>
      <c r="K72" s="202"/>
    </row>
    <row r="73" spans="1:11" ht="18">
      <c r="A73" s="209" t="s">
        <v>130</v>
      </c>
      <c r="B73" s="222">
        <v>7341.85</v>
      </c>
      <c r="C73" s="223">
        <v>1307.71</v>
      </c>
      <c r="D73" s="223">
        <v>329.51</v>
      </c>
      <c r="E73" s="224">
        <f t="shared" si="6"/>
        <v>8979.070000000002</v>
      </c>
      <c r="F73" s="209" t="s">
        <v>131</v>
      </c>
      <c r="G73" s="223">
        <v>340</v>
      </c>
      <c r="H73" s="223">
        <v>15</v>
      </c>
      <c r="I73" s="223">
        <v>114</v>
      </c>
      <c r="J73" s="224">
        <f t="shared" si="7"/>
        <v>469</v>
      </c>
      <c r="K73" s="202"/>
    </row>
    <row r="74" spans="1:11" ht="18">
      <c r="A74" s="209" t="s">
        <v>132</v>
      </c>
      <c r="B74" s="222">
        <v>-208</v>
      </c>
      <c r="C74" s="223">
        <v>313</v>
      </c>
      <c r="D74" s="223">
        <v>124.3</v>
      </c>
      <c r="E74" s="224">
        <f t="shared" si="6"/>
        <v>229.3</v>
      </c>
      <c r="F74" s="209" t="s">
        <v>133</v>
      </c>
      <c r="G74" s="223">
        <v>686</v>
      </c>
      <c r="H74" s="223">
        <v>4152.89</v>
      </c>
      <c r="I74" s="223">
        <v>665.22</v>
      </c>
      <c r="J74" s="224">
        <f t="shared" si="7"/>
        <v>5504.110000000001</v>
      </c>
      <c r="K74" s="202"/>
    </row>
    <row r="75" spans="1:11" ht="18">
      <c r="A75" s="209" t="s">
        <v>134</v>
      </c>
      <c r="B75" s="222">
        <v>240</v>
      </c>
      <c r="C75" s="223">
        <v>1450</v>
      </c>
      <c r="D75" s="223">
        <v>0</v>
      </c>
      <c r="E75" s="224">
        <f t="shared" si="6"/>
        <v>1690</v>
      </c>
      <c r="F75" s="209" t="s">
        <v>135</v>
      </c>
      <c r="G75" s="223">
        <v>0</v>
      </c>
      <c r="H75" s="223">
        <v>0</v>
      </c>
      <c r="I75" s="223">
        <v>11.71</v>
      </c>
      <c r="J75" s="224">
        <f t="shared" si="7"/>
        <v>11.71</v>
      </c>
      <c r="K75" s="202"/>
    </row>
    <row r="76" spans="1:11" ht="18">
      <c r="A76" s="209" t="s">
        <v>136</v>
      </c>
      <c r="B76" s="222">
        <v>11400</v>
      </c>
      <c r="C76" s="223">
        <v>543</v>
      </c>
      <c r="D76" s="223">
        <v>24.29</v>
      </c>
      <c r="E76" s="224">
        <f t="shared" si="6"/>
        <v>11967.29</v>
      </c>
      <c r="F76" s="209" t="s">
        <v>137</v>
      </c>
      <c r="G76" s="223">
        <v>-14</v>
      </c>
      <c r="H76" s="223">
        <v>289.82</v>
      </c>
      <c r="I76" s="223">
        <v>26.42</v>
      </c>
      <c r="J76" s="224">
        <f t="shared" si="7"/>
        <v>302.24</v>
      </c>
      <c r="K76" s="202"/>
    </row>
    <row r="77" spans="1:11" ht="18">
      <c r="A77" s="209" t="s">
        <v>138</v>
      </c>
      <c r="B77" s="222">
        <v>0</v>
      </c>
      <c r="C77" s="223">
        <v>0</v>
      </c>
      <c r="D77" s="223">
        <v>0</v>
      </c>
      <c r="E77" s="224">
        <f t="shared" si="6"/>
        <v>0</v>
      </c>
      <c r="F77" s="209" t="s">
        <v>139</v>
      </c>
      <c r="G77" s="223">
        <v>30675</v>
      </c>
      <c r="H77" s="223">
        <v>42975.32</v>
      </c>
      <c r="I77" s="223">
        <v>419.46</v>
      </c>
      <c r="J77" s="224">
        <f t="shared" si="7"/>
        <v>74069.78000000001</v>
      </c>
      <c r="K77" s="202"/>
    </row>
    <row r="78" spans="1:11" ht="18">
      <c r="A78" s="209" t="s">
        <v>140</v>
      </c>
      <c r="B78" s="222">
        <v>12000</v>
      </c>
      <c r="C78" s="223">
        <v>240</v>
      </c>
      <c r="D78" s="223">
        <v>152.91</v>
      </c>
      <c r="E78" s="224">
        <f t="shared" si="6"/>
        <v>12392.91</v>
      </c>
      <c r="F78" s="209" t="s">
        <v>141</v>
      </c>
      <c r="G78" s="223">
        <v>-4989</v>
      </c>
      <c r="H78" s="223">
        <v>0</v>
      </c>
      <c r="I78" s="223">
        <v>0</v>
      </c>
      <c r="J78" s="224">
        <f t="shared" si="7"/>
        <v>-4989</v>
      </c>
      <c r="K78" s="202"/>
    </row>
    <row r="79" spans="1:11" ht="18">
      <c r="A79" s="209" t="s">
        <v>142</v>
      </c>
      <c r="B79" s="222">
        <v>-2237.07</v>
      </c>
      <c r="C79" s="223">
        <v>5876.75</v>
      </c>
      <c r="D79" s="223">
        <v>752.36</v>
      </c>
      <c r="E79" s="224">
        <f t="shared" si="6"/>
        <v>4392.04</v>
      </c>
      <c r="F79" s="209" t="s">
        <v>143</v>
      </c>
      <c r="G79" s="223">
        <v>0</v>
      </c>
      <c r="H79" s="223">
        <v>0</v>
      </c>
      <c r="I79" s="223">
        <v>0</v>
      </c>
      <c r="J79" s="224">
        <f t="shared" si="7"/>
        <v>0</v>
      </c>
      <c r="K79" s="202"/>
    </row>
    <row r="80" spans="1:11" ht="18">
      <c r="A80" s="209" t="s">
        <v>144</v>
      </c>
      <c r="B80" s="222">
        <v>400</v>
      </c>
      <c r="C80" s="223">
        <v>22</v>
      </c>
      <c r="D80" s="223">
        <v>30</v>
      </c>
      <c r="E80" s="224">
        <f t="shared" si="6"/>
        <v>452</v>
      </c>
      <c r="F80" s="209" t="s">
        <v>145</v>
      </c>
      <c r="G80" s="223">
        <v>26320</v>
      </c>
      <c r="H80" s="223">
        <v>656.89</v>
      </c>
      <c r="I80" s="223">
        <v>503.48</v>
      </c>
      <c r="J80" s="224">
        <f t="shared" si="7"/>
        <v>27480.37</v>
      </c>
      <c r="K80" s="202"/>
    </row>
    <row r="81" spans="1:11" ht="18">
      <c r="A81" s="209" t="s">
        <v>146</v>
      </c>
      <c r="B81" s="222">
        <v>7684</v>
      </c>
      <c r="C81" s="223">
        <v>2959.32</v>
      </c>
      <c r="D81" s="223">
        <v>459.32</v>
      </c>
      <c r="E81" s="224">
        <f t="shared" si="6"/>
        <v>11102.64</v>
      </c>
      <c r="F81" s="209" t="s">
        <v>147</v>
      </c>
      <c r="G81" s="223">
        <v>0</v>
      </c>
      <c r="H81" s="223">
        <v>0</v>
      </c>
      <c r="I81" s="223">
        <v>216.48</v>
      </c>
      <c r="J81" s="224">
        <f t="shared" si="7"/>
        <v>216.48</v>
      </c>
      <c r="K81" s="202"/>
    </row>
    <row r="82" spans="1:11" ht="18">
      <c r="A82" s="209" t="s">
        <v>217</v>
      </c>
      <c r="B82" s="222">
        <v>77534.7</v>
      </c>
      <c r="C82" s="223">
        <v>554315.13</v>
      </c>
      <c r="D82" s="223">
        <v>22261.59</v>
      </c>
      <c r="E82" s="224">
        <f t="shared" si="6"/>
        <v>654111.4199999999</v>
      </c>
      <c r="F82" s="209" t="s">
        <v>149</v>
      </c>
      <c r="G82" s="223">
        <v>0</v>
      </c>
      <c r="H82" s="223">
        <v>2885.74</v>
      </c>
      <c r="I82" s="223">
        <v>625.88</v>
      </c>
      <c r="J82" s="224">
        <f t="shared" si="7"/>
        <v>3511.62</v>
      </c>
      <c r="K82" s="202"/>
    </row>
    <row r="83" spans="1:11" ht="18">
      <c r="A83" s="209" t="s">
        <v>150</v>
      </c>
      <c r="B83" s="222">
        <v>0</v>
      </c>
      <c r="C83" s="223">
        <v>0</v>
      </c>
      <c r="D83" s="223">
        <v>137.67</v>
      </c>
      <c r="E83" s="224">
        <f t="shared" si="6"/>
        <v>137.67</v>
      </c>
      <c r="F83" s="209" t="s">
        <v>151</v>
      </c>
      <c r="G83" s="223">
        <v>0</v>
      </c>
      <c r="H83" s="223">
        <v>63</v>
      </c>
      <c r="I83" s="223">
        <v>104.37</v>
      </c>
      <c r="J83" s="224">
        <f t="shared" si="7"/>
        <v>167.37</v>
      </c>
      <c r="K83" s="202"/>
    </row>
    <row r="84" spans="1:11" ht="18">
      <c r="A84" s="209" t="s">
        <v>152</v>
      </c>
      <c r="B84" s="222">
        <v>0</v>
      </c>
      <c r="C84" s="223">
        <v>351.46</v>
      </c>
      <c r="D84" s="223">
        <v>17.42</v>
      </c>
      <c r="E84" s="224">
        <f t="shared" si="6"/>
        <v>368.88</v>
      </c>
      <c r="F84" s="209" t="s">
        <v>153</v>
      </c>
      <c r="G84" s="223">
        <v>0</v>
      </c>
      <c r="H84" s="223">
        <v>0</v>
      </c>
      <c r="I84" s="223">
        <v>463.58</v>
      </c>
      <c r="J84" s="224">
        <f t="shared" si="7"/>
        <v>463.58</v>
      </c>
      <c r="K84" s="202"/>
    </row>
    <row r="85" spans="1:11" ht="18">
      <c r="A85" s="209" t="s">
        <v>154</v>
      </c>
      <c r="B85" s="222">
        <v>0</v>
      </c>
      <c r="C85" s="223">
        <v>524</v>
      </c>
      <c r="D85" s="223">
        <v>171.9</v>
      </c>
      <c r="E85" s="224">
        <f t="shared" si="6"/>
        <v>695.9</v>
      </c>
      <c r="F85" s="209" t="s">
        <v>155</v>
      </c>
      <c r="G85" s="223">
        <v>24000</v>
      </c>
      <c r="H85" s="223">
        <v>4107.98</v>
      </c>
      <c r="I85" s="223">
        <v>450.31</v>
      </c>
      <c r="J85" s="224">
        <f t="shared" si="7"/>
        <v>28558.29</v>
      </c>
      <c r="K85" s="202"/>
    </row>
    <row r="86" spans="1:11" ht="18">
      <c r="A86" s="209" t="s">
        <v>156</v>
      </c>
      <c r="B86" s="222">
        <v>5000</v>
      </c>
      <c r="C86" s="223">
        <v>1177.78</v>
      </c>
      <c r="D86" s="223">
        <v>617.34</v>
      </c>
      <c r="E86" s="224">
        <f t="shared" si="6"/>
        <v>6795.12</v>
      </c>
      <c r="F86" s="209" t="s">
        <v>157</v>
      </c>
      <c r="G86" s="223">
        <v>0</v>
      </c>
      <c r="H86" s="223">
        <v>1041</v>
      </c>
      <c r="I86" s="223">
        <v>330</v>
      </c>
      <c r="J86" s="224">
        <f t="shared" si="7"/>
        <v>1371</v>
      </c>
      <c r="K86" s="202"/>
    </row>
    <row r="87" spans="1:11" ht="18">
      <c r="A87" s="209" t="s">
        <v>158</v>
      </c>
      <c r="B87" s="222">
        <v>1000</v>
      </c>
      <c r="C87" s="223">
        <v>1485.45</v>
      </c>
      <c r="D87" s="223">
        <v>487.69</v>
      </c>
      <c r="E87" s="224">
        <f t="shared" si="6"/>
        <v>2973.14</v>
      </c>
      <c r="F87" s="209" t="s">
        <v>159</v>
      </c>
      <c r="G87" s="223">
        <v>0</v>
      </c>
      <c r="H87" s="223">
        <v>3663</v>
      </c>
      <c r="I87" s="223">
        <v>1339.66</v>
      </c>
      <c r="J87" s="224">
        <f t="shared" si="7"/>
        <v>5002.66</v>
      </c>
      <c r="K87" s="202"/>
    </row>
    <row r="88" spans="1:11" ht="18">
      <c r="A88" s="209" t="s">
        <v>160</v>
      </c>
      <c r="B88" s="222">
        <v>0</v>
      </c>
      <c r="C88" s="223">
        <v>58.79</v>
      </c>
      <c r="D88" s="223">
        <v>23.37</v>
      </c>
      <c r="E88" s="224">
        <f t="shared" si="6"/>
        <v>82.16</v>
      </c>
      <c r="F88" s="209" t="s">
        <v>161</v>
      </c>
      <c r="G88" s="223">
        <v>0</v>
      </c>
      <c r="H88" s="223">
        <v>1787.63</v>
      </c>
      <c r="I88" s="223">
        <v>704.14</v>
      </c>
      <c r="J88" s="224">
        <f t="shared" si="7"/>
        <v>2491.77</v>
      </c>
      <c r="K88" s="202"/>
    </row>
    <row r="89" spans="1:11" ht="18">
      <c r="A89" s="209" t="s">
        <v>162</v>
      </c>
      <c r="B89" s="222">
        <v>108967</v>
      </c>
      <c r="C89" s="223">
        <v>914</v>
      </c>
      <c r="D89" s="223">
        <v>10082.11</v>
      </c>
      <c r="E89" s="224">
        <f t="shared" si="6"/>
        <v>119963.11</v>
      </c>
      <c r="F89" s="209" t="s">
        <v>163</v>
      </c>
      <c r="G89" s="223">
        <v>10235</v>
      </c>
      <c r="H89" s="223">
        <v>12778.07</v>
      </c>
      <c r="I89" s="223">
        <v>1957.78</v>
      </c>
      <c r="J89" s="224">
        <f t="shared" si="7"/>
        <v>24970.85</v>
      </c>
      <c r="K89" s="202"/>
    </row>
    <row r="90" spans="1:11" ht="18">
      <c r="A90" s="209" t="s">
        <v>164</v>
      </c>
      <c r="B90" s="222">
        <v>0</v>
      </c>
      <c r="C90" s="223">
        <v>5572.04</v>
      </c>
      <c r="D90" s="223">
        <v>226.18</v>
      </c>
      <c r="E90" s="224">
        <f t="shared" si="6"/>
        <v>5798.22</v>
      </c>
      <c r="F90" s="209" t="s">
        <v>165</v>
      </c>
      <c r="G90" s="223">
        <v>0</v>
      </c>
      <c r="H90" s="223">
        <v>0</v>
      </c>
      <c r="I90" s="223">
        <v>18.19</v>
      </c>
      <c r="J90" s="224">
        <f t="shared" si="7"/>
        <v>18.19</v>
      </c>
      <c r="K90" s="202"/>
    </row>
    <row r="91" spans="1:11" ht="18">
      <c r="A91" s="209" t="s">
        <v>166</v>
      </c>
      <c r="B91" s="222">
        <v>0</v>
      </c>
      <c r="C91" s="223">
        <v>7356.05</v>
      </c>
      <c r="D91" s="223">
        <v>635.92</v>
      </c>
      <c r="E91" s="224">
        <f t="shared" si="6"/>
        <v>7991.97</v>
      </c>
      <c r="F91" s="209" t="s">
        <v>167</v>
      </c>
      <c r="G91" s="223">
        <v>0</v>
      </c>
      <c r="H91" s="223">
        <v>0</v>
      </c>
      <c r="I91" s="223">
        <v>0</v>
      </c>
      <c r="J91" s="224">
        <f t="shared" si="7"/>
        <v>0</v>
      </c>
      <c r="K91" s="202"/>
    </row>
    <row r="92" spans="1:11" ht="18">
      <c r="A92" s="209" t="s">
        <v>168</v>
      </c>
      <c r="B92" s="222">
        <v>10000</v>
      </c>
      <c r="C92" s="223">
        <v>413</v>
      </c>
      <c r="D92" s="223">
        <v>274.5</v>
      </c>
      <c r="E92" s="224">
        <f t="shared" si="6"/>
        <v>10687.5</v>
      </c>
      <c r="F92" s="209" t="s">
        <v>169</v>
      </c>
      <c r="G92" s="223">
        <v>40419</v>
      </c>
      <c r="H92" s="223">
        <v>3048.83</v>
      </c>
      <c r="I92" s="223">
        <v>2348.94</v>
      </c>
      <c r="J92" s="224">
        <f t="shared" si="7"/>
        <v>45816.770000000004</v>
      </c>
      <c r="K92" s="202"/>
    </row>
    <row r="93" spans="1:11" ht="18">
      <c r="A93" s="209" t="s">
        <v>170</v>
      </c>
      <c r="B93" s="222">
        <v>15210</v>
      </c>
      <c r="C93" s="223">
        <v>12254.35</v>
      </c>
      <c r="D93" s="223">
        <v>2098.46</v>
      </c>
      <c r="E93" s="224">
        <f t="shared" si="6"/>
        <v>29562.809999999998</v>
      </c>
      <c r="F93" s="209" t="s">
        <v>171</v>
      </c>
      <c r="G93" s="223">
        <v>497841.85</v>
      </c>
      <c r="H93" s="223">
        <v>227642.79</v>
      </c>
      <c r="I93" s="223">
        <v>27155.68</v>
      </c>
      <c r="J93" s="224">
        <f t="shared" si="7"/>
        <v>752640.3200000001</v>
      </c>
      <c r="K93" s="202"/>
    </row>
    <row r="94" spans="1:11" ht="18">
      <c r="A94" s="209" t="s">
        <v>172</v>
      </c>
      <c r="B94" s="222">
        <v>181.63</v>
      </c>
      <c r="C94" s="223">
        <v>0</v>
      </c>
      <c r="D94" s="223">
        <v>0</v>
      </c>
      <c r="E94" s="224">
        <f t="shared" si="6"/>
        <v>181.63</v>
      </c>
      <c r="F94" s="209" t="s">
        <v>173</v>
      </c>
      <c r="G94" s="223">
        <v>0</v>
      </c>
      <c r="H94" s="223">
        <v>1978.05</v>
      </c>
      <c r="I94" s="223">
        <v>736.53</v>
      </c>
      <c r="J94" s="224">
        <f t="shared" si="7"/>
        <v>2714.58</v>
      </c>
      <c r="K94" s="202"/>
    </row>
    <row r="95" spans="1:11" ht="18">
      <c r="A95" s="209" t="s">
        <v>174</v>
      </c>
      <c r="B95" s="222">
        <v>-2642</v>
      </c>
      <c r="C95" s="223">
        <v>5082.96</v>
      </c>
      <c r="D95" s="223">
        <v>1482.75</v>
      </c>
      <c r="E95" s="224">
        <f t="shared" si="6"/>
        <v>3923.71</v>
      </c>
      <c r="F95" s="209" t="s">
        <v>175</v>
      </c>
      <c r="G95" s="223">
        <v>3370</v>
      </c>
      <c r="H95" s="223">
        <v>0</v>
      </c>
      <c r="I95" s="223">
        <v>0</v>
      </c>
      <c r="J95" s="224">
        <f t="shared" si="7"/>
        <v>3370</v>
      </c>
      <c r="K95" s="202"/>
    </row>
    <row r="96" spans="1:11" ht="18">
      <c r="A96" s="209" t="s">
        <v>176</v>
      </c>
      <c r="B96" s="222">
        <v>142223.47</v>
      </c>
      <c r="C96" s="223">
        <v>25420.06</v>
      </c>
      <c r="D96" s="223">
        <v>5277.29</v>
      </c>
      <c r="E96" s="224">
        <f aca="true" t="shared" si="8" ref="E96:E112">SUM(B96:D96)</f>
        <v>172920.82</v>
      </c>
      <c r="F96" s="209" t="s">
        <v>177</v>
      </c>
      <c r="G96" s="223">
        <v>6491.48</v>
      </c>
      <c r="H96" s="223">
        <v>13541.27</v>
      </c>
      <c r="I96" s="223">
        <v>4875.74</v>
      </c>
      <c r="J96" s="224">
        <f t="shared" si="7"/>
        <v>24908.489999999998</v>
      </c>
      <c r="K96" s="202"/>
    </row>
    <row r="97" spans="1:11" ht="18">
      <c r="A97" s="209" t="s">
        <v>178</v>
      </c>
      <c r="B97" s="222">
        <v>0</v>
      </c>
      <c r="C97" s="223">
        <v>0</v>
      </c>
      <c r="D97" s="223">
        <v>0</v>
      </c>
      <c r="E97" s="224">
        <f t="shared" si="8"/>
        <v>0</v>
      </c>
      <c r="F97" s="209" t="s">
        <v>179</v>
      </c>
      <c r="G97" s="223">
        <v>20104.62</v>
      </c>
      <c r="H97" s="223">
        <v>15297.1</v>
      </c>
      <c r="I97" s="223">
        <v>1929.28</v>
      </c>
      <c r="J97" s="224">
        <f t="shared" si="7"/>
        <v>37331</v>
      </c>
      <c r="K97" s="202"/>
    </row>
    <row r="98" spans="1:11" ht="18">
      <c r="A98" s="209" t="s">
        <v>180</v>
      </c>
      <c r="B98" s="222">
        <v>-210</v>
      </c>
      <c r="C98" s="223">
        <v>210</v>
      </c>
      <c r="D98" s="223">
        <v>15</v>
      </c>
      <c r="E98" s="224">
        <f t="shared" si="8"/>
        <v>15</v>
      </c>
      <c r="F98" s="209" t="s">
        <v>181</v>
      </c>
      <c r="G98" s="223">
        <v>1118</v>
      </c>
      <c r="H98" s="223">
        <v>299.11</v>
      </c>
      <c r="I98" s="223">
        <v>160.72</v>
      </c>
      <c r="J98" s="224">
        <f t="shared" si="7"/>
        <v>1577.8300000000002</v>
      </c>
      <c r="K98" s="202"/>
    </row>
    <row r="99" spans="1:11" ht="18">
      <c r="A99" s="209" t="s">
        <v>182</v>
      </c>
      <c r="B99" s="222">
        <v>800</v>
      </c>
      <c r="C99" s="223">
        <v>749</v>
      </c>
      <c r="D99" s="223">
        <v>88.45</v>
      </c>
      <c r="E99" s="224">
        <f t="shared" si="8"/>
        <v>1637.45</v>
      </c>
      <c r="F99" s="209" t="s">
        <v>183</v>
      </c>
      <c r="G99" s="223">
        <v>0</v>
      </c>
      <c r="H99" s="223">
        <v>0</v>
      </c>
      <c r="I99" s="223">
        <v>0</v>
      </c>
      <c r="J99" s="224">
        <f t="shared" si="7"/>
        <v>0</v>
      </c>
      <c r="K99" s="202"/>
    </row>
    <row r="100" spans="1:11" ht="18">
      <c r="A100" s="209" t="s">
        <v>184</v>
      </c>
      <c r="B100" s="222">
        <v>0</v>
      </c>
      <c r="C100" s="223">
        <v>1108.83</v>
      </c>
      <c r="D100" s="223">
        <v>224.03</v>
      </c>
      <c r="E100" s="224">
        <f t="shared" si="8"/>
        <v>1332.86</v>
      </c>
      <c r="F100" s="209" t="s">
        <v>185</v>
      </c>
      <c r="G100" s="223">
        <v>0</v>
      </c>
      <c r="H100" s="223">
        <v>-653</v>
      </c>
      <c r="I100" s="223">
        <v>-90.94</v>
      </c>
      <c r="J100" s="224">
        <f t="shared" si="7"/>
        <v>-743.94</v>
      </c>
      <c r="K100" s="202"/>
    </row>
    <row r="101" spans="1:11" ht="18">
      <c r="A101" s="209" t="s">
        <v>186</v>
      </c>
      <c r="B101" s="222">
        <v>0</v>
      </c>
      <c r="C101" s="223">
        <v>1344</v>
      </c>
      <c r="D101" s="223">
        <v>991.37</v>
      </c>
      <c r="E101" s="224">
        <f t="shared" si="8"/>
        <v>2335.37</v>
      </c>
      <c r="F101" s="209" t="s">
        <v>218</v>
      </c>
      <c r="G101" s="223">
        <v>0</v>
      </c>
      <c r="H101" s="223">
        <v>0</v>
      </c>
      <c r="I101" s="223">
        <v>0</v>
      </c>
      <c r="J101" s="224">
        <f t="shared" si="7"/>
        <v>0</v>
      </c>
      <c r="K101" s="202"/>
    </row>
    <row r="102" spans="1:11" ht="18">
      <c r="A102" s="209" t="s">
        <v>188</v>
      </c>
      <c r="B102" s="222">
        <v>0</v>
      </c>
      <c r="C102" s="223">
        <v>237</v>
      </c>
      <c r="D102" s="223">
        <v>19.52</v>
      </c>
      <c r="E102" s="224">
        <f t="shared" si="8"/>
        <v>256.52</v>
      </c>
      <c r="F102" s="209" t="s">
        <v>189</v>
      </c>
      <c r="G102" s="223">
        <v>0</v>
      </c>
      <c r="H102" s="223">
        <v>0</v>
      </c>
      <c r="I102" s="223">
        <v>135.92</v>
      </c>
      <c r="J102" s="224">
        <f t="shared" si="7"/>
        <v>135.92</v>
      </c>
      <c r="K102" s="202"/>
    </row>
    <row r="103" spans="1:11" ht="18">
      <c r="A103" s="209" t="s">
        <v>190</v>
      </c>
      <c r="B103" s="222">
        <v>1100</v>
      </c>
      <c r="C103" s="223">
        <v>29</v>
      </c>
      <c r="D103" s="223">
        <v>120.9</v>
      </c>
      <c r="E103" s="224">
        <f t="shared" si="8"/>
        <v>1249.9</v>
      </c>
      <c r="F103" s="209" t="s">
        <v>191</v>
      </c>
      <c r="G103" s="223">
        <v>0</v>
      </c>
      <c r="H103" s="223">
        <v>499</v>
      </c>
      <c r="I103" s="223">
        <v>15</v>
      </c>
      <c r="J103" s="224">
        <f t="shared" si="7"/>
        <v>514</v>
      </c>
      <c r="K103" s="202"/>
    </row>
    <row r="104" spans="1:11" ht="18">
      <c r="A104" s="209" t="s">
        <v>192</v>
      </c>
      <c r="B104" s="222">
        <v>1750</v>
      </c>
      <c r="C104" s="223">
        <v>1684.5</v>
      </c>
      <c r="D104" s="223">
        <v>973</v>
      </c>
      <c r="E104" s="224">
        <f t="shared" si="8"/>
        <v>4407.5</v>
      </c>
      <c r="F104" s="209" t="s">
        <v>193</v>
      </c>
      <c r="G104" s="223">
        <v>3070</v>
      </c>
      <c r="H104" s="223">
        <v>4745.98</v>
      </c>
      <c r="I104" s="223">
        <v>1543.72</v>
      </c>
      <c r="J104" s="224">
        <f t="shared" si="7"/>
        <v>9359.699999999999</v>
      </c>
      <c r="K104" s="202"/>
    </row>
    <row r="105" spans="1:11" ht="18">
      <c r="A105" s="209" t="s">
        <v>194</v>
      </c>
      <c r="B105" s="222">
        <v>0</v>
      </c>
      <c r="C105" s="223">
        <v>83</v>
      </c>
      <c r="D105" s="223">
        <v>0</v>
      </c>
      <c r="E105" s="224">
        <f t="shared" si="8"/>
        <v>83</v>
      </c>
      <c r="F105" s="209" t="s">
        <v>195</v>
      </c>
      <c r="G105" s="223">
        <v>0</v>
      </c>
      <c r="H105" s="223">
        <v>933</v>
      </c>
      <c r="I105" s="223">
        <v>15</v>
      </c>
      <c r="J105" s="224">
        <f t="shared" si="7"/>
        <v>948</v>
      </c>
      <c r="K105" s="202"/>
    </row>
    <row r="106" spans="1:11" ht="18">
      <c r="A106" s="209" t="s">
        <v>196</v>
      </c>
      <c r="B106" s="222">
        <v>115</v>
      </c>
      <c r="C106" s="223">
        <v>38</v>
      </c>
      <c r="D106" s="223">
        <v>15</v>
      </c>
      <c r="E106" s="224">
        <f t="shared" si="8"/>
        <v>168</v>
      </c>
      <c r="F106" s="209" t="s">
        <v>197</v>
      </c>
      <c r="G106" s="223">
        <v>114</v>
      </c>
      <c r="H106" s="223">
        <v>31273.99</v>
      </c>
      <c r="I106" s="223">
        <v>0</v>
      </c>
      <c r="J106" s="224">
        <f t="shared" si="7"/>
        <v>31387.99</v>
      </c>
      <c r="K106" s="202"/>
    </row>
    <row r="107" spans="1:11" ht="18">
      <c r="A107" s="209" t="s">
        <v>198</v>
      </c>
      <c r="B107" s="222">
        <v>0</v>
      </c>
      <c r="C107" s="223">
        <v>0</v>
      </c>
      <c r="D107" s="223">
        <v>0</v>
      </c>
      <c r="E107" s="224">
        <f t="shared" si="8"/>
        <v>0</v>
      </c>
      <c r="F107" s="209" t="s">
        <v>199</v>
      </c>
      <c r="G107" s="223">
        <v>0</v>
      </c>
      <c r="H107" s="223">
        <v>606</v>
      </c>
      <c r="I107" s="223">
        <v>182.66</v>
      </c>
      <c r="J107" s="224">
        <f t="shared" si="7"/>
        <v>788.66</v>
      </c>
      <c r="K107" s="202"/>
    </row>
    <row r="108" spans="1:11" ht="18">
      <c r="A108" s="209" t="s">
        <v>200</v>
      </c>
      <c r="B108" s="222">
        <v>0</v>
      </c>
      <c r="C108" s="223">
        <v>298.76</v>
      </c>
      <c r="D108" s="223">
        <v>1947.79</v>
      </c>
      <c r="E108" s="224">
        <f t="shared" si="8"/>
        <v>2246.55</v>
      </c>
      <c r="F108" s="209" t="s">
        <v>201</v>
      </c>
      <c r="G108" s="223">
        <v>86478.75</v>
      </c>
      <c r="H108" s="223">
        <v>30183.35</v>
      </c>
      <c r="I108" s="223">
        <v>8929.42</v>
      </c>
      <c r="J108" s="224">
        <f t="shared" si="7"/>
        <v>125591.52</v>
      </c>
      <c r="K108" s="202"/>
    </row>
    <row r="109" spans="1:11" ht="18">
      <c r="A109" s="209" t="s">
        <v>202</v>
      </c>
      <c r="B109" s="222">
        <v>1000</v>
      </c>
      <c r="C109" s="223">
        <v>45.91</v>
      </c>
      <c r="D109" s="223">
        <v>60.84</v>
      </c>
      <c r="E109" s="224">
        <f t="shared" si="8"/>
        <v>1106.75</v>
      </c>
      <c r="F109" s="209" t="s">
        <v>203</v>
      </c>
      <c r="G109" s="223">
        <v>35350</v>
      </c>
      <c r="H109" s="223">
        <v>1142.01</v>
      </c>
      <c r="I109" s="223">
        <v>1042.37</v>
      </c>
      <c r="J109" s="224">
        <f t="shared" si="7"/>
        <v>37534.380000000005</v>
      </c>
      <c r="K109" s="202"/>
    </row>
    <row r="110" spans="1:11" ht="18">
      <c r="A110" s="209" t="s">
        <v>204</v>
      </c>
      <c r="B110" s="222">
        <v>149321</v>
      </c>
      <c r="C110" s="223">
        <v>33937.42</v>
      </c>
      <c r="D110" s="223">
        <v>7528.32</v>
      </c>
      <c r="E110" s="224">
        <f t="shared" si="8"/>
        <v>190786.74</v>
      </c>
      <c r="F110" s="209" t="s">
        <v>205</v>
      </c>
      <c r="G110" s="223">
        <v>-43021.63</v>
      </c>
      <c r="H110" s="223">
        <v>76544.9</v>
      </c>
      <c r="I110" s="223">
        <v>4650.49</v>
      </c>
      <c r="J110" s="224">
        <f t="shared" si="7"/>
        <v>38173.759999999995</v>
      </c>
      <c r="K110" s="202"/>
    </row>
    <row r="111" spans="1:11" ht="18">
      <c r="A111" s="209" t="s">
        <v>206</v>
      </c>
      <c r="B111" s="222">
        <v>0</v>
      </c>
      <c r="C111" s="223">
        <v>0</v>
      </c>
      <c r="D111" s="223">
        <v>0</v>
      </c>
      <c r="E111" s="224">
        <f t="shared" si="8"/>
        <v>0</v>
      </c>
      <c r="F111" s="209"/>
      <c r="G111" s="225"/>
      <c r="H111" s="224"/>
      <c r="I111" s="224"/>
      <c r="J111" s="226" t="s">
        <v>106</v>
      </c>
      <c r="K111" s="202"/>
    </row>
    <row r="112" spans="1:11" ht="18">
      <c r="A112" s="209" t="s">
        <v>207</v>
      </c>
      <c r="B112" s="222">
        <v>0</v>
      </c>
      <c r="C112" s="223">
        <v>40.54</v>
      </c>
      <c r="D112" s="223">
        <v>0</v>
      </c>
      <c r="E112" s="224">
        <f t="shared" si="8"/>
        <v>40.54</v>
      </c>
      <c r="F112" s="227" t="s">
        <v>208</v>
      </c>
      <c r="G112" s="224">
        <f>SUM(B64:B112)+SUM(G64:G110)</f>
        <v>2080580.65</v>
      </c>
      <c r="H112" s="224">
        <f>SUM(C64:C112)+SUM(H64:H110)</f>
        <v>1200830.67</v>
      </c>
      <c r="I112" s="224">
        <f>SUM(D64:D112)+SUM(I64:I110)</f>
        <v>130595.04</v>
      </c>
      <c r="J112" s="224">
        <f>SUM(E64:E112)+SUM(J64:J110)</f>
        <v>3412006.3600000003</v>
      </c>
      <c r="K112" s="202"/>
    </row>
    <row r="113" spans="1:10" ht="18">
      <c r="A113" s="212"/>
      <c r="B113" s="212"/>
      <c r="C113" s="212"/>
      <c r="D113" s="212"/>
      <c r="E113" s="212"/>
      <c r="F113" s="212"/>
      <c r="G113" s="212"/>
      <c r="H113" s="212"/>
      <c r="I113" s="212"/>
      <c r="J113" s="225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C15" sqref="C15"/>
    </sheetView>
  </sheetViews>
  <sheetFormatPr defaultColWidth="12.21484375" defaultRowHeight="15"/>
  <cols>
    <col min="1" max="16384" width="16.4453125" style="159" customWidth="1"/>
  </cols>
  <sheetData>
    <row r="1" spans="1:9" ht="18">
      <c r="A1" s="156" t="s">
        <v>106</v>
      </c>
      <c r="B1" s="157"/>
      <c r="C1" s="157" t="s">
        <v>0</v>
      </c>
      <c r="D1" s="157"/>
      <c r="E1" s="157"/>
      <c r="F1" s="157"/>
      <c r="G1" s="158"/>
      <c r="H1" s="158"/>
      <c r="I1" s="158"/>
    </row>
    <row r="2" spans="1:9" ht="18">
      <c r="A2" s="156"/>
      <c r="B2" s="156"/>
      <c r="C2" s="156" t="s">
        <v>102</v>
      </c>
      <c r="D2" s="156"/>
      <c r="E2" s="156"/>
      <c r="F2" s="156"/>
      <c r="G2" s="158"/>
      <c r="H2" s="158"/>
      <c r="I2" s="158"/>
    </row>
    <row r="3" spans="1:9" ht="18">
      <c r="A3" s="156" t="s">
        <v>227</v>
      </c>
      <c r="B3" s="156" t="s">
        <v>228</v>
      </c>
      <c r="C3" s="156" t="s">
        <v>229</v>
      </c>
      <c r="D3" s="156" t="s">
        <v>106</v>
      </c>
      <c r="E3" s="156"/>
      <c r="F3" s="160" t="s">
        <v>230</v>
      </c>
      <c r="G3" s="158"/>
      <c r="H3" s="158"/>
      <c r="I3" s="158"/>
    </row>
    <row r="4" spans="1:9" ht="18">
      <c r="A4" s="161" t="s">
        <v>108</v>
      </c>
      <c r="B4" s="162" t="s">
        <v>216</v>
      </c>
      <c r="C4" s="163" t="s">
        <v>110</v>
      </c>
      <c r="D4" s="161" t="s">
        <v>108</v>
      </c>
      <c r="E4" s="162" t="s">
        <v>216</v>
      </c>
      <c r="F4" s="163" t="s">
        <v>110</v>
      </c>
      <c r="G4" s="164"/>
      <c r="H4" s="165" t="s">
        <v>111</v>
      </c>
      <c r="I4" s="165" t="s">
        <v>111</v>
      </c>
    </row>
    <row r="5" spans="1:12" ht="18">
      <c r="A5" s="166" t="s">
        <v>112</v>
      </c>
      <c r="B5" s="167">
        <f aca="true" t="shared" si="0" ref="B5:B36">I69</f>
        <v>-1939.4499999999998</v>
      </c>
      <c r="C5" s="168">
        <f aca="true" t="shared" si="1" ref="C5:C36">H5+B5</f>
        <v>220519.62</v>
      </c>
      <c r="D5" s="166" t="s">
        <v>113</v>
      </c>
      <c r="E5" s="167">
        <f aca="true" t="shared" si="2" ref="E5:E51">R69</f>
        <v>15</v>
      </c>
      <c r="F5" s="168">
        <f aca="true" t="shared" si="3" ref="F5:F51">I5+E5</f>
        <v>80679</v>
      </c>
      <c r="G5" s="164"/>
      <c r="H5" s="168">
        <v>222459.07</v>
      </c>
      <c r="I5" s="168">
        <v>80664</v>
      </c>
      <c r="J5" s="169"/>
      <c r="K5" s="170" t="s">
        <v>106</v>
      </c>
      <c r="L5" s="170" t="s">
        <v>106</v>
      </c>
    </row>
    <row r="6" spans="1:12" ht="18">
      <c r="A6" s="171" t="s">
        <v>114</v>
      </c>
      <c r="B6" s="167">
        <f t="shared" si="0"/>
        <v>69.39</v>
      </c>
      <c r="C6" s="168">
        <f t="shared" si="1"/>
        <v>327005.68</v>
      </c>
      <c r="D6" s="171" t="s">
        <v>115</v>
      </c>
      <c r="E6" s="167">
        <f t="shared" si="2"/>
        <v>0</v>
      </c>
      <c r="F6" s="168">
        <f t="shared" si="3"/>
        <v>-20154</v>
      </c>
      <c r="G6" s="164"/>
      <c r="H6" s="168">
        <v>326936.29</v>
      </c>
      <c r="I6" s="168">
        <v>-20154</v>
      </c>
      <c r="J6" s="169"/>
      <c r="K6" s="170" t="s">
        <v>106</v>
      </c>
      <c r="L6" s="170" t="s">
        <v>106</v>
      </c>
    </row>
    <row r="7" spans="1:12" ht="18">
      <c r="A7" s="171" t="s">
        <v>116</v>
      </c>
      <c r="B7" s="167">
        <f t="shared" si="0"/>
        <v>0</v>
      </c>
      <c r="C7" s="168">
        <f t="shared" si="1"/>
        <v>42719</v>
      </c>
      <c r="D7" s="171" t="s">
        <v>117</v>
      </c>
      <c r="E7" s="167">
        <f t="shared" si="2"/>
        <v>21.14</v>
      </c>
      <c r="F7" s="168">
        <f t="shared" si="3"/>
        <v>37524.9</v>
      </c>
      <c r="G7" s="164"/>
      <c r="H7" s="168">
        <v>42719</v>
      </c>
      <c r="I7" s="168">
        <v>37503.76</v>
      </c>
      <c r="J7" s="169"/>
      <c r="K7" s="170" t="s">
        <v>106</v>
      </c>
      <c r="L7" s="170" t="s">
        <v>106</v>
      </c>
    </row>
    <row r="8" spans="1:12" ht="18">
      <c r="A8" s="171" t="s">
        <v>118</v>
      </c>
      <c r="B8" s="167">
        <f t="shared" si="0"/>
        <v>0</v>
      </c>
      <c r="C8" s="168">
        <f t="shared" si="1"/>
        <v>0</v>
      </c>
      <c r="D8" s="171" t="s">
        <v>119</v>
      </c>
      <c r="E8" s="167">
        <f t="shared" si="2"/>
        <v>62814.5</v>
      </c>
      <c r="F8" s="168">
        <f t="shared" si="3"/>
        <v>94500.91</v>
      </c>
      <c r="G8" s="164"/>
      <c r="H8" s="168">
        <v>0</v>
      </c>
      <c r="I8" s="168">
        <v>31686.41</v>
      </c>
      <c r="J8" s="169"/>
      <c r="K8" s="170" t="s">
        <v>106</v>
      </c>
      <c r="L8" s="170" t="s">
        <v>106</v>
      </c>
    </row>
    <row r="9" spans="1:12" ht="18">
      <c r="A9" s="171" t="s">
        <v>120</v>
      </c>
      <c r="B9" s="167">
        <f t="shared" si="0"/>
        <v>70534.12000000001</v>
      </c>
      <c r="C9" s="168">
        <f t="shared" si="1"/>
        <v>428580.37</v>
      </c>
      <c r="D9" s="171" t="s">
        <v>121</v>
      </c>
      <c r="E9" s="167">
        <f t="shared" si="2"/>
        <v>0</v>
      </c>
      <c r="F9" s="168">
        <f t="shared" si="3"/>
        <v>48390.71</v>
      </c>
      <c r="G9" s="164"/>
      <c r="H9" s="168">
        <v>358046.25</v>
      </c>
      <c r="I9" s="168">
        <v>48390.71</v>
      </c>
      <c r="J9" s="169"/>
      <c r="K9" s="170" t="s">
        <v>106</v>
      </c>
      <c r="L9" s="170" t="s">
        <v>106</v>
      </c>
    </row>
    <row r="10" spans="1:12" ht="18">
      <c r="A10" s="171" t="s">
        <v>122</v>
      </c>
      <c r="B10" s="167">
        <f t="shared" si="0"/>
        <v>215623.33000000002</v>
      </c>
      <c r="C10" s="168">
        <f t="shared" si="1"/>
        <v>602666.76</v>
      </c>
      <c r="D10" s="171" t="s">
        <v>123</v>
      </c>
      <c r="E10" s="167">
        <f t="shared" si="2"/>
        <v>23779.949999999997</v>
      </c>
      <c r="F10" s="168">
        <f t="shared" si="3"/>
        <v>36446.85</v>
      </c>
      <c r="G10" s="164"/>
      <c r="H10" s="168">
        <v>387043.43</v>
      </c>
      <c r="I10" s="168">
        <v>12666.9</v>
      </c>
      <c r="J10" s="169"/>
      <c r="K10" s="170" t="s">
        <v>106</v>
      </c>
      <c r="L10" s="170" t="s">
        <v>106</v>
      </c>
    </row>
    <row r="11" spans="1:12" ht="18">
      <c r="A11" s="171" t="s">
        <v>124</v>
      </c>
      <c r="B11" s="167">
        <f t="shared" si="0"/>
        <v>4656</v>
      </c>
      <c r="C11" s="168">
        <f t="shared" si="1"/>
        <v>66087.3</v>
      </c>
      <c r="D11" s="171" t="s">
        <v>125</v>
      </c>
      <c r="E11" s="167">
        <f t="shared" si="2"/>
        <v>0</v>
      </c>
      <c r="F11" s="168">
        <f t="shared" si="3"/>
        <v>511100.09</v>
      </c>
      <c r="G11" s="164"/>
      <c r="H11" s="168">
        <v>61431.3</v>
      </c>
      <c r="I11" s="168">
        <v>511100.09</v>
      </c>
      <c r="J11" s="169"/>
      <c r="K11" s="170" t="s">
        <v>106</v>
      </c>
      <c r="L11" s="170" t="s">
        <v>106</v>
      </c>
    </row>
    <row r="12" spans="1:12" ht="18">
      <c r="A12" s="171" t="s">
        <v>126</v>
      </c>
      <c r="B12" s="167">
        <f t="shared" si="0"/>
        <v>0</v>
      </c>
      <c r="C12" s="168">
        <f t="shared" si="1"/>
        <v>658.48</v>
      </c>
      <c r="D12" s="171" t="s">
        <v>127</v>
      </c>
      <c r="E12" s="167">
        <f t="shared" si="2"/>
        <v>42029.619999999995</v>
      </c>
      <c r="F12" s="168">
        <f t="shared" si="3"/>
        <v>24610.469999999994</v>
      </c>
      <c r="G12" s="164"/>
      <c r="H12" s="168">
        <v>658.48</v>
      </c>
      <c r="I12" s="168">
        <v>-17419.15</v>
      </c>
      <c r="J12" s="169"/>
      <c r="K12" s="170" t="s">
        <v>106</v>
      </c>
      <c r="L12" s="170" t="s">
        <v>106</v>
      </c>
    </row>
    <row r="13" spans="1:12" ht="18">
      <c r="A13" s="171" t="s">
        <v>128</v>
      </c>
      <c r="B13" s="167">
        <f t="shared" si="0"/>
        <v>0</v>
      </c>
      <c r="C13" s="168">
        <f t="shared" si="1"/>
        <v>22842.09</v>
      </c>
      <c r="D13" s="171" t="s">
        <v>129</v>
      </c>
      <c r="E13" s="167">
        <f t="shared" si="2"/>
        <v>30</v>
      </c>
      <c r="F13" s="168">
        <f t="shared" si="3"/>
        <v>-44778.29</v>
      </c>
      <c r="G13" s="164"/>
      <c r="H13" s="168">
        <v>22842.09</v>
      </c>
      <c r="I13" s="168">
        <v>-44808.29</v>
      </c>
      <c r="J13" s="169"/>
      <c r="K13" s="170" t="s">
        <v>106</v>
      </c>
      <c r="L13" s="170" t="s">
        <v>106</v>
      </c>
    </row>
    <row r="14" spans="1:12" ht="18">
      <c r="A14" s="171" t="s">
        <v>130</v>
      </c>
      <c r="B14" s="167">
        <f t="shared" si="0"/>
        <v>26099</v>
      </c>
      <c r="C14" s="168">
        <f t="shared" si="1"/>
        <v>54951.6</v>
      </c>
      <c r="D14" s="171" t="s">
        <v>131</v>
      </c>
      <c r="E14" s="167">
        <f t="shared" si="2"/>
        <v>132940.93</v>
      </c>
      <c r="F14" s="168">
        <f t="shared" si="3"/>
        <v>397896</v>
      </c>
      <c r="G14" s="164"/>
      <c r="H14" s="168">
        <v>28852.6</v>
      </c>
      <c r="I14" s="168">
        <v>264955.07</v>
      </c>
      <c r="J14" s="169"/>
      <c r="K14" s="170" t="s">
        <v>106</v>
      </c>
      <c r="L14" s="170" t="s">
        <v>106</v>
      </c>
    </row>
    <row r="15" spans="1:12" ht="18">
      <c r="A15" s="171" t="s">
        <v>132</v>
      </c>
      <c r="B15" s="167">
        <f t="shared" si="0"/>
        <v>119926.04000000001</v>
      </c>
      <c r="C15" s="168">
        <f t="shared" si="1"/>
        <v>138110.87</v>
      </c>
      <c r="D15" s="171" t="s">
        <v>133</v>
      </c>
      <c r="E15" s="167">
        <f t="shared" si="2"/>
        <v>53.32</v>
      </c>
      <c r="F15" s="168">
        <f t="shared" si="3"/>
        <v>124196.02</v>
      </c>
      <c r="G15" s="164"/>
      <c r="H15" s="168">
        <v>18184.83</v>
      </c>
      <c r="I15" s="168">
        <v>124142.7</v>
      </c>
      <c r="J15" s="169"/>
      <c r="K15" s="170" t="s">
        <v>106</v>
      </c>
      <c r="L15" s="170" t="s">
        <v>106</v>
      </c>
    </row>
    <row r="16" spans="1:12" ht="18">
      <c r="A16" s="171" t="s">
        <v>134</v>
      </c>
      <c r="B16" s="167">
        <f t="shared" si="0"/>
        <v>0</v>
      </c>
      <c r="C16" s="168">
        <f t="shared" si="1"/>
        <v>1365</v>
      </c>
      <c r="D16" s="171" t="s">
        <v>135</v>
      </c>
      <c r="E16" s="167">
        <f t="shared" si="2"/>
        <v>0</v>
      </c>
      <c r="F16" s="168">
        <f t="shared" si="3"/>
        <v>4363.22</v>
      </c>
      <c r="G16" s="164"/>
      <c r="H16" s="168">
        <v>1365</v>
      </c>
      <c r="I16" s="168">
        <v>4363.22</v>
      </c>
      <c r="J16" s="169"/>
      <c r="K16" s="170" t="s">
        <v>106</v>
      </c>
      <c r="L16" s="170" t="s">
        <v>106</v>
      </c>
    </row>
    <row r="17" spans="1:12" ht="18">
      <c r="A17" s="171" t="s">
        <v>136</v>
      </c>
      <c r="B17" s="167">
        <f t="shared" si="0"/>
        <v>15</v>
      </c>
      <c r="C17" s="168">
        <f t="shared" si="1"/>
        <v>-440.2</v>
      </c>
      <c r="D17" s="171" t="s">
        <v>137</v>
      </c>
      <c r="E17" s="167">
        <f t="shared" si="2"/>
        <v>31115</v>
      </c>
      <c r="F17" s="168">
        <f t="shared" si="3"/>
        <v>147307</v>
      </c>
      <c r="G17" s="164"/>
      <c r="H17" s="168">
        <v>-455.2</v>
      </c>
      <c r="I17" s="168">
        <v>116192</v>
      </c>
      <c r="J17" s="169"/>
      <c r="K17" s="170" t="s">
        <v>106</v>
      </c>
      <c r="L17" s="170" t="s">
        <v>106</v>
      </c>
    </row>
    <row r="18" spans="1:12" ht="18">
      <c r="A18" s="171" t="s">
        <v>138</v>
      </c>
      <c r="B18" s="167">
        <f t="shared" si="0"/>
        <v>0</v>
      </c>
      <c r="C18" s="168">
        <f t="shared" si="1"/>
        <v>13452.76</v>
      </c>
      <c r="D18" s="171" t="s">
        <v>139</v>
      </c>
      <c r="E18" s="167">
        <f t="shared" si="2"/>
        <v>60</v>
      </c>
      <c r="F18" s="168">
        <f t="shared" si="3"/>
        <v>1274775.5</v>
      </c>
      <c r="G18" s="164"/>
      <c r="H18" s="168">
        <v>13452.76</v>
      </c>
      <c r="I18" s="168">
        <v>1274715.5</v>
      </c>
      <c r="J18" s="169"/>
      <c r="K18" s="170" t="s">
        <v>106</v>
      </c>
      <c r="L18" s="170" t="s">
        <v>106</v>
      </c>
    </row>
    <row r="19" spans="1:12" ht="18">
      <c r="A19" s="171" t="s">
        <v>140</v>
      </c>
      <c r="B19" s="167">
        <f t="shared" si="0"/>
        <v>0</v>
      </c>
      <c r="C19" s="168">
        <f t="shared" si="1"/>
        <v>254497.75</v>
      </c>
      <c r="D19" s="171" t="s">
        <v>141</v>
      </c>
      <c r="E19" s="167">
        <f t="shared" si="2"/>
        <v>0</v>
      </c>
      <c r="F19" s="168">
        <f t="shared" si="3"/>
        <v>0</v>
      </c>
      <c r="G19" s="164"/>
      <c r="H19" s="168">
        <v>254497.75</v>
      </c>
      <c r="I19" s="168">
        <v>0</v>
      </c>
      <c r="J19" s="169"/>
      <c r="K19" s="170" t="s">
        <v>106</v>
      </c>
      <c r="L19" s="170" t="s">
        <v>106</v>
      </c>
    </row>
    <row r="20" spans="1:12" ht="18">
      <c r="A20" s="171" t="s">
        <v>142</v>
      </c>
      <c r="B20" s="167">
        <f t="shared" si="0"/>
        <v>30616.28</v>
      </c>
      <c r="C20" s="168">
        <f t="shared" si="1"/>
        <v>84675.04000000001</v>
      </c>
      <c r="D20" s="171" t="s">
        <v>143</v>
      </c>
      <c r="E20" s="167">
        <f t="shared" si="2"/>
        <v>0</v>
      </c>
      <c r="F20" s="168">
        <f t="shared" si="3"/>
        <v>26370.81</v>
      </c>
      <c r="G20" s="164"/>
      <c r="H20" s="168">
        <v>54058.76</v>
      </c>
      <c r="I20" s="168">
        <v>26370.81</v>
      </c>
      <c r="J20" s="169"/>
      <c r="K20" s="170" t="s">
        <v>106</v>
      </c>
      <c r="L20" s="170" t="s">
        <v>106</v>
      </c>
    </row>
    <row r="21" spans="1:12" ht="18">
      <c r="A21" s="171" t="s">
        <v>144</v>
      </c>
      <c r="B21" s="167">
        <f t="shared" si="0"/>
        <v>0</v>
      </c>
      <c r="C21" s="168">
        <f t="shared" si="1"/>
        <v>1345</v>
      </c>
      <c r="D21" s="171" t="s">
        <v>145</v>
      </c>
      <c r="E21" s="167">
        <f t="shared" si="2"/>
        <v>0</v>
      </c>
      <c r="F21" s="168">
        <f t="shared" si="3"/>
        <v>247119.02</v>
      </c>
      <c r="G21" s="164"/>
      <c r="H21" s="168">
        <v>1345</v>
      </c>
      <c r="I21" s="168">
        <v>247119.02</v>
      </c>
      <c r="J21" s="169"/>
      <c r="K21" s="170" t="s">
        <v>106</v>
      </c>
      <c r="L21" s="170" t="s">
        <v>106</v>
      </c>
    </row>
    <row r="22" spans="1:12" ht="18">
      <c r="A22" s="171" t="s">
        <v>146</v>
      </c>
      <c r="B22" s="167">
        <f t="shared" si="0"/>
        <v>0</v>
      </c>
      <c r="C22" s="168">
        <f t="shared" si="1"/>
        <v>137672.83</v>
      </c>
      <c r="D22" s="171" t="s">
        <v>147</v>
      </c>
      <c r="E22" s="167">
        <f t="shared" si="2"/>
        <v>30</v>
      </c>
      <c r="F22" s="168">
        <f t="shared" si="3"/>
        <v>-1844.69</v>
      </c>
      <c r="G22" s="164"/>
      <c r="H22" s="168">
        <v>137672.83</v>
      </c>
      <c r="I22" s="168">
        <v>-1874.69</v>
      </c>
      <c r="J22" s="169"/>
      <c r="K22" s="170" t="s">
        <v>106</v>
      </c>
      <c r="L22" s="170" t="s">
        <v>106</v>
      </c>
    </row>
    <row r="23" spans="1:12" ht="18">
      <c r="A23" s="171" t="s">
        <v>217</v>
      </c>
      <c r="B23" s="167">
        <f t="shared" si="0"/>
        <v>1252727.6400000001</v>
      </c>
      <c r="C23" s="168">
        <f t="shared" si="1"/>
        <v>9626318.23</v>
      </c>
      <c r="D23" s="171" t="s">
        <v>149</v>
      </c>
      <c r="E23" s="167">
        <f t="shared" si="2"/>
        <v>0</v>
      </c>
      <c r="F23" s="168">
        <f t="shared" si="3"/>
        <v>-654.54</v>
      </c>
      <c r="G23" s="164"/>
      <c r="H23" s="168">
        <v>8373590.59</v>
      </c>
      <c r="I23" s="168">
        <v>-654.54</v>
      </c>
      <c r="J23" s="169"/>
      <c r="K23" s="170" t="s">
        <v>106</v>
      </c>
      <c r="L23" s="170" t="s">
        <v>106</v>
      </c>
    </row>
    <row r="24" spans="1:12" ht="18">
      <c r="A24" s="171" t="s">
        <v>150</v>
      </c>
      <c r="B24" s="167">
        <f t="shared" si="0"/>
        <v>15</v>
      </c>
      <c r="C24" s="168">
        <f t="shared" si="1"/>
        <v>0</v>
      </c>
      <c r="D24" s="171" t="s">
        <v>151</v>
      </c>
      <c r="E24" s="167">
        <f t="shared" si="2"/>
        <v>0</v>
      </c>
      <c r="F24" s="168">
        <f t="shared" si="3"/>
        <v>0</v>
      </c>
      <c r="G24" s="164"/>
      <c r="H24" s="168">
        <v>-15</v>
      </c>
      <c r="I24" s="168">
        <v>0</v>
      </c>
      <c r="J24" s="169"/>
      <c r="K24" s="170" t="s">
        <v>106</v>
      </c>
      <c r="L24" s="170" t="s">
        <v>106</v>
      </c>
    </row>
    <row r="25" spans="1:12" ht="18">
      <c r="A25" s="171" t="s">
        <v>152</v>
      </c>
      <c r="B25" s="167">
        <f t="shared" si="0"/>
        <v>19903.03</v>
      </c>
      <c r="C25" s="168">
        <f t="shared" si="1"/>
        <v>46868.86</v>
      </c>
      <c r="D25" s="171" t="s">
        <v>153</v>
      </c>
      <c r="E25" s="167">
        <f t="shared" si="2"/>
        <v>3151.08</v>
      </c>
      <c r="F25" s="168">
        <f t="shared" si="3"/>
        <v>56028.19</v>
      </c>
      <c r="G25" s="164"/>
      <c r="H25" s="168">
        <v>26965.83</v>
      </c>
      <c r="I25" s="168">
        <v>52877.11</v>
      </c>
      <c r="J25" s="169"/>
      <c r="K25" s="170" t="s">
        <v>106</v>
      </c>
      <c r="L25" s="170" t="s">
        <v>106</v>
      </c>
    </row>
    <row r="26" spans="1:12" ht="18">
      <c r="A26" s="171" t="s">
        <v>154</v>
      </c>
      <c r="B26" s="167">
        <f t="shared" si="0"/>
        <v>6167.2</v>
      </c>
      <c r="C26" s="168">
        <f t="shared" si="1"/>
        <v>104544.53</v>
      </c>
      <c r="D26" s="171" t="s">
        <v>155</v>
      </c>
      <c r="E26" s="167">
        <f t="shared" si="2"/>
        <v>2298</v>
      </c>
      <c r="F26" s="168">
        <f t="shared" si="3"/>
        <v>41818.7</v>
      </c>
      <c r="G26" s="164"/>
      <c r="H26" s="168">
        <v>98377.33</v>
      </c>
      <c r="I26" s="168">
        <v>39520.7</v>
      </c>
      <c r="J26" s="169"/>
      <c r="K26" s="170" t="s">
        <v>106</v>
      </c>
      <c r="L26" s="170" t="s">
        <v>106</v>
      </c>
    </row>
    <row r="27" spans="1:12" ht="18">
      <c r="A27" s="171" t="s">
        <v>156</v>
      </c>
      <c r="B27" s="167">
        <f t="shared" si="0"/>
        <v>584.24</v>
      </c>
      <c r="C27" s="168">
        <f t="shared" si="1"/>
        <v>-90007.34999999999</v>
      </c>
      <c r="D27" s="171" t="s">
        <v>157</v>
      </c>
      <c r="E27" s="167">
        <f t="shared" si="2"/>
        <v>8173</v>
      </c>
      <c r="F27" s="168">
        <f t="shared" si="3"/>
        <v>8173</v>
      </c>
      <c r="G27" s="164"/>
      <c r="H27" s="168">
        <v>-90591.59</v>
      </c>
      <c r="I27" s="168">
        <v>0</v>
      </c>
      <c r="J27" s="169"/>
      <c r="K27" s="170" t="s">
        <v>106</v>
      </c>
      <c r="L27" s="170" t="s">
        <v>106</v>
      </c>
    </row>
    <row r="28" spans="1:12" ht="18">
      <c r="A28" s="171" t="s">
        <v>158</v>
      </c>
      <c r="B28" s="167">
        <f t="shared" si="0"/>
        <v>-19634</v>
      </c>
      <c r="C28" s="168">
        <f t="shared" si="1"/>
        <v>5893.860000000001</v>
      </c>
      <c r="D28" s="171" t="s">
        <v>159</v>
      </c>
      <c r="E28" s="167">
        <f t="shared" si="2"/>
        <v>-8581</v>
      </c>
      <c r="F28" s="168">
        <f t="shared" si="3"/>
        <v>90450.13</v>
      </c>
      <c r="G28" s="164"/>
      <c r="H28" s="168">
        <v>25527.86</v>
      </c>
      <c r="I28" s="168">
        <v>99031.13</v>
      </c>
      <c r="J28" s="169"/>
      <c r="K28" s="170" t="s">
        <v>106</v>
      </c>
      <c r="L28" s="170" t="s">
        <v>106</v>
      </c>
    </row>
    <row r="29" spans="1:12" ht="18">
      <c r="A29" s="171" t="s">
        <v>160</v>
      </c>
      <c r="B29" s="167">
        <f t="shared" si="0"/>
        <v>0</v>
      </c>
      <c r="C29" s="168">
        <f t="shared" si="1"/>
        <v>21091.94</v>
      </c>
      <c r="D29" s="171" t="s">
        <v>161</v>
      </c>
      <c r="E29" s="167">
        <f t="shared" si="2"/>
        <v>0</v>
      </c>
      <c r="F29" s="168">
        <f t="shared" si="3"/>
        <v>122466.26</v>
      </c>
      <c r="G29" s="164"/>
      <c r="H29" s="168">
        <v>21091.94</v>
      </c>
      <c r="I29" s="168">
        <v>122466.26</v>
      </c>
      <c r="J29" s="169"/>
      <c r="K29" s="170" t="s">
        <v>106</v>
      </c>
      <c r="L29" s="170" t="s">
        <v>106</v>
      </c>
    </row>
    <row r="30" spans="1:12" ht="18">
      <c r="A30" s="171" t="s">
        <v>162</v>
      </c>
      <c r="B30" s="167">
        <f t="shared" si="0"/>
        <v>15578</v>
      </c>
      <c r="C30" s="168">
        <f t="shared" si="1"/>
        <v>135263.53</v>
      </c>
      <c r="D30" s="171" t="s">
        <v>163</v>
      </c>
      <c r="E30" s="167">
        <f t="shared" si="2"/>
        <v>158630.16</v>
      </c>
      <c r="F30" s="168">
        <f t="shared" si="3"/>
        <v>790016.2000000001</v>
      </c>
      <c r="G30" s="164"/>
      <c r="H30" s="168">
        <v>119685.53</v>
      </c>
      <c r="I30" s="168">
        <v>631386.04</v>
      </c>
      <c r="J30" s="169"/>
      <c r="K30" s="170" t="s">
        <v>106</v>
      </c>
      <c r="L30" s="170" t="s">
        <v>106</v>
      </c>
    </row>
    <row r="31" spans="1:12" ht="18">
      <c r="A31" s="171" t="s">
        <v>164</v>
      </c>
      <c r="B31" s="167">
        <f t="shared" si="0"/>
        <v>39658.39</v>
      </c>
      <c r="C31" s="168">
        <f t="shared" si="1"/>
        <v>422779.82</v>
      </c>
      <c r="D31" s="171" t="s">
        <v>165</v>
      </c>
      <c r="E31" s="167">
        <f t="shared" si="2"/>
        <v>0</v>
      </c>
      <c r="F31" s="168">
        <f t="shared" si="3"/>
        <v>2563.2</v>
      </c>
      <c r="G31" s="164"/>
      <c r="H31" s="168">
        <v>383121.43</v>
      </c>
      <c r="I31" s="168">
        <v>2563.2</v>
      </c>
      <c r="J31" s="169"/>
      <c r="K31" s="170" t="s">
        <v>106</v>
      </c>
      <c r="L31" s="170" t="s">
        <v>106</v>
      </c>
    </row>
    <row r="32" spans="1:12" ht="18">
      <c r="A32" s="171" t="s">
        <v>166</v>
      </c>
      <c r="B32" s="167">
        <f t="shared" si="0"/>
        <v>618.39</v>
      </c>
      <c r="C32" s="168">
        <f t="shared" si="1"/>
        <v>-10552.36</v>
      </c>
      <c r="D32" s="171" t="s">
        <v>167</v>
      </c>
      <c r="E32" s="167">
        <f t="shared" si="2"/>
        <v>0</v>
      </c>
      <c r="F32" s="168">
        <f t="shared" si="3"/>
        <v>-12625</v>
      </c>
      <c r="G32" s="164"/>
      <c r="H32" s="168">
        <v>-11170.75</v>
      </c>
      <c r="I32" s="168">
        <v>-12625</v>
      </c>
      <c r="J32" s="169"/>
      <c r="K32" s="170" t="s">
        <v>106</v>
      </c>
      <c r="L32" s="170" t="s">
        <v>106</v>
      </c>
    </row>
    <row r="33" spans="1:12" ht="18">
      <c r="A33" s="171" t="s">
        <v>168</v>
      </c>
      <c r="B33" s="167">
        <f t="shared" si="0"/>
        <v>0</v>
      </c>
      <c r="C33" s="168">
        <f t="shared" si="1"/>
        <v>0</v>
      </c>
      <c r="D33" s="171" t="s">
        <v>169</v>
      </c>
      <c r="E33" s="167">
        <f t="shared" si="2"/>
        <v>1629.56</v>
      </c>
      <c r="F33" s="168">
        <f t="shared" si="3"/>
        <v>35343.22</v>
      </c>
      <c r="G33" s="164"/>
      <c r="H33" s="168">
        <v>0</v>
      </c>
      <c r="I33" s="168">
        <v>33713.66</v>
      </c>
      <c r="J33" s="169"/>
      <c r="K33" s="170" t="s">
        <v>106</v>
      </c>
      <c r="L33" s="170" t="s">
        <v>106</v>
      </c>
    </row>
    <row r="34" spans="1:12" ht="18">
      <c r="A34" s="171" t="s">
        <v>170</v>
      </c>
      <c r="B34" s="167">
        <f t="shared" si="0"/>
        <v>131454.28</v>
      </c>
      <c r="C34" s="168">
        <f t="shared" si="1"/>
        <v>179259.33000000002</v>
      </c>
      <c r="D34" s="171" t="s">
        <v>171</v>
      </c>
      <c r="E34" s="167">
        <f t="shared" si="2"/>
        <v>1395611.83</v>
      </c>
      <c r="F34" s="168">
        <f t="shared" si="3"/>
        <v>6976573.74</v>
      </c>
      <c r="G34" s="164"/>
      <c r="H34" s="168">
        <v>47805.05</v>
      </c>
      <c r="I34" s="168">
        <v>5580961.91</v>
      </c>
      <c r="J34" s="169"/>
      <c r="K34" s="170" t="s">
        <v>106</v>
      </c>
      <c r="L34" s="170" t="s">
        <v>106</v>
      </c>
    </row>
    <row r="35" spans="1:12" ht="18">
      <c r="A35" s="171" t="s">
        <v>172</v>
      </c>
      <c r="B35" s="167">
        <f t="shared" si="0"/>
        <v>846614</v>
      </c>
      <c r="C35" s="168">
        <f t="shared" si="1"/>
        <v>846614</v>
      </c>
      <c r="D35" s="171" t="s">
        <v>173</v>
      </c>
      <c r="E35" s="167">
        <f t="shared" si="2"/>
        <v>0</v>
      </c>
      <c r="F35" s="168">
        <f t="shared" si="3"/>
        <v>-13898.88</v>
      </c>
      <c r="G35" s="164"/>
      <c r="H35" s="168">
        <v>0</v>
      </c>
      <c r="I35" s="168">
        <v>-13898.88</v>
      </c>
      <c r="J35" s="169"/>
      <c r="K35" s="170" t="s">
        <v>106</v>
      </c>
      <c r="L35" s="170" t="s">
        <v>106</v>
      </c>
    </row>
    <row r="36" spans="1:12" ht="18">
      <c r="A36" s="171" t="s">
        <v>174</v>
      </c>
      <c r="B36" s="167">
        <f t="shared" si="0"/>
        <v>4329</v>
      </c>
      <c r="C36" s="168">
        <f t="shared" si="1"/>
        <v>89456.82</v>
      </c>
      <c r="D36" s="171" t="s">
        <v>175</v>
      </c>
      <c r="E36" s="167">
        <f t="shared" si="2"/>
        <v>0</v>
      </c>
      <c r="F36" s="168">
        <f t="shared" si="3"/>
        <v>32106</v>
      </c>
      <c r="G36" s="164"/>
      <c r="H36" s="168">
        <v>85127.82</v>
      </c>
      <c r="I36" s="168">
        <v>32106</v>
      </c>
      <c r="J36" s="169"/>
      <c r="K36" s="170" t="s">
        <v>106</v>
      </c>
      <c r="L36" s="170" t="s">
        <v>106</v>
      </c>
    </row>
    <row r="37" spans="1:12" ht="18">
      <c r="A37" s="171" t="s">
        <v>176</v>
      </c>
      <c r="B37" s="167">
        <f aca="true" t="shared" si="4" ref="B37:B53">I101</f>
        <v>81676.35</v>
      </c>
      <c r="C37" s="168">
        <f aca="true" t="shared" si="5" ref="C37:C53">H37+B37</f>
        <v>2189549.64</v>
      </c>
      <c r="D37" s="171" t="s">
        <v>177</v>
      </c>
      <c r="E37" s="167">
        <f t="shared" si="2"/>
        <v>19612.86</v>
      </c>
      <c r="F37" s="168">
        <f t="shared" si="3"/>
        <v>866747.5599999999</v>
      </c>
      <c r="G37" s="164"/>
      <c r="H37" s="168">
        <v>2107873.29</v>
      </c>
      <c r="I37" s="168">
        <v>847134.7</v>
      </c>
      <c r="J37" s="169"/>
      <c r="K37" s="170" t="s">
        <v>106</v>
      </c>
      <c r="L37" s="170" t="s">
        <v>106</v>
      </c>
    </row>
    <row r="38" spans="1:12" ht="18">
      <c r="A38" s="171" t="s">
        <v>178</v>
      </c>
      <c r="B38" s="167">
        <f t="shared" si="4"/>
        <v>0</v>
      </c>
      <c r="C38" s="168">
        <f t="shared" si="5"/>
        <v>0</v>
      </c>
      <c r="D38" s="171" t="s">
        <v>179</v>
      </c>
      <c r="E38" s="167">
        <f t="shared" si="2"/>
        <v>343661.58999999997</v>
      </c>
      <c r="F38" s="168">
        <f t="shared" si="3"/>
        <v>1044666.61</v>
      </c>
      <c r="G38" s="164"/>
      <c r="H38" s="168">
        <v>0</v>
      </c>
      <c r="I38" s="168">
        <v>701005.02</v>
      </c>
      <c r="J38" s="169"/>
      <c r="K38" s="170" t="s">
        <v>106</v>
      </c>
      <c r="L38" s="170" t="s">
        <v>106</v>
      </c>
    </row>
    <row r="39" spans="1:12" ht="18">
      <c r="A39" s="171" t="s">
        <v>180</v>
      </c>
      <c r="B39" s="167">
        <f t="shared" si="4"/>
        <v>789.53</v>
      </c>
      <c r="C39" s="168">
        <f t="shared" si="5"/>
        <v>37140.49</v>
      </c>
      <c r="D39" s="171" t="s">
        <v>181</v>
      </c>
      <c r="E39" s="167">
        <f t="shared" si="2"/>
        <v>22510</v>
      </c>
      <c r="F39" s="168">
        <f t="shared" si="3"/>
        <v>206394.25</v>
      </c>
      <c r="G39" s="164"/>
      <c r="H39" s="168">
        <v>36350.96</v>
      </c>
      <c r="I39" s="168">
        <v>183884.25</v>
      </c>
      <c r="J39" s="169"/>
      <c r="K39" s="170" t="s">
        <v>106</v>
      </c>
      <c r="L39" s="170" t="s">
        <v>106</v>
      </c>
    </row>
    <row r="40" spans="1:12" ht="18">
      <c r="A40" s="171" t="s">
        <v>182</v>
      </c>
      <c r="B40" s="167">
        <f t="shared" si="4"/>
        <v>8547.480000000001</v>
      </c>
      <c r="C40" s="168">
        <f t="shared" si="5"/>
        <v>186064.48</v>
      </c>
      <c r="D40" s="171" t="s">
        <v>183</v>
      </c>
      <c r="E40" s="167">
        <f t="shared" si="2"/>
        <v>0</v>
      </c>
      <c r="F40" s="168">
        <f t="shared" si="3"/>
        <v>-23583.76</v>
      </c>
      <c r="G40" s="164"/>
      <c r="H40" s="168">
        <v>177517</v>
      </c>
      <c r="I40" s="168">
        <v>-23583.76</v>
      </c>
      <c r="J40" s="169"/>
      <c r="K40" s="170" t="s">
        <v>106</v>
      </c>
      <c r="L40" s="170" t="s">
        <v>106</v>
      </c>
    </row>
    <row r="41" spans="1:12" ht="18">
      <c r="A41" s="171" t="s">
        <v>184</v>
      </c>
      <c r="B41" s="167">
        <f t="shared" si="4"/>
        <v>0</v>
      </c>
      <c r="C41" s="168">
        <f t="shared" si="5"/>
        <v>57586.81</v>
      </c>
      <c r="D41" s="171" t="s">
        <v>185</v>
      </c>
      <c r="E41" s="167">
        <f t="shared" si="2"/>
        <v>480.17</v>
      </c>
      <c r="F41" s="168">
        <f t="shared" si="3"/>
        <v>7286.91</v>
      </c>
      <c r="G41" s="164"/>
      <c r="H41" s="168">
        <v>57586.81</v>
      </c>
      <c r="I41" s="168">
        <v>6806.74</v>
      </c>
      <c r="J41" s="169"/>
      <c r="K41" s="170" t="s">
        <v>106</v>
      </c>
      <c r="L41" s="170" t="s">
        <v>106</v>
      </c>
    </row>
    <row r="42" spans="1:12" ht="18">
      <c r="A42" s="171" t="s">
        <v>186</v>
      </c>
      <c r="B42" s="167">
        <f t="shared" si="4"/>
        <v>2045</v>
      </c>
      <c r="C42" s="168">
        <f t="shared" si="5"/>
        <v>248328.81</v>
      </c>
      <c r="D42" s="171" t="s">
        <v>218</v>
      </c>
      <c r="E42" s="167">
        <f t="shared" si="2"/>
        <v>0</v>
      </c>
      <c r="F42" s="168">
        <f t="shared" si="3"/>
        <v>0</v>
      </c>
      <c r="G42" s="164"/>
      <c r="H42" s="168">
        <v>246283.81</v>
      </c>
      <c r="I42" s="168">
        <v>0</v>
      </c>
      <c r="J42" s="169"/>
      <c r="K42" s="170" t="s">
        <v>106</v>
      </c>
      <c r="L42" s="170" t="s">
        <v>106</v>
      </c>
    </row>
    <row r="43" spans="1:12" ht="18">
      <c r="A43" s="171" t="s">
        <v>188</v>
      </c>
      <c r="B43" s="167">
        <f t="shared" si="4"/>
        <v>9532.26</v>
      </c>
      <c r="C43" s="168">
        <f t="shared" si="5"/>
        <v>43715.25</v>
      </c>
      <c r="D43" s="171" t="s">
        <v>189</v>
      </c>
      <c r="E43" s="167">
        <f t="shared" si="2"/>
        <v>0</v>
      </c>
      <c r="F43" s="168">
        <f t="shared" si="3"/>
        <v>0</v>
      </c>
      <c r="G43" s="164"/>
      <c r="H43" s="168">
        <v>34182.99</v>
      </c>
      <c r="I43" s="168">
        <v>0</v>
      </c>
      <c r="J43" s="169"/>
      <c r="K43" s="170" t="s">
        <v>106</v>
      </c>
      <c r="L43" s="170" t="s">
        <v>106</v>
      </c>
    </row>
    <row r="44" spans="1:12" ht="18">
      <c r="A44" s="171" t="s">
        <v>190</v>
      </c>
      <c r="B44" s="167">
        <f t="shared" si="4"/>
        <v>15000</v>
      </c>
      <c r="C44" s="168">
        <f t="shared" si="5"/>
        <v>96768.77</v>
      </c>
      <c r="D44" s="171" t="s">
        <v>191</v>
      </c>
      <c r="E44" s="167">
        <f t="shared" si="2"/>
        <v>0</v>
      </c>
      <c r="F44" s="168">
        <f t="shared" si="3"/>
        <v>26295.82</v>
      </c>
      <c r="G44" s="164"/>
      <c r="H44" s="168">
        <v>81768.77</v>
      </c>
      <c r="I44" s="168">
        <v>26295.82</v>
      </c>
      <c r="J44" s="169"/>
      <c r="K44" s="170" t="s">
        <v>106</v>
      </c>
      <c r="L44" s="170" t="s">
        <v>106</v>
      </c>
    </row>
    <row r="45" spans="1:12" ht="18">
      <c r="A45" s="171" t="s">
        <v>192</v>
      </c>
      <c r="B45" s="167">
        <f t="shared" si="4"/>
        <v>18105.44</v>
      </c>
      <c r="C45" s="168">
        <f t="shared" si="5"/>
        <v>41996.78999999999</v>
      </c>
      <c r="D45" s="171" t="s">
        <v>193</v>
      </c>
      <c r="E45" s="167">
        <f t="shared" si="2"/>
        <v>15945.24</v>
      </c>
      <c r="F45" s="168">
        <f t="shared" si="3"/>
        <v>462177.05</v>
      </c>
      <c r="G45" s="164"/>
      <c r="H45" s="168">
        <v>23891.35</v>
      </c>
      <c r="I45" s="168">
        <v>446231.81</v>
      </c>
      <c r="J45" s="169"/>
      <c r="K45" s="170" t="s">
        <v>106</v>
      </c>
      <c r="L45" s="170" t="s">
        <v>106</v>
      </c>
    </row>
    <row r="46" spans="1:12" ht="18">
      <c r="A46" s="171" t="s">
        <v>194</v>
      </c>
      <c r="B46" s="167">
        <f t="shared" si="4"/>
        <v>0</v>
      </c>
      <c r="C46" s="168">
        <f t="shared" si="5"/>
        <v>0</v>
      </c>
      <c r="D46" s="171" t="s">
        <v>195</v>
      </c>
      <c r="E46" s="167">
        <f t="shared" si="2"/>
        <v>2371</v>
      </c>
      <c r="F46" s="168">
        <f t="shared" si="3"/>
        <v>2371</v>
      </c>
      <c r="G46" s="164"/>
      <c r="H46" s="168">
        <v>0</v>
      </c>
      <c r="I46" s="168">
        <v>0</v>
      </c>
      <c r="J46" s="169"/>
      <c r="K46" s="170" t="s">
        <v>106</v>
      </c>
      <c r="L46" s="170" t="s">
        <v>106</v>
      </c>
    </row>
    <row r="47" spans="1:12" ht="18">
      <c r="A47" s="171" t="s">
        <v>196</v>
      </c>
      <c r="B47" s="167">
        <f t="shared" si="4"/>
        <v>352.54</v>
      </c>
      <c r="C47" s="168">
        <f t="shared" si="5"/>
        <v>2590.94</v>
      </c>
      <c r="D47" s="171" t="s">
        <v>197</v>
      </c>
      <c r="E47" s="167">
        <f t="shared" si="2"/>
        <v>2685.54</v>
      </c>
      <c r="F47" s="168">
        <f t="shared" si="3"/>
        <v>69514.70999999999</v>
      </c>
      <c r="G47" s="164"/>
      <c r="H47" s="168">
        <v>2238.4</v>
      </c>
      <c r="I47" s="168">
        <v>66829.17</v>
      </c>
      <c r="J47" s="169"/>
      <c r="K47" s="170" t="s">
        <v>106</v>
      </c>
      <c r="L47" s="170" t="s">
        <v>106</v>
      </c>
    </row>
    <row r="48" spans="1:12" ht="18">
      <c r="A48" s="171" t="s">
        <v>198</v>
      </c>
      <c r="B48" s="167">
        <f t="shared" si="4"/>
        <v>0</v>
      </c>
      <c r="C48" s="168">
        <f t="shared" si="5"/>
        <v>0</v>
      </c>
      <c r="D48" s="171" t="s">
        <v>199</v>
      </c>
      <c r="E48" s="167">
        <f t="shared" si="2"/>
        <v>0</v>
      </c>
      <c r="F48" s="168">
        <f t="shared" si="3"/>
        <v>3600.38</v>
      </c>
      <c r="G48" s="164"/>
      <c r="H48" s="168">
        <v>0</v>
      </c>
      <c r="I48" s="168">
        <v>3600.38</v>
      </c>
      <c r="J48" s="169"/>
      <c r="K48" s="170" t="s">
        <v>106</v>
      </c>
      <c r="L48" s="170" t="s">
        <v>106</v>
      </c>
    </row>
    <row r="49" spans="1:12" ht="18">
      <c r="A49" s="171" t="s">
        <v>200</v>
      </c>
      <c r="B49" s="167">
        <f t="shared" si="4"/>
        <v>22351.36</v>
      </c>
      <c r="C49" s="168">
        <f t="shared" si="5"/>
        <v>83543.25</v>
      </c>
      <c r="D49" s="171" t="s">
        <v>201</v>
      </c>
      <c r="E49" s="167">
        <f t="shared" si="2"/>
        <v>-11400.959999999997</v>
      </c>
      <c r="F49" s="168">
        <f t="shared" si="3"/>
        <v>662839.8</v>
      </c>
      <c r="G49" s="164"/>
      <c r="H49" s="168">
        <v>61191.89</v>
      </c>
      <c r="I49" s="168">
        <v>674240.76</v>
      </c>
      <c r="J49" s="169"/>
      <c r="K49" s="170" t="s">
        <v>106</v>
      </c>
      <c r="L49" s="170" t="s">
        <v>106</v>
      </c>
    </row>
    <row r="50" spans="1:12" ht="18">
      <c r="A50" s="171" t="s">
        <v>202</v>
      </c>
      <c r="B50" s="167">
        <f t="shared" si="4"/>
        <v>17757.25</v>
      </c>
      <c r="C50" s="168">
        <f t="shared" si="5"/>
        <v>19061.25</v>
      </c>
      <c r="D50" s="171" t="s">
        <v>203</v>
      </c>
      <c r="E50" s="167">
        <f t="shared" si="2"/>
        <v>47.99</v>
      </c>
      <c r="F50" s="168">
        <f t="shared" si="3"/>
        <v>196777.94</v>
      </c>
      <c r="G50" s="164"/>
      <c r="H50" s="168">
        <v>1304</v>
      </c>
      <c r="I50" s="168">
        <v>196729.95</v>
      </c>
      <c r="J50" s="169"/>
      <c r="K50" s="170" t="s">
        <v>106</v>
      </c>
      <c r="L50" s="170" t="s">
        <v>106</v>
      </c>
    </row>
    <row r="51" spans="1:12" ht="18">
      <c r="A51" s="171" t="s">
        <v>204</v>
      </c>
      <c r="B51" s="167">
        <f t="shared" si="4"/>
        <v>258863.66999999998</v>
      </c>
      <c r="C51" s="168">
        <f t="shared" si="5"/>
        <v>1896660.3599999999</v>
      </c>
      <c r="D51" s="171" t="s">
        <v>205</v>
      </c>
      <c r="E51" s="167">
        <f t="shared" si="2"/>
        <v>509299.29</v>
      </c>
      <c r="F51" s="168">
        <f t="shared" si="3"/>
        <v>447730.02999999997</v>
      </c>
      <c r="G51" s="164"/>
      <c r="H51" s="168">
        <v>1637796.69</v>
      </c>
      <c r="I51" s="168">
        <v>-61569.26</v>
      </c>
      <c r="J51" s="169"/>
      <c r="K51" s="170" t="s">
        <v>106</v>
      </c>
      <c r="L51" s="170" t="s">
        <v>106</v>
      </c>
    </row>
    <row r="52" spans="1:12" ht="18">
      <c r="A52" s="171" t="s">
        <v>206</v>
      </c>
      <c r="B52" s="167">
        <f t="shared" si="4"/>
        <v>0</v>
      </c>
      <c r="C52" s="168">
        <f t="shared" si="5"/>
        <v>71018.2</v>
      </c>
      <c r="D52" s="171"/>
      <c r="E52" s="172"/>
      <c r="F52" s="167"/>
      <c r="G52" s="164"/>
      <c r="H52" s="168">
        <v>71018.2</v>
      </c>
      <c r="I52" s="167"/>
      <c r="J52" s="169"/>
      <c r="K52" s="170" t="s">
        <v>106</v>
      </c>
      <c r="L52" s="170" t="s">
        <v>106</v>
      </c>
    </row>
    <row r="53" spans="1:12" ht="18">
      <c r="A53" s="171" t="s">
        <v>207</v>
      </c>
      <c r="B53" s="167">
        <f t="shared" si="4"/>
        <v>17748.940000000002</v>
      </c>
      <c r="C53" s="168">
        <f t="shared" si="5"/>
        <v>39120.08</v>
      </c>
      <c r="D53" s="173" t="s">
        <v>208</v>
      </c>
      <c r="E53" s="174">
        <f>SUM(B5:B53)+SUM(E5:E51)</f>
        <v>5975399.51</v>
      </c>
      <c r="F53" s="174">
        <f>SUM(C5:C53)+SUM(F5:F51)</f>
        <v>33877068.32</v>
      </c>
      <c r="G53" s="164"/>
      <c r="H53" s="168">
        <v>21371.14</v>
      </c>
      <c r="I53" s="174">
        <v>0</v>
      </c>
      <c r="J53" s="169"/>
      <c r="K53" s="170" t="s">
        <v>106</v>
      </c>
      <c r="L53" s="170" t="s">
        <v>106</v>
      </c>
    </row>
    <row r="54" spans="1:9" ht="12.75">
      <c r="A54" s="175"/>
      <c r="B54" s="176"/>
      <c r="C54" s="175"/>
      <c r="D54" s="175"/>
      <c r="E54" s="177"/>
      <c r="F54" s="177"/>
      <c r="G54" s="158"/>
      <c r="H54" s="177"/>
      <c r="I54" s="177"/>
    </row>
    <row r="55" spans="1:9" ht="12.75">
      <c r="A55" s="158"/>
      <c r="B55" s="178"/>
      <c r="C55" s="158"/>
      <c r="D55" s="158"/>
      <c r="E55" s="158"/>
      <c r="F55" s="158"/>
      <c r="G55" s="158"/>
      <c r="H55" s="158"/>
      <c r="I55" s="158"/>
    </row>
    <row r="56" spans="1:9" ht="12.75">
      <c r="A56" s="158"/>
      <c r="B56" s="178"/>
      <c r="C56" s="158"/>
      <c r="D56" s="158"/>
      <c r="E56" s="158"/>
      <c r="F56" s="178">
        <f>E53+I53</f>
        <v>5975399.51</v>
      </c>
      <c r="G56" s="158"/>
      <c r="H56" s="158"/>
      <c r="I56" s="158"/>
    </row>
    <row r="57" spans="8:9" ht="12.75">
      <c r="H57" s="158"/>
      <c r="I57" s="158"/>
    </row>
    <row r="58" spans="8:9" ht="12.75">
      <c r="H58" s="158"/>
      <c r="I58" s="158"/>
    </row>
    <row r="59" spans="8:9" ht="12.75">
      <c r="H59" s="158"/>
      <c r="I59" s="158"/>
    </row>
    <row r="60" spans="1:9" ht="12.75">
      <c r="A60" s="179" t="s">
        <v>231</v>
      </c>
      <c r="H60" s="158"/>
      <c r="I60" s="158"/>
    </row>
    <row r="61" spans="1:9" ht="12.75">
      <c r="A61" s="179" t="s">
        <v>210</v>
      </c>
      <c r="H61" s="158"/>
      <c r="I61" s="158"/>
    </row>
    <row r="62" spans="1:9" ht="12.75">
      <c r="A62" s="179" t="s">
        <v>211</v>
      </c>
      <c r="H62" s="158"/>
      <c r="I62" s="158"/>
    </row>
    <row r="63" spans="1:9" ht="12.75">
      <c r="A63" s="179" t="s">
        <v>212</v>
      </c>
      <c r="H63" s="158"/>
      <c r="I63" s="158"/>
    </row>
    <row r="64" spans="1:9" ht="12.75">
      <c r="A64" s="179" t="s">
        <v>213</v>
      </c>
      <c r="H64" s="158"/>
      <c r="I64" s="158"/>
    </row>
    <row r="65" spans="8:9" ht="12.75">
      <c r="H65" s="158"/>
      <c r="I65" s="158"/>
    </row>
    <row r="68" spans="1:19" ht="18">
      <c r="A68" s="180"/>
      <c r="B68" s="181">
        <v>11601</v>
      </c>
      <c r="C68" s="182" t="s">
        <v>232</v>
      </c>
      <c r="D68" s="182">
        <v>11603</v>
      </c>
      <c r="E68" s="182">
        <v>11604</v>
      </c>
      <c r="F68" s="182" t="s">
        <v>233</v>
      </c>
      <c r="G68" s="182" t="s">
        <v>234</v>
      </c>
      <c r="H68" s="182">
        <v>11607</v>
      </c>
      <c r="I68" s="183" t="s">
        <v>219</v>
      </c>
      <c r="J68" s="180"/>
      <c r="K68" s="181">
        <v>11601</v>
      </c>
      <c r="L68" s="182" t="s">
        <v>235</v>
      </c>
      <c r="M68" s="182">
        <v>11603</v>
      </c>
      <c r="N68" s="182">
        <v>11604</v>
      </c>
      <c r="O68" s="182" t="s">
        <v>233</v>
      </c>
      <c r="P68" s="182" t="s">
        <v>234</v>
      </c>
      <c r="Q68" s="182">
        <v>11607</v>
      </c>
      <c r="R68" s="183" t="s">
        <v>219</v>
      </c>
      <c r="S68" s="169"/>
    </row>
    <row r="69" spans="1:19" ht="18">
      <c r="A69" s="184" t="s">
        <v>112</v>
      </c>
      <c r="B69" s="185">
        <v>667.59</v>
      </c>
      <c r="C69" s="186">
        <v>-3148</v>
      </c>
      <c r="D69" s="186">
        <v>0</v>
      </c>
      <c r="E69" s="186">
        <v>0</v>
      </c>
      <c r="F69" s="186">
        <v>540.96</v>
      </c>
      <c r="G69" s="186">
        <v>0</v>
      </c>
      <c r="H69" s="186">
        <v>0</v>
      </c>
      <c r="I69" s="187">
        <f aca="true" t="shared" si="6" ref="I69:I100">SUM(B69:H69)</f>
        <v>-1939.4499999999998</v>
      </c>
      <c r="J69" s="184" t="s">
        <v>113</v>
      </c>
      <c r="K69" s="186">
        <v>4.99</v>
      </c>
      <c r="L69" s="186">
        <v>0</v>
      </c>
      <c r="M69" s="186">
        <v>5</v>
      </c>
      <c r="N69" s="186">
        <v>5.01</v>
      </c>
      <c r="O69" s="186">
        <v>0</v>
      </c>
      <c r="P69" s="186">
        <v>0</v>
      </c>
      <c r="Q69" s="186">
        <v>0</v>
      </c>
      <c r="R69" s="187">
        <f aca="true" t="shared" si="7" ref="R69:R115">SUM(K69:Q69)</f>
        <v>15</v>
      </c>
      <c r="S69" s="169"/>
    </row>
    <row r="70" spans="1:19" ht="18">
      <c r="A70" s="184" t="s">
        <v>114</v>
      </c>
      <c r="B70" s="185">
        <v>0</v>
      </c>
      <c r="C70" s="186">
        <v>64.98</v>
      </c>
      <c r="D70" s="186">
        <v>0</v>
      </c>
      <c r="E70" s="186">
        <v>0</v>
      </c>
      <c r="F70" s="186">
        <v>4.41</v>
      </c>
      <c r="G70" s="186">
        <v>0</v>
      </c>
      <c r="H70" s="186">
        <v>0</v>
      </c>
      <c r="I70" s="187">
        <f t="shared" si="6"/>
        <v>69.39</v>
      </c>
      <c r="J70" s="184" t="s">
        <v>115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6">
        <v>0</v>
      </c>
      <c r="Q70" s="186">
        <v>0</v>
      </c>
      <c r="R70" s="187">
        <f t="shared" si="7"/>
        <v>0</v>
      </c>
      <c r="S70" s="169"/>
    </row>
    <row r="71" spans="1:19" ht="18">
      <c r="A71" s="184" t="s">
        <v>116</v>
      </c>
      <c r="B71" s="185">
        <v>0</v>
      </c>
      <c r="C71" s="186">
        <v>0</v>
      </c>
      <c r="D71" s="186">
        <v>0</v>
      </c>
      <c r="E71" s="186">
        <v>0</v>
      </c>
      <c r="F71" s="186">
        <v>0</v>
      </c>
      <c r="G71" s="186">
        <v>0</v>
      </c>
      <c r="H71" s="186">
        <v>0</v>
      </c>
      <c r="I71" s="187">
        <f t="shared" si="6"/>
        <v>0</v>
      </c>
      <c r="J71" s="184" t="s">
        <v>117</v>
      </c>
      <c r="K71" s="186">
        <v>0</v>
      </c>
      <c r="L71" s="186">
        <v>73.69</v>
      </c>
      <c r="M71" s="186">
        <v>0</v>
      </c>
      <c r="N71" s="186">
        <v>0</v>
      </c>
      <c r="O71" s="186">
        <v>-52.55</v>
      </c>
      <c r="P71" s="186">
        <v>0</v>
      </c>
      <c r="Q71" s="186">
        <v>0</v>
      </c>
      <c r="R71" s="187">
        <f t="shared" si="7"/>
        <v>21.14</v>
      </c>
      <c r="S71" s="169"/>
    </row>
    <row r="72" spans="1:19" ht="18">
      <c r="A72" s="184" t="s">
        <v>118</v>
      </c>
      <c r="B72" s="185">
        <v>0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7">
        <f t="shared" si="6"/>
        <v>0</v>
      </c>
      <c r="J72" s="184" t="s">
        <v>119</v>
      </c>
      <c r="K72" s="186">
        <v>35122.94</v>
      </c>
      <c r="L72" s="186">
        <v>0</v>
      </c>
      <c r="M72" s="186">
        <v>27696.57</v>
      </c>
      <c r="N72" s="186">
        <v>-5.01</v>
      </c>
      <c r="O72" s="186">
        <v>0</v>
      </c>
      <c r="P72" s="186">
        <v>0</v>
      </c>
      <c r="Q72" s="186">
        <v>0</v>
      </c>
      <c r="R72" s="187">
        <f t="shared" si="7"/>
        <v>62814.5</v>
      </c>
      <c r="S72" s="169"/>
    </row>
    <row r="73" spans="1:19" ht="18">
      <c r="A73" s="184" t="s">
        <v>120</v>
      </c>
      <c r="B73" s="185">
        <v>50940</v>
      </c>
      <c r="C73" s="186">
        <v>0</v>
      </c>
      <c r="D73" s="186">
        <v>19584.1</v>
      </c>
      <c r="E73" s="186">
        <v>10.02</v>
      </c>
      <c r="F73" s="186">
        <v>0</v>
      </c>
      <c r="G73" s="186">
        <v>0</v>
      </c>
      <c r="H73" s="186">
        <v>0</v>
      </c>
      <c r="I73" s="187">
        <f t="shared" si="6"/>
        <v>70534.12000000001</v>
      </c>
      <c r="J73" s="184" t="s">
        <v>121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7">
        <f t="shared" si="7"/>
        <v>0</v>
      </c>
      <c r="S73" s="169"/>
    </row>
    <row r="74" spans="1:19" ht="18">
      <c r="A74" s="184" t="s">
        <v>122</v>
      </c>
      <c r="B74" s="185">
        <v>25312.56</v>
      </c>
      <c r="C74" s="186">
        <v>1320.1</v>
      </c>
      <c r="D74" s="186">
        <v>29317.14</v>
      </c>
      <c r="E74" s="186">
        <v>0</v>
      </c>
      <c r="F74" s="186">
        <v>1636.53</v>
      </c>
      <c r="G74" s="186">
        <v>0</v>
      </c>
      <c r="H74" s="186">
        <v>158037</v>
      </c>
      <c r="I74" s="187">
        <f t="shared" si="6"/>
        <v>215623.33000000002</v>
      </c>
      <c r="J74" s="184" t="s">
        <v>123</v>
      </c>
      <c r="K74" s="186">
        <v>6249.33</v>
      </c>
      <c r="L74" s="186">
        <v>0</v>
      </c>
      <c r="M74" s="186">
        <v>17530.62</v>
      </c>
      <c r="N74" s="186">
        <v>0</v>
      </c>
      <c r="O74" s="186">
        <v>0</v>
      </c>
      <c r="P74" s="186">
        <v>0</v>
      </c>
      <c r="Q74" s="186">
        <v>0</v>
      </c>
      <c r="R74" s="187">
        <f t="shared" si="7"/>
        <v>23779.949999999997</v>
      </c>
      <c r="S74" s="169"/>
    </row>
    <row r="75" spans="1:19" ht="18">
      <c r="A75" s="184" t="s">
        <v>124</v>
      </c>
      <c r="B75" s="185">
        <v>0</v>
      </c>
      <c r="C75" s="186">
        <v>4656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7">
        <f t="shared" si="6"/>
        <v>4656</v>
      </c>
      <c r="J75" s="184" t="s">
        <v>125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7">
        <f t="shared" si="7"/>
        <v>0</v>
      </c>
      <c r="S75" s="169"/>
    </row>
    <row r="76" spans="1:19" ht="18">
      <c r="A76" s="184" t="s">
        <v>126</v>
      </c>
      <c r="B76" s="185">
        <v>0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7">
        <f t="shared" si="6"/>
        <v>0</v>
      </c>
      <c r="J76" s="184" t="s">
        <v>127</v>
      </c>
      <c r="K76" s="186">
        <v>24057.85</v>
      </c>
      <c r="L76" s="186">
        <v>6945.62</v>
      </c>
      <c r="M76" s="186">
        <v>10996.15</v>
      </c>
      <c r="N76" s="186">
        <v>0</v>
      </c>
      <c r="O76" s="186">
        <v>30</v>
      </c>
      <c r="P76" s="186">
        <v>0</v>
      </c>
      <c r="Q76" s="186">
        <v>0</v>
      </c>
      <c r="R76" s="187">
        <f t="shared" si="7"/>
        <v>42029.619999999995</v>
      </c>
      <c r="S76" s="169"/>
    </row>
    <row r="77" spans="1:19" ht="18">
      <c r="A77" s="184" t="s">
        <v>128</v>
      </c>
      <c r="B77" s="185">
        <v>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7">
        <f t="shared" si="6"/>
        <v>0</v>
      </c>
      <c r="J77" s="184" t="s">
        <v>129</v>
      </c>
      <c r="K77" s="186">
        <v>0</v>
      </c>
      <c r="L77" s="186">
        <v>15</v>
      </c>
      <c r="M77" s="186">
        <v>0</v>
      </c>
      <c r="N77" s="186">
        <v>0</v>
      </c>
      <c r="O77" s="186">
        <v>15</v>
      </c>
      <c r="P77" s="186">
        <v>0</v>
      </c>
      <c r="Q77" s="186">
        <v>0</v>
      </c>
      <c r="R77" s="187">
        <f t="shared" si="7"/>
        <v>30</v>
      </c>
      <c r="S77" s="169"/>
    </row>
    <row r="78" spans="1:19" ht="18">
      <c r="A78" s="184" t="s">
        <v>130</v>
      </c>
      <c r="B78" s="185">
        <v>10100.03</v>
      </c>
      <c r="C78" s="186">
        <v>7.5</v>
      </c>
      <c r="D78" s="186">
        <v>13253.97</v>
      </c>
      <c r="E78" s="186">
        <v>0</v>
      </c>
      <c r="F78" s="186">
        <v>2737.5</v>
      </c>
      <c r="G78" s="186">
        <v>0</v>
      </c>
      <c r="H78" s="186">
        <v>0</v>
      </c>
      <c r="I78" s="187">
        <f t="shared" si="6"/>
        <v>26099</v>
      </c>
      <c r="J78" s="184" t="s">
        <v>131</v>
      </c>
      <c r="K78" s="186">
        <v>132940.93</v>
      </c>
      <c r="L78" s="186">
        <v>0</v>
      </c>
      <c r="M78" s="186">
        <v>0</v>
      </c>
      <c r="N78" s="186">
        <v>0</v>
      </c>
      <c r="O78" s="186">
        <v>0</v>
      </c>
      <c r="P78" s="186">
        <v>0</v>
      </c>
      <c r="Q78" s="186">
        <v>0</v>
      </c>
      <c r="R78" s="187">
        <f t="shared" si="7"/>
        <v>132940.93</v>
      </c>
      <c r="S78" s="169"/>
    </row>
    <row r="79" spans="1:19" ht="18">
      <c r="A79" s="184" t="s">
        <v>132</v>
      </c>
      <c r="B79" s="185">
        <v>90301.35</v>
      </c>
      <c r="C79" s="186">
        <v>7.5</v>
      </c>
      <c r="D79" s="186">
        <v>29609.69</v>
      </c>
      <c r="E79" s="186">
        <v>0</v>
      </c>
      <c r="F79" s="186">
        <v>7.5</v>
      </c>
      <c r="G79" s="186">
        <v>0</v>
      </c>
      <c r="H79" s="186">
        <v>0</v>
      </c>
      <c r="I79" s="187">
        <f t="shared" si="6"/>
        <v>119926.04000000001</v>
      </c>
      <c r="J79" s="184" t="s">
        <v>133</v>
      </c>
      <c r="K79" s="186">
        <v>11.6</v>
      </c>
      <c r="L79" s="186">
        <v>7.5</v>
      </c>
      <c r="M79" s="186">
        <v>11.72</v>
      </c>
      <c r="N79" s="186">
        <v>0</v>
      </c>
      <c r="O79" s="186">
        <v>22.5</v>
      </c>
      <c r="P79" s="186">
        <v>0</v>
      </c>
      <c r="Q79" s="186">
        <v>0</v>
      </c>
      <c r="R79" s="187">
        <f t="shared" si="7"/>
        <v>53.32</v>
      </c>
      <c r="S79" s="169"/>
    </row>
    <row r="80" spans="1:19" ht="18">
      <c r="A80" s="184" t="s">
        <v>134</v>
      </c>
      <c r="B80" s="185">
        <v>0</v>
      </c>
      <c r="C80" s="186">
        <v>0</v>
      </c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I80" s="187">
        <f t="shared" si="6"/>
        <v>0</v>
      </c>
      <c r="J80" s="184" t="s">
        <v>135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7">
        <f t="shared" si="7"/>
        <v>0</v>
      </c>
      <c r="S80" s="169"/>
    </row>
    <row r="81" spans="1:19" ht="18">
      <c r="A81" s="184" t="s">
        <v>136</v>
      </c>
      <c r="B81" s="185">
        <v>0</v>
      </c>
      <c r="C81" s="186">
        <v>7.5</v>
      </c>
      <c r="D81" s="186">
        <v>0</v>
      </c>
      <c r="E81" s="186">
        <v>0</v>
      </c>
      <c r="F81" s="186">
        <v>7.5</v>
      </c>
      <c r="G81" s="186">
        <v>0</v>
      </c>
      <c r="H81" s="186">
        <v>0</v>
      </c>
      <c r="I81" s="187">
        <f t="shared" si="6"/>
        <v>15</v>
      </c>
      <c r="J81" s="184" t="s">
        <v>137</v>
      </c>
      <c r="K81" s="186">
        <v>18769.88</v>
      </c>
      <c r="L81" s="186">
        <v>7.5</v>
      </c>
      <c r="M81" s="186">
        <v>12330.12</v>
      </c>
      <c r="N81" s="186">
        <v>0</v>
      </c>
      <c r="O81" s="186">
        <v>7.5</v>
      </c>
      <c r="P81" s="186">
        <v>0</v>
      </c>
      <c r="Q81" s="186">
        <v>0</v>
      </c>
      <c r="R81" s="187">
        <f t="shared" si="7"/>
        <v>31115</v>
      </c>
      <c r="S81" s="169"/>
    </row>
    <row r="82" spans="1:19" ht="18">
      <c r="A82" s="184" t="s">
        <v>138</v>
      </c>
      <c r="B82" s="185">
        <v>0</v>
      </c>
      <c r="C82" s="186">
        <v>0</v>
      </c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7">
        <f t="shared" si="6"/>
        <v>0</v>
      </c>
      <c r="J82" s="184" t="s">
        <v>139</v>
      </c>
      <c r="K82" s="186">
        <v>0</v>
      </c>
      <c r="L82" s="186">
        <v>30</v>
      </c>
      <c r="M82" s="186">
        <v>0</v>
      </c>
      <c r="N82" s="186">
        <v>0</v>
      </c>
      <c r="O82" s="186">
        <v>30</v>
      </c>
      <c r="P82" s="186">
        <v>0</v>
      </c>
      <c r="Q82" s="186">
        <v>0</v>
      </c>
      <c r="R82" s="187">
        <f t="shared" si="7"/>
        <v>60</v>
      </c>
      <c r="S82" s="169"/>
    </row>
    <row r="83" spans="1:19" ht="18">
      <c r="A83" s="184" t="s">
        <v>140</v>
      </c>
      <c r="B83" s="185">
        <v>0</v>
      </c>
      <c r="C83" s="186">
        <v>0</v>
      </c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I83" s="187">
        <f t="shared" si="6"/>
        <v>0</v>
      </c>
      <c r="J83" s="184" t="s">
        <v>141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6">
        <v>0</v>
      </c>
      <c r="Q83" s="186">
        <v>0</v>
      </c>
      <c r="R83" s="187">
        <f t="shared" si="7"/>
        <v>0</v>
      </c>
      <c r="S83" s="169"/>
    </row>
    <row r="84" spans="1:19" ht="18">
      <c r="A84" s="184" t="s">
        <v>142</v>
      </c>
      <c r="B84" s="185">
        <v>0</v>
      </c>
      <c r="C84" s="186">
        <v>608.78</v>
      </c>
      <c r="D84" s="186">
        <v>0</v>
      </c>
      <c r="E84" s="186">
        <v>0</v>
      </c>
      <c r="F84" s="186">
        <v>7.5</v>
      </c>
      <c r="G84" s="186">
        <v>0</v>
      </c>
      <c r="H84" s="186">
        <v>30000</v>
      </c>
      <c r="I84" s="187">
        <f t="shared" si="6"/>
        <v>30616.28</v>
      </c>
      <c r="J84" s="184" t="s">
        <v>143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0</v>
      </c>
      <c r="R84" s="187">
        <f t="shared" si="7"/>
        <v>0</v>
      </c>
      <c r="S84" s="169"/>
    </row>
    <row r="85" spans="1:19" ht="18">
      <c r="A85" s="184" t="s">
        <v>144</v>
      </c>
      <c r="B85" s="185">
        <v>0</v>
      </c>
      <c r="C85" s="186">
        <v>0</v>
      </c>
      <c r="D85" s="186">
        <v>0</v>
      </c>
      <c r="E85" s="186">
        <v>0</v>
      </c>
      <c r="F85" s="186">
        <v>0</v>
      </c>
      <c r="G85" s="186">
        <v>0</v>
      </c>
      <c r="H85" s="186">
        <v>0</v>
      </c>
      <c r="I85" s="187">
        <f t="shared" si="6"/>
        <v>0</v>
      </c>
      <c r="J85" s="184" t="s">
        <v>145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6">
        <v>0</v>
      </c>
      <c r="Q85" s="186">
        <v>0</v>
      </c>
      <c r="R85" s="187">
        <f t="shared" si="7"/>
        <v>0</v>
      </c>
      <c r="S85" s="169"/>
    </row>
    <row r="86" spans="1:19" ht="18">
      <c r="A86" s="184" t="s">
        <v>146</v>
      </c>
      <c r="B86" s="185">
        <v>0</v>
      </c>
      <c r="C86" s="186">
        <v>0</v>
      </c>
      <c r="D86" s="186">
        <v>0</v>
      </c>
      <c r="E86" s="186">
        <v>0</v>
      </c>
      <c r="F86" s="186">
        <v>0</v>
      </c>
      <c r="G86" s="186">
        <v>0</v>
      </c>
      <c r="H86" s="186">
        <v>0</v>
      </c>
      <c r="I86" s="187">
        <f t="shared" si="6"/>
        <v>0</v>
      </c>
      <c r="J86" s="184" t="s">
        <v>147</v>
      </c>
      <c r="K86" s="186">
        <v>0</v>
      </c>
      <c r="L86" s="186">
        <v>15</v>
      </c>
      <c r="M86" s="186">
        <v>0</v>
      </c>
      <c r="N86" s="186">
        <v>0</v>
      </c>
      <c r="O86" s="186">
        <v>15</v>
      </c>
      <c r="P86" s="186">
        <v>0</v>
      </c>
      <c r="Q86" s="186">
        <v>0</v>
      </c>
      <c r="R86" s="187">
        <f t="shared" si="7"/>
        <v>30</v>
      </c>
      <c r="S86" s="169"/>
    </row>
    <row r="87" spans="1:19" ht="18">
      <c r="A87" s="184" t="s">
        <v>217</v>
      </c>
      <c r="B87" s="185">
        <v>749905.86</v>
      </c>
      <c r="C87" s="186">
        <v>66721.67</v>
      </c>
      <c r="D87" s="186">
        <v>176360.76</v>
      </c>
      <c r="E87" s="186">
        <v>5.01</v>
      </c>
      <c r="F87" s="186">
        <v>47368.34</v>
      </c>
      <c r="G87" s="186">
        <v>-52634</v>
      </c>
      <c r="H87" s="186">
        <v>265000</v>
      </c>
      <c r="I87" s="187">
        <f t="shared" si="6"/>
        <v>1252727.6400000001</v>
      </c>
      <c r="J87" s="184" t="s">
        <v>149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6">
        <v>0</v>
      </c>
      <c r="Q87" s="186">
        <v>0</v>
      </c>
      <c r="R87" s="187">
        <f t="shared" si="7"/>
        <v>0</v>
      </c>
      <c r="S87" s="169"/>
    </row>
    <row r="88" spans="1:19" ht="18">
      <c r="A88" s="184" t="s">
        <v>150</v>
      </c>
      <c r="B88" s="185">
        <v>4.99</v>
      </c>
      <c r="C88" s="186">
        <v>0</v>
      </c>
      <c r="D88" s="186">
        <v>5</v>
      </c>
      <c r="E88" s="186">
        <v>5.01</v>
      </c>
      <c r="F88" s="186">
        <v>0</v>
      </c>
      <c r="G88" s="186">
        <v>0</v>
      </c>
      <c r="H88" s="186">
        <v>0</v>
      </c>
      <c r="I88" s="187">
        <f t="shared" si="6"/>
        <v>15</v>
      </c>
      <c r="J88" s="184" t="s">
        <v>151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7">
        <f t="shared" si="7"/>
        <v>0</v>
      </c>
      <c r="S88" s="169"/>
    </row>
    <row r="89" spans="1:19" ht="18">
      <c r="A89" s="184" t="s">
        <v>152</v>
      </c>
      <c r="B89" s="185">
        <v>12291.42</v>
      </c>
      <c r="C89" s="186">
        <v>0</v>
      </c>
      <c r="D89" s="186">
        <v>7611.61</v>
      </c>
      <c r="E89" s="186">
        <v>0</v>
      </c>
      <c r="F89" s="186">
        <v>0</v>
      </c>
      <c r="G89" s="186">
        <v>0</v>
      </c>
      <c r="H89" s="186">
        <v>0</v>
      </c>
      <c r="I89" s="187">
        <f t="shared" si="6"/>
        <v>19903.03</v>
      </c>
      <c r="J89" s="184" t="s">
        <v>153</v>
      </c>
      <c r="K89" s="186">
        <v>0</v>
      </c>
      <c r="L89" s="186">
        <v>201.08</v>
      </c>
      <c r="M89" s="186">
        <v>0</v>
      </c>
      <c r="N89" s="186">
        <v>0</v>
      </c>
      <c r="O89" s="186">
        <v>0</v>
      </c>
      <c r="P89" s="186">
        <v>0</v>
      </c>
      <c r="Q89" s="186">
        <v>2950</v>
      </c>
      <c r="R89" s="187">
        <f t="shared" si="7"/>
        <v>3151.08</v>
      </c>
      <c r="S89" s="169"/>
    </row>
    <row r="90" spans="1:19" ht="18">
      <c r="A90" s="184" t="s">
        <v>154</v>
      </c>
      <c r="B90" s="185">
        <v>5083.79</v>
      </c>
      <c r="C90" s="186">
        <v>-15</v>
      </c>
      <c r="D90" s="186">
        <v>1098.41</v>
      </c>
      <c r="E90" s="186">
        <v>0</v>
      </c>
      <c r="F90" s="186">
        <v>0</v>
      </c>
      <c r="G90" s="186">
        <v>0</v>
      </c>
      <c r="H90" s="186">
        <v>0</v>
      </c>
      <c r="I90" s="187">
        <f t="shared" si="6"/>
        <v>6167.2</v>
      </c>
      <c r="J90" s="184" t="s">
        <v>155</v>
      </c>
      <c r="K90" s="186">
        <v>2298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7">
        <f t="shared" si="7"/>
        <v>2298</v>
      </c>
      <c r="S90" s="169"/>
    </row>
    <row r="91" spans="1:19" ht="18">
      <c r="A91" s="184" t="s">
        <v>156</v>
      </c>
      <c r="B91" s="185">
        <v>0</v>
      </c>
      <c r="C91" s="186">
        <v>2119.88</v>
      </c>
      <c r="D91" s="186">
        <v>0</v>
      </c>
      <c r="E91" s="186">
        <v>0</v>
      </c>
      <c r="F91" s="186">
        <v>-1535.64</v>
      </c>
      <c r="G91" s="186">
        <v>0</v>
      </c>
      <c r="H91" s="186">
        <v>0</v>
      </c>
      <c r="I91" s="187">
        <f t="shared" si="6"/>
        <v>584.24</v>
      </c>
      <c r="J91" s="184" t="s">
        <v>157</v>
      </c>
      <c r="K91" s="186">
        <v>8173</v>
      </c>
      <c r="L91" s="186">
        <v>0</v>
      </c>
      <c r="M91" s="186">
        <v>0</v>
      </c>
      <c r="N91" s="186">
        <v>0</v>
      </c>
      <c r="O91" s="186">
        <v>0</v>
      </c>
      <c r="P91" s="186">
        <v>0</v>
      </c>
      <c r="Q91" s="186">
        <v>0</v>
      </c>
      <c r="R91" s="187">
        <f t="shared" si="7"/>
        <v>8173</v>
      </c>
      <c r="S91" s="169"/>
    </row>
    <row r="92" spans="1:19" ht="18">
      <c r="A92" s="184" t="s">
        <v>158</v>
      </c>
      <c r="B92" s="185">
        <v>0</v>
      </c>
      <c r="C92" s="186">
        <v>7.5</v>
      </c>
      <c r="D92" s="186">
        <v>0</v>
      </c>
      <c r="E92" s="186">
        <v>0</v>
      </c>
      <c r="F92" s="186">
        <v>-19641.5</v>
      </c>
      <c r="G92" s="186">
        <v>0</v>
      </c>
      <c r="H92" s="186">
        <v>0</v>
      </c>
      <c r="I92" s="187">
        <f t="shared" si="6"/>
        <v>-19634</v>
      </c>
      <c r="J92" s="184" t="s">
        <v>159</v>
      </c>
      <c r="K92" s="186">
        <v>0</v>
      </c>
      <c r="L92" s="186">
        <v>0</v>
      </c>
      <c r="M92" s="186">
        <v>19336</v>
      </c>
      <c r="N92" s="186">
        <v>0</v>
      </c>
      <c r="O92" s="186">
        <v>0</v>
      </c>
      <c r="P92" s="186">
        <v>0</v>
      </c>
      <c r="Q92" s="186">
        <v>-27917</v>
      </c>
      <c r="R92" s="187">
        <f t="shared" si="7"/>
        <v>-8581</v>
      </c>
      <c r="S92" s="169"/>
    </row>
    <row r="93" spans="1:19" ht="18">
      <c r="A93" s="184" t="s">
        <v>160</v>
      </c>
      <c r="B93" s="185">
        <v>0</v>
      </c>
      <c r="C93" s="186">
        <v>0</v>
      </c>
      <c r="D93" s="186">
        <v>0</v>
      </c>
      <c r="E93" s="186">
        <v>0</v>
      </c>
      <c r="F93" s="186">
        <v>0</v>
      </c>
      <c r="G93" s="186">
        <v>0</v>
      </c>
      <c r="H93" s="186">
        <v>0</v>
      </c>
      <c r="I93" s="187">
        <f t="shared" si="6"/>
        <v>0</v>
      </c>
      <c r="J93" s="184" t="s">
        <v>161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86">
        <v>0</v>
      </c>
      <c r="Q93" s="186">
        <v>0</v>
      </c>
      <c r="R93" s="187">
        <f t="shared" si="7"/>
        <v>0</v>
      </c>
      <c r="S93" s="169"/>
    </row>
    <row r="94" spans="1:19" ht="18">
      <c r="A94" s="184" t="s">
        <v>162</v>
      </c>
      <c r="B94" s="185">
        <v>0</v>
      </c>
      <c r="C94" s="186">
        <v>29.5</v>
      </c>
      <c r="D94" s="186">
        <v>15541</v>
      </c>
      <c r="E94" s="186">
        <v>0</v>
      </c>
      <c r="F94" s="186">
        <v>7.5</v>
      </c>
      <c r="G94" s="186">
        <v>0</v>
      </c>
      <c r="H94" s="186">
        <v>0</v>
      </c>
      <c r="I94" s="187">
        <f t="shared" si="6"/>
        <v>15578</v>
      </c>
      <c r="J94" s="184" t="s">
        <v>163</v>
      </c>
      <c r="K94" s="186">
        <v>129160.99</v>
      </c>
      <c r="L94" s="186">
        <v>1298</v>
      </c>
      <c r="M94" s="186">
        <v>28156.17</v>
      </c>
      <c r="N94" s="186">
        <v>0</v>
      </c>
      <c r="O94" s="186">
        <v>15</v>
      </c>
      <c r="P94" s="186">
        <v>0</v>
      </c>
      <c r="Q94" s="186">
        <v>0</v>
      </c>
      <c r="R94" s="187">
        <f t="shared" si="7"/>
        <v>158630.16</v>
      </c>
      <c r="S94" s="169"/>
    </row>
    <row r="95" spans="1:19" ht="18">
      <c r="A95" s="184" t="s">
        <v>164</v>
      </c>
      <c r="B95" s="185">
        <v>16670.99</v>
      </c>
      <c r="C95" s="186">
        <v>3427.85</v>
      </c>
      <c r="D95" s="186">
        <v>19552.05</v>
      </c>
      <c r="E95" s="186">
        <v>0</v>
      </c>
      <c r="F95" s="186">
        <v>7.5</v>
      </c>
      <c r="G95" s="186">
        <v>0</v>
      </c>
      <c r="H95" s="186">
        <v>0</v>
      </c>
      <c r="I95" s="187">
        <f t="shared" si="6"/>
        <v>39658.39</v>
      </c>
      <c r="J95" s="184" t="s">
        <v>165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6">
        <v>0</v>
      </c>
      <c r="Q95" s="186">
        <v>0</v>
      </c>
      <c r="R95" s="187">
        <f t="shared" si="7"/>
        <v>0</v>
      </c>
      <c r="S95" s="169"/>
    </row>
    <row r="96" spans="1:19" ht="18">
      <c r="A96" s="184" t="s">
        <v>166</v>
      </c>
      <c r="B96" s="185">
        <v>473.8</v>
      </c>
      <c r="C96" s="186">
        <v>0</v>
      </c>
      <c r="D96" s="186">
        <v>144.59</v>
      </c>
      <c r="E96" s="186">
        <v>0</v>
      </c>
      <c r="F96" s="186">
        <v>0</v>
      </c>
      <c r="G96" s="186">
        <v>0</v>
      </c>
      <c r="H96" s="186">
        <v>0</v>
      </c>
      <c r="I96" s="187">
        <f t="shared" si="6"/>
        <v>618.39</v>
      </c>
      <c r="J96" s="184" t="s">
        <v>167</v>
      </c>
      <c r="K96" s="186">
        <v>0</v>
      </c>
      <c r="L96" s="186">
        <v>0</v>
      </c>
      <c r="M96" s="186">
        <v>0</v>
      </c>
      <c r="N96" s="186">
        <v>0</v>
      </c>
      <c r="O96" s="186">
        <v>0</v>
      </c>
      <c r="P96" s="186">
        <v>0</v>
      </c>
      <c r="Q96" s="186">
        <v>0</v>
      </c>
      <c r="R96" s="187">
        <f t="shared" si="7"/>
        <v>0</v>
      </c>
      <c r="S96" s="169"/>
    </row>
    <row r="97" spans="1:19" ht="18">
      <c r="A97" s="184" t="s">
        <v>168</v>
      </c>
      <c r="B97" s="185">
        <v>0</v>
      </c>
      <c r="C97" s="186">
        <v>0</v>
      </c>
      <c r="D97" s="186">
        <v>0</v>
      </c>
      <c r="E97" s="186">
        <v>0</v>
      </c>
      <c r="F97" s="186">
        <v>0</v>
      </c>
      <c r="G97" s="186">
        <v>0</v>
      </c>
      <c r="H97" s="186">
        <v>0</v>
      </c>
      <c r="I97" s="187">
        <f t="shared" si="6"/>
        <v>0</v>
      </c>
      <c r="J97" s="184" t="s">
        <v>169</v>
      </c>
      <c r="K97" s="186">
        <v>10.06</v>
      </c>
      <c r="L97" s="186">
        <v>1107</v>
      </c>
      <c r="M97" s="186">
        <v>0</v>
      </c>
      <c r="N97" s="186">
        <v>0</v>
      </c>
      <c r="O97" s="186">
        <v>512.5</v>
      </c>
      <c r="P97" s="186">
        <v>0</v>
      </c>
      <c r="Q97" s="186">
        <v>0</v>
      </c>
      <c r="R97" s="187">
        <f t="shared" si="7"/>
        <v>1629.56</v>
      </c>
      <c r="S97" s="169"/>
    </row>
    <row r="98" spans="1:19" ht="18">
      <c r="A98" s="184" t="s">
        <v>170</v>
      </c>
      <c r="B98" s="185">
        <v>105498</v>
      </c>
      <c r="C98" s="186">
        <v>2956.28</v>
      </c>
      <c r="D98" s="186">
        <v>0</v>
      </c>
      <c r="E98" s="186">
        <v>0</v>
      </c>
      <c r="F98" s="186">
        <v>0</v>
      </c>
      <c r="G98" s="186">
        <v>0</v>
      </c>
      <c r="H98" s="186">
        <v>23000</v>
      </c>
      <c r="I98" s="187">
        <f t="shared" si="6"/>
        <v>131454.28</v>
      </c>
      <c r="J98" s="184" t="s">
        <v>171</v>
      </c>
      <c r="K98" s="186">
        <v>947126.04</v>
      </c>
      <c r="L98" s="186">
        <v>136302.61</v>
      </c>
      <c r="M98" s="186">
        <v>282274.39</v>
      </c>
      <c r="N98" s="186">
        <v>5.01</v>
      </c>
      <c r="O98" s="186">
        <v>11313.78</v>
      </c>
      <c r="P98" s="186">
        <v>-4095</v>
      </c>
      <c r="Q98" s="186">
        <v>22685</v>
      </c>
      <c r="R98" s="187">
        <f t="shared" si="7"/>
        <v>1395611.83</v>
      </c>
      <c r="S98" s="169"/>
    </row>
    <row r="99" spans="1:19" ht="18">
      <c r="A99" s="184" t="s">
        <v>172</v>
      </c>
      <c r="B99" s="185">
        <v>0</v>
      </c>
      <c r="C99" s="186">
        <v>0</v>
      </c>
      <c r="D99" s="186">
        <v>0</v>
      </c>
      <c r="E99" s="186">
        <v>0</v>
      </c>
      <c r="F99" s="186">
        <v>0</v>
      </c>
      <c r="G99" s="186">
        <v>0</v>
      </c>
      <c r="H99" s="186">
        <v>846614</v>
      </c>
      <c r="I99" s="187">
        <f t="shared" si="6"/>
        <v>846614</v>
      </c>
      <c r="J99" s="184" t="s">
        <v>173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0</v>
      </c>
      <c r="Q99" s="186">
        <v>0</v>
      </c>
      <c r="R99" s="187">
        <f t="shared" si="7"/>
        <v>0</v>
      </c>
      <c r="S99" s="169"/>
    </row>
    <row r="100" spans="1:19" ht="18">
      <c r="A100" s="184" t="s">
        <v>174</v>
      </c>
      <c r="B100" s="185">
        <v>4.99</v>
      </c>
      <c r="C100" s="186">
        <v>4314</v>
      </c>
      <c r="D100" s="186">
        <v>5</v>
      </c>
      <c r="E100" s="186">
        <v>5.01</v>
      </c>
      <c r="F100" s="186">
        <v>0</v>
      </c>
      <c r="G100" s="186">
        <v>0</v>
      </c>
      <c r="H100" s="186">
        <v>0</v>
      </c>
      <c r="I100" s="187">
        <f t="shared" si="6"/>
        <v>4329</v>
      </c>
      <c r="J100" s="184" t="s">
        <v>175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186">
        <v>0</v>
      </c>
      <c r="R100" s="187">
        <f t="shared" si="7"/>
        <v>0</v>
      </c>
      <c r="S100" s="169"/>
    </row>
    <row r="101" spans="1:19" ht="18">
      <c r="A101" s="184" t="s">
        <v>176</v>
      </c>
      <c r="B101" s="185">
        <v>22671.98</v>
      </c>
      <c r="C101" s="186">
        <v>23924.8</v>
      </c>
      <c r="D101" s="186">
        <v>-916.97</v>
      </c>
      <c r="E101" s="186">
        <v>0</v>
      </c>
      <c r="F101" s="186">
        <v>1696.54</v>
      </c>
      <c r="G101" s="186">
        <v>-16000</v>
      </c>
      <c r="H101" s="186">
        <v>50300</v>
      </c>
      <c r="I101" s="187">
        <f aca="true" t="shared" si="8" ref="I101:I117">SUM(B101:H101)</f>
        <v>81676.35</v>
      </c>
      <c r="J101" s="184" t="s">
        <v>177</v>
      </c>
      <c r="K101" s="186">
        <v>5756.61</v>
      </c>
      <c r="L101" s="186">
        <v>9113.44</v>
      </c>
      <c r="M101" s="186">
        <v>4605.07</v>
      </c>
      <c r="N101" s="186">
        <v>137.74</v>
      </c>
      <c r="O101" s="186">
        <v>0</v>
      </c>
      <c r="P101" s="186">
        <v>0</v>
      </c>
      <c r="Q101" s="186">
        <v>0</v>
      </c>
      <c r="R101" s="187">
        <f t="shared" si="7"/>
        <v>19612.86</v>
      </c>
      <c r="S101" s="169"/>
    </row>
    <row r="102" spans="1:19" ht="18">
      <c r="A102" s="184" t="s">
        <v>178</v>
      </c>
      <c r="B102" s="185">
        <v>0</v>
      </c>
      <c r="C102" s="186">
        <v>0</v>
      </c>
      <c r="D102" s="186">
        <v>0</v>
      </c>
      <c r="E102" s="186">
        <v>0</v>
      </c>
      <c r="F102" s="186">
        <v>0</v>
      </c>
      <c r="G102" s="186">
        <v>0</v>
      </c>
      <c r="H102" s="186">
        <v>0</v>
      </c>
      <c r="I102" s="187">
        <f t="shared" si="8"/>
        <v>0</v>
      </c>
      <c r="J102" s="184" t="s">
        <v>179</v>
      </c>
      <c r="K102" s="186">
        <v>44063.9</v>
      </c>
      <c r="L102" s="186">
        <v>0</v>
      </c>
      <c r="M102" s="186">
        <v>29597.69</v>
      </c>
      <c r="N102" s="186">
        <v>0</v>
      </c>
      <c r="O102" s="186">
        <v>0</v>
      </c>
      <c r="P102" s="186">
        <v>0</v>
      </c>
      <c r="Q102" s="186">
        <v>270000</v>
      </c>
      <c r="R102" s="187">
        <f t="shared" si="7"/>
        <v>343661.58999999997</v>
      </c>
      <c r="S102" s="169"/>
    </row>
    <row r="103" spans="1:19" ht="18">
      <c r="A103" s="184" t="s">
        <v>180</v>
      </c>
      <c r="B103" s="185">
        <v>442.32</v>
      </c>
      <c r="C103" s="186">
        <v>256.07</v>
      </c>
      <c r="D103" s="186">
        <v>-9.87</v>
      </c>
      <c r="E103" s="186">
        <v>0</v>
      </c>
      <c r="F103" s="186">
        <v>101.01</v>
      </c>
      <c r="G103" s="186">
        <v>0</v>
      </c>
      <c r="H103" s="186">
        <v>0</v>
      </c>
      <c r="I103" s="187">
        <f t="shared" si="8"/>
        <v>789.53</v>
      </c>
      <c r="J103" s="184" t="s">
        <v>181</v>
      </c>
      <c r="K103" s="186">
        <v>7332.9</v>
      </c>
      <c r="L103" s="186">
        <v>0</v>
      </c>
      <c r="M103" s="186">
        <v>15177.1</v>
      </c>
      <c r="N103" s="186">
        <v>0</v>
      </c>
      <c r="O103" s="186">
        <v>0</v>
      </c>
      <c r="P103" s="186">
        <v>0</v>
      </c>
      <c r="Q103" s="186">
        <v>0</v>
      </c>
      <c r="R103" s="187">
        <f t="shared" si="7"/>
        <v>22510</v>
      </c>
      <c r="S103" s="169"/>
    </row>
    <row r="104" spans="1:19" ht="18">
      <c r="A104" s="184" t="s">
        <v>182</v>
      </c>
      <c r="B104" s="185">
        <v>8531.7</v>
      </c>
      <c r="C104" s="186">
        <v>0</v>
      </c>
      <c r="D104" s="186">
        <v>15.78</v>
      </c>
      <c r="E104" s="186">
        <v>0</v>
      </c>
      <c r="F104" s="186">
        <v>0</v>
      </c>
      <c r="G104" s="186">
        <v>0</v>
      </c>
      <c r="H104" s="186">
        <v>0</v>
      </c>
      <c r="I104" s="187">
        <f t="shared" si="8"/>
        <v>8547.480000000001</v>
      </c>
      <c r="J104" s="184" t="s">
        <v>183</v>
      </c>
      <c r="K104" s="186">
        <v>0</v>
      </c>
      <c r="L104" s="186">
        <v>0</v>
      </c>
      <c r="M104" s="186">
        <v>0</v>
      </c>
      <c r="N104" s="186">
        <v>0</v>
      </c>
      <c r="O104" s="186">
        <v>0</v>
      </c>
      <c r="P104" s="186">
        <v>0</v>
      </c>
      <c r="Q104" s="186">
        <v>0</v>
      </c>
      <c r="R104" s="187">
        <f t="shared" si="7"/>
        <v>0</v>
      </c>
      <c r="S104" s="169"/>
    </row>
    <row r="105" spans="1:19" ht="18">
      <c r="A105" s="184" t="s">
        <v>184</v>
      </c>
      <c r="B105" s="185">
        <v>0</v>
      </c>
      <c r="C105" s="186">
        <v>0</v>
      </c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7">
        <f t="shared" si="8"/>
        <v>0</v>
      </c>
      <c r="J105" s="184" t="s">
        <v>185</v>
      </c>
      <c r="K105" s="186">
        <v>0</v>
      </c>
      <c r="L105" s="186">
        <v>480.17</v>
      </c>
      <c r="M105" s="186">
        <v>0</v>
      </c>
      <c r="N105" s="186">
        <v>0</v>
      </c>
      <c r="O105" s="186">
        <v>0</v>
      </c>
      <c r="P105" s="186">
        <v>0</v>
      </c>
      <c r="Q105" s="186">
        <v>0</v>
      </c>
      <c r="R105" s="187">
        <f t="shared" si="7"/>
        <v>480.17</v>
      </c>
      <c r="S105" s="169"/>
    </row>
    <row r="106" spans="1:19" ht="18">
      <c r="A106" s="184" t="s">
        <v>186</v>
      </c>
      <c r="B106" s="185">
        <v>301.78</v>
      </c>
      <c r="C106" s="186">
        <v>7.5</v>
      </c>
      <c r="D106" s="186">
        <v>1728.22</v>
      </c>
      <c r="E106" s="186">
        <v>0</v>
      </c>
      <c r="F106" s="186">
        <v>7.5</v>
      </c>
      <c r="G106" s="186">
        <v>0</v>
      </c>
      <c r="H106" s="186">
        <v>0</v>
      </c>
      <c r="I106" s="187">
        <f t="shared" si="8"/>
        <v>2045</v>
      </c>
      <c r="J106" s="184" t="s">
        <v>218</v>
      </c>
      <c r="K106" s="186">
        <v>11045.16</v>
      </c>
      <c r="L106" s="186">
        <v>0</v>
      </c>
      <c r="M106" s="186">
        <v>8467.84</v>
      </c>
      <c r="N106" s="186">
        <v>0</v>
      </c>
      <c r="O106" s="186">
        <v>0</v>
      </c>
      <c r="P106" s="186">
        <v>-19513</v>
      </c>
      <c r="Q106" s="186">
        <v>0</v>
      </c>
      <c r="R106" s="187">
        <f t="shared" si="7"/>
        <v>0</v>
      </c>
      <c r="S106" s="169"/>
    </row>
    <row r="107" spans="1:19" ht="18">
      <c r="A107" s="184" t="s">
        <v>188</v>
      </c>
      <c r="B107" s="185">
        <v>7025.35</v>
      </c>
      <c r="C107" s="186">
        <v>250.97</v>
      </c>
      <c r="D107" s="186">
        <v>2263.44</v>
      </c>
      <c r="E107" s="186">
        <v>0</v>
      </c>
      <c r="F107" s="186">
        <v>-7.5</v>
      </c>
      <c r="G107" s="186">
        <v>0</v>
      </c>
      <c r="H107" s="186">
        <v>0</v>
      </c>
      <c r="I107" s="187">
        <f t="shared" si="8"/>
        <v>9532.26</v>
      </c>
      <c r="J107" s="184" t="s">
        <v>189</v>
      </c>
      <c r="K107" s="186">
        <v>0</v>
      </c>
      <c r="L107" s="186">
        <v>0</v>
      </c>
      <c r="M107" s="186">
        <v>0</v>
      </c>
      <c r="N107" s="186">
        <v>0</v>
      </c>
      <c r="O107" s="186">
        <v>0</v>
      </c>
      <c r="P107" s="186">
        <v>0</v>
      </c>
      <c r="Q107" s="186">
        <v>0</v>
      </c>
      <c r="R107" s="187">
        <f t="shared" si="7"/>
        <v>0</v>
      </c>
      <c r="S107" s="169"/>
    </row>
    <row r="108" spans="1:19" ht="18">
      <c r="A108" s="184" t="s">
        <v>190</v>
      </c>
      <c r="B108" s="185">
        <v>0</v>
      </c>
      <c r="C108" s="186">
        <v>0</v>
      </c>
      <c r="D108" s="186">
        <v>0</v>
      </c>
      <c r="E108" s="186">
        <v>0</v>
      </c>
      <c r="F108" s="186">
        <v>0</v>
      </c>
      <c r="G108" s="186">
        <v>0</v>
      </c>
      <c r="H108" s="186">
        <v>15000</v>
      </c>
      <c r="I108" s="187">
        <f t="shared" si="8"/>
        <v>15000</v>
      </c>
      <c r="J108" s="184" t="s">
        <v>191</v>
      </c>
      <c r="K108" s="186">
        <v>0</v>
      </c>
      <c r="L108" s="186">
        <v>0</v>
      </c>
      <c r="M108" s="186">
        <v>0</v>
      </c>
      <c r="N108" s="186">
        <v>0</v>
      </c>
      <c r="O108" s="186">
        <v>0</v>
      </c>
      <c r="P108" s="186">
        <v>0</v>
      </c>
      <c r="Q108" s="186">
        <v>0</v>
      </c>
      <c r="R108" s="187">
        <f t="shared" si="7"/>
        <v>0</v>
      </c>
      <c r="S108" s="169"/>
    </row>
    <row r="109" spans="1:19" ht="18">
      <c r="A109" s="184" t="s">
        <v>192</v>
      </c>
      <c r="B109" s="185">
        <v>1836.61</v>
      </c>
      <c r="C109" s="186">
        <v>0</v>
      </c>
      <c r="D109" s="186">
        <v>16268.83</v>
      </c>
      <c r="E109" s="186">
        <v>0</v>
      </c>
      <c r="F109" s="186">
        <v>0</v>
      </c>
      <c r="G109" s="186">
        <v>0</v>
      </c>
      <c r="H109" s="186">
        <v>0</v>
      </c>
      <c r="I109" s="187">
        <f t="shared" si="8"/>
        <v>18105.44</v>
      </c>
      <c r="J109" s="184" t="s">
        <v>193</v>
      </c>
      <c r="K109" s="186">
        <v>14564</v>
      </c>
      <c r="L109" s="186">
        <v>1373.74</v>
      </c>
      <c r="M109" s="186">
        <v>0</v>
      </c>
      <c r="N109" s="186">
        <v>0</v>
      </c>
      <c r="O109" s="186">
        <v>7.5</v>
      </c>
      <c r="P109" s="186">
        <v>0</v>
      </c>
      <c r="Q109" s="186">
        <v>0</v>
      </c>
      <c r="R109" s="187">
        <f t="shared" si="7"/>
        <v>15945.24</v>
      </c>
      <c r="S109" s="169"/>
    </row>
    <row r="110" spans="1:19" ht="18">
      <c r="A110" s="184" t="s">
        <v>194</v>
      </c>
      <c r="B110" s="185">
        <v>0</v>
      </c>
      <c r="C110" s="186">
        <v>0</v>
      </c>
      <c r="D110" s="186">
        <v>0</v>
      </c>
      <c r="E110" s="186">
        <v>0</v>
      </c>
      <c r="F110" s="186">
        <v>0</v>
      </c>
      <c r="G110" s="186">
        <v>0</v>
      </c>
      <c r="H110" s="186">
        <v>0</v>
      </c>
      <c r="I110" s="187">
        <f t="shared" si="8"/>
        <v>0</v>
      </c>
      <c r="J110" s="184" t="s">
        <v>195</v>
      </c>
      <c r="K110" s="186">
        <v>0</v>
      </c>
      <c r="L110" s="186">
        <v>2378.5</v>
      </c>
      <c r="M110" s="186">
        <v>0</v>
      </c>
      <c r="N110" s="186">
        <v>0</v>
      </c>
      <c r="O110" s="186">
        <v>-7.5</v>
      </c>
      <c r="P110" s="186">
        <v>0</v>
      </c>
      <c r="Q110" s="186">
        <v>0</v>
      </c>
      <c r="R110" s="187">
        <f t="shared" si="7"/>
        <v>2371</v>
      </c>
      <c r="S110" s="169"/>
    </row>
    <row r="111" spans="1:19" ht="18">
      <c r="A111" s="184" t="s">
        <v>196</v>
      </c>
      <c r="B111" s="185">
        <v>0</v>
      </c>
      <c r="C111" s="186">
        <v>0</v>
      </c>
      <c r="D111" s="186">
        <v>352.54</v>
      </c>
      <c r="E111" s="186">
        <v>0</v>
      </c>
      <c r="F111" s="186">
        <v>0</v>
      </c>
      <c r="G111" s="186">
        <v>0</v>
      </c>
      <c r="H111" s="186">
        <v>0</v>
      </c>
      <c r="I111" s="187">
        <f t="shared" si="8"/>
        <v>352.54</v>
      </c>
      <c r="J111" s="184" t="s">
        <v>197</v>
      </c>
      <c r="K111" s="186">
        <v>399.12</v>
      </c>
      <c r="L111" s="186">
        <v>0</v>
      </c>
      <c r="M111" s="186">
        <v>2286.42</v>
      </c>
      <c r="N111" s="186">
        <v>0</v>
      </c>
      <c r="O111" s="186">
        <v>0</v>
      </c>
      <c r="P111" s="186">
        <v>0</v>
      </c>
      <c r="Q111" s="186">
        <v>0</v>
      </c>
      <c r="R111" s="187">
        <f t="shared" si="7"/>
        <v>2685.54</v>
      </c>
      <c r="S111" s="169"/>
    </row>
    <row r="112" spans="1:19" ht="18">
      <c r="A112" s="184" t="s">
        <v>198</v>
      </c>
      <c r="B112" s="185">
        <v>0</v>
      </c>
      <c r="C112" s="186">
        <v>0</v>
      </c>
      <c r="D112" s="186">
        <v>0</v>
      </c>
      <c r="E112" s="186">
        <v>0</v>
      </c>
      <c r="F112" s="186">
        <v>0</v>
      </c>
      <c r="G112" s="186">
        <v>0</v>
      </c>
      <c r="H112" s="186">
        <v>0</v>
      </c>
      <c r="I112" s="187">
        <f t="shared" si="8"/>
        <v>0</v>
      </c>
      <c r="J112" s="184" t="s">
        <v>199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  <c r="P112" s="186">
        <v>0</v>
      </c>
      <c r="Q112" s="186">
        <v>0</v>
      </c>
      <c r="R112" s="187">
        <f t="shared" si="7"/>
        <v>0</v>
      </c>
      <c r="S112" s="169"/>
    </row>
    <row r="113" spans="1:19" ht="18">
      <c r="A113" s="184" t="s">
        <v>200</v>
      </c>
      <c r="B113" s="185">
        <v>8056.69</v>
      </c>
      <c r="C113" s="186">
        <v>72.42</v>
      </c>
      <c r="D113" s="186">
        <v>14222.25</v>
      </c>
      <c r="E113" s="186">
        <v>0</v>
      </c>
      <c r="F113" s="186">
        <v>0</v>
      </c>
      <c r="G113" s="186">
        <v>0</v>
      </c>
      <c r="H113" s="186">
        <v>0</v>
      </c>
      <c r="I113" s="187">
        <f t="shared" si="8"/>
        <v>22351.36</v>
      </c>
      <c r="J113" s="184" t="s">
        <v>201</v>
      </c>
      <c r="K113" s="186">
        <v>140.05</v>
      </c>
      <c r="L113" s="186">
        <v>7209.44</v>
      </c>
      <c r="M113" s="186">
        <v>11317.95</v>
      </c>
      <c r="N113" s="186">
        <v>0</v>
      </c>
      <c r="O113" s="186">
        <v>-7937.9</v>
      </c>
      <c r="P113" s="186">
        <v>-710.5</v>
      </c>
      <c r="Q113" s="186">
        <v>-21420</v>
      </c>
      <c r="R113" s="187">
        <f t="shared" si="7"/>
        <v>-11400.959999999997</v>
      </c>
      <c r="S113" s="169"/>
    </row>
    <row r="114" spans="1:19" ht="18">
      <c r="A114" s="184" t="s">
        <v>202</v>
      </c>
      <c r="B114" s="185">
        <v>0</v>
      </c>
      <c r="C114" s="186">
        <v>17757.25</v>
      </c>
      <c r="D114" s="186">
        <v>0</v>
      </c>
      <c r="E114" s="186">
        <v>0</v>
      </c>
      <c r="F114" s="186">
        <v>0</v>
      </c>
      <c r="G114" s="186">
        <v>0</v>
      </c>
      <c r="H114" s="186">
        <v>0</v>
      </c>
      <c r="I114" s="187">
        <f t="shared" si="8"/>
        <v>17757.25</v>
      </c>
      <c r="J114" s="184" t="s">
        <v>203</v>
      </c>
      <c r="K114" s="186">
        <v>0</v>
      </c>
      <c r="L114" s="186">
        <v>0</v>
      </c>
      <c r="M114" s="186">
        <v>0</v>
      </c>
      <c r="N114" s="186">
        <v>0</v>
      </c>
      <c r="O114" s="186">
        <v>47.99</v>
      </c>
      <c r="P114" s="186">
        <v>0</v>
      </c>
      <c r="Q114" s="186">
        <v>0</v>
      </c>
      <c r="R114" s="187">
        <f t="shared" si="7"/>
        <v>47.99</v>
      </c>
      <c r="S114" s="169"/>
    </row>
    <row r="115" spans="1:19" ht="18">
      <c r="A115" s="184" t="s">
        <v>204</v>
      </c>
      <c r="B115" s="185">
        <v>59758.19</v>
      </c>
      <c r="C115" s="186">
        <v>0</v>
      </c>
      <c r="D115" s="186">
        <v>36804.22</v>
      </c>
      <c r="E115" s="186">
        <v>82.37</v>
      </c>
      <c r="F115" s="186">
        <v>3747.89</v>
      </c>
      <c r="G115" s="186">
        <v>-19600</v>
      </c>
      <c r="H115" s="186">
        <v>178071</v>
      </c>
      <c r="I115" s="187">
        <f t="shared" si="8"/>
        <v>258863.66999999998</v>
      </c>
      <c r="J115" s="184" t="s">
        <v>205</v>
      </c>
      <c r="K115" s="186">
        <v>452424.29</v>
      </c>
      <c r="L115" s="186">
        <v>7216.62</v>
      </c>
      <c r="M115" s="186">
        <v>53804.12</v>
      </c>
      <c r="N115" s="186">
        <v>5.01</v>
      </c>
      <c r="O115" s="186">
        <v>5727.25</v>
      </c>
      <c r="P115" s="186">
        <v>-1400</v>
      </c>
      <c r="Q115" s="186">
        <v>-8478</v>
      </c>
      <c r="R115" s="187">
        <f t="shared" si="7"/>
        <v>509299.29</v>
      </c>
      <c r="S115" s="169"/>
    </row>
    <row r="116" spans="1:19" ht="18">
      <c r="A116" s="184" t="s">
        <v>206</v>
      </c>
      <c r="B116" s="185">
        <v>0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  <c r="H116" s="186">
        <v>0</v>
      </c>
      <c r="I116" s="187">
        <f t="shared" si="8"/>
        <v>0</v>
      </c>
      <c r="J116" s="184"/>
      <c r="K116" s="188"/>
      <c r="L116" s="187"/>
      <c r="M116" s="187"/>
      <c r="N116" s="187"/>
      <c r="O116" s="187"/>
      <c r="P116" s="187"/>
      <c r="Q116" s="187"/>
      <c r="R116" s="189" t="s">
        <v>106</v>
      </c>
      <c r="S116" s="169"/>
    </row>
    <row r="117" spans="1:19" ht="18">
      <c r="A117" s="184" t="s">
        <v>207</v>
      </c>
      <c r="B117" s="185">
        <v>19198.63</v>
      </c>
      <c r="C117" s="186">
        <v>0</v>
      </c>
      <c r="D117" s="186">
        <v>-1449.69</v>
      </c>
      <c r="E117" s="186">
        <v>0</v>
      </c>
      <c r="F117" s="186">
        <v>0</v>
      </c>
      <c r="G117" s="186">
        <v>0</v>
      </c>
      <c r="H117" s="186">
        <v>0</v>
      </c>
      <c r="I117" s="187">
        <f t="shared" si="8"/>
        <v>17748.940000000002</v>
      </c>
      <c r="J117" s="190" t="s">
        <v>208</v>
      </c>
      <c r="K117" s="187">
        <f aca="true" t="shared" si="9" ref="K117:R117">SUM(B69:B117)+SUM(K69:K115)</f>
        <v>3034730.2600000002</v>
      </c>
      <c r="L117" s="187">
        <f t="shared" si="9"/>
        <v>299129.96</v>
      </c>
      <c r="M117" s="187">
        <f t="shared" si="9"/>
        <v>904955</v>
      </c>
      <c r="N117" s="187">
        <f t="shared" si="9"/>
        <v>255.18</v>
      </c>
      <c r="O117" s="187">
        <f t="shared" si="9"/>
        <v>46439.61</v>
      </c>
      <c r="P117" s="187">
        <f t="shared" si="9"/>
        <v>-113952.5</v>
      </c>
      <c r="Q117" s="187">
        <f t="shared" si="9"/>
        <v>1803842</v>
      </c>
      <c r="R117" s="187">
        <f t="shared" si="9"/>
        <v>5975399.51</v>
      </c>
      <c r="S117" s="169"/>
    </row>
    <row r="118" spans="1:18" ht="12.7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2">
        <f>SUM(K117:Q117)</f>
        <v>5975399.510000001</v>
      </c>
    </row>
    <row r="125" spans="2:6" ht="12.75">
      <c r="B125" s="193"/>
      <c r="C125" s="193"/>
      <c r="F125" s="193"/>
    </row>
    <row r="126" spans="2:6" ht="12.75">
      <c r="B126" s="193"/>
      <c r="C126" s="193"/>
      <c r="F126" s="193"/>
    </row>
    <row r="127" spans="2:6" ht="12.75">
      <c r="B127" s="193"/>
      <c r="C127" s="193"/>
      <c r="F127" s="193"/>
    </row>
    <row r="128" spans="2:6" ht="12.75">
      <c r="B128" s="193"/>
      <c r="C128" s="193"/>
      <c r="E128" s="193"/>
      <c r="F128" s="193"/>
    </row>
    <row r="129" spans="2:6" ht="12.75">
      <c r="B129" s="193"/>
      <c r="C129" s="193"/>
      <c r="E129" s="193"/>
      <c r="F129" s="193"/>
    </row>
    <row r="130" spans="2:6" ht="12.75">
      <c r="B130" s="193"/>
      <c r="C130" s="193"/>
      <c r="E130" s="193"/>
      <c r="F130" s="193"/>
    </row>
    <row r="131" spans="2:6" ht="12.75">
      <c r="B131" s="193"/>
      <c r="C131" s="193"/>
      <c r="E131" s="193"/>
      <c r="F131" s="193"/>
    </row>
    <row r="132" spans="2:6" ht="12.75">
      <c r="B132" s="193"/>
      <c r="C132" s="193"/>
      <c r="E132" s="193"/>
      <c r="F132" s="193"/>
    </row>
    <row r="133" spans="2:6" ht="12.75">
      <c r="B133" s="193"/>
      <c r="C133" s="193"/>
      <c r="E133" s="193"/>
      <c r="F133" s="193"/>
    </row>
    <row r="134" spans="2:6" ht="12.75">
      <c r="B134" s="193"/>
      <c r="C134" s="193"/>
      <c r="E134" s="193"/>
      <c r="F134" s="193"/>
    </row>
    <row r="135" spans="2:6" ht="12.75">
      <c r="B135" s="193"/>
      <c r="C135" s="193"/>
      <c r="E135" s="193"/>
      <c r="F135" s="193"/>
    </row>
    <row r="136" spans="2:6" ht="12.75">
      <c r="B136" s="193"/>
      <c r="C136" s="193"/>
      <c r="E136" s="193"/>
      <c r="F136" s="193"/>
    </row>
    <row r="137" spans="2:6" ht="12.75">
      <c r="B137" s="193"/>
      <c r="C137" s="193"/>
      <c r="E137" s="193"/>
      <c r="F137" s="193"/>
    </row>
    <row r="138" spans="2:6" ht="12.75">
      <c r="B138" s="193"/>
      <c r="C138" s="193"/>
      <c r="E138" s="193"/>
      <c r="F138" s="193"/>
    </row>
    <row r="139" spans="2:6" ht="12.75">
      <c r="B139" s="193"/>
      <c r="C139" s="193"/>
      <c r="E139" s="193"/>
      <c r="F139" s="193"/>
    </row>
    <row r="140" spans="2:6" ht="12.75">
      <c r="B140" s="193"/>
      <c r="C140" s="193"/>
      <c r="E140" s="193"/>
      <c r="F140" s="193"/>
    </row>
    <row r="141" spans="2:6" ht="12.75">
      <c r="B141" s="193"/>
      <c r="C141" s="193"/>
      <c r="E141" s="193"/>
      <c r="F141" s="193"/>
    </row>
    <row r="142" spans="2:6" ht="12.75">
      <c r="B142" s="193"/>
      <c r="C142" s="193"/>
      <c r="E142" s="193"/>
      <c r="F142" s="193"/>
    </row>
    <row r="143" spans="2:6" ht="12.75">
      <c r="B143" s="193"/>
      <c r="C143" s="193"/>
      <c r="E143" s="193"/>
      <c r="F143" s="193"/>
    </row>
    <row r="144" spans="2:6" ht="12.75">
      <c r="B144" s="193"/>
      <c r="C144" s="193"/>
      <c r="E144" s="193"/>
      <c r="F144" s="193"/>
    </row>
    <row r="145" spans="2:6" ht="12.75">
      <c r="B145" s="193"/>
      <c r="C145" s="193"/>
      <c r="E145" s="193"/>
      <c r="F145" s="193"/>
    </row>
    <row r="146" spans="2:6" ht="12.75">
      <c r="B146" s="193"/>
      <c r="C146" s="193"/>
      <c r="E146" s="193"/>
      <c r="F146" s="193"/>
    </row>
    <row r="147" spans="2:6" ht="12.75">
      <c r="B147" s="193"/>
      <c r="C147" s="193"/>
      <c r="E147" s="193"/>
      <c r="F147" s="193"/>
    </row>
    <row r="148" spans="2:6" ht="12.75">
      <c r="B148" s="193"/>
      <c r="C148" s="193"/>
      <c r="E148" s="193"/>
      <c r="F148" s="193"/>
    </row>
    <row r="149" spans="2:6" ht="12.75">
      <c r="B149" s="193"/>
      <c r="C149" s="193"/>
      <c r="E149" s="193"/>
      <c r="F149" s="193"/>
    </row>
    <row r="150" spans="2:6" ht="12.75">
      <c r="B150" s="193"/>
      <c r="C150" s="193"/>
      <c r="E150" s="193"/>
      <c r="F150" s="193"/>
    </row>
    <row r="151" spans="2:6" ht="12.75">
      <c r="B151" s="193"/>
      <c r="C151" s="193"/>
      <c r="E151" s="193"/>
      <c r="F151" s="193"/>
    </row>
    <row r="152" spans="2:6" ht="12.75">
      <c r="B152" s="193"/>
      <c r="C152" s="193"/>
      <c r="E152" s="193"/>
      <c r="F152" s="193"/>
    </row>
    <row r="153" spans="2:6" ht="12.75">
      <c r="B153" s="193"/>
      <c r="C153" s="193"/>
      <c r="E153" s="193"/>
      <c r="F153" s="193"/>
    </row>
    <row r="154" spans="2:6" ht="12.75">
      <c r="B154" s="193"/>
      <c r="C154" s="193"/>
      <c r="E154" s="193"/>
      <c r="F154" s="193"/>
    </row>
    <row r="155" spans="2:6" ht="12.75">
      <c r="B155" s="193"/>
      <c r="C155" s="193"/>
      <c r="E155" s="193"/>
      <c r="F155" s="193"/>
    </row>
    <row r="156" spans="2:6" ht="12.75">
      <c r="B156" s="193"/>
      <c r="C156" s="193"/>
      <c r="E156" s="193"/>
      <c r="F156" s="193"/>
    </row>
    <row r="157" spans="2:6" ht="12.75">
      <c r="B157" s="193"/>
      <c r="C157" s="193"/>
      <c r="E157" s="193"/>
      <c r="F157" s="193"/>
    </row>
    <row r="158" spans="2:6" ht="12.75">
      <c r="B158" s="193"/>
      <c r="C158" s="193"/>
      <c r="E158" s="193"/>
      <c r="F158" s="193"/>
    </row>
    <row r="159" spans="2:6" ht="12.75">
      <c r="B159" s="193"/>
      <c r="C159" s="193"/>
      <c r="E159" s="193"/>
      <c r="F159" s="193"/>
    </row>
    <row r="160" spans="2:6" ht="12.75">
      <c r="B160" s="193"/>
      <c r="C160" s="193"/>
      <c r="E160" s="193"/>
      <c r="F160" s="193"/>
    </row>
    <row r="161" spans="2:6" ht="12.75">
      <c r="B161" s="193"/>
      <c r="C161" s="193"/>
      <c r="E161" s="193"/>
      <c r="F161" s="193"/>
    </row>
    <row r="162" spans="2:6" ht="12.75">
      <c r="B162" s="193"/>
      <c r="C162" s="193"/>
      <c r="E162" s="193"/>
      <c r="F162" s="193"/>
    </row>
    <row r="163" spans="2:6" ht="12.75">
      <c r="B163" s="193"/>
      <c r="C163" s="193"/>
      <c r="E163" s="193"/>
      <c r="F163" s="193"/>
    </row>
    <row r="164" spans="2:6" ht="12.75">
      <c r="B164" s="193"/>
      <c r="C164" s="193"/>
      <c r="E164" s="193"/>
      <c r="F164" s="193"/>
    </row>
    <row r="165" spans="2:6" ht="12.75">
      <c r="B165" s="193"/>
      <c r="C165" s="193"/>
      <c r="E165" s="193"/>
      <c r="F165" s="193"/>
    </row>
    <row r="166" spans="2:6" ht="12.75">
      <c r="B166" s="193"/>
      <c r="C166" s="193"/>
      <c r="E166" s="193"/>
      <c r="F166" s="193"/>
    </row>
    <row r="167" spans="2:6" ht="12.75">
      <c r="B167" s="193"/>
      <c r="C167" s="193"/>
      <c r="E167" s="193"/>
      <c r="F167" s="193"/>
    </row>
    <row r="168" spans="2:6" ht="12.75">
      <c r="B168" s="193"/>
      <c r="C168" s="193"/>
      <c r="E168" s="193"/>
      <c r="F168" s="193"/>
    </row>
    <row r="169" spans="2:6" ht="12.75">
      <c r="B169" s="193"/>
      <c r="C169" s="193"/>
      <c r="E169" s="193"/>
      <c r="F169" s="193"/>
    </row>
    <row r="170" spans="2:6" ht="12.75">
      <c r="B170" s="193"/>
      <c r="C170" s="193"/>
      <c r="E170" s="193"/>
      <c r="F170" s="193"/>
    </row>
    <row r="171" spans="2:6" ht="12.75">
      <c r="B171" s="193"/>
      <c r="C171" s="193"/>
      <c r="E171" s="193"/>
      <c r="F171" s="193"/>
    </row>
    <row r="172" spans="2:3" ht="12.75">
      <c r="B172" s="193"/>
      <c r="C172" s="193"/>
    </row>
    <row r="173" spans="2:6" ht="12.75">
      <c r="B173" s="193"/>
      <c r="C173" s="193"/>
      <c r="E173" s="193"/>
      <c r="F173" s="193"/>
    </row>
    <row r="176" ht="12.75">
      <c r="F176" s="193"/>
    </row>
    <row r="180" ht="12.75">
      <c r="A180" s="179" t="s">
        <v>231</v>
      </c>
    </row>
    <row r="181" ht="12.75">
      <c r="A181" s="179" t="s">
        <v>210</v>
      </c>
    </row>
    <row r="182" ht="12.75">
      <c r="A182" s="179" t="s">
        <v>211</v>
      </c>
    </row>
    <row r="183" ht="12.75">
      <c r="A183" s="179" t="s">
        <v>212</v>
      </c>
    </row>
    <row r="184" ht="12.75">
      <c r="A184" s="179" t="s">
        <v>213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C18" sqref="C18"/>
    </sheetView>
  </sheetViews>
  <sheetFormatPr defaultColWidth="15.6640625" defaultRowHeight="15"/>
  <cols>
    <col min="1" max="16384" width="22.6640625" style="132" customWidth="1"/>
  </cols>
  <sheetData>
    <row r="1" spans="1:9" ht="18">
      <c r="A1" s="131"/>
      <c r="B1" s="131"/>
      <c r="C1" s="131" t="s">
        <v>0</v>
      </c>
      <c r="D1" s="131"/>
      <c r="E1" s="131"/>
      <c r="F1" s="131"/>
      <c r="G1" s="131"/>
      <c r="H1" s="131"/>
      <c r="I1" s="131"/>
    </row>
    <row r="2" spans="1:9" ht="18">
      <c r="A2" s="131"/>
      <c r="B2" s="131"/>
      <c r="C2" s="131" t="s">
        <v>102</v>
      </c>
      <c r="D2" s="131"/>
      <c r="E2" s="131"/>
      <c r="F2" s="131"/>
      <c r="G2" s="131"/>
      <c r="H2" s="131"/>
      <c r="I2" s="131"/>
    </row>
    <row r="3" spans="1:9" ht="18">
      <c r="A3" s="131" t="s">
        <v>224</v>
      </c>
      <c r="B3" s="131"/>
      <c r="C3" s="131" t="s">
        <v>105</v>
      </c>
      <c r="D3" s="131" t="s">
        <v>106</v>
      </c>
      <c r="E3" s="131"/>
      <c r="F3" s="133" t="s">
        <v>225</v>
      </c>
      <c r="G3" s="131"/>
      <c r="H3" s="131"/>
      <c r="I3" s="131"/>
    </row>
    <row r="4" spans="1:9" ht="18">
      <c r="A4" s="134" t="s">
        <v>108</v>
      </c>
      <c r="B4" s="135" t="s">
        <v>216</v>
      </c>
      <c r="C4" s="135" t="s">
        <v>110</v>
      </c>
      <c r="D4" s="134" t="s">
        <v>108</v>
      </c>
      <c r="E4" s="135" t="s">
        <v>226</v>
      </c>
      <c r="F4" s="135" t="s">
        <v>110</v>
      </c>
      <c r="G4" s="136"/>
      <c r="H4" s="137" t="s">
        <v>111</v>
      </c>
      <c r="I4" s="137" t="s">
        <v>111</v>
      </c>
    </row>
    <row r="5" spans="1:10" ht="18">
      <c r="A5" s="138" t="s">
        <v>112</v>
      </c>
      <c r="B5" s="139">
        <v>128487.28</v>
      </c>
      <c r="C5" s="140">
        <f aca="true" t="shared" si="0" ref="C5:C36">B5+H5</f>
        <v>947617.29</v>
      </c>
      <c r="D5" s="138" t="s">
        <v>113</v>
      </c>
      <c r="E5" s="139">
        <v>58692.65</v>
      </c>
      <c r="F5" s="140">
        <f aca="true" t="shared" si="1" ref="F5:F51">E5+I5</f>
        <v>400152.98000000004</v>
      </c>
      <c r="G5" s="136"/>
      <c r="H5" s="140">
        <v>819130.01</v>
      </c>
      <c r="I5" s="140">
        <v>341460.33</v>
      </c>
      <c r="J5" s="141"/>
    </row>
    <row r="6" spans="1:10" ht="18">
      <c r="A6" s="142" t="s">
        <v>114</v>
      </c>
      <c r="B6" s="139">
        <v>70695.76</v>
      </c>
      <c r="C6" s="140">
        <f t="shared" si="0"/>
        <v>516400.3</v>
      </c>
      <c r="D6" s="142" t="s">
        <v>115</v>
      </c>
      <c r="E6" s="139">
        <v>13578.99</v>
      </c>
      <c r="F6" s="140">
        <f t="shared" si="1"/>
        <v>128078.99</v>
      </c>
      <c r="G6" s="136"/>
      <c r="H6" s="140">
        <v>445704.54</v>
      </c>
      <c r="I6" s="140">
        <v>114500</v>
      </c>
      <c r="J6" s="141"/>
    </row>
    <row r="7" spans="1:10" ht="18">
      <c r="A7" s="142" t="s">
        <v>116</v>
      </c>
      <c r="B7" s="139">
        <v>27072.81</v>
      </c>
      <c r="C7" s="140">
        <f t="shared" si="0"/>
        <v>238315.75</v>
      </c>
      <c r="D7" s="142" t="s">
        <v>117</v>
      </c>
      <c r="E7" s="139">
        <v>45693.69</v>
      </c>
      <c r="F7" s="140">
        <f t="shared" si="1"/>
        <v>365145.26</v>
      </c>
      <c r="G7" s="136"/>
      <c r="H7" s="140">
        <v>211242.94</v>
      </c>
      <c r="I7" s="140">
        <v>319451.57</v>
      </c>
      <c r="J7" s="141"/>
    </row>
    <row r="8" spans="1:10" ht="18">
      <c r="A8" s="142" t="s">
        <v>118</v>
      </c>
      <c r="B8" s="139">
        <v>15954.5</v>
      </c>
      <c r="C8" s="140">
        <f t="shared" si="0"/>
        <v>132817.2</v>
      </c>
      <c r="D8" s="142" t="s">
        <v>119</v>
      </c>
      <c r="E8" s="139">
        <v>63864.47</v>
      </c>
      <c r="F8" s="140">
        <f t="shared" si="1"/>
        <v>498029.83999999997</v>
      </c>
      <c r="G8" s="136"/>
      <c r="H8" s="140">
        <v>116862.7</v>
      </c>
      <c r="I8" s="140">
        <v>434165.37</v>
      </c>
      <c r="J8" s="141"/>
    </row>
    <row r="9" spans="1:10" ht="18">
      <c r="A9" s="142" t="s">
        <v>120</v>
      </c>
      <c r="B9" s="139">
        <v>168435</v>
      </c>
      <c r="C9" s="140">
        <f t="shared" si="0"/>
        <v>1422104.31</v>
      </c>
      <c r="D9" s="142" t="s">
        <v>121</v>
      </c>
      <c r="E9" s="139">
        <v>82148.53</v>
      </c>
      <c r="F9" s="140">
        <f t="shared" si="1"/>
        <v>595244.01</v>
      </c>
      <c r="G9" s="136"/>
      <c r="H9" s="140">
        <v>1253669.31</v>
      </c>
      <c r="I9" s="140">
        <v>513095.48</v>
      </c>
      <c r="J9" s="141"/>
    </row>
    <row r="10" spans="1:10" ht="18">
      <c r="A10" s="142" t="s">
        <v>122</v>
      </c>
      <c r="B10" s="139">
        <v>142623.28</v>
      </c>
      <c r="C10" s="140">
        <f t="shared" si="0"/>
        <v>1047248.27</v>
      </c>
      <c r="D10" s="142" t="s">
        <v>123</v>
      </c>
      <c r="E10" s="139">
        <v>35633.06</v>
      </c>
      <c r="F10" s="140">
        <f t="shared" si="1"/>
        <v>272243.26</v>
      </c>
      <c r="G10" s="136"/>
      <c r="H10" s="140">
        <v>904624.99</v>
      </c>
      <c r="I10" s="140">
        <v>236610.2</v>
      </c>
      <c r="J10" s="141"/>
    </row>
    <row r="11" spans="1:10" ht="18">
      <c r="A11" s="142" t="s">
        <v>124</v>
      </c>
      <c r="B11" s="139">
        <v>50986.53</v>
      </c>
      <c r="C11" s="140">
        <f t="shared" si="0"/>
        <v>383804.05000000005</v>
      </c>
      <c r="D11" s="142" t="s">
        <v>125</v>
      </c>
      <c r="E11" s="139">
        <v>29529.48</v>
      </c>
      <c r="F11" s="140">
        <f t="shared" si="1"/>
        <v>229111.43000000002</v>
      </c>
      <c r="G11" s="136"/>
      <c r="H11" s="140">
        <v>332817.52</v>
      </c>
      <c r="I11" s="140">
        <v>199581.95</v>
      </c>
      <c r="J11" s="141"/>
    </row>
    <row r="12" spans="1:10" ht="18">
      <c r="A12" s="142" t="s">
        <v>126</v>
      </c>
      <c r="B12" s="139">
        <v>18301.68</v>
      </c>
      <c r="C12" s="140">
        <f t="shared" si="0"/>
        <v>151970.00999999998</v>
      </c>
      <c r="D12" s="142" t="s">
        <v>127</v>
      </c>
      <c r="E12" s="139">
        <v>147450.65</v>
      </c>
      <c r="F12" s="140">
        <f t="shared" si="1"/>
        <v>1112868.43</v>
      </c>
      <c r="G12" s="136"/>
      <c r="H12" s="140">
        <v>133668.33</v>
      </c>
      <c r="I12" s="140">
        <v>965417.78</v>
      </c>
      <c r="J12" s="141"/>
    </row>
    <row r="13" spans="1:10" ht="18">
      <c r="A13" s="142" t="s">
        <v>128</v>
      </c>
      <c r="B13" s="139">
        <v>41569.86</v>
      </c>
      <c r="C13" s="140">
        <f t="shared" si="0"/>
        <v>325999.38</v>
      </c>
      <c r="D13" s="142" t="s">
        <v>129</v>
      </c>
      <c r="E13" s="139">
        <v>31808.18</v>
      </c>
      <c r="F13" s="140">
        <f t="shared" si="1"/>
        <v>317626.83</v>
      </c>
      <c r="G13" s="136"/>
      <c r="H13" s="140">
        <v>284429.52</v>
      </c>
      <c r="I13" s="140">
        <v>285818.65</v>
      </c>
      <c r="J13" s="141"/>
    </row>
    <row r="14" spans="1:10" ht="18">
      <c r="A14" s="142" t="s">
        <v>130</v>
      </c>
      <c r="B14" s="139">
        <v>97047.33</v>
      </c>
      <c r="C14" s="140">
        <f t="shared" si="0"/>
        <v>655532.74</v>
      </c>
      <c r="D14" s="142" t="s">
        <v>131</v>
      </c>
      <c r="E14" s="139">
        <v>36735.99</v>
      </c>
      <c r="F14" s="140">
        <f t="shared" si="1"/>
        <v>286205.43</v>
      </c>
      <c r="G14" s="136"/>
      <c r="H14" s="140">
        <v>558485.41</v>
      </c>
      <c r="I14" s="140">
        <v>249469.44</v>
      </c>
      <c r="J14" s="141"/>
    </row>
    <row r="15" spans="1:10" ht="18">
      <c r="A15" s="142" t="s">
        <v>132</v>
      </c>
      <c r="B15" s="139">
        <v>62806.06</v>
      </c>
      <c r="C15" s="140">
        <f t="shared" si="0"/>
        <v>421297.62</v>
      </c>
      <c r="D15" s="142" t="s">
        <v>133</v>
      </c>
      <c r="E15" s="139">
        <v>102626.8</v>
      </c>
      <c r="F15" s="140">
        <f t="shared" si="1"/>
        <v>764865.99</v>
      </c>
      <c r="G15" s="136"/>
      <c r="H15" s="140">
        <v>358491.56</v>
      </c>
      <c r="I15" s="140">
        <v>662239.19</v>
      </c>
      <c r="J15" s="141"/>
    </row>
    <row r="16" spans="1:10" ht="18">
      <c r="A16" s="142" t="s">
        <v>134</v>
      </c>
      <c r="B16" s="139">
        <v>21877.98</v>
      </c>
      <c r="C16" s="140">
        <f t="shared" si="0"/>
        <v>150427.85</v>
      </c>
      <c r="D16" s="142" t="s">
        <v>135</v>
      </c>
      <c r="E16" s="139">
        <v>15868</v>
      </c>
      <c r="F16" s="140">
        <f t="shared" si="1"/>
        <v>131280.4</v>
      </c>
      <c r="G16" s="136"/>
      <c r="H16" s="140">
        <v>128549.87</v>
      </c>
      <c r="I16" s="140">
        <v>115412.4</v>
      </c>
      <c r="J16" s="141"/>
    </row>
    <row r="17" spans="1:10" ht="18">
      <c r="A17" s="142" t="s">
        <v>136</v>
      </c>
      <c r="B17" s="139">
        <v>56118.94</v>
      </c>
      <c r="C17" s="140">
        <f t="shared" si="0"/>
        <v>391511.82</v>
      </c>
      <c r="D17" s="142" t="s">
        <v>137</v>
      </c>
      <c r="E17" s="139">
        <v>56490.28</v>
      </c>
      <c r="F17" s="140">
        <f t="shared" si="1"/>
        <v>397736.05000000005</v>
      </c>
      <c r="G17" s="136"/>
      <c r="H17" s="140">
        <v>335392.88</v>
      </c>
      <c r="I17" s="140">
        <v>341245.77</v>
      </c>
      <c r="J17" s="141"/>
    </row>
    <row r="18" spans="1:10" ht="18">
      <c r="A18" s="142" t="s">
        <v>138</v>
      </c>
      <c r="B18" s="139">
        <v>9473.69</v>
      </c>
      <c r="C18" s="140">
        <f t="shared" si="0"/>
        <v>95856.31</v>
      </c>
      <c r="D18" s="142" t="s">
        <v>139</v>
      </c>
      <c r="E18" s="139">
        <v>186601.91</v>
      </c>
      <c r="F18" s="140">
        <f t="shared" si="1"/>
        <v>1390586.16</v>
      </c>
      <c r="G18" s="136"/>
      <c r="H18" s="140">
        <v>86382.62</v>
      </c>
      <c r="I18" s="140">
        <v>1203984.25</v>
      </c>
      <c r="J18" s="141"/>
    </row>
    <row r="19" spans="1:10" ht="18">
      <c r="A19" s="142" t="s">
        <v>140</v>
      </c>
      <c r="B19" s="139">
        <v>55979.68</v>
      </c>
      <c r="C19" s="140">
        <f t="shared" si="0"/>
        <v>433880.75</v>
      </c>
      <c r="D19" s="142" t="s">
        <v>141</v>
      </c>
      <c r="E19" s="139">
        <v>8022.88</v>
      </c>
      <c r="F19" s="140">
        <f t="shared" si="1"/>
        <v>78612.87000000001</v>
      </c>
      <c r="G19" s="136"/>
      <c r="H19" s="140">
        <v>377901.07</v>
      </c>
      <c r="I19" s="140">
        <v>70589.99</v>
      </c>
      <c r="J19" s="141"/>
    </row>
    <row r="20" spans="1:10" ht="18">
      <c r="A20" s="142" t="s">
        <v>142</v>
      </c>
      <c r="B20" s="139">
        <v>85162.71</v>
      </c>
      <c r="C20" s="140">
        <f t="shared" si="0"/>
        <v>597554.39</v>
      </c>
      <c r="D20" s="142" t="s">
        <v>143</v>
      </c>
      <c r="E20" s="139">
        <v>26338.81</v>
      </c>
      <c r="F20" s="140">
        <f t="shared" si="1"/>
        <v>198325.88</v>
      </c>
      <c r="G20" s="136"/>
      <c r="H20" s="140">
        <v>512391.68</v>
      </c>
      <c r="I20" s="140">
        <v>171987.07</v>
      </c>
      <c r="J20" s="141"/>
    </row>
    <row r="21" spans="1:10" ht="18">
      <c r="A21" s="142" t="s">
        <v>144</v>
      </c>
      <c r="B21" s="139">
        <v>15185.11</v>
      </c>
      <c r="C21" s="140">
        <f t="shared" si="0"/>
        <v>143663.72</v>
      </c>
      <c r="D21" s="142" t="s">
        <v>145</v>
      </c>
      <c r="E21" s="139">
        <v>40467.3</v>
      </c>
      <c r="F21" s="140">
        <f t="shared" si="1"/>
        <v>361736.64</v>
      </c>
      <c r="G21" s="136"/>
      <c r="H21" s="140">
        <v>128478.61</v>
      </c>
      <c r="I21" s="140">
        <v>321269.34</v>
      </c>
      <c r="J21" s="141"/>
    </row>
    <row r="22" spans="1:10" ht="18">
      <c r="A22" s="142" t="s">
        <v>146</v>
      </c>
      <c r="B22" s="139">
        <v>83913.75</v>
      </c>
      <c r="C22" s="140">
        <f t="shared" si="0"/>
        <v>630226.29</v>
      </c>
      <c r="D22" s="142" t="s">
        <v>147</v>
      </c>
      <c r="E22" s="139">
        <v>22143.56</v>
      </c>
      <c r="F22" s="140">
        <f t="shared" si="1"/>
        <v>214594.11</v>
      </c>
      <c r="G22" s="136"/>
      <c r="H22" s="140">
        <v>546312.54</v>
      </c>
      <c r="I22" s="140">
        <v>192450.55</v>
      </c>
      <c r="J22" s="141"/>
    </row>
    <row r="23" spans="1:10" ht="18">
      <c r="A23" s="142" t="s">
        <v>217</v>
      </c>
      <c r="B23" s="139">
        <v>756564.85</v>
      </c>
      <c r="C23" s="140">
        <f t="shared" si="0"/>
        <v>6066910.119999999</v>
      </c>
      <c r="D23" s="142" t="s">
        <v>149</v>
      </c>
      <c r="E23" s="139">
        <v>14006.86</v>
      </c>
      <c r="F23" s="140">
        <f t="shared" si="1"/>
        <v>103585.09</v>
      </c>
      <c r="G23" s="136"/>
      <c r="H23" s="140">
        <v>5310345.27</v>
      </c>
      <c r="I23" s="140">
        <v>89578.23</v>
      </c>
      <c r="J23" s="141"/>
    </row>
    <row r="24" spans="1:10" ht="18">
      <c r="A24" s="142" t="s">
        <v>150</v>
      </c>
      <c r="B24" s="139">
        <v>22183.29</v>
      </c>
      <c r="C24" s="140">
        <f t="shared" si="0"/>
        <v>175349.24000000002</v>
      </c>
      <c r="D24" s="142" t="s">
        <v>151</v>
      </c>
      <c r="E24" s="139">
        <v>13538.19</v>
      </c>
      <c r="F24" s="140">
        <f t="shared" si="1"/>
        <v>69507.85</v>
      </c>
      <c r="G24" s="136"/>
      <c r="H24" s="140">
        <v>153165.95</v>
      </c>
      <c r="I24" s="140">
        <v>55969.66</v>
      </c>
      <c r="J24" s="141"/>
    </row>
    <row r="25" spans="1:10" ht="18">
      <c r="A25" s="142" t="s">
        <v>152</v>
      </c>
      <c r="B25" s="139">
        <v>31894.36</v>
      </c>
      <c r="C25" s="140">
        <f t="shared" si="0"/>
        <v>231215.24</v>
      </c>
      <c r="D25" s="142" t="s">
        <v>153</v>
      </c>
      <c r="E25" s="139">
        <v>24258.55</v>
      </c>
      <c r="F25" s="140">
        <f t="shared" si="1"/>
        <v>193976.84999999998</v>
      </c>
      <c r="G25" s="136"/>
      <c r="H25" s="140">
        <v>199320.88</v>
      </c>
      <c r="I25" s="140">
        <v>169718.3</v>
      </c>
      <c r="J25" s="141"/>
    </row>
    <row r="26" spans="1:10" ht="18">
      <c r="A26" s="142" t="s">
        <v>154</v>
      </c>
      <c r="B26" s="139">
        <v>81018.28</v>
      </c>
      <c r="C26" s="140">
        <f t="shared" si="0"/>
        <v>521874.1</v>
      </c>
      <c r="D26" s="142" t="s">
        <v>155</v>
      </c>
      <c r="E26" s="139">
        <v>91085.33</v>
      </c>
      <c r="F26" s="140">
        <f t="shared" si="1"/>
        <v>784896.2699999999</v>
      </c>
      <c r="G26" s="136"/>
      <c r="H26" s="140">
        <v>440855.82</v>
      </c>
      <c r="I26" s="140">
        <v>693810.94</v>
      </c>
      <c r="J26" s="141"/>
    </row>
    <row r="27" spans="1:10" ht="18">
      <c r="A27" s="142" t="s">
        <v>156</v>
      </c>
      <c r="B27" s="139">
        <v>50048.18</v>
      </c>
      <c r="C27" s="140">
        <f t="shared" si="0"/>
        <v>387448.46</v>
      </c>
      <c r="D27" s="142" t="s">
        <v>157</v>
      </c>
      <c r="E27" s="139">
        <v>42820.75</v>
      </c>
      <c r="F27" s="140">
        <f t="shared" si="1"/>
        <v>344840.37</v>
      </c>
      <c r="G27" s="136"/>
      <c r="H27" s="140">
        <v>337400.28</v>
      </c>
      <c r="I27" s="140">
        <v>302019.62</v>
      </c>
      <c r="J27" s="141"/>
    </row>
    <row r="28" spans="1:10" ht="18">
      <c r="A28" s="142" t="s">
        <v>158</v>
      </c>
      <c r="B28" s="139">
        <v>32332.86</v>
      </c>
      <c r="C28" s="140">
        <f t="shared" si="0"/>
        <v>331584.5</v>
      </c>
      <c r="D28" s="142" t="s">
        <v>159</v>
      </c>
      <c r="E28" s="139">
        <v>76772.23</v>
      </c>
      <c r="F28" s="140">
        <f t="shared" si="1"/>
        <v>574582.38</v>
      </c>
      <c r="G28" s="136"/>
      <c r="H28" s="140">
        <v>299251.64</v>
      </c>
      <c r="I28" s="140">
        <v>497810.15</v>
      </c>
      <c r="J28" s="141"/>
    </row>
    <row r="29" spans="1:10" ht="18">
      <c r="A29" s="142" t="s">
        <v>160</v>
      </c>
      <c r="B29" s="139">
        <v>22476.99</v>
      </c>
      <c r="C29" s="140">
        <f t="shared" si="0"/>
        <v>196119.05</v>
      </c>
      <c r="D29" s="142" t="s">
        <v>161</v>
      </c>
      <c r="E29" s="139">
        <v>89002.03</v>
      </c>
      <c r="F29" s="140">
        <f t="shared" si="1"/>
        <v>671396.18</v>
      </c>
      <c r="G29" s="136"/>
      <c r="H29" s="140">
        <v>173642.06</v>
      </c>
      <c r="I29" s="140">
        <v>582394.15</v>
      </c>
      <c r="J29" s="141"/>
    </row>
    <row r="30" spans="1:10" ht="18">
      <c r="A30" s="142" t="s">
        <v>162</v>
      </c>
      <c r="B30" s="139">
        <v>65124</v>
      </c>
      <c r="C30" s="140">
        <f t="shared" si="0"/>
        <v>463985.95</v>
      </c>
      <c r="D30" s="142" t="s">
        <v>163</v>
      </c>
      <c r="E30" s="139">
        <v>246420.97</v>
      </c>
      <c r="F30" s="140">
        <f t="shared" si="1"/>
        <v>1768110.5999999999</v>
      </c>
      <c r="G30" s="136"/>
      <c r="H30" s="140">
        <v>398861.95</v>
      </c>
      <c r="I30" s="140">
        <v>1521689.63</v>
      </c>
      <c r="J30" s="141"/>
    </row>
    <row r="31" spans="1:10" ht="18">
      <c r="A31" s="142" t="s">
        <v>164</v>
      </c>
      <c r="B31" s="139">
        <v>62902.11</v>
      </c>
      <c r="C31" s="140">
        <f t="shared" si="0"/>
        <v>475609.56</v>
      </c>
      <c r="D31" s="142" t="s">
        <v>165</v>
      </c>
      <c r="E31" s="139">
        <v>29568.62</v>
      </c>
      <c r="F31" s="140">
        <f t="shared" si="1"/>
        <v>271061.9</v>
      </c>
      <c r="G31" s="136"/>
      <c r="H31" s="140">
        <v>412707.45</v>
      </c>
      <c r="I31" s="140">
        <v>241493.28</v>
      </c>
      <c r="J31" s="141"/>
    </row>
    <row r="32" spans="1:10" ht="18">
      <c r="A32" s="142" t="s">
        <v>166</v>
      </c>
      <c r="B32" s="139">
        <v>47204.39</v>
      </c>
      <c r="C32" s="140">
        <f t="shared" si="0"/>
        <v>359314.63</v>
      </c>
      <c r="D32" s="142" t="s">
        <v>167</v>
      </c>
      <c r="E32" s="139">
        <v>18849</v>
      </c>
      <c r="F32" s="140">
        <f t="shared" si="1"/>
        <v>177666.49</v>
      </c>
      <c r="G32" s="136"/>
      <c r="H32" s="140">
        <v>312110.24</v>
      </c>
      <c r="I32" s="140">
        <v>158817.49</v>
      </c>
      <c r="J32" s="141"/>
    </row>
    <row r="33" spans="1:10" ht="18">
      <c r="A33" s="142" t="s">
        <v>168</v>
      </c>
      <c r="B33" s="139">
        <v>25522.69</v>
      </c>
      <c r="C33" s="140">
        <f t="shared" si="0"/>
        <v>223567.48</v>
      </c>
      <c r="D33" s="142" t="s">
        <v>169</v>
      </c>
      <c r="E33" s="139">
        <v>129683.56</v>
      </c>
      <c r="F33" s="140">
        <f t="shared" si="1"/>
        <v>881216.26</v>
      </c>
      <c r="G33" s="136"/>
      <c r="H33" s="140">
        <v>198044.79</v>
      </c>
      <c r="I33" s="140">
        <v>751532.7</v>
      </c>
      <c r="J33" s="141"/>
    </row>
    <row r="34" spans="1:10" ht="18">
      <c r="A34" s="142" t="s">
        <v>170</v>
      </c>
      <c r="B34" s="139">
        <v>115722.92</v>
      </c>
      <c r="C34" s="140">
        <f t="shared" si="0"/>
        <v>754806.9800000001</v>
      </c>
      <c r="D34" s="142" t="s">
        <v>171</v>
      </c>
      <c r="E34" s="139">
        <v>981968.62</v>
      </c>
      <c r="F34" s="140">
        <f t="shared" si="1"/>
        <v>7672008.4</v>
      </c>
      <c r="G34" s="136"/>
      <c r="H34" s="140">
        <v>639084.06</v>
      </c>
      <c r="I34" s="140">
        <v>6690039.78</v>
      </c>
      <c r="J34" s="141"/>
    </row>
    <row r="35" spans="1:10" ht="18">
      <c r="A35" s="142" t="s">
        <v>172</v>
      </c>
      <c r="B35" s="139">
        <v>27546.1</v>
      </c>
      <c r="C35" s="140">
        <f t="shared" si="0"/>
        <v>178616.73</v>
      </c>
      <c r="D35" s="142" t="s">
        <v>173</v>
      </c>
      <c r="E35" s="139">
        <v>26989.85</v>
      </c>
      <c r="F35" s="140">
        <f t="shared" si="1"/>
        <v>202238.9</v>
      </c>
      <c r="G35" s="136"/>
      <c r="H35" s="140">
        <v>151070.63</v>
      </c>
      <c r="I35" s="140">
        <v>175249.05</v>
      </c>
      <c r="J35" s="141"/>
    </row>
    <row r="36" spans="1:10" ht="18">
      <c r="A36" s="142" t="s">
        <v>174</v>
      </c>
      <c r="B36" s="139">
        <v>95253.27</v>
      </c>
      <c r="C36" s="140">
        <f t="shared" si="0"/>
        <v>718780.9500000001</v>
      </c>
      <c r="D36" s="142" t="s">
        <v>175</v>
      </c>
      <c r="E36" s="139">
        <v>17861.91</v>
      </c>
      <c r="F36" s="140">
        <f t="shared" si="1"/>
        <v>148996.92</v>
      </c>
      <c r="G36" s="136"/>
      <c r="H36" s="140">
        <v>623527.68</v>
      </c>
      <c r="I36" s="140">
        <v>131135.01</v>
      </c>
      <c r="J36" s="141"/>
    </row>
    <row r="37" spans="1:10" ht="18">
      <c r="A37" s="142" t="s">
        <v>176</v>
      </c>
      <c r="B37" s="139">
        <v>479213.98</v>
      </c>
      <c r="C37" s="140">
        <f aca="true" t="shared" si="2" ref="C37:C53">B37+H37</f>
        <v>4032060.91</v>
      </c>
      <c r="D37" s="142" t="s">
        <v>177</v>
      </c>
      <c r="E37" s="139">
        <v>277918.32</v>
      </c>
      <c r="F37" s="140">
        <f t="shared" si="1"/>
        <v>1868590.83</v>
      </c>
      <c r="G37" s="136"/>
      <c r="H37" s="140">
        <v>3552846.93</v>
      </c>
      <c r="I37" s="140">
        <v>1590672.51</v>
      </c>
      <c r="J37" s="141"/>
    </row>
    <row r="38" spans="1:10" ht="18">
      <c r="A38" s="142" t="s">
        <v>178</v>
      </c>
      <c r="B38" s="139">
        <v>9209.32</v>
      </c>
      <c r="C38" s="140">
        <f t="shared" si="2"/>
        <v>70329.91</v>
      </c>
      <c r="D38" s="142" t="s">
        <v>179</v>
      </c>
      <c r="E38" s="139">
        <v>201783.36</v>
      </c>
      <c r="F38" s="140">
        <f t="shared" si="1"/>
        <v>1282888.81</v>
      </c>
      <c r="G38" s="136"/>
      <c r="H38" s="140">
        <v>61120.59</v>
      </c>
      <c r="I38" s="140">
        <v>1081105.45</v>
      </c>
      <c r="J38" s="141"/>
    </row>
    <row r="39" spans="1:10" ht="18">
      <c r="A39" s="142" t="s">
        <v>180</v>
      </c>
      <c r="B39" s="139">
        <v>32860.47</v>
      </c>
      <c r="C39" s="140">
        <f t="shared" si="2"/>
        <v>261346.93</v>
      </c>
      <c r="D39" s="142" t="s">
        <v>181</v>
      </c>
      <c r="E39" s="139">
        <v>72005.9</v>
      </c>
      <c r="F39" s="140">
        <f t="shared" si="1"/>
        <v>595257.58</v>
      </c>
      <c r="G39" s="136"/>
      <c r="H39" s="140">
        <v>228486.46</v>
      </c>
      <c r="I39" s="140">
        <v>523251.68</v>
      </c>
      <c r="J39" s="141"/>
    </row>
    <row r="40" spans="1:10" ht="18">
      <c r="A40" s="142" t="s">
        <v>182</v>
      </c>
      <c r="B40" s="139">
        <v>36120.24</v>
      </c>
      <c r="C40" s="140">
        <f t="shared" si="2"/>
        <v>296019.06</v>
      </c>
      <c r="D40" s="142" t="s">
        <v>183</v>
      </c>
      <c r="E40" s="139">
        <v>15903.31</v>
      </c>
      <c r="F40" s="140">
        <f t="shared" si="1"/>
        <v>118591.56999999999</v>
      </c>
      <c r="G40" s="136"/>
      <c r="H40" s="140">
        <v>259898.82</v>
      </c>
      <c r="I40" s="140">
        <v>102688.26</v>
      </c>
      <c r="J40" s="141"/>
    </row>
    <row r="41" spans="1:10" ht="18">
      <c r="A41" s="142" t="s">
        <v>184</v>
      </c>
      <c r="B41" s="139">
        <v>63947.37</v>
      </c>
      <c r="C41" s="140">
        <f t="shared" si="2"/>
        <v>570030.51</v>
      </c>
      <c r="D41" s="142" t="s">
        <v>185</v>
      </c>
      <c r="E41" s="139">
        <v>29821</v>
      </c>
      <c r="F41" s="140">
        <f t="shared" si="1"/>
        <v>243122.19</v>
      </c>
      <c r="G41" s="136"/>
      <c r="H41" s="140">
        <v>506083.14</v>
      </c>
      <c r="I41" s="140">
        <v>213301.19</v>
      </c>
      <c r="J41" s="141"/>
    </row>
    <row r="42" spans="1:10" ht="18">
      <c r="A42" s="142" t="s">
        <v>186</v>
      </c>
      <c r="B42" s="139">
        <v>24203.8</v>
      </c>
      <c r="C42" s="140">
        <f t="shared" si="2"/>
        <v>201994.28</v>
      </c>
      <c r="D42" s="142" t="s">
        <v>218</v>
      </c>
      <c r="E42" s="139">
        <v>24306.81</v>
      </c>
      <c r="F42" s="140">
        <f t="shared" si="1"/>
        <v>186091.79</v>
      </c>
      <c r="G42" s="136"/>
      <c r="H42" s="140">
        <v>177790.48</v>
      </c>
      <c r="I42" s="140">
        <v>161784.98</v>
      </c>
      <c r="J42" s="141"/>
    </row>
    <row r="43" spans="1:10" ht="18">
      <c r="A43" s="142" t="s">
        <v>188</v>
      </c>
      <c r="B43" s="139">
        <v>34208.38</v>
      </c>
      <c r="C43" s="140">
        <f t="shared" si="2"/>
        <v>260744.75</v>
      </c>
      <c r="D43" s="142" t="s">
        <v>189</v>
      </c>
      <c r="E43" s="139">
        <v>6999.5</v>
      </c>
      <c r="F43" s="140">
        <f t="shared" si="1"/>
        <v>58190.54</v>
      </c>
      <c r="G43" s="136"/>
      <c r="H43" s="140">
        <v>226536.37</v>
      </c>
      <c r="I43" s="140">
        <v>51191.04</v>
      </c>
      <c r="J43" s="141"/>
    </row>
    <row r="44" spans="1:10" ht="18">
      <c r="A44" s="142" t="s">
        <v>190</v>
      </c>
      <c r="B44" s="139">
        <v>47803.3</v>
      </c>
      <c r="C44" s="140">
        <f t="shared" si="2"/>
        <v>365695.22</v>
      </c>
      <c r="D44" s="142" t="s">
        <v>191</v>
      </c>
      <c r="E44" s="139">
        <v>49050.29</v>
      </c>
      <c r="F44" s="140">
        <f t="shared" si="1"/>
        <v>405968.82999999996</v>
      </c>
      <c r="G44" s="136"/>
      <c r="H44" s="140">
        <v>317891.92</v>
      </c>
      <c r="I44" s="140">
        <v>356918.54</v>
      </c>
      <c r="J44" s="141"/>
    </row>
    <row r="45" spans="1:10" ht="18">
      <c r="A45" s="142" t="s">
        <v>192</v>
      </c>
      <c r="B45" s="139">
        <v>29642.38</v>
      </c>
      <c r="C45" s="140">
        <f t="shared" si="2"/>
        <v>232472.56</v>
      </c>
      <c r="D45" s="142" t="s">
        <v>193</v>
      </c>
      <c r="E45" s="139">
        <v>165086.83</v>
      </c>
      <c r="F45" s="140">
        <f t="shared" si="1"/>
        <v>1294924.6600000001</v>
      </c>
      <c r="G45" s="136"/>
      <c r="H45" s="140">
        <v>202830.18</v>
      </c>
      <c r="I45" s="140">
        <v>1129837.83</v>
      </c>
      <c r="J45" s="141"/>
    </row>
    <row r="46" spans="1:10" ht="18">
      <c r="A46" s="142" t="s">
        <v>194</v>
      </c>
      <c r="B46" s="139">
        <v>10971.25</v>
      </c>
      <c r="C46" s="140">
        <f t="shared" si="2"/>
        <v>82573.33</v>
      </c>
      <c r="D46" s="142" t="s">
        <v>195</v>
      </c>
      <c r="E46" s="139">
        <v>25384.68</v>
      </c>
      <c r="F46" s="140">
        <f t="shared" si="1"/>
        <v>186957.58</v>
      </c>
      <c r="G46" s="136"/>
      <c r="H46" s="140">
        <v>71602.08</v>
      </c>
      <c r="I46" s="140">
        <v>161572.9</v>
      </c>
      <c r="J46" s="141"/>
    </row>
    <row r="47" spans="1:10" ht="18">
      <c r="A47" s="142" t="s">
        <v>196</v>
      </c>
      <c r="B47" s="139">
        <v>27713.61</v>
      </c>
      <c r="C47" s="140">
        <f t="shared" si="2"/>
        <v>222792.2</v>
      </c>
      <c r="D47" s="142" t="s">
        <v>197</v>
      </c>
      <c r="E47" s="139">
        <v>41643.38</v>
      </c>
      <c r="F47" s="140">
        <f t="shared" si="1"/>
        <v>322568.54</v>
      </c>
      <c r="G47" s="136"/>
      <c r="H47" s="140">
        <v>195078.59</v>
      </c>
      <c r="I47" s="140">
        <v>280925.16</v>
      </c>
      <c r="J47" s="141"/>
    </row>
    <row r="48" spans="1:10" ht="18">
      <c r="A48" s="142" t="s">
        <v>198</v>
      </c>
      <c r="B48" s="139">
        <v>14046.62</v>
      </c>
      <c r="C48" s="140">
        <f t="shared" si="2"/>
        <v>103302.81999999999</v>
      </c>
      <c r="D48" s="142" t="s">
        <v>199</v>
      </c>
      <c r="E48" s="139">
        <v>38793.11</v>
      </c>
      <c r="F48" s="140">
        <f t="shared" si="1"/>
        <v>273968.84</v>
      </c>
      <c r="G48" s="136"/>
      <c r="H48" s="140">
        <v>89256.2</v>
      </c>
      <c r="I48" s="140">
        <v>235175.73</v>
      </c>
      <c r="J48" s="141"/>
    </row>
    <row r="49" spans="1:10" ht="18">
      <c r="A49" s="142" t="s">
        <v>200</v>
      </c>
      <c r="B49" s="139">
        <v>48638.59</v>
      </c>
      <c r="C49" s="140">
        <f t="shared" si="2"/>
        <v>431589.9</v>
      </c>
      <c r="D49" s="142" t="s">
        <v>201</v>
      </c>
      <c r="E49" s="139">
        <v>177610.4</v>
      </c>
      <c r="F49" s="140">
        <f t="shared" si="1"/>
        <v>1401010.69</v>
      </c>
      <c r="G49" s="136"/>
      <c r="H49" s="140">
        <v>382951.31</v>
      </c>
      <c r="I49" s="140">
        <v>1223400.29</v>
      </c>
      <c r="J49" s="141"/>
    </row>
    <row r="50" spans="1:10" ht="18">
      <c r="A50" s="142" t="s">
        <v>202</v>
      </c>
      <c r="B50" s="139">
        <v>21033.16</v>
      </c>
      <c r="C50" s="140">
        <f t="shared" si="2"/>
        <v>183486.65</v>
      </c>
      <c r="D50" s="142" t="s">
        <v>203</v>
      </c>
      <c r="E50" s="139">
        <v>152011.32</v>
      </c>
      <c r="F50" s="140">
        <f t="shared" si="1"/>
        <v>1031359.1300000001</v>
      </c>
      <c r="G50" s="136"/>
      <c r="H50" s="140">
        <v>162453.49</v>
      </c>
      <c r="I50" s="140">
        <v>879347.81</v>
      </c>
      <c r="J50" s="141"/>
    </row>
    <row r="51" spans="1:10" ht="18">
      <c r="A51" s="142" t="s">
        <v>204</v>
      </c>
      <c r="B51" s="139">
        <v>666583.71</v>
      </c>
      <c r="C51" s="140">
        <f t="shared" si="2"/>
        <v>4701211.16</v>
      </c>
      <c r="D51" s="142" t="s">
        <v>205</v>
      </c>
      <c r="E51" s="139">
        <v>-5643.33</v>
      </c>
      <c r="F51" s="140">
        <f t="shared" si="1"/>
        <v>-84854.87</v>
      </c>
      <c r="G51" s="136"/>
      <c r="H51" s="140">
        <v>4034627.45</v>
      </c>
      <c r="I51" s="140">
        <v>-79211.54</v>
      </c>
      <c r="J51" s="141"/>
    </row>
    <row r="52" spans="1:9" ht="18">
      <c r="A52" s="142" t="s">
        <v>206</v>
      </c>
      <c r="B52" s="139">
        <v>6533.25</v>
      </c>
      <c r="C52" s="140">
        <f t="shared" si="2"/>
        <v>53733.34</v>
      </c>
      <c r="D52" s="142"/>
      <c r="E52" s="143"/>
      <c r="F52" s="144"/>
      <c r="G52" s="136"/>
      <c r="H52" s="140">
        <v>47200.09</v>
      </c>
      <c r="I52" s="145"/>
    </row>
    <row r="53" spans="1:9" ht="18">
      <c r="A53" s="142" t="s">
        <v>207</v>
      </c>
      <c r="B53" s="139">
        <v>32637.12</v>
      </c>
      <c r="C53" s="140">
        <f t="shared" si="2"/>
        <v>239199.83</v>
      </c>
      <c r="D53" s="146" t="s">
        <v>208</v>
      </c>
      <c r="E53" s="147">
        <f>SUM(B1:B54)+(SUM(E1:E51))</f>
        <v>8252049.370000001</v>
      </c>
      <c r="F53" s="148">
        <f>SUM(C1:C54)+(SUM(F1:F51))</f>
        <v>62871160.12999998</v>
      </c>
      <c r="G53" s="136"/>
      <c r="H53" s="140">
        <v>206562.71</v>
      </c>
      <c r="I53" s="149">
        <f>SUM(H5:H53)+SUM(I5:I51)</f>
        <v>54619110.760000005</v>
      </c>
    </row>
    <row r="54" spans="1:9" ht="18">
      <c r="A54" s="150"/>
      <c r="B54" s="151"/>
      <c r="C54" s="150"/>
      <c r="D54" s="150"/>
      <c r="E54" s="150"/>
      <c r="F54" s="150"/>
      <c r="H54" s="152"/>
      <c r="I54" s="131"/>
    </row>
    <row r="55" ht="18">
      <c r="B55" s="153"/>
    </row>
    <row r="56" ht="18">
      <c r="B56" s="153"/>
    </row>
    <row r="57" ht="18">
      <c r="B57" s="153"/>
    </row>
    <row r="58" spans="2:6" ht="18">
      <c r="B58" s="153"/>
      <c r="F58" s="153">
        <f>E53+I53</f>
        <v>62871160.13000001</v>
      </c>
    </row>
    <row r="59" ht="18">
      <c r="B59" s="153"/>
    </row>
    <row r="60" spans="2:6" ht="18">
      <c r="B60" s="154" t="s">
        <v>106</v>
      </c>
      <c r="F60" s="153">
        <f>F53-F58</f>
        <v>0</v>
      </c>
    </row>
    <row r="61" spans="1:2" ht="18">
      <c r="A61" s="155" t="s">
        <v>209</v>
      </c>
      <c r="B61" s="154" t="s">
        <v>106</v>
      </c>
    </row>
    <row r="62" ht="18">
      <c r="A62" s="132" t="s">
        <v>210</v>
      </c>
    </row>
    <row r="63" ht="18">
      <c r="A63" s="132" t="s">
        <v>211</v>
      </c>
    </row>
    <row r="64" ht="18">
      <c r="A64" s="132" t="s">
        <v>212</v>
      </c>
    </row>
    <row r="65" ht="18">
      <c r="A65" s="132" t="s">
        <v>213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C14" sqref="C14"/>
    </sheetView>
  </sheetViews>
  <sheetFormatPr defaultColWidth="12.21484375" defaultRowHeight="15"/>
  <cols>
    <col min="1" max="16384" width="18.21484375" style="106" customWidth="1"/>
  </cols>
  <sheetData>
    <row r="1" spans="1:7" ht="18">
      <c r="A1" s="103"/>
      <c r="B1" s="104"/>
      <c r="C1" s="104" t="s">
        <v>0</v>
      </c>
      <c r="D1" s="104"/>
      <c r="E1" s="104"/>
      <c r="F1" s="104"/>
      <c r="G1" s="105"/>
    </row>
    <row r="2" spans="1:7" ht="18">
      <c r="A2" s="103"/>
      <c r="B2" s="103"/>
      <c r="C2" s="103" t="s">
        <v>102</v>
      </c>
      <c r="D2" s="103"/>
      <c r="E2" s="103"/>
      <c r="F2" s="103"/>
      <c r="G2" s="105"/>
    </row>
    <row r="3" spans="1:7" ht="18">
      <c r="A3" s="103" t="s">
        <v>103</v>
      </c>
      <c r="B3" s="103" t="s">
        <v>220</v>
      </c>
      <c r="C3" s="103"/>
      <c r="D3" s="103"/>
      <c r="E3" s="103"/>
      <c r="F3" s="107" t="s">
        <v>221</v>
      </c>
      <c r="G3" s="105"/>
    </row>
    <row r="4" spans="1:9" ht="18">
      <c r="A4" s="108" t="s">
        <v>108</v>
      </c>
      <c r="B4" s="109" t="s">
        <v>222</v>
      </c>
      <c r="C4" s="109" t="s">
        <v>223</v>
      </c>
      <c r="D4" s="108" t="s">
        <v>108</v>
      </c>
      <c r="E4" s="109" t="s">
        <v>222</v>
      </c>
      <c r="F4" s="109" t="s">
        <v>223</v>
      </c>
      <c r="G4" s="110"/>
      <c r="H4" s="111" t="s">
        <v>111</v>
      </c>
      <c r="I4" s="111" t="s">
        <v>111</v>
      </c>
    </row>
    <row r="5" spans="1:10" ht="18">
      <c r="A5" s="112" t="s">
        <v>112</v>
      </c>
      <c r="B5" s="113">
        <f aca="true" t="shared" si="0" ref="B5:B36">E78</f>
        <v>70736</v>
      </c>
      <c r="C5" s="113">
        <f aca="true" t="shared" si="1" ref="C5:C36">H5+B5</f>
        <v>461372.54</v>
      </c>
      <c r="D5" s="112" t="s">
        <v>113</v>
      </c>
      <c r="E5" s="113">
        <f aca="true" t="shared" si="2" ref="E5:E51">J78</f>
        <v>30329.32</v>
      </c>
      <c r="F5" s="113">
        <f aca="true" t="shared" si="3" ref="F5:F51">I5+E5</f>
        <v>205852.97</v>
      </c>
      <c r="G5" s="114"/>
      <c r="H5" s="113">
        <v>390636.54</v>
      </c>
      <c r="I5" s="113">
        <v>175523.65</v>
      </c>
      <c r="J5" s="110"/>
    </row>
    <row r="6" spans="1:10" ht="18">
      <c r="A6" s="115" t="s">
        <v>114</v>
      </c>
      <c r="B6" s="113">
        <f t="shared" si="0"/>
        <v>37595</v>
      </c>
      <c r="C6" s="113">
        <f t="shared" si="1"/>
        <v>267199.35</v>
      </c>
      <c r="D6" s="112" t="s">
        <v>115</v>
      </c>
      <c r="E6" s="113">
        <f t="shared" si="2"/>
        <v>12978.79</v>
      </c>
      <c r="F6" s="113">
        <f t="shared" si="3"/>
        <v>59527.48</v>
      </c>
      <c r="G6" s="114"/>
      <c r="H6" s="113">
        <v>229604.35</v>
      </c>
      <c r="I6" s="113">
        <v>46548.69</v>
      </c>
      <c r="J6" s="110"/>
    </row>
    <row r="7" spans="1:10" ht="18">
      <c r="A7" s="115" t="s">
        <v>116</v>
      </c>
      <c r="B7" s="113">
        <f t="shared" si="0"/>
        <v>12938</v>
      </c>
      <c r="C7" s="113">
        <f t="shared" si="1"/>
        <v>89240.23</v>
      </c>
      <c r="D7" s="112" t="s">
        <v>117</v>
      </c>
      <c r="E7" s="113">
        <f t="shared" si="2"/>
        <v>63263.619999999995</v>
      </c>
      <c r="F7" s="113">
        <f t="shared" si="3"/>
        <v>215178.11</v>
      </c>
      <c r="G7" s="114"/>
      <c r="H7" s="113">
        <v>76302.23</v>
      </c>
      <c r="I7" s="113">
        <v>151914.49</v>
      </c>
      <c r="J7" s="110"/>
    </row>
    <row r="8" spans="1:10" ht="18">
      <c r="A8" s="115" t="s">
        <v>118</v>
      </c>
      <c r="B8" s="113">
        <f t="shared" si="0"/>
        <v>7641.51</v>
      </c>
      <c r="C8" s="113">
        <f t="shared" si="1"/>
        <v>64437.03</v>
      </c>
      <c r="D8" s="112" t="s">
        <v>119</v>
      </c>
      <c r="E8" s="113">
        <f t="shared" si="2"/>
        <v>81784.53</v>
      </c>
      <c r="F8" s="113">
        <f t="shared" si="3"/>
        <v>545087.78</v>
      </c>
      <c r="G8" s="114"/>
      <c r="H8" s="113">
        <v>56795.52</v>
      </c>
      <c r="I8" s="113">
        <v>463303.25</v>
      </c>
      <c r="J8" s="110"/>
    </row>
    <row r="9" spans="1:10" ht="18">
      <c r="A9" s="115" t="s">
        <v>120</v>
      </c>
      <c r="B9" s="113">
        <f t="shared" si="0"/>
        <v>115529.7</v>
      </c>
      <c r="C9" s="113">
        <f t="shared" si="1"/>
        <v>1014235.32</v>
      </c>
      <c r="D9" s="112" t="s">
        <v>121</v>
      </c>
      <c r="E9" s="113">
        <f t="shared" si="2"/>
        <v>43436.56</v>
      </c>
      <c r="F9" s="113">
        <f t="shared" si="3"/>
        <v>295267.64</v>
      </c>
      <c r="G9" s="114"/>
      <c r="H9" s="113">
        <v>898705.62</v>
      </c>
      <c r="I9" s="113">
        <v>251831.08</v>
      </c>
      <c r="J9" s="110"/>
    </row>
    <row r="10" spans="1:10" ht="18">
      <c r="A10" s="115" t="s">
        <v>122</v>
      </c>
      <c r="B10" s="113">
        <f t="shared" si="0"/>
        <v>76944</v>
      </c>
      <c r="C10" s="113">
        <f t="shared" si="1"/>
        <v>643168.42</v>
      </c>
      <c r="D10" s="112" t="s">
        <v>123</v>
      </c>
      <c r="E10" s="113">
        <f t="shared" si="2"/>
        <v>16253</v>
      </c>
      <c r="F10" s="113">
        <f t="shared" si="3"/>
        <v>142904.51</v>
      </c>
      <c r="G10" s="114"/>
      <c r="H10" s="113">
        <v>566224.42</v>
      </c>
      <c r="I10" s="113">
        <v>126651.51</v>
      </c>
      <c r="J10" s="110"/>
    </row>
    <row r="11" spans="1:10" ht="18">
      <c r="A11" s="115" t="s">
        <v>124</v>
      </c>
      <c r="B11" s="113">
        <f t="shared" si="0"/>
        <v>35109.01</v>
      </c>
      <c r="C11" s="113">
        <f t="shared" si="1"/>
        <v>238458.35</v>
      </c>
      <c r="D11" s="112" t="s">
        <v>125</v>
      </c>
      <c r="E11" s="113">
        <f t="shared" si="2"/>
        <v>14727</v>
      </c>
      <c r="F11" s="113">
        <f t="shared" si="3"/>
        <v>135692.21000000002</v>
      </c>
      <c r="G11" s="114"/>
      <c r="H11" s="113">
        <v>203349.34</v>
      </c>
      <c r="I11" s="113">
        <v>120965.21</v>
      </c>
      <c r="J11" s="110"/>
    </row>
    <row r="12" spans="1:10" ht="18">
      <c r="A12" s="115" t="s">
        <v>126</v>
      </c>
      <c r="B12" s="113">
        <f t="shared" si="0"/>
        <v>10091.01</v>
      </c>
      <c r="C12" s="113">
        <f t="shared" si="1"/>
        <v>101162.29999999999</v>
      </c>
      <c r="D12" s="112" t="s">
        <v>127</v>
      </c>
      <c r="E12" s="113">
        <f t="shared" si="2"/>
        <v>122473.65</v>
      </c>
      <c r="F12" s="113">
        <f t="shared" si="3"/>
        <v>838457.4500000001</v>
      </c>
      <c r="G12" s="114"/>
      <c r="H12" s="113">
        <v>91071.29</v>
      </c>
      <c r="I12" s="113">
        <v>715983.8</v>
      </c>
      <c r="J12" s="110"/>
    </row>
    <row r="13" spans="1:10" ht="18">
      <c r="A13" s="115" t="s">
        <v>128</v>
      </c>
      <c r="B13" s="113">
        <f t="shared" si="0"/>
        <v>19083.67</v>
      </c>
      <c r="C13" s="113">
        <f t="shared" si="1"/>
        <v>151194.94</v>
      </c>
      <c r="D13" s="112" t="s">
        <v>129</v>
      </c>
      <c r="E13" s="113">
        <f t="shared" si="2"/>
        <v>24035.7</v>
      </c>
      <c r="F13" s="113">
        <f t="shared" si="3"/>
        <v>155415.12000000002</v>
      </c>
      <c r="G13" s="114"/>
      <c r="H13" s="113">
        <v>132111.27</v>
      </c>
      <c r="I13" s="113">
        <v>131379.42</v>
      </c>
      <c r="J13" s="110"/>
    </row>
    <row r="14" spans="1:10" ht="18">
      <c r="A14" s="115" t="s">
        <v>130</v>
      </c>
      <c r="B14" s="113">
        <f t="shared" si="0"/>
        <v>41347.8</v>
      </c>
      <c r="C14" s="113">
        <f t="shared" si="1"/>
        <v>280155.74</v>
      </c>
      <c r="D14" s="112" t="s">
        <v>131</v>
      </c>
      <c r="E14" s="113">
        <f t="shared" si="2"/>
        <v>34103.55</v>
      </c>
      <c r="F14" s="113">
        <f t="shared" si="3"/>
        <v>175287.95</v>
      </c>
      <c r="G14" s="114"/>
      <c r="H14" s="113">
        <v>238807.94</v>
      </c>
      <c r="I14" s="113">
        <v>141184.4</v>
      </c>
      <c r="J14" s="110"/>
    </row>
    <row r="15" spans="1:10" ht="18">
      <c r="A15" s="115" t="s">
        <v>132</v>
      </c>
      <c r="B15" s="113">
        <f t="shared" si="0"/>
        <v>36442.57</v>
      </c>
      <c r="C15" s="113">
        <f t="shared" si="1"/>
        <v>290020.56</v>
      </c>
      <c r="D15" s="112" t="s">
        <v>133</v>
      </c>
      <c r="E15" s="113">
        <f t="shared" si="2"/>
        <v>81467</v>
      </c>
      <c r="F15" s="113">
        <f t="shared" si="3"/>
        <v>574788.77</v>
      </c>
      <c r="G15" s="114"/>
      <c r="H15" s="113">
        <v>253577.99</v>
      </c>
      <c r="I15" s="113">
        <v>493321.77</v>
      </c>
      <c r="J15" s="110"/>
    </row>
    <row r="16" spans="1:10" ht="18">
      <c r="A16" s="115" t="s">
        <v>134</v>
      </c>
      <c r="B16" s="113">
        <f t="shared" si="0"/>
        <v>14384.849999999999</v>
      </c>
      <c r="C16" s="113">
        <f t="shared" si="1"/>
        <v>103766.54000000001</v>
      </c>
      <c r="D16" s="112" t="s">
        <v>135</v>
      </c>
      <c r="E16" s="113">
        <f t="shared" si="2"/>
        <v>7720.05</v>
      </c>
      <c r="F16" s="113">
        <f t="shared" si="3"/>
        <v>76450.48</v>
      </c>
      <c r="G16" s="114"/>
      <c r="H16" s="113">
        <v>89381.69</v>
      </c>
      <c r="I16" s="113">
        <v>68730.43</v>
      </c>
      <c r="J16" s="110"/>
    </row>
    <row r="17" spans="1:10" ht="18">
      <c r="A17" s="115" t="s">
        <v>136</v>
      </c>
      <c r="B17" s="113">
        <f t="shared" si="0"/>
        <v>18406.68</v>
      </c>
      <c r="C17" s="113">
        <f t="shared" si="1"/>
        <v>130768.04999999999</v>
      </c>
      <c r="D17" s="112" t="s">
        <v>137</v>
      </c>
      <c r="E17" s="113">
        <f t="shared" si="2"/>
        <v>31306</v>
      </c>
      <c r="F17" s="113">
        <f t="shared" si="3"/>
        <v>278357.22</v>
      </c>
      <c r="G17" s="114"/>
      <c r="H17" s="113">
        <v>112361.37</v>
      </c>
      <c r="I17" s="113">
        <v>247051.22</v>
      </c>
      <c r="J17" s="110"/>
    </row>
    <row r="18" spans="1:10" ht="18">
      <c r="A18" s="115" t="s">
        <v>138</v>
      </c>
      <c r="B18" s="113">
        <f t="shared" si="0"/>
        <v>3418</v>
      </c>
      <c r="C18" s="113">
        <f t="shared" si="1"/>
        <v>33678</v>
      </c>
      <c r="D18" s="112" t="s">
        <v>139</v>
      </c>
      <c r="E18" s="113">
        <f t="shared" si="2"/>
        <v>136999</v>
      </c>
      <c r="F18" s="113">
        <f t="shared" si="3"/>
        <v>1059794.04</v>
      </c>
      <c r="G18" s="114"/>
      <c r="H18" s="113">
        <v>30260</v>
      </c>
      <c r="I18" s="113">
        <v>922795.04</v>
      </c>
      <c r="J18" s="110"/>
    </row>
    <row r="19" spans="1:10" ht="18">
      <c r="A19" s="115" t="s">
        <v>140</v>
      </c>
      <c r="B19" s="113">
        <f t="shared" si="0"/>
        <v>19382.829999999998</v>
      </c>
      <c r="C19" s="113">
        <f t="shared" si="1"/>
        <v>184208.41999999998</v>
      </c>
      <c r="D19" s="112" t="s">
        <v>141</v>
      </c>
      <c r="E19" s="113">
        <f t="shared" si="2"/>
        <v>4672</v>
      </c>
      <c r="F19" s="113">
        <f t="shared" si="3"/>
        <v>42837.67</v>
      </c>
      <c r="G19" s="114"/>
      <c r="H19" s="113">
        <v>164825.59</v>
      </c>
      <c r="I19" s="113">
        <v>38165.67</v>
      </c>
      <c r="J19" s="110"/>
    </row>
    <row r="20" spans="1:10" ht="18">
      <c r="A20" s="115" t="s">
        <v>142</v>
      </c>
      <c r="B20" s="113">
        <f t="shared" si="0"/>
        <v>53144.43000000001</v>
      </c>
      <c r="C20" s="113">
        <f t="shared" si="1"/>
        <v>320970.14</v>
      </c>
      <c r="D20" s="112" t="s">
        <v>143</v>
      </c>
      <c r="E20" s="113">
        <f t="shared" si="2"/>
        <v>7600.73</v>
      </c>
      <c r="F20" s="113">
        <f t="shared" si="3"/>
        <v>60917.34</v>
      </c>
      <c r="G20" s="114"/>
      <c r="H20" s="113">
        <v>267825.71</v>
      </c>
      <c r="I20" s="113">
        <v>53316.61</v>
      </c>
      <c r="J20" s="110"/>
    </row>
    <row r="21" spans="1:10" ht="18">
      <c r="A21" s="115" t="s">
        <v>144</v>
      </c>
      <c r="B21" s="113">
        <f t="shared" si="0"/>
        <v>8466.9</v>
      </c>
      <c r="C21" s="113">
        <f t="shared" si="1"/>
        <v>62001.89</v>
      </c>
      <c r="D21" s="112" t="s">
        <v>145</v>
      </c>
      <c r="E21" s="113">
        <f t="shared" si="2"/>
        <v>26614.85</v>
      </c>
      <c r="F21" s="113">
        <f t="shared" si="3"/>
        <v>165609.1</v>
      </c>
      <c r="G21" s="114"/>
      <c r="H21" s="113">
        <v>53534.99</v>
      </c>
      <c r="I21" s="113">
        <v>138994.25</v>
      </c>
      <c r="J21" s="110"/>
    </row>
    <row r="22" spans="1:10" ht="18">
      <c r="A22" s="115" t="s">
        <v>146</v>
      </c>
      <c r="B22" s="113">
        <f t="shared" si="0"/>
        <v>65430</v>
      </c>
      <c r="C22" s="113">
        <f t="shared" si="1"/>
        <v>472202</v>
      </c>
      <c r="D22" s="112" t="s">
        <v>147</v>
      </c>
      <c r="E22" s="113">
        <f t="shared" si="2"/>
        <v>13323</v>
      </c>
      <c r="F22" s="113">
        <f t="shared" si="3"/>
        <v>98926.87</v>
      </c>
      <c r="G22" s="114"/>
      <c r="H22" s="113">
        <v>406772</v>
      </c>
      <c r="I22" s="113">
        <v>85603.87</v>
      </c>
      <c r="J22" s="110"/>
    </row>
    <row r="23" spans="1:10" ht="18">
      <c r="A23" s="115" t="s">
        <v>217</v>
      </c>
      <c r="B23" s="113">
        <f t="shared" si="0"/>
        <v>1075706</v>
      </c>
      <c r="C23" s="113">
        <f t="shared" si="1"/>
        <v>7724434.42</v>
      </c>
      <c r="D23" s="112" t="s">
        <v>149</v>
      </c>
      <c r="E23" s="113">
        <f t="shared" si="2"/>
        <v>4610.7699999999995</v>
      </c>
      <c r="F23" s="113">
        <f t="shared" si="3"/>
        <v>38431.77</v>
      </c>
      <c r="G23" s="114"/>
      <c r="H23" s="113">
        <v>6648728.42</v>
      </c>
      <c r="I23" s="113">
        <v>33821</v>
      </c>
      <c r="J23" s="110"/>
    </row>
    <row r="24" spans="1:10" ht="18">
      <c r="A24" s="115" t="s">
        <v>150</v>
      </c>
      <c r="B24" s="113">
        <f t="shared" si="0"/>
        <v>5343</v>
      </c>
      <c r="C24" s="113">
        <f t="shared" si="1"/>
        <v>65613.84</v>
      </c>
      <c r="D24" s="112" t="s">
        <v>151</v>
      </c>
      <c r="E24" s="113">
        <f t="shared" si="2"/>
        <v>2517.45</v>
      </c>
      <c r="F24" s="113">
        <f t="shared" si="3"/>
        <v>30269.31</v>
      </c>
      <c r="G24" s="114"/>
      <c r="H24" s="113">
        <v>60270.84</v>
      </c>
      <c r="I24" s="113">
        <v>27751.86</v>
      </c>
      <c r="J24" s="110"/>
    </row>
    <row r="25" spans="1:10" ht="18">
      <c r="A25" s="115" t="s">
        <v>152</v>
      </c>
      <c r="B25" s="113">
        <f t="shared" si="0"/>
        <v>15978</v>
      </c>
      <c r="C25" s="113">
        <f t="shared" si="1"/>
        <v>258565.42</v>
      </c>
      <c r="D25" s="112" t="s">
        <v>153</v>
      </c>
      <c r="E25" s="113">
        <f t="shared" si="2"/>
        <v>13482.25</v>
      </c>
      <c r="F25" s="113">
        <f t="shared" si="3"/>
        <v>87788.63</v>
      </c>
      <c r="G25" s="114"/>
      <c r="H25" s="113">
        <v>242587.42</v>
      </c>
      <c r="I25" s="113">
        <v>74306.38</v>
      </c>
      <c r="J25" s="110"/>
    </row>
    <row r="26" spans="1:10" ht="18">
      <c r="A26" s="115" t="s">
        <v>154</v>
      </c>
      <c r="B26" s="113">
        <f t="shared" si="0"/>
        <v>45140.84</v>
      </c>
      <c r="C26" s="113">
        <f t="shared" si="1"/>
        <v>347074.31999999995</v>
      </c>
      <c r="D26" s="112" t="s">
        <v>155</v>
      </c>
      <c r="E26" s="113">
        <f t="shared" si="2"/>
        <v>80503.8</v>
      </c>
      <c r="F26" s="113">
        <f t="shared" si="3"/>
        <v>461176.62</v>
      </c>
      <c r="G26" s="114"/>
      <c r="H26" s="113">
        <v>301933.48</v>
      </c>
      <c r="I26" s="113">
        <v>380672.82</v>
      </c>
      <c r="J26" s="110"/>
    </row>
    <row r="27" spans="1:10" ht="18">
      <c r="A27" s="115" t="s">
        <v>156</v>
      </c>
      <c r="B27" s="113">
        <f t="shared" si="0"/>
        <v>23107.5</v>
      </c>
      <c r="C27" s="113">
        <f t="shared" si="1"/>
        <v>219264.5</v>
      </c>
      <c r="D27" s="112" t="s">
        <v>157</v>
      </c>
      <c r="E27" s="113">
        <f t="shared" si="2"/>
        <v>22672.66</v>
      </c>
      <c r="F27" s="113">
        <f t="shared" si="3"/>
        <v>163484.7</v>
      </c>
      <c r="G27" s="114"/>
      <c r="H27" s="113">
        <v>196157</v>
      </c>
      <c r="I27" s="113">
        <v>140812.04</v>
      </c>
      <c r="J27" s="110"/>
    </row>
    <row r="28" spans="1:10" ht="18">
      <c r="A28" s="115" t="s">
        <v>158</v>
      </c>
      <c r="B28" s="113">
        <f t="shared" si="0"/>
        <v>48007</v>
      </c>
      <c r="C28" s="113">
        <f t="shared" si="1"/>
        <v>341433</v>
      </c>
      <c r="D28" s="112" t="s">
        <v>159</v>
      </c>
      <c r="E28" s="113">
        <f t="shared" si="2"/>
        <v>36756.51</v>
      </c>
      <c r="F28" s="113">
        <f t="shared" si="3"/>
        <v>307697.23</v>
      </c>
      <c r="G28" s="114"/>
      <c r="H28" s="113">
        <v>293426</v>
      </c>
      <c r="I28" s="113">
        <v>270940.72</v>
      </c>
      <c r="J28" s="110"/>
    </row>
    <row r="29" spans="1:10" ht="18">
      <c r="A29" s="115" t="s">
        <v>160</v>
      </c>
      <c r="B29" s="113">
        <f t="shared" si="0"/>
        <v>11159.85</v>
      </c>
      <c r="C29" s="113">
        <f t="shared" si="1"/>
        <v>77823.67000000001</v>
      </c>
      <c r="D29" s="112" t="s">
        <v>161</v>
      </c>
      <c r="E29" s="113">
        <f t="shared" si="2"/>
        <v>85224.51000000001</v>
      </c>
      <c r="F29" s="113">
        <f t="shared" si="3"/>
        <v>520247.17</v>
      </c>
      <c r="G29" s="114"/>
      <c r="H29" s="113">
        <v>66663.82</v>
      </c>
      <c r="I29" s="113">
        <v>435022.66</v>
      </c>
      <c r="J29" s="110"/>
    </row>
    <row r="30" spans="1:10" ht="18">
      <c r="A30" s="115" t="s">
        <v>162</v>
      </c>
      <c r="B30" s="113">
        <f t="shared" si="0"/>
        <v>33349.869999999995</v>
      </c>
      <c r="C30" s="113">
        <f t="shared" si="1"/>
        <v>260399.09</v>
      </c>
      <c r="D30" s="112" t="s">
        <v>163</v>
      </c>
      <c r="E30" s="113">
        <f t="shared" si="2"/>
        <v>373773.07</v>
      </c>
      <c r="F30" s="113">
        <f t="shared" si="3"/>
        <v>2658170.76</v>
      </c>
      <c r="G30" s="114"/>
      <c r="H30" s="113">
        <v>227049.22</v>
      </c>
      <c r="I30" s="113">
        <v>2284397.69</v>
      </c>
      <c r="J30" s="110"/>
    </row>
    <row r="31" spans="1:10" ht="18">
      <c r="A31" s="115" t="s">
        <v>164</v>
      </c>
      <c r="B31" s="113">
        <f t="shared" si="0"/>
        <v>31693</v>
      </c>
      <c r="C31" s="113">
        <f t="shared" si="1"/>
        <v>224535.57</v>
      </c>
      <c r="D31" s="112" t="s">
        <v>165</v>
      </c>
      <c r="E31" s="113">
        <f t="shared" si="2"/>
        <v>12106.630000000001</v>
      </c>
      <c r="F31" s="113">
        <f t="shared" si="3"/>
        <v>67587.81</v>
      </c>
      <c r="G31" s="114"/>
      <c r="H31" s="113">
        <v>192842.57</v>
      </c>
      <c r="I31" s="113">
        <v>55481.18</v>
      </c>
      <c r="J31" s="110"/>
    </row>
    <row r="32" spans="1:10" ht="18">
      <c r="A32" s="115" t="s">
        <v>166</v>
      </c>
      <c r="B32" s="113">
        <f t="shared" si="0"/>
        <v>19907</v>
      </c>
      <c r="C32" s="113">
        <f t="shared" si="1"/>
        <v>153720.46</v>
      </c>
      <c r="D32" s="112" t="s">
        <v>167</v>
      </c>
      <c r="E32" s="113">
        <f t="shared" si="2"/>
        <v>10760</v>
      </c>
      <c r="F32" s="113">
        <f t="shared" si="3"/>
        <v>74981.72</v>
      </c>
      <c r="G32" s="114"/>
      <c r="H32" s="113">
        <v>133813.46</v>
      </c>
      <c r="I32" s="113">
        <v>64221.72</v>
      </c>
      <c r="J32" s="110"/>
    </row>
    <row r="33" spans="1:10" ht="18">
      <c r="A33" s="115" t="s">
        <v>168</v>
      </c>
      <c r="B33" s="113">
        <f t="shared" si="0"/>
        <v>11085.75</v>
      </c>
      <c r="C33" s="113">
        <f t="shared" si="1"/>
        <v>84848.05</v>
      </c>
      <c r="D33" s="112" t="s">
        <v>169</v>
      </c>
      <c r="E33" s="113">
        <f t="shared" si="2"/>
        <v>201841.57</v>
      </c>
      <c r="F33" s="113">
        <f t="shared" si="3"/>
        <v>1271351.79</v>
      </c>
      <c r="G33" s="114"/>
      <c r="H33" s="113">
        <v>73762.3</v>
      </c>
      <c r="I33" s="113">
        <v>1069510.22</v>
      </c>
      <c r="J33" s="110"/>
    </row>
    <row r="34" spans="1:10" ht="18">
      <c r="A34" s="115" t="s">
        <v>170</v>
      </c>
      <c r="B34" s="113">
        <f t="shared" si="0"/>
        <v>76660</v>
      </c>
      <c r="C34" s="113">
        <f t="shared" si="1"/>
        <v>447485.58</v>
      </c>
      <c r="D34" s="112" t="s">
        <v>171</v>
      </c>
      <c r="E34" s="113">
        <f t="shared" si="2"/>
        <v>1484126.56</v>
      </c>
      <c r="F34" s="113">
        <f t="shared" si="3"/>
        <v>9733808.61</v>
      </c>
      <c r="G34" s="114"/>
      <c r="H34" s="113">
        <v>370825.58</v>
      </c>
      <c r="I34" s="113">
        <v>8249682.05</v>
      </c>
      <c r="J34" s="110"/>
    </row>
    <row r="35" spans="1:10" ht="18">
      <c r="A35" s="115" t="s">
        <v>172</v>
      </c>
      <c r="B35" s="113">
        <f t="shared" si="0"/>
        <v>12990.900000000001</v>
      </c>
      <c r="C35" s="113">
        <f t="shared" si="1"/>
        <v>48693.590000000004</v>
      </c>
      <c r="D35" s="112" t="s">
        <v>173</v>
      </c>
      <c r="E35" s="113">
        <f t="shared" si="2"/>
        <v>25338.3</v>
      </c>
      <c r="F35" s="113">
        <f t="shared" si="3"/>
        <v>119264.79000000001</v>
      </c>
      <c r="G35" s="114"/>
      <c r="H35" s="113">
        <v>35702.69</v>
      </c>
      <c r="I35" s="113">
        <v>93926.49</v>
      </c>
      <c r="J35" s="110"/>
    </row>
    <row r="36" spans="1:10" ht="18">
      <c r="A36" s="115" t="s">
        <v>174</v>
      </c>
      <c r="B36" s="113">
        <f t="shared" si="0"/>
        <v>83548.72</v>
      </c>
      <c r="C36" s="113">
        <f t="shared" si="1"/>
        <v>510594.42000000004</v>
      </c>
      <c r="D36" s="112" t="s">
        <v>175</v>
      </c>
      <c r="E36" s="113">
        <f t="shared" si="2"/>
        <v>12289.87</v>
      </c>
      <c r="F36" s="113">
        <f t="shared" si="3"/>
        <v>72689.63</v>
      </c>
      <c r="G36" s="114"/>
      <c r="H36" s="113">
        <v>427045.7</v>
      </c>
      <c r="I36" s="113">
        <v>60399.76</v>
      </c>
      <c r="J36" s="110"/>
    </row>
    <row r="37" spans="1:10" ht="18">
      <c r="A37" s="115" t="s">
        <v>176</v>
      </c>
      <c r="B37" s="113">
        <f aca="true" t="shared" si="4" ref="B37:B53">E110</f>
        <v>439762.36</v>
      </c>
      <c r="C37" s="113">
        <f aca="true" t="shared" si="5" ref="C37:C53">H37+B37</f>
        <v>3447988.1799999997</v>
      </c>
      <c r="D37" s="112" t="s">
        <v>177</v>
      </c>
      <c r="E37" s="113">
        <f t="shared" si="2"/>
        <v>145888.89</v>
      </c>
      <c r="F37" s="113">
        <f t="shared" si="3"/>
        <v>973044.27</v>
      </c>
      <c r="G37" s="114"/>
      <c r="H37" s="113">
        <v>3008225.82</v>
      </c>
      <c r="I37" s="113">
        <v>827155.38</v>
      </c>
      <c r="J37" s="110"/>
    </row>
    <row r="38" spans="1:10" ht="18">
      <c r="A38" s="115" t="s">
        <v>178</v>
      </c>
      <c r="B38" s="113">
        <f t="shared" si="4"/>
        <v>2374.42</v>
      </c>
      <c r="C38" s="113">
        <f t="shared" si="5"/>
        <v>14746.19</v>
      </c>
      <c r="D38" s="112" t="s">
        <v>179</v>
      </c>
      <c r="E38" s="113">
        <f t="shared" si="2"/>
        <v>214214.71999999997</v>
      </c>
      <c r="F38" s="113">
        <f t="shared" si="3"/>
        <v>1736642.3499999999</v>
      </c>
      <c r="G38" s="114"/>
      <c r="H38" s="113">
        <v>12371.77</v>
      </c>
      <c r="I38" s="113">
        <v>1522427.63</v>
      </c>
      <c r="J38" s="110"/>
    </row>
    <row r="39" spans="1:10" ht="18">
      <c r="A39" s="115" t="s">
        <v>180</v>
      </c>
      <c r="B39" s="113">
        <f t="shared" si="4"/>
        <v>24085</v>
      </c>
      <c r="C39" s="113">
        <f t="shared" si="5"/>
        <v>159903.17</v>
      </c>
      <c r="D39" s="112" t="s">
        <v>181</v>
      </c>
      <c r="E39" s="113">
        <f t="shared" si="2"/>
        <v>52478</v>
      </c>
      <c r="F39" s="113">
        <f t="shared" si="3"/>
        <v>399274.82</v>
      </c>
      <c r="G39" s="114"/>
      <c r="H39" s="113">
        <v>135818.17</v>
      </c>
      <c r="I39" s="113">
        <v>346796.82</v>
      </c>
      <c r="J39" s="110"/>
    </row>
    <row r="40" spans="1:10" ht="18">
      <c r="A40" s="115" t="s">
        <v>182</v>
      </c>
      <c r="B40" s="113">
        <f t="shared" si="4"/>
        <v>46654.98</v>
      </c>
      <c r="C40" s="113">
        <f t="shared" si="5"/>
        <v>289486.54</v>
      </c>
      <c r="D40" s="112" t="s">
        <v>183</v>
      </c>
      <c r="E40" s="113">
        <f t="shared" si="2"/>
        <v>6183.18</v>
      </c>
      <c r="F40" s="113">
        <f t="shared" si="3"/>
        <v>40145.79</v>
      </c>
      <c r="G40" s="114"/>
      <c r="H40" s="113">
        <v>242831.56</v>
      </c>
      <c r="I40" s="113">
        <v>33962.61</v>
      </c>
      <c r="J40" s="110"/>
    </row>
    <row r="41" spans="1:10" ht="18">
      <c r="A41" s="115" t="s">
        <v>184</v>
      </c>
      <c r="B41" s="113">
        <f t="shared" si="4"/>
        <v>36491</v>
      </c>
      <c r="C41" s="113">
        <f t="shared" si="5"/>
        <v>305599</v>
      </c>
      <c r="D41" s="112" t="s">
        <v>185</v>
      </c>
      <c r="E41" s="113">
        <f t="shared" si="2"/>
        <v>11010.21</v>
      </c>
      <c r="F41" s="113">
        <f t="shared" si="3"/>
        <v>83181.35999999999</v>
      </c>
      <c r="G41" s="114"/>
      <c r="H41" s="113">
        <v>269108</v>
      </c>
      <c r="I41" s="113">
        <v>72171.15</v>
      </c>
      <c r="J41" s="110"/>
    </row>
    <row r="42" spans="1:10" ht="18">
      <c r="A42" s="115" t="s">
        <v>186</v>
      </c>
      <c r="B42" s="113">
        <f t="shared" si="4"/>
        <v>21274.22</v>
      </c>
      <c r="C42" s="113">
        <f t="shared" si="5"/>
        <v>118504.89</v>
      </c>
      <c r="D42" s="112" t="s">
        <v>218</v>
      </c>
      <c r="E42" s="113">
        <f t="shared" si="2"/>
        <v>12168.970000000001</v>
      </c>
      <c r="F42" s="113">
        <f t="shared" si="3"/>
        <v>73067.44</v>
      </c>
      <c r="G42" s="114"/>
      <c r="H42" s="113">
        <v>97230.67</v>
      </c>
      <c r="I42" s="113">
        <v>60898.47</v>
      </c>
      <c r="J42" s="110"/>
    </row>
    <row r="43" spans="1:10" ht="18">
      <c r="A43" s="115" t="s">
        <v>188</v>
      </c>
      <c r="B43" s="113">
        <f t="shared" si="4"/>
        <v>20998.57</v>
      </c>
      <c r="C43" s="113">
        <f t="shared" si="5"/>
        <v>133052.7</v>
      </c>
      <c r="D43" s="112" t="s">
        <v>189</v>
      </c>
      <c r="E43" s="113">
        <f t="shared" si="2"/>
        <v>9223.5</v>
      </c>
      <c r="F43" s="113">
        <f t="shared" si="3"/>
        <v>36835.479999999996</v>
      </c>
      <c r="G43" s="114"/>
      <c r="H43" s="113">
        <v>112054.13</v>
      </c>
      <c r="I43" s="113">
        <v>27611.98</v>
      </c>
      <c r="J43" s="110"/>
    </row>
    <row r="44" spans="1:10" ht="18">
      <c r="A44" s="115" t="s">
        <v>190</v>
      </c>
      <c r="B44" s="113">
        <f t="shared" si="4"/>
        <v>50717.17</v>
      </c>
      <c r="C44" s="113">
        <f t="shared" si="5"/>
        <v>173756.56</v>
      </c>
      <c r="D44" s="112" t="s">
        <v>191</v>
      </c>
      <c r="E44" s="113">
        <f t="shared" si="2"/>
        <v>35898.52</v>
      </c>
      <c r="F44" s="113">
        <f t="shared" si="3"/>
        <v>212042.52</v>
      </c>
      <c r="G44" s="114"/>
      <c r="H44" s="113">
        <v>123039.39</v>
      </c>
      <c r="I44" s="113">
        <v>176144</v>
      </c>
      <c r="J44" s="110"/>
    </row>
    <row r="45" spans="1:10" ht="18">
      <c r="A45" s="115" t="s">
        <v>192</v>
      </c>
      <c r="B45" s="113">
        <f t="shared" si="4"/>
        <v>17906.85</v>
      </c>
      <c r="C45" s="113">
        <f t="shared" si="5"/>
        <v>134442.99</v>
      </c>
      <c r="D45" s="112" t="s">
        <v>193</v>
      </c>
      <c r="E45" s="113">
        <f t="shared" si="2"/>
        <v>109348</v>
      </c>
      <c r="F45" s="113">
        <f t="shared" si="3"/>
        <v>933120.99</v>
      </c>
      <c r="G45" s="114"/>
      <c r="H45" s="113">
        <v>116536.14</v>
      </c>
      <c r="I45" s="113">
        <v>823772.99</v>
      </c>
      <c r="J45" s="110"/>
    </row>
    <row r="46" spans="1:10" ht="18">
      <c r="A46" s="115" t="s">
        <v>194</v>
      </c>
      <c r="B46" s="113">
        <f t="shared" si="4"/>
        <v>3956.55</v>
      </c>
      <c r="C46" s="113">
        <f t="shared" si="5"/>
        <v>29112.69</v>
      </c>
      <c r="D46" s="112" t="s">
        <v>195</v>
      </c>
      <c r="E46" s="113">
        <f t="shared" si="2"/>
        <v>8074.949999999999</v>
      </c>
      <c r="F46" s="113">
        <f t="shared" si="3"/>
        <v>57504.74</v>
      </c>
      <c r="G46" s="114"/>
      <c r="H46" s="113">
        <v>25156.14</v>
      </c>
      <c r="I46" s="113">
        <v>49429.79</v>
      </c>
      <c r="J46" s="110"/>
    </row>
    <row r="47" spans="1:10" ht="18">
      <c r="A47" s="115" t="s">
        <v>196</v>
      </c>
      <c r="B47" s="113">
        <f t="shared" si="4"/>
        <v>13872.300000000001</v>
      </c>
      <c r="C47" s="113">
        <f t="shared" si="5"/>
        <v>243495.02</v>
      </c>
      <c r="D47" s="112" t="s">
        <v>197</v>
      </c>
      <c r="E47" s="113">
        <f t="shared" si="2"/>
        <v>23737.05</v>
      </c>
      <c r="F47" s="113">
        <f t="shared" si="3"/>
        <v>147308.97</v>
      </c>
      <c r="G47" s="114"/>
      <c r="H47" s="113">
        <v>229622.72</v>
      </c>
      <c r="I47" s="113">
        <v>123571.92</v>
      </c>
      <c r="J47" s="110"/>
    </row>
    <row r="48" spans="1:10" ht="18">
      <c r="A48" s="115" t="s">
        <v>198</v>
      </c>
      <c r="B48" s="113">
        <f t="shared" si="4"/>
        <v>7757.1</v>
      </c>
      <c r="C48" s="113">
        <f t="shared" si="5"/>
        <v>53511.64</v>
      </c>
      <c r="D48" s="112" t="s">
        <v>199</v>
      </c>
      <c r="E48" s="113">
        <f t="shared" si="2"/>
        <v>20104.52</v>
      </c>
      <c r="F48" s="113">
        <f t="shared" si="3"/>
        <v>133948.76</v>
      </c>
      <c r="G48" s="114"/>
      <c r="H48" s="113">
        <v>45754.54</v>
      </c>
      <c r="I48" s="113">
        <v>113844.24</v>
      </c>
      <c r="J48" s="110"/>
    </row>
    <row r="49" spans="1:10" ht="18">
      <c r="A49" s="115" t="s">
        <v>200</v>
      </c>
      <c r="B49" s="113">
        <f t="shared" si="4"/>
        <v>40878.82</v>
      </c>
      <c r="C49" s="113">
        <f t="shared" si="5"/>
        <v>327774.94</v>
      </c>
      <c r="D49" s="112" t="s">
        <v>201</v>
      </c>
      <c r="E49" s="113">
        <f t="shared" si="2"/>
        <v>955176</v>
      </c>
      <c r="F49" s="113">
        <f t="shared" si="3"/>
        <v>4176032.66</v>
      </c>
      <c r="G49" s="114"/>
      <c r="H49" s="113">
        <v>286896.12</v>
      </c>
      <c r="I49" s="113">
        <v>3220856.66</v>
      </c>
      <c r="J49" s="110"/>
    </row>
    <row r="50" spans="1:10" ht="18">
      <c r="A50" s="115" t="s">
        <v>202</v>
      </c>
      <c r="B50" s="113">
        <f t="shared" si="4"/>
        <v>14390</v>
      </c>
      <c r="C50" s="113">
        <f t="shared" si="5"/>
        <v>86893.52</v>
      </c>
      <c r="D50" s="112" t="s">
        <v>203</v>
      </c>
      <c r="E50" s="113">
        <f t="shared" si="2"/>
        <v>161580.4</v>
      </c>
      <c r="F50" s="113">
        <f t="shared" si="3"/>
        <v>1176998.07</v>
      </c>
      <c r="G50" s="114"/>
      <c r="H50" s="113">
        <v>72503.52</v>
      </c>
      <c r="I50" s="113">
        <v>1015417.67</v>
      </c>
      <c r="J50" s="110"/>
    </row>
    <row r="51" spans="1:10" ht="18">
      <c r="A51" s="115" t="s">
        <v>204</v>
      </c>
      <c r="B51" s="113">
        <f t="shared" si="4"/>
        <v>635214</v>
      </c>
      <c r="C51" s="113">
        <f t="shared" si="5"/>
        <v>4117022.03</v>
      </c>
      <c r="D51" s="112" t="s">
        <v>205</v>
      </c>
      <c r="E51" s="113">
        <f t="shared" si="2"/>
        <v>525047.33</v>
      </c>
      <c r="F51" s="113">
        <f t="shared" si="3"/>
        <v>3450864.04</v>
      </c>
      <c r="G51" s="114"/>
      <c r="H51" s="113">
        <v>3481808.03</v>
      </c>
      <c r="I51" s="113">
        <v>2925816.71</v>
      </c>
      <c r="J51" s="110"/>
    </row>
    <row r="52" spans="1:10" ht="18">
      <c r="A52" s="115" t="s">
        <v>206</v>
      </c>
      <c r="B52" s="113">
        <f t="shared" si="4"/>
        <v>2726.8199999999997</v>
      </c>
      <c r="C52" s="113">
        <f t="shared" si="5"/>
        <v>33949.54</v>
      </c>
      <c r="D52" s="112"/>
      <c r="E52" s="116" t="s">
        <v>106</v>
      </c>
      <c r="F52" s="117"/>
      <c r="G52" s="114"/>
      <c r="H52" s="113">
        <v>31222.72</v>
      </c>
      <c r="I52" s="117"/>
      <c r="J52" s="110"/>
    </row>
    <row r="53" spans="1:10" ht="18">
      <c r="A53" s="115" t="s">
        <v>207</v>
      </c>
      <c r="B53" s="113">
        <f t="shared" si="4"/>
        <v>16063.12</v>
      </c>
      <c r="C53" s="113">
        <f t="shared" si="5"/>
        <v>91419.89</v>
      </c>
      <c r="D53" s="118" t="s">
        <v>208</v>
      </c>
      <c r="E53" s="119">
        <f>SUM(B5:B53)+SUM(E5:E51)</f>
        <v>8944119.21</v>
      </c>
      <c r="F53" s="119">
        <f>SUM(C5:C53)+SUM(F5:F51)</f>
        <v>59796700.75</v>
      </c>
      <c r="G53" s="114"/>
      <c r="H53" s="113">
        <v>75356.77</v>
      </c>
      <c r="I53" s="119">
        <v>0</v>
      </c>
      <c r="J53" s="110"/>
    </row>
    <row r="54" spans="1:9" ht="12.75">
      <c r="A54" s="120"/>
      <c r="B54" s="120"/>
      <c r="C54" s="120"/>
      <c r="D54" s="120"/>
      <c r="E54" s="120"/>
      <c r="F54" s="120"/>
      <c r="G54" s="105"/>
      <c r="H54" s="120"/>
      <c r="I54" s="120"/>
    </row>
    <row r="55" spans="1:7" ht="12.75">
      <c r="A55" s="105"/>
      <c r="B55" s="105"/>
      <c r="C55" s="111" t="s">
        <v>106</v>
      </c>
      <c r="D55" s="105"/>
      <c r="E55" s="105"/>
      <c r="F55" s="111" t="s">
        <v>106</v>
      </c>
      <c r="G55" s="111" t="s">
        <v>106</v>
      </c>
    </row>
    <row r="56" spans="2:6" ht="12.75">
      <c r="B56" s="111" t="s">
        <v>106</v>
      </c>
      <c r="F56" s="111" t="s">
        <v>106</v>
      </c>
    </row>
    <row r="57" ht="12.75">
      <c r="B57" s="111" t="s">
        <v>106</v>
      </c>
    </row>
    <row r="58" ht="12.75">
      <c r="B58" s="111" t="s">
        <v>106</v>
      </c>
    </row>
    <row r="59" ht="12.75">
      <c r="B59" s="111" t="s">
        <v>106</v>
      </c>
    </row>
    <row r="60" ht="12.75">
      <c r="B60" s="111" t="s">
        <v>106</v>
      </c>
    </row>
    <row r="61" spans="1:2" ht="12.75">
      <c r="A61" s="111" t="s">
        <v>209</v>
      </c>
      <c r="B61" s="111" t="s">
        <v>106</v>
      </c>
    </row>
    <row r="62" spans="1:2" ht="12.75">
      <c r="A62" s="121" t="s">
        <v>210</v>
      </c>
      <c r="B62" s="111" t="s">
        <v>106</v>
      </c>
    </row>
    <row r="63" spans="1:2" ht="12.75">
      <c r="A63" s="121" t="s">
        <v>211</v>
      </c>
      <c r="B63" s="111" t="s">
        <v>106</v>
      </c>
    </row>
    <row r="64" spans="1:2" ht="12.75">
      <c r="A64" s="121" t="s">
        <v>212</v>
      </c>
      <c r="B64" s="111" t="s">
        <v>106</v>
      </c>
    </row>
    <row r="65" ht="12.75">
      <c r="A65" s="121" t="s">
        <v>213</v>
      </c>
    </row>
    <row r="77" spans="1:11" ht="18">
      <c r="A77" s="122"/>
      <c r="B77" s="123">
        <v>10701</v>
      </c>
      <c r="C77" s="124">
        <v>10716</v>
      </c>
      <c r="D77" s="124">
        <v>10717</v>
      </c>
      <c r="E77" s="125" t="s">
        <v>219</v>
      </c>
      <c r="F77" s="122"/>
      <c r="G77" s="123">
        <v>10701</v>
      </c>
      <c r="H77" s="124">
        <v>10716</v>
      </c>
      <c r="I77" s="124">
        <v>10717</v>
      </c>
      <c r="J77" s="125" t="s">
        <v>219</v>
      </c>
      <c r="K77" s="110"/>
    </row>
    <row r="78" spans="1:11" ht="18">
      <c r="A78" s="126" t="s">
        <v>112</v>
      </c>
      <c r="B78" s="113">
        <v>47764.11</v>
      </c>
      <c r="C78" s="113">
        <v>22971.89</v>
      </c>
      <c r="D78" s="127">
        <v>0</v>
      </c>
      <c r="E78" s="127">
        <f aca="true" t="shared" si="6" ref="E78:E109">SUM(B78:D78)</f>
        <v>70736</v>
      </c>
      <c r="F78" s="126" t="s">
        <v>113</v>
      </c>
      <c r="G78" s="113">
        <v>20067.78</v>
      </c>
      <c r="H78" s="113">
        <v>10261.54</v>
      </c>
      <c r="I78" s="127">
        <v>0</v>
      </c>
      <c r="J78" s="127">
        <f aca="true" t="shared" si="7" ref="J78:J124">SUM(G78:I78)</f>
        <v>30329.32</v>
      </c>
      <c r="K78" s="110"/>
    </row>
    <row r="79" spans="1:11" ht="18">
      <c r="A79" s="126" t="s">
        <v>114</v>
      </c>
      <c r="B79" s="113">
        <v>26730.58</v>
      </c>
      <c r="C79" s="113">
        <v>10864.42</v>
      </c>
      <c r="D79" s="127">
        <v>0</v>
      </c>
      <c r="E79" s="127">
        <f t="shared" si="6"/>
        <v>37595</v>
      </c>
      <c r="F79" s="126" t="s">
        <v>115</v>
      </c>
      <c r="G79" s="113">
        <v>9536.43</v>
      </c>
      <c r="H79" s="113">
        <v>3442.36</v>
      </c>
      <c r="I79" s="127">
        <v>0</v>
      </c>
      <c r="J79" s="127">
        <f t="shared" si="7"/>
        <v>12978.79</v>
      </c>
      <c r="K79" s="110"/>
    </row>
    <row r="80" spans="1:11" ht="18">
      <c r="A80" s="126" t="s">
        <v>116</v>
      </c>
      <c r="B80" s="113">
        <v>9277.92</v>
      </c>
      <c r="C80" s="113">
        <v>3660.08</v>
      </c>
      <c r="D80" s="127">
        <v>0</v>
      </c>
      <c r="E80" s="127">
        <f t="shared" si="6"/>
        <v>12938</v>
      </c>
      <c r="F80" s="126" t="s">
        <v>117</v>
      </c>
      <c r="G80" s="113">
        <v>44610.96</v>
      </c>
      <c r="H80" s="113">
        <v>18652.66</v>
      </c>
      <c r="I80" s="127">
        <v>0</v>
      </c>
      <c r="J80" s="127">
        <f t="shared" si="7"/>
        <v>63263.619999999995</v>
      </c>
      <c r="K80" s="110"/>
    </row>
    <row r="81" spans="1:11" ht="18">
      <c r="A81" s="126" t="s">
        <v>118</v>
      </c>
      <c r="B81" s="113">
        <v>4959.59</v>
      </c>
      <c r="C81" s="113">
        <v>2681.92</v>
      </c>
      <c r="D81" s="127">
        <v>0</v>
      </c>
      <c r="E81" s="127">
        <f t="shared" si="6"/>
        <v>7641.51</v>
      </c>
      <c r="F81" s="126" t="s">
        <v>119</v>
      </c>
      <c r="G81" s="113">
        <v>53116.11</v>
      </c>
      <c r="H81" s="113">
        <v>28668.42</v>
      </c>
      <c r="I81" s="127">
        <v>0</v>
      </c>
      <c r="J81" s="127">
        <f t="shared" si="7"/>
        <v>81784.53</v>
      </c>
      <c r="K81" s="110"/>
    </row>
    <row r="82" spans="1:11" ht="18">
      <c r="A82" s="126" t="s">
        <v>120</v>
      </c>
      <c r="B82" s="113">
        <v>75894</v>
      </c>
      <c r="C82" s="113">
        <v>39635.7</v>
      </c>
      <c r="D82" s="127">
        <v>0</v>
      </c>
      <c r="E82" s="127">
        <f t="shared" si="6"/>
        <v>115529.7</v>
      </c>
      <c r="F82" s="126" t="s">
        <v>121</v>
      </c>
      <c r="G82" s="113">
        <v>27930.96</v>
      </c>
      <c r="H82" s="113">
        <v>15505.6</v>
      </c>
      <c r="I82" s="127">
        <v>0</v>
      </c>
      <c r="J82" s="127">
        <f t="shared" si="7"/>
        <v>43436.56</v>
      </c>
      <c r="K82" s="110"/>
    </row>
    <row r="83" spans="1:11" ht="18">
      <c r="A83" s="126" t="s">
        <v>122</v>
      </c>
      <c r="B83" s="113">
        <v>47946.55</v>
      </c>
      <c r="C83" s="113">
        <v>28997.45</v>
      </c>
      <c r="D83" s="127">
        <v>0</v>
      </c>
      <c r="E83" s="127">
        <f t="shared" si="6"/>
        <v>76944</v>
      </c>
      <c r="F83" s="126" t="s">
        <v>123</v>
      </c>
      <c r="G83" s="113">
        <v>10754.08</v>
      </c>
      <c r="H83" s="113">
        <v>5498.92</v>
      </c>
      <c r="I83" s="127">
        <v>0</v>
      </c>
      <c r="J83" s="127">
        <f t="shared" si="7"/>
        <v>16253</v>
      </c>
      <c r="K83" s="110"/>
    </row>
    <row r="84" spans="1:11" ht="18">
      <c r="A84" s="126" t="s">
        <v>124</v>
      </c>
      <c r="B84" s="113">
        <v>20912.57</v>
      </c>
      <c r="C84" s="113">
        <v>14196.44</v>
      </c>
      <c r="D84" s="127">
        <v>0</v>
      </c>
      <c r="E84" s="127">
        <f t="shared" si="6"/>
        <v>35109.01</v>
      </c>
      <c r="F84" s="126" t="s">
        <v>125</v>
      </c>
      <c r="G84" s="113">
        <v>9618.13</v>
      </c>
      <c r="H84" s="113">
        <v>5108.87</v>
      </c>
      <c r="I84" s="127">
        <v>0</v>
      </c>
      <c r="J84" s="127">
        <f t="shared" si="7"/>
        <v>14727</v>
      </c>
      <c r="K84" s="110"/>
    </row>
    <row r="85" spans="1:11" ht="18">
      <c r="A85" s="126" t="s">
        <v>126</v>
      </c>
      <c r="B85" s="113">
        <v>7285.09</v>
      </c>
      <c r="C85" s="113">
        <v>2805.92</v>
      </c>
      <c r="D85" s="127">
        <v>0</v>
      </c>
      <c r="E85" s="127">
        <f t="shared" si="6"/>
        <v>10091.01</v>
      </c>
      <c r="F85" s="126" t="s">
        <v>127</v>
      </c>
      <c r="G85" s="113">
        <v>81063.45</v>
      </c>
      <c r="H85" s="113">
        <v>41410.2</v>
      </c>
      <c r="I85" s="127">
        <v>0</v>
      </c>
      <c r="J85" s="127">
        <f t="shared" si="7"/>
        <v>122473.65</v>
      </c>
      <c r="K85" s="110"/>
    </row>
    <row r="86" spans="1:11" ht="18">
      <c r="A86" s="126" t="s">
        <v>128</v>
      </c>
      <c r="B86" s="113">
        <v>12629.17</v>
      </c>
      <c r="C86" s="113">
        <v>6454.5</v>
      </c>
      <c r="D86" s="127">
        <v>0</v>
      </c>
      <c r="E86" s="127">
        <f t="shared" si="6"/>
        <v>19083.67</v>
      </c>
      <c r="F86" s="126" t="s">
        <v>129</v>
      </c>
      <c r="G86" s="113">
        <v>15163.2</v>
      </c>
      <c r="H86" s="113">
        <v>8872.5</v>
      </c>
      <c r="I86" s="127">
        <v>0</v>
      </c>
      <c r="J86" s="127">
        <f t="shared" si="7"/>
        <v>24035.7</v>
      </c>
      <c r="K86" s="110"/>
    </row>
    <row r="87" spans="1:11" ht="18">
      <c r="A87" s="126" t="s">
        <v>130</v>
      </c>
      <c r="B87" s="113">
        <v>27068.93</v>
      </c>
      <c r="C87" s="113">
        <v>14278.87</v>
      </c>
      <c r="D87" s="127">
        <v>0</v>
      </c>
      <c r="E87" s="127">
        <f t="shared" si="6"/>
        <v>41347.8</v>
      </c>
      <c r="F87" s="126" t="s">
        <v>131</v>
      </c>
      <c r="G87" s="113">
        <v>24553.43</v>
      </c>
      <c r="H87" s="113">
        <v>9550.12</v>
      </c>
      <c r="I87" s="127">
        <v>0</v>
      </c>
      <c r="J87" s="127">
        <f t="shared" si="7"/>
        <v>34103.55</v>
      </c>
      <c r="K87" s="110"/>
    </row>
    <row r="88" spans="1:11" ht="18">
      <c r="A88" s="126" t="s">
        <v>132</v>
      </c>
      <c r="B88" s="113">
        <v>22644.37</v>
      </c>
      <c r="C88" s="113">
        <v>13798.2</v>
      </c>
      <c r="D88" s="127">
        <v>0</v>
      </c>
      <c r="E88" s="127">
        <f t="shared" si="6"/>
        <v>36442.57</v>
      </c>
      <c r="F88" s="126" t="s">
        <v>133</v>
      </c>
      <c r="G88" s="113">
        <v>53294.41</v>
      </c>
      <c r="H88" s="113">
        <v>28172.59</v>
      </c>
      <c r="I88" s="127">
        <v>0</v>
      </c>
      <c r="J88" s="127">
        <f t="shared" si="7"/>
        <v>81467</v>
      </c>
      <c r="K88" s="110"/>
    </row>
    <row r="89" spans="1:11" ht="18">
      <c r="A89" s="126" t="s">
        <v>134</v>
      </c>
      <c r="B89" s="113">
        <v>8859.49</v>
      </c>
      <c r="C89" s="113">
        <v>5525.36</v>
      </c>
      <c r="D89" s="127">
        <v>0</v>
      </c>
      <c r="E89" s="127">
        <f t="shared" si="6"/>
        <v>14384.849999999999</v>
      </c>
      <c r="F89" s="126" t="s">
        <v>135</v>
      </c>
      <c r="G89" s="113">
        <v>4522.34</v>
      </c>
      <c r="H89" s="113">
        <v>3197.71</v>
      </c>
      <c r="I89" s="127">
        <v>0</v>
      </c>
      <c r="J89" s="127">
        <f t="shared" si="7"/>
        <v>7720.05</v>
      </c>
      <c r="K89" s="110"/>
    </row>
    <row r="90" spans="1:11" ht="18">
      <c r="A90" s="126" t="s">
        <v>136</v>
      </c>
      <c r="B90" s="113">
        <v>13186.77</v>
      </c>
      <c r="C90" s="113">
        <v>5219.91</v>
      </c>
      <c r="D90" s="127">
        <v>0</v>
      </c>
      <c r="E90" s="127">
        <f t="shared" si="6"/>
        <v>18406.68</v>
      </c>
      <c r="F90" s="126" t="s">
        <v>137</v>
      </c>
      <c r="G90" s="113">
        <v>19916.15</v>
      </c>
      <c r="H90" s="113">
        <v>11389.85</v>
      </c>
      <c r="I90" s="127">
        <v>0</v>
      </c>
      <c r="J90" s="127">
        <f t="shared" si="7"/>
        <v>31306</v>
      </c>
      <c r="K90" s="110"/>
    </row>
    <row r="91" spans="1:11" ht="18">
      <c r="A91" s="126" t="s">
        <v>138</v>
      </c>
      <c r="B91" s="113">
        <v>1844.51</v>
      </c>
      <c r="C91" s="113">
        <v>1573.49</v>
      </c>
      <c r="D91" s="127">
        <v>0</v>
      </c>
      <c r="E91" s="127">
        <f t="shared" si="6"/>
        <v>3418</v>
      </c>
      <c r="F91" s="126" t="s">
        <v>139</v>
      </c>
      <c r="G91" s="113">
        <v>94219.96</v>
      </c>
      <c r="H91" s="113">
        <v>42779.04</v>
      </c>
      <c r="I91" s="127">
        <v>0</v>
      </c>
      <c r="J91" s="127">
        <f t="shared" si="7"/>
        <v>136999</v>
      </c>
      <c r="K91" s="110"/>
    </row>
    <row r="92" spans="1:11" ht="18">
      <c r="A92" s="126" t="s">
        <v>140</v>
      </c>
      <c r="B92" s="113">
        <v>12838.63</v>
      </c>
      <c r="C92" s="113">
        <v>6544.2</v>
      </c>
      <c r="D92" s="127">
        <v>0</v>
      </c>
      <c r="E92" s="127">
        <f t="shared" si="6"/>
        <v>19382.829999999998</v>
      </c>
      <c r="F92" s="126" t="s">
        <v>141</v>
      </c>
      <c r="G92" s="113">
        <v>3363.61</v>
      </c>
      <c r="H92" s="113">
        <v>1308.39</v>
      </c>
      <c r="I92" s="127">
        <v>0</v>
      </c>
      <c r="J92" s="127">
        <f t="shared" si="7"/>
        <v>4672</v>
      </c>
      <c r="K92" s="110"/>
    </row>
    <row r="93" spans="1:11" ht="18">
      <c r="A93" s="126" t="s">
        <v>142</v>
      </c>
      <c r="B93" s="113">
        <v>33031.62</v>
      </c>
      <c r="C93" s="113">
        <v>20112.81</v>
      </c>
      <c r="D93" s="127">
        <v>0</v>
      </c>
      <c r="E93" s="127">
        <f t="shared" si="6"/>
        <v>53144.43000000001</v>
      </c>
      <c r="F93" s="126" t="s">
        <v>143</v>
      </c>
      <c r="G93" s="113">
        <v>4007.21</v>
      </c>
      <c r="H93" s="113">
        <v>3593.52</v>
      </c>
      <c r="I93" s="127">
        <v>0</v>
      </c>
      <c r="J93" s="127">
        <f t="shared" si="7"/>
        <v>7600.73</v>
      </c>
      <c r="K93" s="110"/>
    </row>
    <row r="94" spans="1:11" ht="18">
      <c r="A94" s="126" t="s">
        <v>144</v>
      </c>
      <c r="B94" s="113">
        <v>4385.55</v>
      </c>
      <c r="C94" s="113">
        <v>4081.35</v>
      </c>
      <c r="D94" s="127">
        <v>0</v>
      </c>
      <c r="E94" s="127">
        <f t="shared" si="6"/>
        <v>8466.9</v>
      </c>
      <c r="F94" s="126" t="s">
        <v>145</v>
      </c>
      <c r="G94" s="113">
        <v>15459.85</v>
      </c>
      <c r="H94" s="113">
        <v>11155</v>
      </c>
      <c r="I94" s="127">
        <v>0</v>
      </c>
      <c r="J94" s="127">
        <f t="shared" si="7"/>
        <v>26614.85</v>
      </c>
      <c r="K94" s="110"/>
    </row>
    <row r="95" spans="1:11" ht="18">
      <c r="A95" s="126" t="s">
        <v>146</v>
      </c>
      <c r="B95" s="113">
        <v>43116.25</v>
      </c>
      <c r="C95" s="113">
        <v>22313.75</v>
      </c>
      <c r="D95" s="127">
        <v>0</v>
      </c>
      <c r="E95" s="127">
        <f t="shared" si="6"/>
        <v>65430</v>
      </c>
      <c r="F95" s="126" t="s">
        <v>147</v>
      </c>
      <c r="G95" s="113">
        <v>7244.05</v>
      </c>
      <c r="H95" s="113">
        <v>6078.95</v>
      </c>
      <c r="I95" s="127">
        <v>0</v>
      </c>
      <c r="J95" s="127">
        <f t="shared" si="7"/>
        <v>13323</v>
      </c>
      <c r="K95" s="110"/>
    </row>
    <row r="96" spans="1:11" ht="18">
      <c r="A96" s="126" t="s">
        <v>217</v>
      </c>
      <c r="B96" s="113">
        <v>784399.23</v>
      </c>
      <c r="C96" s="113">
        <v>291306.77</v>
      </c>
      <c r="D96" s="127">
        <v>0</v>
      </c>
      <c r="E96" s="127">
        <f t="shared" si="6"/>
        <v>1075706</v>
      </c>
      <c r="F96" s="126" t="s">
        <v>149</v>
      </c>
      <c r="G96" s="113">
        <v>3136.43</v>
      </c>
      <c r="H96" s="113">
        <v>1474.34</v>
      </c>
      <c r="I96" s="127">
        <v>0</v>
      </c>
      <c r="J96" s="127">
        <f t="shared" si="7"/>
        <v>4610.7699999999995</v>
      </c>
      <c r="K96" s="110"/>
    </row>
    <row r="97" spans="1:11" ht="18">
      <c r="A97" s="126" t="s">
        <v>150</v>
      </c>
      <c r="B97" s="113">
        <v>2695.88</v>
      </c>
      <c r="C97" s="113">
        <v>2647.12</v>
      </c>
      <c r="D97" s="127">
        <v>0</v>
      </c>
      <c r="E97" s="127">
        <f t="shared" si="6"/>
        <v>5343</v>
      </c>
      <c r="F97" s="126" t="s">
        <v>151</v>
      </c>
      <c r="G97" s="113">
        <v>904.8</v>
      </c>
      <c r="H97" s="113">
        <v>1612.65</v>
      </c>
      <c r="I97" s="127">
        <v>0</v>
      </c>
      <c r="J97" s="127">
        <f t="shared" si="7"/>
        <v>2517.45</v>
      </c>
      <c r="K97" s="110"/>
    </row>
    <row r="98" spans="1:11" ht="18">
      <c r="A98" s="126" t="s">
        <v>152</v>
      </c>
      <c r="B98" s="113">
        <v>10696.29</v>
      </c>
      <c r="C98" s="113">
        <v>5281.71</v>
      </c>
      <c r="D98" s="127">
        <v>0</v>
      </c>
      <c r="E98" s="127">
        <f t="shared" si="6"/>
        <v>15978</v>
      </c>
      <c r="F98" s="126" t="s">
        <v>153</v>
      </c>
      <c r="G98" s="113">
        <v>8378.77</v>
      </c>
      <c r="H98" s="113">
        <v>5103.48</v>
      </c>
      <c r="I98" s="127">
        <v>0</v>
      </c>
      <c r="J98" s="127">
        <f t="shared" si="7"/>
        <v>13482.25</v>
      </c>
      <c r="K98" s="110"/>
    </row>
    <row r="99" spans="1:11" ht="18">
      <c r="A99" s="126" t="s">
        <v>154</v>
      </c>
      <c r="B99" s="113">
        <v>26024.36</v>
      </c>
      <c r="C99" s="113">
        <v>19116.48</v>
      </c>
      <c r="D99" s="127">
        <v>0</v>
      </c>
      <c r="E99" s="127">
        <f t="shared" si="6"/>
        <v>45140.84</v>
      </c>
      <c r="F99" s="126" t="s">
        <v>155</v>
      </c>
      <c r="G99" s="113">
        <v>50395.8</v>
      </c>
      <c r="H99" s="113">
        <v>30108</v>
      </c>
      <c r="I99" s="127">
        <v>0</v>
      </c>
      <c r="J99" s="127">
        <f t="shared" si="7"/>
        <v>80503.8</v>
      </c>
      <c r="K99" s="110"/>
    </row>
    <row r="100" spans="1:11" ht="18">
      <c r="A100" s="126" t="s">
        <v>156</v>
      </c>
      <c r="B100" s="113">
        <v>14731.28</v>
      </c>
      <c r="C100" s="113">
        <v>8376.22</v>
      </c>
      <c r="D100" s="127">
        <v>0</v>
      </c>
      <c r="E100" s="127">
        <f t="shared" si="6"/>
        <v>23107.5</v>
      </c>
      <c r="F100" s="126" t="s">
        <v>157</v>
      </c>
      <c r="G100" s="113">
        <v>14451.71</v>
      </c>
      <c r="H100" s="113">
        <v>8220.95</v>
      </c>
      <c r="I100" s="127">
        <v>0</v>
      </c>
      <c r="J100" s="127">
        <f t="shared" si="7"/>
        <v>22672.66</v>
      </c>
      <c r="K100" s="110"/>
    </row>
    <row r="101" spans="1:11" ht="18">
      <c r="A101" s="126" t="s">
        <v>158</v>
      </c>
      <c r="B101" s="113">
        <v>27396.5</v>
      </c>
      <c r="C101" s="113">
        <v>20610.5</v>
      </c>
      <c r="D101" s="127">
        <v>0</v>
      </c>
      <c r="E101" s="127">
        <f t="shared" si="6"/>
        <v>48007</v>
      </c>
      <c r="F101" s="126" t="s">
        <v>159</v>
      </c>
      <c r="G101" s="113">
        <v>23114.34</v>
      </c>
      <c r="H101" s="113">
        <v>13642.17</v>
      </c>
      <c r="I101" s="127">
        <v>0</v>
      </c>
      <c r="J101" s="127">
        <f t="shared" si="7"/>
        <v>36756.51</v>
      </c>
      <c r="K101" s="110"/>
    </row>
    <row r="102" spans="1:11" ht="18">
      <c r="A102" s="126" t="s">
        <v>160</v>
      </c>
      <c r="B102" s="113">
        <v>8231.93</v>
      </c>
      <c r="C102" s="113">
        <v>2927.92</v>
      </c>
      <c r="D102" s="127">
        <v>0</v>
      </c>
      <c r="E102" s="127">
        <f t="shared" si="6"/>
        <v>11159.85</v>
      </c>
      <c r="F102" s="126" t="s">
        <v>161</v>
      </c>
      <c r="G102" s="113">
        <v>55617.19</v>
      </c>
      <c r="H102" s="113">
        <v>29607.32</v>
      </c>
      <c r="I102" s="127">
        <v>0</v>
      </c>
      <c r="J102" s="127">
        <f t="shared" si="7"/>
        <v>85224.51000000001</v>
      </c>
      <c r="K102" s="110"/>
    </row>
    <row r="103" spans="1:11" ht="18">
      <c r="A103" s="126" t="s">
        <v>162</v>
      </c>
      <c r="B103" s="113">
        <v>20558.85</v>
      </c>
      <c r="C103" s="113">
        <v>12791.02</v>
      </c>
      <c r="D103" s="127">
        <v>0</v>
      </c>
      <c r="E103" s="127">
        <f t="shared" si="6"/>
        <v>33349.869999999995</v>
      </c>
      <c r="F103" s="126" t="s">
        <v>163</v>
      </c>
      <c r="G103" s="113">
        <v>246011.02</v>
      </c>
      <c r="H103" s="113">
        <v>127762.05</v>
      </c>
      <c r="I103" s="127">
        <v>0</v>
      </c>
      <c r="J103" s="127">
        <f t="shared" si="7"/>
        <v>373773.07</v>
      </c>
      <c r="K103" s="110"/>
    </row>
    <row r="104" spans="1:11" ht="18">
      <c r="A104" s="126" t="s">
        <v>164</v>
      </c>
      <c r="B104" s="113">
        <v>18859.22</v>
      </c>
      <c r="C104" s="113">
        <v>12833.78</v>
      </c>
      <c r="D104" s="127">
        <v>0</v>
      </c>
      <c r="E104" s="127">
        <f t="shared" si="6"/>
        <v>31693</v>
      </c>
      <c r="F104" s="126" t="s">
        <v>165</v>
      </c>
      <c r="G104" s="113">
        <v>9098.83</v>
      </c>
      <c r="H104" s="113">
        <v>3007.8</v>
      </c>
      <c r="I104" s="127">
        <v>0</v>
      </c>
      <c r="J104" s="127">
        <f t="shared" si="7"/>
        <v>12106.630000000001</v>
      </c>
      <c r="K104" s="110"/>
    </row>
    <row r="105" spans="1:11" ht="18">
      <c r="A105" s="126" t="s">
        <v>166</v>
      </c>
      <c r="B105" s="113">
        <v>13211.86</v>
      </c>
      <c r="C105" s="113">
        <v>6695.14</v>
      </c>
      <c r="D105" s="127">
        <v>0</v>
      </c>
      <c r="E105" s="127">
        <f t="shared" si="6"/>
        <v>19907</v>
      </c>
      <c r="F105" s="126" t="s">
        <v>167</v>
      </c>
      <c r="G105" s="113">
        <v>7348.51</v>
      </c>
      <c r="H105" s="113">
        <v>3411.49</v>
      </c>
      <c r="I105" s="127">
        <v>0</v>
      </c>
      <c r="J105" s="127">
        <f t="shared" si="7"/>
        <v>10760</v>
      </c>
      <c r="K105" s="110"/>
    </row>
    <row r="106" spans="1:11" ht="18">
      <c r="A106" s="126" t="s">
        <v>168</v>
      </c>
      <c r="B106" s="113">
        <v>5828.55</v>
      </c>
      <c r="C106" s="113">
        <v>5257.2</v>
      </c>
      <c r="D106" s="127">
        <v>0</v>
      </c>
      <c r="E106" s="127">
        <f t="shared" si="6"/>
        <v>11085.75</v>
      </c>
      <c r="F106" s="126" t="s">
        <v>169</v>
      </c>
      <c r="G106" s="113">
        <v>140809.5</v>
      </c>
      <c r="H106" s="113">
        <v>61032.07</v>
      </c>
      <c r="I106" s="127">
        <v>0</v>
      </c>
      <c r="J106" s="127">
        <f t="shared" si="7"/>
        <v>201841.57</v>
      </c>
      <c r="K106" s="110"/>
    </row>
    <row r="107" spans="1:11" ht="18">
      <c r="A107" s="126" t="s">
        <v>170</v>
      </c>
      <c r="B107" s="113">
        <v>51125.84</v>
      </c>
      <c r="C107" s="113">
        <v>25534.16</v>
      </c>
      <c r="D107" s="127">
        <v>0</v>
      </c>
      <c r="E107" s="127">
        <f t="shared" si="6"/>
        <v>76660</v>
      </c>
      <c r="F107" s="126" t="s">
        <v>171</v>
      </c>
      <c r="G107" s="113">
        <v>1024740.59</v>
      </c>
      <c r="H107" s="113">
        <v>459385.97</v>
      </c>
      <c r="I107" s="127">
        <v>0</v>
      </c>
      <c r="J107" s="127">
        <f t="shared" si="7"/>
        <v>1484126.56</v>
      </c>
      <c r="K107" s="110"/>
    </row>
    <row r="108" spans="1:11" ht="18">
      <c r="A108" s="126" t="s">
        <v>172</v>
      </c>
      <c r="B108" s="113">
        <v>7905.3</v>
      </c>
      <c r="C108" s="113">
        <v>5085.6</v>
      </c>
      <c r="D108" s="127">
        <v>0</v>
      </c>
      <c r="E108" s="127">
        <f t="shared" si="6"/>
        <v>12990.900000000001</v>
      </c>
      <c r="F108" s="126" t="s">
        <v>173</v>
      </c>
      <c r="G108" s="113">
        <v>17374.5</v>
      </c>
      <c r="H108" s="113">
        <v>7963.8</v>
      </c>
      <c r="I108" s="127">
        <v>0</v>
      </c>
      <c r="J108" s="127">
        <f t="shared" si="7"/>
        <v>25338.3</v>
      </c>
      <c r="K108" s="110"/>
    </row>
    <row r="109" spans="1:11" ht="18">
      <c r="A109" s="126" t="s">
        <v>174</v>
      </c>
      <c r="B109" s="113">
        <v>53585.02</v>
      </c>
      <c r="C109" s="113">
        <v>29963.7</v>
      </c>
      <c r="D109" s="127">
        <v>0</v>
      </c>
      <c r="E109" s="127">
        <f t="shared" si="6"/>
        <v>83548.72</v>
      </c>
      <c r="F109" s="126" t="s">
        <v>175</v>
      </c>
      <c r="G109" s="113">
        <v>8537.1</v>
      </c>
      <c r="H109" s="113">
        <v>3752.77</v>
      </c>
      <c r="I109" s="127">
        <v>0</v>
      </c>
      <c r="J109" s="127">
        <f t="shared" si="7"/>
        <v>12289.87</v>
      </c>
      <c r="K109" s="110"/>
    </row>
    <row r="110" spans="1:11" ht="18">
      <c r="A110" s="126" t="s">
        <v>176</v>
      </c>
      <c r="B110" s="113">
        <v>299178.11</v>
      </c>
      <c r="C110" s="113">
        <v>140584.25</v>
      </c>
      <c r="D110" s="127">
        <v>0</v>
      </c>
      <c r="E110" s="127">
        <f aca="true" t="shared" si="8" ref="E110:E126">SUM(B110:D110)</f>
        <v>439762.36</v>
      </c>
      <c r="F110" s="126" t="s">
        <v>177</v>
      </c>
      <c r="G110" s="113">
        <v>96854.78</v>
      </c>
      <c r="H110" s="113">
        <v>49034.11</v>
      </c>
      <c r="I110" s="127">
        <v>0</v>
      </c>
      <c r="J110" s="127">
        <f t="shared" si="7"/>
        <v>145888.89</v>
      </c>
      <c r="K110" s="110"/>
    </row>
    <row r="111" spans="1:11" ht="18">
      <c r="A111" s="126" t="s">
        <v>178</v>
      </c>
      <c r="B111" s="113">
        <v>1841.27</v>
      </c>
      <c r="C111" s="113">
        <v>533.15</v>
      </c>
      <c r="D111" s="127">
        <v>0</v>
      </c>
      <c r="E111" s="127">
        <f t="shared" si="8"/>
        <v>2374.42</v>
      </c>
      <c r="F111" s="126" t="s">
        <v>179</v>
      </c>
      <c r="G111" s="113">
        <v>145664.71</v>
      </c>
      <c r="H111" s="113">
        <v>68550.01</v>
      </c>
      <c r="I111" s="127">
        <v>0</v>
      </c>
      <c r="J111" s="127">
        <f t="shared" si="7"/>
        <v>214214.71999999997</v>
      </c>
      <c r="K111" s="110"/>
    </row>
    <row r="112" spans="1:11" ht="18">
      <c r="A112" s="126" t="s">
        <v>180</v>
      </c>
      <c r="B112" s="113">
        <v>14151.88</v>
      </c>
      <c r="C112" s="113">
        <v>9933.12</v>
      </c>
      <c r="D112" s="127">
        <v>0</v>
      </c>
      <c r="E112" s="127">
        <f t="shared" si="8"/>
        <v>24085</v>
      </c>
      <c r="F112" s="126" t="s">
        <v>181</v>
      </c>
      <c r="G112" s="113">
        <v>34499.14</v>
      </c>
      <c r="H112" s="113">
        <v>17978.86</v>
      </c>
      <c r="I112" s="127">
        <v>0</v>
      </c>
      <c r="J112" s="127">
        <f t="shared" si="7"/>
        <v>52478</v>
      </c>
      <c r="K112" s="110"/>
    </row>
    <row r="113" spans="1:11" ht="18">
      <c r="A113" s="126" t="s">
        <v>182</v>
      </c>
      <c r="B113" s="113">
        <v>27866.83</v>
      </c>
      <c r="C113" s="113">
        <v>18788.15</v>
      </c>
      <c r="D113" s="127">
        <v>0</v>
      </c>
      <c r="E113" s="127">
        <f t="shared" si="8"/>
        <v>46654.98</v>
      </c>
      <c r="F113" s="126" t="s">
        <v>183</v>
      </c>
      <c r="G113" s="113">
        <v>3607.14</v>
      </c>
      <c r="H113" s="113">
        <v>2576.04</v>
      </c>
      <c r="I113" s="127">
        <v>0</v>
      </c>
      <c r="J113" s="127">
        <f t="shared" si="7"/>
        <v>6183.18</v>
      </c>
      <c r="K113" s="110"/>
    </row>
    <row r="114" spans="1:11" ht="18">
      <c r="A114" s="126" t="s">
        <v>184</v>
      </c>
      <c r="B114" s="113">
        <v>22704.62</v>
      </c>
      <c r="C114" s="113">
        <v>13786.38</v>
      </c>
      <c r="D114" s="127">
        <v>0</v>
      </c>
      <c r="E114" s="127">
        <f t="shared" si="8"/>
        <v>36491</v>
      </c>
      <c r="F114" s="126" t="s">
        <v>185</v>
      </c>
      <c r="G114" s="113">
        <v>7000.34</v>
      </c>
      <c r="H114" s="113">
        <v>4009.87</v>
      </c>
      <c r="I114" s="127">
        <v>0</v>
      </c>
      <c r="J114" s="127">
        <f t="shared" si="7"/>
        <v>11010.21</v>
      </c>
      <c r="K114" s="110"/>
    </row>
    <row r="115" spans="1:11" ht="18">
      <c r="A115" s="126" t="s">
        <v>186</v>
      </c>
      <c r="B115" s="113">
        <v>13391.1</v>
      </c>
      <c r="C115" s="113">
        <v>7883.12</v>
      </c>
      <c r="D115" s="127">
        <v>0</v>
      </c>
      <c r="E115" s="127">
        <f t="shared" si="8"/>
        <v>21274.22</v>
      </c>
      <c r="F115" s="126" t="s">
        <v>218</v>
      </c>
      <c r="G115" s="113">
        <v>8527.35</v>
      </c>
      <c r="H115" s="113">
        <v>3641.62</v>
      </c>
      <c r="I115" s="127">
        <v>0</v>
      </c>
      <c r="J115" s="127">
        <f t="shared" si="7"/>
        <v>12168.970000000001</v>
      </c>
      <c r="K115" s="110"/>
    </row>
    <row r="116" spans="1:11" ht="18">
      <c r="A116" s="126" t="s">
        <v>188</v>
      </c>
      <c r="B116" s="113">
        <v>13391.62</v>
      </c>
      <c r="C116" s="113">
        <v>7606.95</v>
      </c>
      <c r="D116" s="127">
        <v>0</v>
      </c>
      <c r="E116" s="127">
        <f t="shared" si="8"/>
        <v>20998.57</v>
      </c>
      <c r="F116" s="126" t="s">
        <v>189</v>
      </c>
      <c r="G116" s="113">
        <v>6843.53</v>
      </c>
      <c r="H116" s="113">
        <v>2379.97</v>
      </c>
      <c r="I116" s="127">
        <v>0</v>
      </c>
      <c r="J116" s="127">
        <f t="shared" si="7"/>
        <v>9223.5</v>
      </c>
      <c r="K116" s="110"/>
    </row>
    <row r="117" spans="1:11" ht="18">
      <c r="A117" s="126" t="s">
        <v>190</v>
      </c>
      <c r="B117" s="113">
        <v>34299.81</v>
      </c>
      <c r="C117" s="113">
        <v>16417.36</v>
      </c>
      <c r="D117" s="127">
        <v>0</v>
      </c>
      <c r="E117" s="127">
        <f t="shared" si="8"/>
        <v>50717.17</v>
      </c>
      <c r="F117" s="126" t="s">
        <v>191</v>
      </c>
      <c r="G117" s="113">
        <v>25063.35</v>
      </c>
      <c r="H117" s="113">
        <v>10835.17</v>
      </c>
      <c r="I117" s="127">
        <v>0</v>
      </c>
      <c r="J117" s="127">
        <f t="shared" si="7"/>
        <v>35898.52</v>
      </c>
      <c r="K117" s="110"/>
    </row>
    <row r="118" spans="1:11" ht="18">
      <c r="A118" s="126" t="s">
        <v>192</v>
      </c>
      <c r="B118" s="113">
        <v>11137.43</v>
      </c>
      <c r="C118" s="113">
        <v>6769.42</v>
      </c>
      <c r="D118" s="127">
        <v>0</v>
      </c>
      <c r="E118" s="127">
        <f t="shared" si="8"/>
        <v>17906.85</v>
      </c>
      <c r="F118" s="126" t="s">
        <v>193</v>
      </c>
      <c r="G118" s="113">
        <v>72268.82</v>
      </c>
      <c r="H118" s="113">
        <v>37079.18</v>
      </c>
      <c r="I118" s="127">
        <v>0</v>
      </c>
      <c r="J118" s="127">
        <f t="shared" si="7"/>
        <v>109348</v>
      </c>
      <c r="K118" s="110"/>
    </row>
    <row r="119" spans="1:11" ht="18">
      <c r="A119" s="126" t="s">
        <v>194</v>
      </c>
      <c r="B119" s="113">
        <v>1808.63</v>
      </c>
      <c r="C119" s="113">
        <v>2147.92</v>
      </c>
      <c r="D119" s="127">
        <v>0</v>
      </c>
      <c r="E119" s="127">
        <f t="shared" si="8"/>
        <v>3956.55</v>
      </c>
      <c r="F119" s="126" t="s">
        <v>195</v>
      </c>
      <c r="G119" s="113">
        <v>5246.48</v>
      </c>
      <c r="H119" s="113">
        <v>2828.47</v>
      </c>
      <c r="I119" s="127">
        <v>0</v>
      </c>
      <c r="J119" s="127">
        <f t="shared" si="7"/>
        <v>8074.949999999999</v>
      </c>
      <c r="K119" s="110"/>
    </row>
    <row r="120" spans="1:11" ht="18">
      <c r="A120" s="126" t="s">
        <v>196</v>
      </c>
      <c r="B120" s="113">
        <v>8962.2</v>
      </c>
      <c r="C120" s="113">
        <v>4910.1</v>
      </c>
      <c r="D120" s="127">
        <v>0</v>
      </c>
      <c r="E120" s="127">
        <f t="shared" si="8"/>
        <v>13872.300000000001</v>
      </c>
      <c r="F120" s="126" t="s">
        <v>197</v>
      </c>
      <c r="G120" s="113">
        <v>16904.86</v>
      </c>
      <c r="H120" s="113">
        <v>6832.19</v>
      </c>
      <c r="I120" s="127">
        <v>0</v>
      </c>
      <c r="J120" s="127">
        <f t="shared" si="7"/>
        <v>23737.05</v>
      </c>
      <c r="K120" s="110"/>
    </row>
    <row r="121" spans="1:11" ht="18">
      <c r="A121" s="126" t="s">
        <v>198</v>
      </c>
      <c r="B121" s="113">
        <v>5283.53</v>
      </c>
      <c r="C121" s="113">
        <v>2473.57</v>
      </c>
      <c r="D121" s="127">
        <v>0</v>
      </c>
      <c r="E121" s="127">
        <f t="shared" si="8"/>
        <v>7757.1</v>
      </c>
      <c r="F121" s="126" t="s">
        <v>199</v>
      </c>
      <c r="G121" s="113">
        <v>13322.08</v>
      </c>
      <c r="H121" s="113">
        <v>6782.44</v>
      </c>
      <c r="I121" s="127">
        <v>0</v>
      </c>
      <c r="J121" s="127">
        <f t="shared" si="7"/>
        <v>20104.52</v>
      </c>
      <c r="K121" s="110"/>
    </row>
    <row r="122" spans="1:11" ht="18">
      <c r="A122" s="126" t="s">
        <v>200</v>
      </c>
      <c r="B122" s="113">
        <v>25339.27</v>
      </c>
      <c r="C122" s="113">
        <v>15539.55</v>
      </c>
      <c r="D122" s="127">
        <v>0</v>
      </c>
      <c r="E122" s="127">
        <f t="shared" si="8"/>
        <v>40878.82</v>
      </c>
      <c r="F122" s="126" t="s">
        <v>201</v>
      </c>
      <c r="G122" s="113">
        <v>740421.59</v>
      </c>
      <c r="H122" s="113">
        <v>214754.41</v>
      </c>
      <c r="I122" s="127">
        <v>0</v>
      </c>
      <c r="J122" s="127">
        <f t="shared" si="7"/>
        <v>955176</v>
      </c>
      <c r="K122" s="110"/>
    </row>
    <row r="123" spans="1:11" ht="18">
      <c r="A123" s="126" t="s">
        <v>202</v>
      </c>
      <c r="B123" s="113">
        <v>9895.26</v>
      </c>
      <c r="C123" s="113">
        <v>4494.74</v>
      </c>
      <c r="D123" s="127">
        <v>0</v>
      </c>
      <c r="E123" s="127">
        <f t="shared" si="8"/>
        <v>14390</v>
      </c>
      <c r="F123" s="126" t="s">
        <v>203</v>
      </c>
      <c r="G123" s="113">
        <v>107967.72</v>
      </c>
      <c r="H123" s="113">
        <v>53612.68</v>
      </c>
      <c r="I123" s="127">
        <v>0</v>
      </c>
      <c r="J123" s="127">
        <f t="shared" si="7"/>
        <v>161580.4</v>
      </c>
      <c r="K123" s="110"/>
    </row>
    <row r="124" spans="1:11" ht="18">
      <c r="A124" s="126" t="s">
        <v>204</v>
      </c>
      <c r="B124" s="113">
        <v>432081.67</v>
      </c>
      <c r="C124" s="113">
        <v>203132.33</v>
      </c>
      <c r="D124" s="127">
        <v>0</v>
      </c>
      <c r="E124" s="127">
        <f t="shared" si="8"/>
        <v>635214</v>
      </c>
      <c r="F124" s="126" t="s">
        <v>205</v>
      </c>
      <c r="G124" s="113">
        <v>0</v>
      </c>
      <c r="H124" s="113">
        <v>0</v>
      </c>
      <c r="I124" s="127">
        <v>525047.33</v>
      </c>
      <c r="J124" s="127">
        <f t="shared" si="7"/>
        <v>525047.33</v>
      </c>
      <c r="K124" s="110"/>
    </row>
    <row r="125" spans="1:11" ht="18">
      <c r="A125" s="126" t="s">
        <v>206</v>
      </c>
      <c r="B125" s="113">
        <v>1376.31</v>
      </c>
      <c r="C125" s="113">
        <v>1350.51</v>
      </c>
      <c r="D125" s="127">
        <v>0</v>
      </c>
      <c r="E125" s="127">
        <f t="shared" si="8"/>
        <v>2726.8199999999997</v>
      </c>
      <c r="F125" s="126"/>
      <c r="G125" s="128"/>
      <c r="H125" s="127"/>
      <c r="I125" s="127"/>
      <c r="J125" s="129" t="s">
        <v>106</v>
      </c>
      <c r="K125" s="110"/>
    </row>
    <row r="126" spans="1:11" ht="18">
      <c r="A126" s="126" t="s">
        <v>207</v>
      </c>
      <c r="B126" s="113">
        <v>10889.77</v>
      </c>
      <c r="C126" s="113">
        <v>5173.35</v>
      </c>
      <c r="D126" s="127">
        <v>0</v>
      </c>
      <c r="E126" s="127">
        <f t="shared" si="8"/>
        <v>16063.12</v>
      </c>
      <c r="F126" s="108" t="s">
        <v>208</v>
      </c>
      <c r="G126" s="127">
        <f>SUM(B78:B126)+SUM(G78:G124)</f>
        <v>5791778.21</v>
      </c>
      <c r="H126" s="127">
        <f>SUM(C78:C126)+SUM(H78:H124)</f>
        <v>2627293.67</v>
      </c>
      <c r="I126" s="127">
        <f>SUM(D78:D126)+SUM(I78:I124)</f>
        <v>525047.33</v>
      </c>
      <c r="J126" s="127">
        <f>SUM(E78:E126)+SUM(J78:J124)</f>
        <v>8944119.21</v>
      </c>
      <c r="K126" s="110"/>
    </row>
    <row r="127" spans="1:10" ht="18">
      <c r="A127" s="130"/>
      <c r="B127" s="130"/>
      <c r="C127" s="130"/>
      <c r="D127" s="130"/>
      <c r="E127" s="130"/>
      <c r="F127" s="130"/>
      <c r="G127" s="130"/>
      <c r="H127" s="130"/>
      <c r="I127" s="130"/>
      <c r="J127" s="128">
        <f>SUM(G126:I126)</f>
        <v>8944119.209999999</v>
      </c>
    </row>
    <row r="130" ht="12.75">
      <c r="B130" s="111" t="s">
        <v>106</v>
      </c>
    </row>
    <row r="131" ht="12.75">
      <c r="B131" s="111" t="s">
        <v>106</v>
      </c>
    </row>
    <row r="138" ht="12.75">
      <c r="E138" s="106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B13" sqref="B13"/>
    </sheetView>
  </sheetViews>
  <sheetFormatPr defaultColWidth="12.21484375" defaultRowHeight="15"/>
  <cols>
    <col min="1" max="16384" width="17.10546875" style="68" customWidth="1"/>
  </cols>
  <sheetData>
    <row r="1" spans="1:7" ht="12.75">
      <c r="A1" s="65"/>
      <c r="B1" s="66"/>
      <c r="C1" s="66" t="s">
        <v>0</v>
      </c>
      <c r="D1" s="66"/>
      <c r="E1" s="66"/>
      <c r="F1" s="66"/>
      <c r="G1" s="67"/>
    </row>
    <row r="2" spans="1:7" ht="18">
      <c r="A2" s="69"/>
      <c r="B2" s="69"/>
      <c r="C2" s="69" t="s">
        <v>102</v>
      </c>
      <c r="D2" s="69"/>
      <c r="E2" s="69"/>
      <c r="F2" s="69"/>
      <c r="G2" s="67"/>
    </row>
    <row r="3" spans="1:7" ht="18">
      <c r="A3" s="69" t="s">
        <v>103</v>
      </c>
      <c r="B3" s="69" t="s">
        <v>214</v>
      </c>
      <c r="C3" s="69" t="s">
        <v>105</v>
      </c>
      <c r="D3" s="69" t="s">
        <v>106</v>
      </c>
      <c r="E3" s="69"/>
      <c r="F3" s="70" t="s">
        <v>215</v>
      </c>
      <c r="G3" s="67"/>
    </row>
    <row r="4" spans="1:9" ht="18">
      <c r="A4" s="71" t="s">
        <v>108</v>
      </c>
      <c r="B4" s="72" t="s">
        <v>216</v>
      </c>
      <c r="C4" s="73" t="s">
        <v>110</v>
      </c>
      <c r="D4" s="71" t="s">
        <v>108</v>
      </c>
      <c r="E4" s="72" t="s">
        <v>216</v>
      </c>
      <c r="F4" s="73" t="s">
        <v>110</v>
      </c>
      <c r="G4" s="74"/>
      <c r="H4" s="75" t="s">
        <v>111</v>
      </c>
      <c r="I4" s="75" t="s">
        <v>111</v>
      </c>
    </row>
    <row r="5" spans="1:10" ht="18">
      <c r="A5" s="76" t="s">
        <v>112</v>
      </c>
      <c r="B5" s="77">
        <f aca="true" t="shared" si="0" ref="B5:B36">E69</f>
        <v>3816237.49</v>
      </c>
      <c r="C5" s="78">
        <f aca="true" t="shared" si="1" ref="C5:C36">B5+H5</f>
        <v>23507933.990000002</v>
      </c>
      <c r="D5" s="76" t="s">
        <v>113</v>
      </c>
      <c r="E5" s="77">
        <f aca="true" t="shared" si="2" ref="E5:E51">J69</f>
        <v>1564628.4</v>
      </c>
      <c r="F5" s="78">
        <f aca="true" t="shared" si="3" ref="F5:F51">E5+I5</f>
        <v>9667853.64</v>
      </c>
      <c r="G5" s="79"/>
      <c r="H5" s="78">
        <v>19691696.5</v>
      </c>
      <c r="I5" s="78">
        <v>8103225.24</v>
      </c>
      <c r="J5" s="74"/>
    </row>
    <row r="6" spans="1:10" ht="18">
      <c r="A6" s="80" t="s">
        <v>114</v>
      </c>
      <c r="B6" s="77">
        <f t="shared" si="0"/>
        <v>1427725.04</v>
      </c>
      <c r="C6" s="78">
        <f t="shared" si="1"/>
        <v>9758059.469999999</v>
      </c>
      <c r="D6" s="80" t="s">
        <v>115</v>
      </c>
      <c r="E6" s="77">
        <f t="shared" si="2"/>
        <v>302121.88</v>
      </c>
      <c r="F6" s="78">
        <f t="shared" si="3"/>
        <v>1962548.21</v>
      </c>
      <c r="G6" s="79"/>
      <c r="H6" s="78">
        <v>8330334.43</v>
      </c>
      <c r="I6" s="78">
        <v>1660426.33</v>
      </c>
      <c r="J6" s="74"/>
    </row>
    <row r="7" spans="1:10" ht="18">
      <c r="A7" s="80" t="s">
        <v>116</v>
      </c>
      <c r="B7" s="77">
        <f t="shared" si="0"/>
        <v>571822.23</v>
      </c>
      <c r="C7" s="78">
        <f t="shared" si="1"/>
        <v>3813534.45</v>
      </c>
      <c r="D7" s="80" t="s">
        <v>117</v>
      </c>
      <c r="E7" s="77">
        <f t="shared" si="2"/>
        <v>1118954.7</v>
      </c>
      <c r="F7" s="78">
        <f t="shared" si="3"/>
        <v>7119340.86</v>
      </c>
      <c r="G7" s="79"/>
      <c r="H7" s="78">
        <v>3241712.22</v>
      </c>
      <c r="I7" s="78">
        <v>6000386.16</v>
      </c>
      <c r="J7" s="74"/>
    </row>
    <row r="8" spans="1:10" ht="18">
      <c r="A8" s="80" t="s">
        <v>118</v>
      </c>
      <c r="B8" s="77">
        <f t="shared" si="0"/>
        <v>200535.54</v>
      </c>
      <c r="C8" s="78">
        <f t="shared" si="1"/>
        <v>1346044.7</v>
      </c>
      <c r="D8" s="80" t="s">
        <v>119</v>
      </c>
      <c r="E8" s="77">
        <f t="shared" si="2"/>
        <v>1802813.44</v>
      </c>
      <c r="F8" s="78">
        <f t="shared" si="3"/>
        <v>11589274.979999999</v>
      </c>
      <c r="G8" s="79"/>
      <c r="H8" s="78">
        <v>1145509.16</v>
      </c>
      <c r="I8" s="78">
        <v>9786461.54</v>
      </c>
      <c r="J8" s="74"/>
    </row>
    <row r="9" spans="1:10" ht="18">
      <c r="A9" s="80" t="s">
        <v>120</v>
      </c>
      <c r="B9" s="77">
        <f t="shared" si="0"/>
        <v>6229250.56</v>
      </c>
      <c r="C9" s="78">
        <f t="shared" si="1"/>
        <v>41137055.47</v>
      </c>
      <c r="D9" s="80" t="s">
        <v>121</v>
      </c>
      <c r="E9" s="77">
        <f t="shared" si="2"/>
        <v>2246838.75</v>
      </c>
      <c r="F9" s="78">
        <f t="shared" si="3"/>
        <v>13705771.34</v>
      </c>
      <c r="G9" s="79"/>
      <c r="H9" s="78">
        <v>34907804.91</v>
      </c>
      <c r="I9" s="78">
        <v>11458932.59</v>
      </c>
      <c r="J9" s="74"/>
    </row>
    <row r="10" spans="1:10" ht="18">
      <c r="A10" s="80" t="s">
        <v>122</v>
      </c>
      <c r="B10" s="77">
        <f t="shared" si="0"/>
        <v>4476535.7700000005</v>
      </c>
      <c r="C10" s="78">
        <f t="shared" si="1"/>
        <v>27599393.87</v>
      </c>
      <c r="D10" s="80" t="s">
        <v>123</v>
      </c>
      <c r="E10" s="77">
        <f t="shared" si="2"/>
        <v>684382.6</v>
      </c>
      <c r="F10" s="78">
        <f t="shared" si="3"/>
        <v>4389381.74</v>
      </c>
      <c r="G10" s="79"/>
      <c r="H10" s="78">
        <v>23122858.1</v>
      </c>
      <c r="I10" s="78">
        <v>3704999.14</v>
      </c>
      <c r="J10" s="74"/>
    </row>
    <row r="11" spans="1:10" ht="18">
      <c r="A11" s="80" t="s">
        <v>124</v>
      </c>
      <c r="B11" s="77">
        <f t="shared" si="0"/>
        <v>1343799.6199999999</v>
      </c>
      <c r="C11" s="78">
        <f t="shared" si="1"/>
        <v>8847377.9</v>
      </c>
      <c r="D11" s="80" t="s">
        <v>125</v>
      </c>
      <c r="E11" s="77">
        <f t="shared" si="2"/>
        <v>623535.11</v>
      </c>
      <c r="F11" s="78">
        <f t="shared" si="3"/>
        <v>3892212.7199999997</v>
      </c>
      <c r="G11" s="79"/>
      <c r="H11" s="78">
        <v>7503578.28</v>
      </c>
      <c r="I11" s="78">
        <v>3268677.61</v>
      </c>
      <c r="J11" s="74"/>
    </row>
    <row r="12" spans="1:10" ht="18">
      <c r="A12" s="80" t="s">
        <v>126</v>
      </c>
      <c r="B12" s="77">
        <f t="shared" si="0"/>
        <v>209174.87</v>
      </c>
      <c r="C12" s="78">
        <f t="shared" si="1"/>
        <v>1428137.9700000002</v>
      </c>
      <c r="D12" s="80" t="s">
        <v>127</v>
      </c>
      <c r="E12" s="77">
        <f t="shared" si="2"/>
        <v>7328720.05</v>
      </c>
      <c r="F12" s="78">
        <f t="shared" si="3"/>
        <v>44987790.91</v>
      </c>
      <c r="G12" s="79"/>
      <c r="H12" s="78">
        <v>1218963.1</v>
      </c>
      <c r="I12" s="78">
        <v>37659070.86</v>
      </c>
      <c r="J12" s="74"/>
    </row>
    <row r="13" spans="1:10" ht="18">
      <c r="A13" s="80" t="s">
        <v>128</v>
      </c>
      <c r="B13" s="77">
        <f t="shared" si="0"/>
        <v>755028.6000000001</v>
      </c>
      <c r="C13" s="78">
        <f t="shared" si="1"/>
        <v>4731055.29</v>
      </c>
      <c r="D13" s="80" t="s">
        <v>129</v>
      </c>
      <c r="E13" s="77">
        <f t="shared" si="2"/>
        <v>1186557.81</v>
      </c>
      <c r="F13" s="78">
        <f t="shared" si="3"/>
        <v>7510014.08</v>
      </c>
      <c r="G13" s="79"/>
      <c r="H13" s="78">
        <v>3976026.69</v>
      </c>
      <c r="I13" s="78">
        <v>6323456.27</v>
      </c>
      <c r="J13" s="74"/>
    </row>
    <row r="14" spans="1:10" ht="18">
      <c r="A14" s="80" t="s">
        <v>130</v>
      </c>
      <c r="B14" s="77">
        <f t="shared" si="0"/>
        <v>1509352.22</v>
      </c>
      <c r="C14" s="78">
        <f t="shared" si="1"/>
        <v>9899448.59</v>
      </c>
      <c r="D14" s="80" t="s">
        <v>131</v>
      </c>
      <c r="E14" s="77">
        <f t="shared" si="2"/>
        <v>907232.61</v>
      </c>
      <c r="F14" s="78">
        <f t="shared" si="3"/>
        <v>6733838.37</v>
      </c>
      <c r="G14" s="79"/>
      <c r="H14" s="78">
        <v>8390096.37</v>
      </c>
      <c r="I14" s="78">
        <v>5826605.76</v>
      </c>
      <c r="J14" s="74"/>
    </row>
    <row r="15" spans="1:10" ht="18">
      <c r="A15" s="80" t="s">
        <v>132</v>
      </c>
      <c r="B15" s="77">
        <f t="shared" si="0"/>
        <v>801804.12</v>
      </c>
      <c r="C15" s="78">
        <f t="shared" si="1"/>
        <v>5063241.62</v>
      </c>
      <c r="D15" s="80" t="s">
        <v>133</v>
      </c>
      <c r="E15" s="77">
        <f t="shared" si="2"/>
        <v>3626627.6699999995</v>
      </c>
      <c r="F15" s="78">
        <f t="shared" si="3"/>
        <v>22598315.34</v>
      </c>
      <c r="G15" s="79"/>
      <c r="H15" s="78">
        <v>4261437.5</v>
      </c>
      <c r="I15" s="78">
        <v>18971687.67</v>
      </c>
      <c r="J15" s="74"/>
    </row>
    <row r="16" spans="1:10" ht="18">
      <c r="A16" s="80" t="s">
        <v>134</v>
      </c>
      <c r="B16" s="77">
        <f t="shared" si="0"/>
        <v>448570.68</v>
      </c>
      <c r="C16" s="78">
        <f t="shared" si="1"/>
        <v>3033118.75</v>
      </c>
      <c r="D16" s="80" t="s">
        <v>135</v>
      </c>
      <c r="E16" s="77">
        <f t="shared" si="2"/>
        <v>292254.32</v>
      </c>
      <c r="F16" s="78">
        <f t="shared" si="3"/>
        <v>2091968.81</v>
      </c>
      <c r="G16" s="79"/>
      <c r="H16" s="78">
        <v>2584548.07</v>
      </c>
      <c r="I16" s="78">
        <v>1799714.49</v>
      </c>
      <c r="J16" s="74"/>
    </row>
    <row r="17" spans="1:10" ht="18">
      <c r="A17" s="80" t="s">
        <v>136</v>
      </c>
      <c r="B17" s="77">
        <f t="shared" si="0"/>
        <v>632796.78</v>
      </c>
      <c r="C17" s="78">
        <f t="shared" si="1"/>
        <v>4264500.03</v>
      </c>
      <c r="D17" s="80" t="s">
        <v>137</v>
      </c>
      <c r="E17" s="77">
        <f t="shared" si="2"/>
        <v>1395448.42</v>
      </c>
      <c r="F17" s="78">
        <f t="shared" si="3"/>
        <v>9109250.96</v>
      </c>
      <c r="G17" s="79"/>
      <c r="H17" s="78">
        <v>3631703.25</v>
      </c>
      <c r="I17" s="78">
        <v>7713802.54</v>
      </c>
      <c r="J17" s="74"/>
    </row>
    <row r="18" spans="1:10" ht="18">
      <c r="A18" s="80" t="s">
        <v>138</v>
      </c>
      <c r="B18" s="77">
        <f t="shared" si="0"/>
        <v>169853.35</v>
      </c>
      <c r="C18" s="78">
        <f t="shared" si="1"/>
        <v>1296187.34</v>
      </c>
      <c r="D18" s="80" t="s">
        <v>139</v>
      </c>
      <c r="E18" s="77">
        <f t="shared" si="2"/>
        <v>6737458.75</v>
      </c>
      <c r="F18" s="78">
        <f t="shared" si="3"/>
        <v>40918007.06</v>
      </c>
      <c r="G18" s="79"/>
      <c r="H18" s="78">
        <v>1126333.99</v>
      </c>
      <c r="I18" s="78">
        <v>34180548.31</v>
      </c>
      <c r="J18" s="74"/>
    </row>
    <row r="19" spans="1:10" ht="18">
      <c r="A19" s="80" t="s">
        <v>140</v>
      </c>
      <c r="B19" s="77">
        <f t="shared" si="0"/>
        <v>1233736.8900000001</v>
      </c>
      <c r="C19" s="78">
        <f t="shared" si="1"/>
        <v>7967469.26</v>
      </c>
      <c r="D19" s="80" t="s">
        <v>141</v>
      </c>
      <c r="E19" s="77">
        <f t="shared" si="2"/>
        <v>60728.98</v>
      </c>
      <c r="F19" s="78">
        <f t="shared" si="3"/>
        <v>491661.86</v>
      </c>
      <c r="G19" s="79"/>
      <c r="H19" s="78">
        <v>6733732.37</v>
      </c>
      <c r="I19" s="78">
        <v>430932.88</v>
      </c>
      <c r="J19" s="74"/>
    </row>
    <row r="20" spans="1:10" ht="18">
      <c r="A20" s="80" t="s">
        <v>142</v>
      </c>
      <c r="B20" s="77">
        <f t="shared" si="0"/>
        <v>3230919.69</v>
      </c>
      <c r="C20" s="78">
        <f t="shared" si="1"/>
        <v>21206613.96</v>
      </c>
      <c r="D20" s="80" t="s">
        <v>143</v>
      </c>
      <c r="E20" s="77">
        <f t="shared" si="2"/>
        <v>194053.98</v>
      </c>
      <c r="F20" s="78">
        <f t="shared" si="3"/>
        <v>1370259.58</v>
      </c>
      <c r="G20" s="79"/>
      <c r="H20" s="78">
        <v>17975694.27</v>
      </c>
      <c r="I20" s="78">
        <v>1176205.6</v>
      </c>
      <c r="J20" s="74"/>
    </row>
    <row r="21" spans="1:10" ht="18">
      <c r="A21" s="80" t="s">
        <v>144</v>
      </c>
      <c r="B21" s="77">
        <f t="shared" si="0"/>
        <v>202922.33000000002</v>
      </c>
      <c r="C21" s="78">
        <f t="shared" si="1"/>
        <v>1561463.99</v>
      </c>
      <c r="D21" s="80" t="s">
        <v>145</v>
      </c>
      <c r="E21" s="77">
        <f t="shared" si="2"/>
        <v>1649207.3399999999</v>
      </c>
      <c r="F21" s="78">
        <f t="shared" si="3"/>
        <v>10367188.41</v>
      </c>
      <c r="G21" s="79"/>
      <c r="H21" s="78">
        <v>1358541.66</v>
      </c>
      <c r="I21" s="78">
        <v>8717981.07</v>
      </c>
      <c r="J21" s="74"/>
    </row>
    <row r="22" spans="1:10" ht="18">
      <c r="A22" s="80" t="s">
        <v>146</v>
      </c>
      <c r="B22" s="77">
        <f t="shared" si="0"/>
        <v>2522742.13</v>
      </c>
      <c r="C22" s="78">
        <f t="shared" si="1"/>
        <v>16097694.379999999</v>
      </c>
      <c r="D22" s="80" t="s">
        <v>147</v>
      </c>
      <c r="E22" s="77">
        <f t="shared" si="2"/>
        <v>514391.3</v>
      </c>
      <c r="F22" s="78">
        <f t="shared" si="3"/>
        <v>3272544.63</v>
      </c>
      <c r="G22" s="79"/>
      <c r="H22" s="78">
        <v>13574952.25</v>
      </c>
      <c r="I22" s="78">
        <v>2758153.33</v>
      </c>
      <c r="J22" s="74"/>
    </row>
    <row r="23" spans="1:10" ht="18">
      <c r="A23" s="80" t="s">
        <v>217</v>
      </c>
      <c r="B23" s="77">
        <f t="shared" si="0"/>
        <v>57348892.64</v>
      </c>
      <c r="C23" s="78">
        <f t="shared" si="1"/>
        <v>360768711.91999996</v>
      </c>
      <c r="D23" s="80" t="s">
        <v>149</v>
      </c>
      <c r="E23" s="77">
        <f t="shared" si="2"/>
        <v>144296.73</v>
      </c>
      <c r="F23" s="78">
        <f t="shared" si="3"/>
        <v>953426.8099999999</v>
      </c>
      <c r="G23" s="79"/>
      <c r="H23" s="78">
        <v>303419819.28</v>
      </c>
      <c r="I23" s="78">
        <v>809130.08</v>
      </c>
      <c r="J23" s="74"/>
    </row>
    <row r="24" spans="1:10" ht="18">
      <c r="A24" s="80" t="s">
        <v>150</v>
      </c>
      <c r="B24" s="77">
        <f t="shared" si="0"/>
        <v>403796.69</v>
      </c>
      <c r="C24" s="78">
        <f t="shared" si="1"/>
        <v>2945422.8</v>
      </c>
      <c r="D24" s="80" t="s">
        <v>151</v>
      </c>
      <c r="E24" s="77">
        <f t="shared" si="2"/>
        <v>123309.02</v>
      </c>
      <c r="F24" s="78">
        <f t="shared" si="3"/>
        <v>1009752.43</v>
      </c>
      <c r="G24" s="79"/>
      <c r="H24" s="78">
        <v>2541626.11</v>
      </c>
      <c r="I24" s="78">
        <v>886443.41</v>
      </c>
      <c r="J24" s="74"/>
    </row>
    <row r="25" spans="1:10" ht="18">
      <c r="A25" s="80" t="s">
        <v>152</v>
      </c>
      <c r="B25" s="77">
        <f t="shared" si="0"/>
        <v>548059.76</v>
      </c>
      <c r="C25" s="78">
        <f t="shared" si="1"/>
        <v>3494824.37</v>
      </c>
      <c r="D25" s="80" t="s">
        <v>153</v>
      </c>
      <c r="E25" s="77">
        <f t="shared" si="2"/>
        <v>281411.79</v>
      </c>
      <c r="F25" s="78">
        <f t="shared" si="3"/>
        <v>2050261.02</v>
      </c>
      <c r="G25" s="79"/>
      <c r="H25" s="78">
        <v>2946764.61</v>
      </c>
      <c r="I25" s="78">
        <v>1768849.23</v>
      </c>
      <c r="J25" s="74"/>
    </row>
    <row r="26" spans="1:10" ht="18">
      <c r="A26" s="80" t="s">
        <v>154</v>
      </c>
      <c r="B26" s="77">
        <f t="shared" si="0"/>
        <v>2333027.4299999997</v>
      </c>
      <c r="C26" s="78">
        <f t="shared" si="1"/>
        <v>14737317.31</v>
      </c>
      <c r="D26" s="80" t="s">
        <v>155</v>
      </c>
      <c r="E26" s="77">
        <f t="shared" si="2"/>
        <v>4221417.91</v>
      </c>
      <c r="F26" s="78">
        <f t="shared" si="3"/>
        <v>25288271.46</v>
      </c>
      <c r="G26" s="79"/>
      <c r="H26" s="78">
        <v>12404289.88</v>
      </c>
      <c r="I26" s="78">
        <v>21066853.55</v>
      </c>
      <c r="J26" s="74"/>
    </row>
    <row r="27" spans="1:10" ht="18">
      <c r="A27" s="80" t="s">
        <v>156</v>
      </c>
      <c r="B27" s="77">
        <f t="shared" si="0"/>
        <v>1901550.03</v>
      </c>
      <c r="C27" s="78">
        <f t="shared" si="1"/>
        <v>11827974.87</v>
      </c>
      <c r="D27" s="80" t="s">
        <v>157</v>
      </c>
      <c r="E27" s="77">
        <f t="shared" si="2"/>
        <v>867973.88</v>
      </c>
      <c r="F27" s="78">
        <f t="shared" si="3"/>
        <v>5599955.12</v>
      </c>
      <c r="G27" s="79"/>
      <c r="H27" s="78">
        <v>9926424.84</v>
      </c>
      <c r="I27" s="78">
        <v>4731981.24</v>
      </c>
      <c r="J27" s="74"/>
    </row>
    <row r="28" spans="1:10" ht="18">
      <c r="A28" s="80" t="s">
        <v>158</v>
      </c>
      <c r="B28" s="77">
        <f t="shared" si="0"/>
        <v>646778.0599999999</v>
      </c>
      <c r="C28" s="78">
        <f t="shared" si="1"/>
        <v>4030943.39</v>
      </c>
      <c r="D28" s="80" t="s">
        <v>159</v>
      </c>
      <c r="E28" s="77">
        <f t="shared" si="2"/>
        <v>2232284.72</v>
      </c>
      <c r="F28" s="78">
        <f t="shared" si="3"/>
        <v>14838943.31</v>
      </c>
      <c r="G28" s="79"/>
      <c r="H28" s="78">
        <v>3384165.33</v>
      </c>
      <c r="I28" s="78">
        <v>12606658.59</v>
      </c>
      <c r="J28" s="74"/>
    </row>
    <row r="29" spans="1:10" ht="18">
      <c r="A29" s="80" t="s">
        <v>160</v>
      </c>
      <c r="B29" s="77">
        <f t="shared" si="0"/>
        <v>425897.70999999996</v>
      </c>
      <c r="C29" s="78">
        <f t="shared" si="1"/>
        <v>2832382.39</v>
      </c>
      <c r="D29" s="80" t="s">
        <v>161</v>
      </c>
      <c r="E29" s="77">
        <f t="shared" si="2"/>
        <v>1839360.8800000001</v>
      </c>
      <c r="F29" s="78">
        <f t="shared" si="3"/>
        <v>12175354.540000001</v>
      </c>
      <c r="G29" s="79"/>
      <c r="H29" s="78">
        <v>2406484.68</v>
      </c>
      <c r="I29" s="78">
        <v>10335993.66</v>
      </c>
      <c r="J29" s="74"/>
    </row>
    <row r="30" spans="1:10" ht="18">
      <c r="A30" s="80" t="s">
        <v>162</v>
      </c>
      <c r="B30" s="77">
        <f t="shared" si="0"/>
        <v>1366577.21</v>
      </c>
      <c r="C30" s="78">
        <f t="shared" si="1"/>
        <v>8495279.86</v>
      </c>
      <c r="D30" s="80" t="s">
        <v>163</v>
      </c>
      <c r="E30" s="77">
        <f t="shared" si="2"/>
        <v>10077692.91</v>
      </c>
      <c r="F30" s="78">
        <f t="shared" si="3"/>
        <v>64838835.59</v>
      </c>
      <c r="G30" s="79"/>
      <c r="H30" s="78">
        <v>7128702.65</v>
      </c>
      <c r="I30" s="78">
        <v>54761142.68</v>
      </c>
      <c r="J30" s="74"/>
    </row>
    <row r="31" spans="1:10" ht="18">
      <c r="A31" s="80" t="s">
        <v>164</v>
      </c>
      <c r="B31" s="77">
        <f t="shared" si="0"/>
        <v>1768200.27</v>
      </c>
      <c r="C31" s="78">
        <f t="shared" si="1"/>
        <v>10977034.94</v>
      </c>
      <c r="D31" s="80" t="s">
        <v>165</v>
      </c>
      <c r="E31" s="77">
        <f t="shared" si="2"/>
        <v>727946.7000000001</v>
      </c>
      <c r="F31" s="78">
        <f t="shared" si="3"/>
        <v>4559172.14</v>
      </c>
      <c r="G31" s="79"/>
      <c r="H31" s="78">
        <v>9208834.67</v>
      </c>
      <c r="I31" s="78">
        <v>3831225.44</v>
      </c>
      <c r="J31" s="74"/>
    </row>
    <row r="32" spans="1:10" ht="18">
      <c r="A32" s="80" t="s">
        <v>166</v>
      </c>
      <c r="B32" s="77">
        <f t="shared" si="0"/>
        <v>1195463.58</v>
      </c>
      <c r="C32" s="78">
        <f t="shared" si="1"/>
        <v>6991647.64</v>
      </c>
      <c r="D32" s="80" t="s">
        <v>167</v>
      </c>
      <c r="E32" s="77">
        <f t="shared" si="2"/>
        <v>316321.58999999997</v>
      </c>
      <c r="F32" s="78">
        <f t="shared" si="3"/>
        <v>2120580.65</v>
      </c>
      <c r="G32" s="79"/>
      <c r="H32" s="78">
        <v>5796184.06</v>
      </c>
      <c r="I32" s="78">
        <v>1804259.06</v>
      </c>
      <c r="J32" s="74"/>
    </row>
    <row r="33" spans="1:10" ht="18">
      <c r="A33" s="80" t="s">
        <v>168</v>
      </c>
      <c r="B33" s="77">
        <f t="shared" si="0"/>
        <v>254847.89</v>
      </c>
      <c r="C33" s="78">
        <f t="shared" si="1"/>
        <v>1981987.38</v>
      </c>
      <c r="D33" s="80" t="s">
        <v>169</v>
      </c>
      <c r="E33" s="77">
        <f t="shared" si="2"/>
        <v>9610369.370000001</v>
      </c>
      <c r="F33" s="78">
        <f t="shared" si="3"/>
        <v>66780527.230000004</v>
      </c>
      <c r="G33" s="79"/>
      <c r="H33" s="78">
        <v>1727139.49</v>
      </c>
      <c r="I33" s="78">
        <v>57170157.86</v>
      </c>
      <c r="J33" s="74"/>
    </row>
    <row r="34" spans="1:10" ht="18">
      <c r="A34" s="80" t="s">
        <v>170</v>
      </c>
      <c r="B34" s="77">
        <f t="shared" si="0"/>
        <v>2478624.02</v>
      </c>
      <c r="C34" s="78">
        <f t="shared" si="1"/>
        <v>15688342.87</v>
      </c>
      <c r="D34" s="80" t="s">
        <v>171</v>
      </c>
      <c r="E34" s="77">
        <f t="shared" si="2"/>
        <v>57004134.21</v>
      </c>
      <c r="F34" s="78">
        <f t="shared" si="3"/>
        <v>364435014.56</v>
      </c>
      <c r="G34" s="79"/>
      <c r="H34" s="78">
        <v>13209718.85</v>
      </c>
      <c r="I34" s="78">
        <v>307430880.35</v>
      </c>
      <c r="J34" s="74"/>
    </row>
    <row r="35" spans="1:10" ht="18">
      <c r="A35" s="80" t="s">
        <v>172</v>
      </c>
      <c r="B35" s="77">
        <f t="shared" si="0"/>
        <v>218496.86000000002</v>
      </c>
      <c r="C35" s="78">
        <f t="shared" si="1"/>
        <v>1631437.51</v>
      </c>
      <c r="D35" s="80" t="s">
        <v>173</v>
      </c>
      <c r="E35" s="77">
        <f t="shared" si="2"/>
        <v>554184.2499999999</v>
      </c>
      <c r="F35" s="78">
        <f t="shared" si="3"/>
        <v>3654289.67</v>
      </c>
      <c r="G35" s="79"/>
      <c r="H35" s="78">
        <v>1412940.65</v>
      </c>
      <c r="I35" s="78">
        <v>3100105.42</v>
      </c>
      <c r="J35" s="74"/>
    </row>
    <row r="36" spans="1:10" ht="18">
      <c r="A36" s="80" t="s">
        <v>174</v>
      </c>
      <c r="B36" s="77">
        <f t="shared" si="0"/>
        <v>3778878.08</v>
      </c>
      <c r="C36" s="78">
        <f t="shared" si="1"/>
        <v>24187846.259999998</v>
      </c>
      <c r="D36" s="80" t="s">
        <v>175</v>
      </c>
      <c r="E36" s="77">
        <f t="shared" si="2"/>
        <v>267291.52</v>
      </c>
      <c r="F36" s="78">
        <f t="shared" si="3"/>
        <v>1677708.12</v>
      </c>
      <c r="G36" s="79"/>
      <c r="H36" s="78">
        <v>20408968.18</v>
      </c>
      <c r="I36" s="78">
        <v>1410416.6</v>
      </c>
      <c r="J36" s="74"/>
    </row>
    <row r="37" spans="1:10" ht="18">
      <c r="A37" s="80" t="s">
        <v>176</v>
      </c>
      <c r="B37" s="77">
        <f aca="true" t="shared" si="4" ref="B37:B53">E101</f>
        <v>20978338.14</v>
      </c>
      <c r="C37" s="78">
        <f aca="true" t="shared" si="5" ref="C37:C53">B37+H37</f>
        <v>134409698.07</v>
      </c>
      <c r="D37" s="80" t="s">
        <v>177</v>
      </c>
      <c r="E37" s="77">
        <f t="shared" si="2"/>
        <v>9224072.93</v>
      </c>
      <c r="F37" s="78">
        <f t="shared" si="3"/>
        <v>58632513.14</v>
      </c>
      <c r="G37" s="79"/>
      <c r="H37" s="78">
        <v>113431359.93</v>
      </c>
      <c r="I37" s="78">
        <v>49408440.21</v>
      </c>
      <c r="J37" s="74"/>
    </row>
    <row r="38" spans="1:10" ht="18">
      <c r="A38" s="80" t="s">
        <v>178</v>
      </c>
      <c r="B38" s="77">
        <f t="shared" si="4"/>
        <v>76889.32</v>
      </c>
      <c r="C38" s="78">
        <f t="shared" si="5"/>
        <v>502331.97000000003</v>
      </c>
      <c r="D38" s="80" t="s">
        <v>179</v>
      </c>
      <c r="E38" s="77">
        <f t="shared" si="2"/>
        <v>4352862.37</v>
      </c>
      <c r="F38" s="78">
        <f t="shared" si="3"/>
        <v>28351898.970000003</v>
      </c>
      <c r="G38" s="79"/>
      <c r="H38" s="78">
        <v>425442.65</v>
      </c>
      <c r="I38" s="78">
        <v>23999036.6</v>
      </c>
      <c r="J38" s="74"/>
    </row>
    <row r="39" spans="1:10" ht="18">
      <c r="A39" s="80" t="s">
        <v>180</v>
      </c>
      <c r="B39" s="77">
        <f t="shared" si="4"/>
        <v>728499.97</v>
      </c>
      <c r="C39" s="78">
        <f t="shared" si="5"/>
        <v>4545089.77</v>
      </c>
      <c r="D39" s="80" t="s">
        <v>181</v>
      </c>
      <c r="E39" s="77">
        <f t="shared" si="2"/>
        <v>1253492.6300000001</v>
      </c>
      <c r="F39" s="78">
        <f t="shared" si="3"/>
        <v>8526945.13</v>
      </c>
      <c r="G39" s="79"/>
      <c r="H39" s="78">
        <v>3816589.8</v>
      </c>
      <c r="I39" s="78">
        <v>7273452.5</v>
      </c>
      <c r="J39" s="74"/>
    </row>
    <row r="40" spans="1:10" ht="18">
      <c r="A40" s="80" t="s">
        <v>182</v>
      </c>
      <c r="B40" s="77">
        <f t="shared" si="4"/>
        <v>1012080.0900000001</v>
      </c>
      <c r="C40" s="78">
        <f t="shared" si="5"/>
        <v>7080403</v>
      </c>
      <c r="D40" s="80" t="s">
        <v>183</v>
      </c>
      <c r="E40" s="77">
        <f t="shared" si="2"/>
        <v>150295.63</v>
      </c>
      <c r="F40" s="78">
        <f t="shared" si="3"/>
        <v>990152.24</v>
      </c>
      <c r="G40" s="79"/>
      <c r="H40" s="78">
        <v>6068322.91</v>
      </c>
      <c r="I40" s="78">
        <v>839856.61</v>
      </c>
      <c r="J40" s="74"/>
    </row>
    <row r="41" spans="1:10" ht="18">
      <c r="A41" s="80" t="s">
        <v>184</v>
      </c>
      <c r="B41" s="77">
        <f t="shared" si="4"/>
        <v>1198199.96</v>
      </c>
      <c r="C41" s="78">
        <f t="shared" si="5"/>
        <v>7780010.71</v>
      </c>
      <c r="D41" s="80" t="s">
        <v>185</v>
      </c>
      <c r="E41" s="77">
        <f t="shared" si="2"/>
        <v>398156.24</v>
      </c>
      <c r="F41" s="78">
        <f t="shared" si="3"/>
        <v>2590603.4000000004</v>
      </c>
      <c r="G41" s="79"/>
      <c r="H41" s="78">
        <v>6581810.75</v>
      </c>
      <c r="I41" s="78">
        <v>2192447.16</v>
      </c>
      <c r="J41" s="74"/>
    </row>
    <row r="42" spans="1:10" ht="18">
      <c r="A42" s="80" t="s">
        <v>186</v>
      </c>
      <c r="B42" s="77">
        <f t="shared" si="4"/>
        <v>663650.6</v>
      </c>
      <c r="C42" s="78">
        <f t="shared" si="5"/>
        <v>4108270.73</v>
      </c>
      <c r="D42" s="80" t="s">
        <v>218</v>
      </c>
      <c r="E42" s="77">
        <f t="shared" si="2"/>
        <v>221468.6</v>
      </c>
      <c r="F42" s="78">
        <f t="shared" si="3"/>
        <v>1580367.36</v>
      </c>
      <c r="G42" s="79"/>
      <c r="H42" s="78">
        <v>3444620.13</v>
      </c>
      <c r="I42" s="78">
        <v>1358898.76</v>
      </c>
      <c r="J42" s="74"/>
    </row>
    <row r="43" spans="1:10" ht="18">
      <c r="A43" s="80" t="s">
        <v>188</v>
      </c>
      <c r="B43" s="77">
        <f t="shared" si="4"/>
        <v>1001483.09</v>
      </c>
      <c r="C43" s="78">
        <f t="shared" si="5"/>
        <v>6347262.359999999</v>
      </c>
      <c r="D43" s="80" t="s">
        <v>189</v>
      </c>
      <c r="E43" s="77">
        <f t="shared" si="2"/>
        <v>55934.82</v>
      </c>
      <c r="F43" s="78">
        <f t="shared" si="3"/>
        <v>539776.63</v>
      </c>
      <c r="G43" s="79"/>
      <c r="H43" s="78">
        <v>5345779.27</v>
      </c>
      <c r="I43" s="78">
        <v>483841.81</v>
      </c>
      <c r="J43" s="74"/>
    </row>
    <row r="44" spans="1:10" ht="18">
      <c r="A44" s="80" t="s">
        <v>190</v>
      </c>
      <c r="B44" s="77">
        <f t="shared" si="4"/>
        <v>1568906.28</v>
      </c>
      <c r="C44" s="78">
        <f t="shared" si="5"/>
        <v>10261147.479999999</v>
      </c>
      <c r="D44" s="80" t="s">
        <v>191</v>
      </c>
      <c r="E44" s="77">
        <f t="shared" si="2"/>
        <v>1635099.8599999999</v>
      </c>
      <c r="F44" s="78">
        <f t="shared" si="3"/>
        <v>10537406.93</v>
      </c>
      <c r="G44" s="79"/>
      <c r="H44" s="78">
        <v>8692241.2</v>
      </c>
      <c r="I44" s="78">
        <v>8902307.07</v>
      </c>
      <c r="J44" s="74"/>
    </row>
    <row r="45" spans="1:10" ht="18">
      <c r="A45" s="80" t="s">
        <v>192</v>
      </c>
      <c r="B45" s="77">
        <f t="shared" si="4"/>
        <v>428054.89</v>
      </c>
      <c r="C45" s="78">
        <f t="shared" si="5"/>
        <v>2918125.14</v>
      </c>
      <c r="D45" s="80" t="s">
        <v>193</v>
      </c>
      <c r="E45" s="77">
        <f t="shared" si="2"/>
        <v>7362614.029999999</v>
      </c>
      <c r="F45" s="78">
        <f t="shared" si="3"/>
        <v>44211306.160000004</v>
      </c>
      <c r="G45" s="79"/>
      <c r="H45" s="78">
        <v>2490070.25</v>
      </c>
      <c r="I45" s="78">
        <v>36848692.13</v>
      </c>
      <c r="J45" s="74"/>
    </row>
    <row r="46" spans="1:10" ht="18">
      <c r="A46" s="80" t="s">
        <v>194</v>
      </c>
      <c r="B46" s="77">
        <f t="shared" si="4"/>
        <v>143224.71</v>
      </c>
      <c r="C46" s="78">
        <f t="shared" si="5"/>
        <v>1021599.9299999999</v>
      </c>
      <c r="D46" s="80" t="s">
        <v>195</v>
      </c>
      <c r="E46" s="77">
        <f t="shared" si="2"/>
        <v>289325.37</v>
      </c>
      <c r="F46" s="78">
        <f t="shared" si="3"/>
        <v>2272689.41</v>
      </c>
      <c r="G46" s="79"/>
      <c r="H46" s="78">
        <v>878375.22</v>
      </c>
      <c r="I46" s="78">
        <v>1983364.04</v>
      </c>
      <c r="J46" s="74"/>
    </row>
    <row r="47" spans="1:10" ht="18">
      <c r="A47" s="80" t="s">
        <v>196</v>
      </c>
      <c r="B47" s="77">
        <f t="shared" si="4"/>
        <v>587396.4</v>
      </c>
      <c r="C47" s="78">
        <f t="shared" si="5"/>
        <v>3660642.44</v>
      </c>
      <c r="D47" s="80" t="s">
        <v>197</v>
      </c>
      <c r="E47" s="77">
        <f t="shared" si="2"/>
        <v>1105118.6700000002</v>
      </c>
      <c r="F47" s="78">
        <f t="shared" si="3"/>
        <v>7028167.62</v>
      </c>
      <c r="G47" s="79"/>
      <c r="H47" s="78">
        <v>3073246.04</v>
      </c>
      <c r="I47" s="78">
        <v>5923048.95</v>
      </c>
      <c r="J47" s="74"/>
    </row>
    <row r="48" spans="1:10" ht="18">
      <c r="A48" s="80" t="s">
        <v>198</v>
      </c>
      <c r="B48" s="77">
        <f t="shared" si="4"/>
        <v>131854.37</v>
      </c>
      <c r="C48" s="78">
        <f t="shared" si="5"/>
        <v>913088.13</v>
      </c>
      <c r="D48" s="80" t="s">
        <v>199</v>
      </c>
      <c r="E48" s="77">
        <f t="shared" si="2"/>
        <v>745398.63</v>
      </c>
      <c r="F48" s="78">
        <f t="shared" si="3"/>
        <v>5414868.76</v>
      </c>
      <c r="G48" s="79"/>
      <c r="H48" s="78">
        <v>781233.76</v>
      </c>
      <c r="I48" s="78">
        <v>4669470.13</v>
      </c>
      <c r="J48" s="74"/>
    </row>
    <row r="49" spans="1:10" ht="18">
      <c r="A49" s="80" t="s">
        <v>200</v>
      </c>
      <c r="B49" s="77">
        <f t="shared" si="4"/>
        <v>1379431.13</v>
      </c>
      <c r="C49" s="78">
        <f t="shared" si="5"/>
        <v>9551318.42</v>
      </c>
      <c r="D49" s="80" t="s">
        <v>201</v>
      </c>
      <c r="E49" s="77">
        <f t="shared" si="2"/>
        <v>11276248.96</v>
      </c>
      <c r="F49" s="78">
        <f t="shared" si="3"/>
        <v>71094244.37</v>
      </c>
      <c r="G49" s="79"/>
      <c r="H49" s="78">
        <v>8171887.29</v>
      </c>
      <c r="I49" s="78">
        <v>59817995.41</v>
      </c>
      <c r="J49" s="74"/>
    </row>
    <row r="50" spans="1:10" ht="18">
      <c r="A50" s="80" t="s">
        <v>202</v>
      </c>
      <c r="B50" s="77">
        <f t="shared" si="4"/>
        <v>363332.23</v>
      </c>
      <c r="C50" s="78">
        <f t="shared" si="5"/>
        <v>2555670.8</v>
      </c>
      <c r="D50" s="80" t="s">
        <v>203</v>
      </c>
      <c r="E50" s="77">
        <f t="shared" si="2"/>
        <v>3580961.58</v>
      </c>
      <c r="F50" s="78">
        <f t="shared" si="3"/>
        <v>23996699.53</v>
      </c>
      <c r="G50" s="79"/>
      <c r="H50" s="78">
        <v>2192338.57</v>
      </c>
      <c r="I50" s="78">
        <v>20415737.95</v>
      </c>
      <c r="J50" s="74"/>
    </row>
    <row r="51" spans="1:10" ht="18">
      <c r="A51" s="80" t="s">
        <v>204</v>
      </c>
      <c r="B51" s="77">
        <f t="shared" si="4"/>
        <v>31981578.65</v>
      </c>
      <c r="C51" s="78">
        <f t="shared" si="5"/>
        <v>196223530.5</v>
      </c>
      <c r="D51" s="80" t="s">
        <v>205</v>
      </c>
      <c r="E51" s="77">
        <f t="shared" si="2"/>
        <v>33422249.36</v>
      </c>
      <c r="F51" s="81">
        <f t="shared" si="3"/>
        <v>232308321.54000002</v>
      </c>
      <c r="G51" s="79"/>
      <c r="H51" s="78">
        <v>164241951.85</v>
      </c>
      <c r="I51" s="81">
        <v>198886072.18</v>
      </c>
      <c r="J51" s="74"/>
    </row>
    <row r="52" spans="1:9" ht="18">
      <c r="A52" s="80" t="s">
        <v>206</v>
      </c>
      <c r="B52" s="77">
        <f t="shared" si="4"/>
        <v>119885.06</v>
      </c>
      <c r="C52" s="78">
        <f t="shared" si="5"/>
        <v>772523.6499999999</v>
      </c>
      <c r="D52" s="80"/>
      <c r="E52" s="78" t="s">
        <v>106</v>
      </c>
      <c r="F52" s="78" t="s">
        <v>106</v>
      </c>
      <c r="G52" s="79"/>
      <c r="H52" s="78">
        <v>652638.59</v>
      </c>
      <c r="I52" s="82"/>
    </row>
    <row r="53" spans="1:9" ht="18">
      <c r="A53" s="80" t="s">
        <v>207</v>
      </c>
      <c r="B53" s="77">
        <f t="shared" si="4"/>
        <v>743180.82</v>
      </c>
      <c r="C53" s="78">
        <f t="shared" si="5"/>
        <v>4559154.11</v>
      </c>
      <c r="D53" s="83" t="s">
        <v>208</v>
      </c>
      <c r="E53" s="84">
        <f>SUM(B5:B53)+SUM(E5:E51)</f>
        <v>363135135.12</v>
      </c>
      <c r="F53" s="84">
        <f>SUM(C5:C53)+SUM(F5:F51)</f>
        <v>2330194629.0899997</v>
      </c>
      <c r="G53" s="79"/>
      <c r="H53" s="78">
        <v>3815973.29</v>
      </c>
      <c r="I53" s="85">
        <f>SUM(H5:H53)+SUM(I5:I51)</f>
        <v>1967059493.9699998</v>
      </c>
    </row>
    <row r="54" spans="1:8" ht="12.75">
      <c r="A54" s="86"/>
      <c r="B54" s="86"/>
      <c r="C54" s="86"/>
      <c r="D54" s="86"/>
      <c r="E54" s="87"/>
      <c r="F54" s="88" t="s">
        <v>106</v>
      </c>
      <c r="G54" s="67"/>
      <c r="H54" s="89"/>
    </row>
    <row r="55" spans="1:6" ht="12.75">
      <c r="A55" s="65"/>
      <c r="B55" s="65"/>
      <c r="C55" s="65"/>
      <c r="D55" s="65"/>
      <c r="E55" s="90" t="s">
        <v>106</v>
      </c>
      <c r="F55" s="91">
        <f>I53+E53</f>
        <v>2330194629.0899997</v>
      </c>
    </row>
    <row r="57" ht="12.75">
      <c r="B57" s="92" t="s">
        <v>106</v>
      </c>
    </row>
    <row r="58" ht="12.75">
      <c r="B58" s="92" t="s">
        <v>106</v>
      </c>
    </row>
    <row r="61" ht="12.75">
      <c r="A61" s="75" t="s">
        <v>106</v>
      </c>
    </row>
    <row r="62" ht="12.75">
      <c r="A62" s="75" t="s">
        <v>106</v>
      </c>
    </row>
    <row r="63" ht="12.75">
      <c r="A63" s="75" t="s">
        <v>106</v>
      </c>
    </row>
    <row r="64" ht="12.75">
      <c r="A64" s="75" t="s">
        <v>106</v>
      </c>
    </row>
    <row r="65" ht="12.75">
      <c r="A65" s="75" t="s">
        <v>106</v>
      </c>
    </row>
    <row r="68" spans="1:11" ht="18">
      <c r="A68" s="93"/>
      <c r="B68" s="94">
        <v>10101</v>
      </c>
      <c r="C68" s="95">
        <v>10102</v>
      </c>
      <c r="D68" s="95">
        <v>10103</v>
      </c>
      <c r="E68" s="96" t="s">
        <v>219</v>
      </c>
      <c r="F68" s="93"/>
      <c r="G68" s="94">
        <v>10101</v>
      </c>
      <c r="H68" s="95">
        <v>10102</v>
      </c>
      <c r="I68" s="95">
        <v>10103</v>
      </c>
      <c r="J68" s="96" t="s">
        <v>219</v>
      </c>
      <c r="K68" s="74"/>
    </row>
    <row r="69" spans="1:11" ht="18">
      <c r="A69" s="97" t="s">
        <v>112</v>
      </c>
      <c r="B69" s="77">
        <v>3787364.55</v>
      </c>
      <c r="C69" s="98">
        <v>25354.47</v>
      </c>
      <c r="D69" s="98">
        <v>3518.47</v>
      </c>
      <c r="E69" s="99">
        <f aca="true" t="shared" si="6" ref="E69:E100">SUM(B69:D69)</f>
        <v>3816237.49</v>
      </c>
      <c r="F69" s="97" t="s">
        <v>113</v>
      </c>
      <c r="G69" s="77">
        <v>1557547.21</v>
      </c>
      <c r="H69" s="98">
        <v>6077.23</v>
      </c>
      <c r="I69" s="98">
        <v>1003.96</v>
      </c>
      <c r="J69" s="99">
        <f aca="true" t="shared" si="7" ref="J69:J115">SUM(G69:I69)</f>
        <v>1564628.4</v>
      </c>
      <c r="K69" s="74"/>
    </row>
    <row r="70" spans="1:11" ht="18">
      <c r="A70" s="97" t="s">
        <v>114</v>
      </c>
      <c r="B70" s="77">
        <v>1420436.03</v>
      </c>
      <c r="C70" s="98">
        <v>5962.07</v>
      </c>
      <c r="D70" s="98">
        <v>1326.94</v>
      </c>
      <c r="E70" s="99">
        <f t="shared" si="6"/>
        <v>1427725.04</v>
      </c>
      <c r="F70" s="97" t="s">
        <v>115</v>
      </c>
      <c r="G70" s="77">
        <v>300862.81</v>
      </c>
      <c r="H70" s="98">
        <v>916</v>
      </c>
      <c r="I70" s="98">
        <v>343.07</v>
      </c>
      <c r="J70" s="99">
        <f t="shared" si="7"/>
        <v>302121.88</v>
      </c>
      <c r="K70" s="74"/>
    </row>
    <row r="71" spans="1:11" ht="18">
      <c r="A71" s="97" t="s">
        <v>116</v>
      </c>
      <c r="B71" s="77">
        <v>565018.23</v>
      </c>
      <c r="C71" s="98">
        <v>6238</v>
      </c>
      <c r="D71" s="98">
        <v>566</v>
      </c>
      <c r="E71" s="99">
        <f t="shared" si="6"/>
        <v>571822.23</v>
      </c>
      <c r="F71" s="97" t="s">
        <v>117</v>
      </c>
      <c r="G71" s="77">
        <v>1114852.43</v>
      </c>
      <c r="H71" s="98">
        <v>2751.3</v>
      </c>
      <c r="I71" s="98">
        <v>1350.97</v>
      </c>
      <c r="J71" s="99">
        <f t="shared" si="7"/>
        <v>1118954.7</v>
      </c>
      <c r="K71" s="74"/>
    </row>
    <row r="72" spans="1:11" ht="18">
      <c r="A72" s="97" t="s">
        <v>118</v>
      </c>
      <c r="B72" s="77">
        <v>196023.64</v>
      </c>
      <c r="C72" s="98">
        <v>4256</v>
      </c>
      <c r="D72" s="98">
        <v>255.9</v>
      </c>
      <c r="E72" s="99">
        <f t="shared" si="6"/>
        <v>200535.54</v>
      </c>
      <c r="F72" s="97" t="s">
        <v>119</v>
      </c>
      <c r="G72" s="77">
        <v>1792348.54</v>
      </c>
      <c r="H72" s="98">
        <v>9047</v>
      </c>
      <c r="I72" s="98">
        <v>1417.9</v>
      </c>
      <c r="J72" s="99">
        <f t="shared" si="7"/>
        <v>1802813.44</v>
      </c>
      <c r="K72" s="74"/>
    </row>
    <row r="73" spans="1:11" ht="18">
      <c r="A73" s="97" t="s">
        <v>120</v>
      </c>
      <c r="B73" s="77">
        <v>6199351.71</v>
      </c>
      <c r="C73" s="98">
        <v>23574</v>
      </c>
      <c r="D73" s="98">
        <v>6324.85</v>
      </c>
      <c r="E73" s="99">
        <f t="shared" si="6"/>
        <v>6229250.56</v>
      </c>
      <c r="F73" s="97" t="s">
        <v>121</v>
      </c>
      <c r="G73" s="77">
        <v>2235796.6</v>
      </c>
      <c r="H73" s="98">
        <v>9022</v>
      </c>
      <c r="I73" s="98">
        <v>2020.15</v>
      </c>
      <c r="J73" s="99">
        <f t="shared" si="7"/>
        <v>2246838.75</v>
      </c>
      <c r="K73" s="74"/>
    </row>
    <row r="74" spans="1:11" ht="18">
      <c r="A74" s="97" t="s">
        <v>122</v>
      </c>
      <c r="B74" s="77">
        <v>4450932.48</v>
      </c>
      <c r="C74" s="98">
        <v>16686.34</v>
      </c>
      <c r="D74" s="98">
        <v>8916.95</v>
      </c>
      <c r="E74" s="99">
        <f t="shared" si="6"/>
        <v>4476535.7700000005</v>
      </c>
      <c r="F74" s="97" t="s">
        <v>123</v>
      </c>
      <c r="G74" s="77">
        <v>683780.61</v>
      </c>
      <c r="H74" s="98">
        <v>0</v>
      </c>
      <c r="I74" s="98">
        <v>601.99</v>
      </c>
      <c r="J74" s="99">
        <f t="shared" si="7"/>
        <v>684382.6</v>
      </c>
      <c r="K74" s="74"/>
    </row>
    <row r="75" spans="1:11" ht="18">
      <c r="A75" s="97" t="s">
        <v>124</v>
      </c>
      <c r="B75" s="77">
        <v>1333375.96</v>
      </c>
      <c r="C75" s="98">
        <v>9410.66</v>
      </c>
      <c r="D75" s="98">
        <v>1013</v>
      </c>
      <c r="E75" s="99">
        <f t="shared" si="6"/>
        <v>1343799.6199999999</v>
      </c>
      <c r="F75" s="97" t="s">
        <v>125</v>
      </c>
      <c r="G75" s="77">
        <v>616691.11</v>
      </c>
      <c r="H75" s="98">
        <v>6462</v>
      </c>
      <c r="I75" s="98">
        <v>382</v>
      </c>
      <c r="J75" s="99">
        <f t="shared" si="7"/>
        <v>623535.11</v>
      </c>
      <c r="K75" s="74"/>
    </row>
    <row r="76" spans="1:11" ht="18">
      <c r="A76" s="97" t="s">
        <v>126</v>
      </c>
      <c r="B76" s="77">
        <v>207767.87</v>
      </c>
      <c r="C76" s="98">
        <v>1359.07</v>
      </c>
      <c r="D76" s="98">
        <v>47.93</v>
      </c>
      <c r="E76" s="99">
        <f t="shared" si="6"/>
        <v>209174.87</v>
      </c>
      <c r="F76" s="97" t="s">
        <v>127</v>
      </c>
      <c r="G76" s="77">
        <v>7321971.05</v>
      </c>
      <c r="H76" s="98">
        <v>0</v>
      </c>
      <c r="I76" s="98">
        <v>6749</v>
      </c>
      <c r="J76" s="99">
        <f t="shared" si="7"/>
        <v>7328720.05</v>
      </c>
      <c r="K76" s="74"/>
    </row>
    <row r="77" spans="1:11" ht="18">
      <c r="A77" s="97" t="s">
        <v>128</v>
      </c>
      <c r="B77" s="77">
        <v>754146.93</v>
      </c>
      <c r="C77" s="98">
        <v>0</v>
      </c>
      <c r="D77" s="98">
        <v>881.67</v>
      </c>
      <c r="E77" s="99">
        <f t="shared" si="6"/>
        <v>755028.6000000001</v>
      </c>
      <c r="F77" s="97" t="s">
        <v>129</v>
      </c>
      <c r="G77" s="77">
        <v>1175940.75</v>
      </c>
      <c r="H77" s="98">
        <v>9740.09</v>
      </c>
      <c r="I77" s="98">
        <v>876.97</v>
      </c>
      <c r="J77" s="99">
        <f t="shared" si="7"/>
        <v>1186557.81</v>
      </c>
      <c r="K77" s="74"/>
    </row>
    <row r="78" spans="1:11" ht="18">
      <c r="A78" s="97" t="s">
        <v>130</v>
      </c>
      <c r="B78" s="77">
        <v>1509045.28</v>
      </c>
      <c r="C78" s="98">
        <v>0</v>
      </c>
      <c r="D78" s="98">
        <v>306.94</v>
      </c>
      <c r="E78" s="99">
        <f t="shared" si="6"/>
        <v>1509352.22</v>
      </c>
      <c r="F78" s="97" t="s">
        <v>131</v>
      </c>
      <c r="G78" s="77">
        <v>902662.73</v>
      </c>
      <c r="H78" s="98">
        <v>3645</v>
      </c>
      <c r="I78" s="98">
        <v>924.88</v>
      </c>
      <c r="J78" s="99">
        <f t="shared" si="7"/>
        <v>907232.61</v>
      </c>
      <c r="K78" s="74"/>
    </row>
    <row r="79" spans="1:11" ht="18">
      <c r="A79" s="97" t="s">
        <v>132</v>
      </c>
      <c r="B79" s="77">
        <v>800290.65</v>
      </c>
      <c r="C79" s="98">
        <v>762.52</v>
      </c>
      <c r="D79" s="98">
        <v>750.95</v>
      </c>
      <c r="E79" s="99">
        <f t="shared" si="6"/>
        <v>801804.12</v>
      </c>
      <c r="F79" s="97" t="s">
        <v>133</v>
      </c>
      <c r="G79" s="77">
        <v>3605527.11</v>
      </c>
      <c r="H79" s="98">
        <v>17548.76</v>
      </c>
      <c r="I79" s="98">
        <v>3551.8</v>
      </c>
      <c r="J79" s="99">
        <f t="shared" si="7"/>
        <v>3626627.6699999995</v>
      </c>
      <c r="K79" s="74"/>
    </row>
    <row r="80" spans="1:11" ht="18">
      <c r="A80" s="97" t="s">
        <v>134</v>
      </c>
      <c r="B80" s="77">
        <v>446080.71</v>
      </c>
      <c r="C80" s="98">
        <v>2161.97</v>
      </c>
      <c r="D80" s="98">
        <v>328</v>
      </c>
      <c r="E80" s="99">
        <f t="shared" si="6"/>
        <v>448570.68</v>
      </c>
      <c r="F80" s="97" t="s">
        <v>135</v>
      </c>
      <c r="G80" s="77">
        <v>292107.32</v>
      </c>
      <c r="H80" s="98">
        <v>0</v>
      </c>
      <c r="I80" s="98">
        <v>147</v>
      </c>
      <c r="J80" s="99">
        <f t="shared" si="7"/>
        <v>292254.32</v>
      </c>
      <c r="K80" s="74"/>
    </row>
    <row r="81" spans="1:11" ht="18">
      <c r="A81" s="97" t="s">
        <v>136</v>
      </c>
      <c r="B81" s="77">
        <v>617599.92</v>
      </c>
      <c r="C81" s="98">
        <v>14669</v>
      </c>
      <c r="D81" s="98">
        <v>527.86</v>
      </c>
      <c r="E81" s="99">
        <f t="shared" si="6"/>
        <v>632796.78</v>
      </c>
      <c r="F81" s="97" t="s">
        <v>137</v>
      </c>
      <c r="G81" s="77">
        <v>1380124.26</v>
      </c>
      <c r="H81" s="98">
        <v>14227.52</v>
      </c>
      <c r="I81" s="98">
        <v>1096.64</v>
      </c>
      <c r="J81" s="99">
        <f t="shared" si="7"/>
        <v>1395448.42</v>
      </c>
      <c r="K81" s="74"/>
    </row>
    <row r="82" spans="1:11" ht="18">
      <c r="A82" s="97" t="s">
        <v>138</v>
      </c>
      <c r="B82" s="77">
        <v>169569.35</v>
      </c>
      <c r="C82" s="98">
        <v>3</v>
      </c>
      <c r="D82" s="98">
        <v>281</v>
      </c>
      <c r="E82" s="99">
        <f t="shared" si="6"/>
        <v>169853.35</v>
      </c>
      <c r="F82" s="97" t="s">
        <v>139</v>
      </c>
      <c r="G82" s="77">
        <v>6702514.75</v>
      </c>
      <c r="H82" s="98">
        <v>30671</v>
      </c>
      <c r="I82" s="98">
        <v>4273</v>
      </c>
      <c r="J82" s="99">
        <f t="shared" si="7"/>
        <v>6737458.75</v>
      </c>
      <c r="K82" s="74"/>
    </row>
    <row r="83" spans="1:11" ht="18">
      <c r="A83" s="97" t="s">
        <v>140</v>
      </c>
      <c r="B83" s="77">
        <v>1230959.04</v>
      </c>
      <c r="C83" s="98">
        <v>1731</v>
      </c>
      <c r="D83" s="98">
        <v>1046.85</v>
      </c>
      <c r="E83" s="99">
        <f t="shared" si="6"/>
        <v>1233736.8900000001</v>
      </c>
      <c r="F83" s="97" t="s">
        <v>141</v>
      </c>
      <c r="G83" s="77">
        <v>60464.26</v>
      </c>
      <c r="H83" s="98">
        <v>122.72</v>
      </c>
      <c r="I83" s="98">
        <v>142</v>
      </c>
      <c r="J83" s="99">
        <f t="shared" si="7"/>
        <v>60728.98</v>
      </c>
      <c r="K83" s="74"/>
    </row>
    <row r="84" spans="1:11" ht="18">
      <c r="A84" s="97" t="s">
        <v>142</v>
      </c>
      <c r="B84" s="77">
        <v>3209203.02</v>
      </c>
      <c r="C84" s="98">
        <v>19709.82</v>
      </c>
      <c r="D84" s="98">
        <v>2006.85</v>
      </c>
      <c r="E84" s="99">
        <f t="shared" si="6"/>
        <v>3230919.69</v>
      </c>
      <c r="F84" s="97" t="s">
        <v>143</v>
      </c>
      <c r="G84" s="77">
        <v>193656.98</v>
      </c>
      <c r="H84" s="98">
        <v>0</v>
      </c>
      <c r="I84" s="98">
        <v>397</v>
      </c>
      <c r="J84" s="99">
        <f t="shared" si="7"/>
        <v>194053.98</v>
      </c>
      <c r="K84" s="74"/>
    </row>
    <row r="85" spans="1:11" ht="18">
      <c r="A85" s="97" t="s">
        <v>144</v>
      </c>
      <c r="B85" s="77">
        <v>202725.38</v>
      </c>
      <c r="C85" s="98">
        <v>0</v>
      </c>
      <c r="D85" s="98">
        <v>196.95</v>
      </c>
      <c r="E85" s="99">
        <f t="shared" si="6"/>
        <v>202922.33000000002</v>
      </c>
      <c r="F85" s="97" t="s">
        <v>145</v>
      </c>
      <c r="G85" s="77">
        <v>1628028.76</v>
      </c>
      <c r="H85" s="98">
        <v>20544.64</v>
      </c>
      <c r="I85" s="98">
        <v>633.94</v>
      </c>
      <c r="J85" s="99">
        <f t="shared" si="7"/>
        <v>1649207.3399999999</v>
      </c>
      <c r="K85" s="74"/>
    </row>
    <row r="86" spans="1:11" ht="18">
      <c r="A86" s="97" t="s">
        <v>146</v>
      </c>
      <c r="B86" s="77">
        <v>2512356.12</v>
      </c>
      <c r="C86" s="98">
        <v>8283</v>
      </c>
      <c r="D86" s="98">
        <v>2103.01</v>
      </c>
      <c r="E86" s="99">
        <f t="shared" si="6"/>
        <v>2522742.13</v>
      </c>
      <c r="F86" s="97" t="s">
        <v>147</v>
      </c>
      <c r="G86" s="77">
        <v>512269.3</v>
      </c>
      <c r="H86" s="98">
        <v>1598</v>
      </c>
      <c r="I86" s="98">
        <v>524</v>
      </c>
      <c r="J86" s="99">
        <f t="shared" si="7"/>
        <v>514391.3</v>
      </c>
      <c r="K86" s="74"/>
    </row>
    <row r="87" spans="1:11" ht="18">
      <c r="A87" s="97" t="s">
        <v>217</v>
      </c>
      <c r="B87" s="77">
        <v>57032601.92</v>
      </c>
      <c r="C87" s="98">
        <v>148137</v>
      </c>
      <c r="D87" s="98">
        <v>168153.72</v>
      </c>
      <c r="E87" s="99">
        <f t="shared" si="6"/>
        <v>57348892.64</v>
      </c>
      <c r="F87" s="97" t="s">
        <v>149</v>
      </c>
      <c r="G87" s="77">
        <v>143574.76</v>
      </c>
      <c r="H87" s="98">
        <v>412</v>
      </c>
      <c r="I87" s="98">
        <v>309.97</v>
      </c>
      <c r="J87" s="99">
        <f t="shared" si="7"/>
        <v>144296.73</v>
      </c>
      <c r="K87" s="74"/>
    </row>
    <row r="88" spans="1:11" ht="18">
      <c r="A88" s="97" t="s">
        <v>150</v>
      </c>
      <c r="B88" s="77">
        <v>403518.78</v>
      </c>
      <c r="C88" s="98">
        <v>0</v>
      </c>
      <c r="D88" s="98">
        <v>277.91</v>
      </c>
      <c r="E88" s="99">
        <f t="shared" si="6"/>
        <v>403796.69</v>
      </c>
      <c r="F88" s="97" t="s">
        <v>151</v>
      </c>
      <c r="G88" s="77">
        <v>123164.02</v>
      </c>
      <c r="H88" s="98">
        <v>89</v>
      </c>
      <c r="I88" s="98">
        <v>56</v>
      </c>
      <c r="J88" s="99">
        <f t="shared" si="7"/>
        <v>123309.02</v>
      </c>
      <c r="K88" s="74"/>
    </row>
    <row r="89" spans="1:11" ht="18">
      <c r="A89" s="97" t="s">
        <v>152</v>
      </c>
      <c r="B89" s="77">
        <v>544892</v>
      </c>
      <c r="C89" s="98">
        <v>2744.76</v>
      </c>
      <c r="D89" s="98">
        <v>423</v>
      </c>
      <c r="E89" s="99">
        <f t="shared" si="6"/>
        <v>548059.76</v>
      </c>
      <c r="F89" s="97" t="s">
        <v>153</v>
      </c>
      <c r="G89" s="77">
        <v>281040.82</v>
      </c>
      <c r="H89" s="98">
        <v>0</v>
      </c>
      <c r="I89" s="98">
        <v>370.97</v>
      </c>
      <c r="J89" s="99">
        <f t="shared" si="7"/>
        <v>281411.79</v>
      </c>
      <c r="K89" s="74"/>
    </row>
    <row r="90" spans="1:11" ht="18">
      <c r="A90" s="97" t="s">
        <v>154</v>
      </c>
      <c r="B90" s="77">
        <v>2322788.57</v>
      </c>
      <c r="C90" s="98">
        <v>8420</v>
      </c>
      <c r="D90" s="98">
        <v>1818.86</v>
      </c>
      <c r="E90" s="99">
        <f t="shared" si="6"/>
        <v>2333027.4299999997</v>
      </c>
      <c r="F90" s="97" t="s">
        <v>155</v>
      </c>
      <c r="G90" s="77">
        <v>4206814.89</v>
      </c>
      <c r="H90" s="98">
        <v>13679.11</v>
      </c>
      <c r="I90" s="98">
        <v>923.91</v>
      </c>
      <c r="J90" s="99">
        <f t="shared" si="7"/>
        <v>4221417.91</v>
      </c>
      <c r="K90" s="74"/>
    </row>
    <row r="91" spans="1:11" ht="18">
      <c r="A91" s="97" t="s">
        <v>156</v>
      </c>
      <c r="B91" s="77">
        <v>1889959.17</v>
      </c>
      <c r="C91" s="98">
        <v>9391.86</v>
      </c>
      <c r="D91" s="98">
        <v>2199</v>
      </c>
      <c r="E91" s="99">
        <f t="shared" si="6"/>
        <v>1901550.03</v>
      </c>
      <c r="F91" s="97" t="s">
        <v>157</v>
      </c>
      <c r="G91" s="77">
        <v>864986.06</v>
      </c>
      <c r="H91" s="98">
        <v>2019</v>
      </c>
      <c r="I91" s="98">
        <v>968.82</v>
      </c>
      <c r="J91" s="99">
        <f t="shared" si="7"/>
        <v>867973.88</v>
      </c>
      <c r="K91" s="74"/>
    </row>
    <row r="92" spans="1:11" ht="18">
      <c r="A92" s="97" t="s">
        <v>158</v>
      </c>
      <c r="B92" s="77">
        <v>645118.57</v>
      </c>
      <c r="C92" s="98">
        <v>0</v>
      </c>
      <c r="D92" s="98">
        <v>1659.49</v>
      </c>
      <c r="E92" s="99">
        <f t="shared" si="6"/>
        <v>646778.0599999999</v>
      </c>
      <c r="F92" s="97" t="s">
        <v>159</v>
      </c>
      <c r="G92" s="77">
        <v>2214058.85</v>
      </c>
      <c r="H92" s="98">
        <v>10647</v>
      </c>
      <c r="I92" s="98">
        <v>7578.87</v>
      </c>
      <c r="J92" s="99">
        <f t="shared" si="7"/>
        <v>2232284.72</v>
      </c>
      <c r="K92" s="74"/>
    </row>
    <row r="93" spans="1:11" ht="18">
      <c r="A93" s="97" t="s">
        <v>160</v>
      </c>
      <c r="B93" s="77">
        <v>425321.79</v>
      </c>
      <c r="C93" s="98">
        <v>56</v>
      </c>
      <c r="D93" s="98">
        <v>519.92</v>
      </c>
      <c r="E93" s="99">
        <f t="shared" si="6"/>
        <v>425897.70999999996</v>
      </c>
      <c r="F93" s="97" t="s">
        <v>161</v>
      </c>
      <c r="G93" s="77">
        <v>1830578.09</v>
      </c>
      <c r="H93" s="98">
        <v>6460</v>
      </c>
      <c r="I93" s="98">
        <v>2322.79</v>
      </c>
      <c r="J93" s="99">
        <f t="shared" si="7"/>
        <v>1839360.8800000001</v>
      </c>
      <c r="K93" s="74"/>
    </row>
    <row r="94" spans="1:11" ht="18">
      <c r="A94" s="97" t="s">
        <v>162</v>
      </c>
      <c r="B94" s="77">
        <v>1356816.65</v>
      </c>
      <c r="C94" s="98">
        <v>7145.46</v>
      </c>
      <c r="D94" s="98">
        <v>2615.1</v>
      </c>
      <c r="E94" s="99">
        <f t="shared" si="6"/>
        <v>1366577.21</v>
      </c>
      <c r="F94" s="97" t="s">
        <v>163</v>
      </c>
      <c r="G94" s="77">
        <v>10019790.91</v>
      </c>
      <c r="H94" s="98">
        <v>40791</v>
      </c>
      <c r="I94" s="98">
        <v>17111</v>
      </c>
      <c r="J94" s="99">
        <f t="shared" si="7"/>
        <v>10077692.91</v>
      </c>
      <c r="K94" s="74"/>
    </row>
    <row r="95" spans="1:11" ht="18">
      <c r="A95" s="97" t="s">
        <v>164</v>
      </c>
      <c r="B95" s="77">
        <v>1754198.05</v>
      </c>
      <c r="C95" s="98">
        <v>12417.47</v>
      </c>
      <c r="D95" s="98">
        <v>1584.75</v>
      </c>
      <c r="E95" s="99">
        <f t="shared" si="6"/>
        <v>1768200.27</v>
      </c>
      <c r="F95" s="97" t="s">
        <v>165</v>
      </c>
      <c r="G95" s="77">
        <v>727312.65</v>
      </c>
      <c r="H95" s="98">
        <v>0</v>
      </c>
      <c r="I95" s="98">
        <v>634.05</v>
      </c>
      <c r="J95" s="99">
        <f t="shared" si="7"/>
        <v>727946.7000000001</v>
      </c>
      <c r="K95" s="74"/>
    </row>
    <row r="96" spans="1:11" ht="18">
      <c r="A96" s="97" t="s">
        <v>166</v>
      </c>
      <c r="B96" s="77">
        <v>1190612.85</v>
      </c>
      <c r="C96" s="98">
        <v>3604.71</v>
      </c>
      <c r="D96" s="98">
        <v>1246.02</v>
      </c>
      <c r="E96" s="99">
        <f t="shared" si="6"/>
        <v>1195463.58</v>
      </c>
      <c r="F96" s="97" t="s">
        <v>167</v>
      </c>
      <c r="G96" s="77">
        <v>313550.1</v>
      </c>
      <c r="H96" s="98">
        <v>2552.52</v>
      </c>
      <c r="I96" s="98">
        <v>218.97</v>
      </c>
      <c r="J96" s="99">
        <f t="shared" si="7"/>
        <v>316321.58999999997</v>
      </c>
      <c r="K96" s="74"/>
    </row>
    <row r="97" spans="1:11" ht="18">
      <c r="A97" s="97" t="s">
        <v>168</v>
      </c>
      <c r="B97" s="77">
        <v>254646.14</v>
      </c>
      <c r="C97" s="98">
        <v>0</v>
      </c>
      <c r="D97" s="98">
        <v>201.75</v>
      </c>
      <c r="E97" s="99">
        <f t="shared" si="6"/>
        <v>254847.89</v>
      </c>
      <c r="F97" s="97" t="s">
        <v>169</v>
      </c>
      <c r="G97" s="77">
        <v>9584778.15</v>
      </c>
      <c r="H97" s="98">
        <v>20777.67</v>
      </c>
      <c r="I97" s="98">
        <v>4813.55</v>
      </c>
      <c r="J97" s="99">
        <f t="shared" si="7"/>
        <v>9610369.370000001</v>
      </c>
      <c r="K97" s="74"/>
    </row>
    <row r="98" spans="1:11" ht="18">
      <c r="A98" s="97" t="s">
        <v>170</v>
      </c>
      <c r="B98" s="77">
        <v>2477482.02</v>
      </c>
      <c r="C98" s="98">
        <v>0</v>
      </c>
      <c r="D98" s="98">
        <v>1142</v>
      </c>
      <c r="E98" s="99">
        <f t="shared" si="6"/>
        <v>2478624.02</v>
      </c>
      <c r="F98" s="97" t="s">
        <v>171</v>
      </c>
      <c r="G98" s="77">
        <v>56858602.47</v>
      </c>
      <c r="H98" s="98">
        <v>6700</v>
      </c>
      <c r="I98" s="98">
        <v>138831.74</v>
      </c>
      <c r="J98" s="99">
        <f t="shared" si="7"/>
        <v>57004134.21</v>
      </c>
      <c r="K98" s="74"/>
    </row>
    <row r="99" spans="1:11" ht="18">
      <c r="A99" s="97" t="s">
        <v>172</v>
      </c>
      <c r="B99" s="77">
        <v>216266.95</v>
      </c>
      <c r="C99" s="98">
        <v>1986.06</v>
      </c>
      <c r="D99" s="98">
        <v>243.85</v>
      </c>
      <c r="E99" s="99">
        <f t="shared" si="6"/>
        <v>218496.86000000002</v>
      </c>
      <c r="F99" s="97" t="s">
        <v>173</v>
      </c>
      <c r="G99" s="77">
        <v>553501.72</v>
      </c>
      <c r="H99" s="98">
        <v>407.59</v>
      </c>
      <c r="I99" s="98">
        <v>274.94</v>
      </c>
      <c r="J99" s="99">
        <f t="shared" si="7"/>
        <v>554184.2499999999</v>
      </c>
      <c r="K99" s="74"/>
    </row>
    <row r="100" spans="1:11" ht="18">
      <c r="A100" s="97" t="s">
        <v>174</v>
      </c>
      <c r="B100" s="77">
        <v>3775069.08</v>
      </c>
      <c r="C100" s="98">
        <v>0</v>
      </c>
      <c r="D100" s="98">
        <v>3809</v>
      </c>
      <c r="E100" s="99">
        <f t="shared" si="6"/>
        <v>3778878.08</v>
      </c>
      <c r="F100" s="97" t="s">
        <v>175</v>
      </c>
      <c r="G100" s="77">
        <v>267077.44</v>
      </c>
      <c r="H100" s="98">
        <v>0</v>
      </c>
      <c r="I100" s="98">
        <v>214.08</v>
      </c>
      <c r="J100" s="99">
        <f t="shared" si="7"/>
        <v>267291.52</v>
      </c>
      <c r="K100" s="74"/>
    </row>
    <row r="101" spans="1:11" ht="18">
      <c r="A101" s="97" t="s">
        <v>176</v>
      </c>
      <c r="B101" s="77">
        <v>20961903.88</v>
      </c>
      <c r="C101" s="98">
        <v>0</v>
      </c>
      <c r="D101" s="98">
        <v>16434.26</v>
      </c>
      <c r="E101" s="99">
        <f aca="true" t="shared" si="8" ref="E101:E117">SUM(B101:D101)</f>
        <v>20978338.14</v>
      </c>
      <c r="F101" s="97" t="s">
        <v>177</v>
      </c>
      <c r="G101" s="77">
        <v>9165522.33</v>
      </c>
      <c r="H101" s="98">
        <v>57677.31</v>
      </c>
      <c r="I101" s="98">
        <v>873.29</v>
      </c>
      <c r="J101" s="99">
        <f t="shared" si="7"/>
        <v>9224072.93</v>
      </c>
      <c r="K101" s="74"/>
    </row>
    <row r="102" spans="1:11" ht="18">
      <c r="A102" s="97" t="s">
        <v>178</v>
      </c>
      <c r="B102" s="77">
        <v>76808.32</v>
      </c>
      <c r="C102" s="98">
        <v>0</v>
      </c>
      <c r="D102" s="98">
        <v>81</v>
      </c>
      <c r="E102" s="99">
        <f t="shared" si="8"/>
        <v>76889.32</v>
      </c>
      <c r="F102" s="97" t="s">
        <v>179</v>
      </c>
      <c r="G102" s="77">
        <v>4311822.38</v>
      </c>
      <c r="H102" s="98">
        <v>32754</v>
      </c>
      <c r="I102" s="98">
        <v>8285.99</v>
      </c>
      <c r="J102" s="99">
        <f t="shared" si="7"/>
        <v>4352862.37</v>
      </c>
      <c r="K102" s="74"/>
    </row>
    <row r="103" spans="1:11" ht="18">
      <c r="A103" s="97" t="s">
        <v>180</v>
      </c>
      <c r="B103" s="77">
        <v>726040.13</v>
      </c>
      <c r="C103" s="98">
        <v>1692</v>
      </c>
      <c r="D103" s="98">
        <v>767.84</v>
      </c>
      <c r="E103" s="99">
        <f t="shared" si="8"/>
        <v>728499.97</v>
      </c>
      <c r="F103" s="97" t="s">
        <v>181</v>
      </c>
      <c r="G103" s="77">
        <v>1251106.11</v>
      </c>
      <c r="H103" s="98">
        <v>1168.53</v>
      </c>
      <c r="I103" s="98">
        <v>1217.99</v>
      </c>
      <c r="J103" s="99">
        <f t="shared" si="7"/>
        <v>1253492.6300000001</v>
      </c>
      <c r="K103" s="74"/>
    </row>
    <row r="104" spans="1:11" ht="18">
      <c r="A104" s="97" t="s">
        <v>182</v>
      </c>
      <c r="B104" s="77">
        <v>1003298.92</v>
      </c>
      <c r="C104" s="98">
        <v>7836.42</v>
      </c>
      <c r="D104" s="98">
        <v>944.75</v>
      </c>
      <c r="E104" s="99">
        <f t="shared" si="8"/>
        <v>1012080.0900000001</v>
      </c>
      <c r="F104" s="97" t="s">
        <v>183</v>
      </c>
      <c r="G104" s="77">
        <v>150099.63</v>
      </c>
      <c r="H104" s="98">
        <v>0</v>
      </c>
      <c r="I104" s="98">
        <v>196</v>
      </c>
      <c r="J104" s="99">
        <f t="shared" si="7"/>
        <v>150295.63</v>
      </c>
      <c r="K104" s="74"/>
    </row>
    <row r="105" spans="1:11" ht="18">
      <c r="A105" s="97" t="s">
        <v>184</v>
      </c>
      <c r="B105" s="77">
        <v>1194873.96</v>
      </c>
      <c r="C105" s="98">
        <v>0</v>
      </c>
      <c r="D105" s="98">
        <v>3326</v>
      </c>
      <c r="E105" s="99">
        <f t="shared" si="8"/>
        <v>1198199.96</v>
      </c>
      <c r="F105" s="97" t="s">
        <v>185</v>
      </c>
      <c r="G105" s="77">
        <v>397872.38</v>
      </c>
      <c r="H105" s="98">
        <v>0</v>
      </c>
      <c r="I105" s="98">
        <v>283.86</v>
      </c>
      <c r="J105" s="99">
        <f t="shared" si="7"/>
        <v>398156.24</v>
      </c>
      <c r="K105" s="74"/>
    </row>
    <row r="106" spans="1:11" ht="18">
      <c r="A106" s="97" t="s">
        <v>186</v>
      </c>
      <c r="B106" s="77">
        <v>659823.79</v>
      </c>
      <c r="C106" s="98">
        <v>3201.82</v>
      </c>
      <c r="D106" s="98">
        <v>624.99</v>
      </c>
      <c r="E106" s="99">
        <f t="shared" si="8"/>
        <v>663650.6</v>
      </c>
      <c r="F106" s="97" t="s">
        <v>218</v>
      </c>
      <c r="G106" s="77">
        <v>220538.65</v>
      </c>
      <c r="H106" s="98">
        <v>41</v>
      </c>
      <c r="I106" s="98">
        <v>888.95</v>
      </c>
      <c r="J106" s="99">
        <f t="shared" si="7"/>
        <v>221468.6</v>
      </c>
      <c r="K106" s="74"/>
    </row>
    <row r="107" spans="1:11" ht="18">
      <c r="A107" s="97" t="s">
        <v>188</v>
      </c>
      <c r="B107" s="77">
        <v>995102.52</v>
      </c>
      <c r="C107" s="98">
        <v>5509.57</v>
      </c>
      <c r="D107" s="98">
        <v>871</v>
      </c>
      <c r="E107" s="99">
        <f t="shared" si="8"/>
        <v>1001483.09</v>
      </c>
      <c r="F107" s="97" t="s">
        <v>189</v>
      </c>
      <c r="G107" s="77">
        <v>54947.84</v>
      </c>
      <c r="H107" s="98">
        <v>924</v>
      </c>
      <c r="I107" s="98">
        <v>62.98</v>
      </c>
      <c r="J107" s="99">
        <f t="shared" si="7"/>
        <v>55934.82</v>
      </c>
      <c r="K107" s="74"/>
    </row>
    <row r="108" spans="1:11" ht="18">
      <c r="A108" s="97" t="s">
        <v>190</v>
      </c>
      <c r="B108" s="77">
        <v>1567443.29</v>
      </c>
      <c r="C108" s="98">
        <v>0</v>
      </c>
      <c r="D108" s="98">
        <v>1462.99</v>
      </c>
      <c r="E108" s="99">
        <f t="shared" si="8"/>
        <v>1568906.28</v>
      </c>
      <c r="F108" s="97" t="s">
        <v>191</v>
      </c>
      <c r="G108" s="77">
        <v>1616777.39</v>
      </c>
      <c r="H108" s="98">
        <v>7327.52</v>
      </c>
      <c r="I108" s="98">
        <v>10994.95</v>
      </c>
      <c r="J108" s="99">
        <f t="shared" si="7"/>
        <v>1635099.8599999999</v>
      </c>
      <c r="K108" s="74"/>
    </row>
    <row r="109" spans="1:11" ht="18">
      <c r="A109" s="97" t="s">
        <v>192</v>
      </c>
      <c r="B109" s="77">
        <v>426772.89</v>
      </c>
      <c r="C109" s="98">
        <v>944</v>
      </c>
      <c r="D109" s="98">
        <v>338</v>
      </c>
      <c r="E109" s="99">
        <f t="shared" si="8"/>
        <v>428054.89</v>
      </c>
      <c r="F109" s="97" t="s">
        <v>193</v>
      </c>
      <c r="G109" s="77">
        <v>7335957.84</v>
      </c>
      <c r="H109" s="98">
        <v>13322.56</v>
      </c>
      <c r="I109" s="98">
        <v>13333.63</v>
      </c>
      <c r="J109" s="99">
        <f t="shared" si="7"/>
        <v>7362614.029999999</v>
      </c>
      <c r="K109" s="74"/>
    </row>
    <row r="110" spans="1:11" ht="18">
      <c r="A110" s="97" t="s">
        <v>194</v>
      </c>
      <c r="B110" s="77">
        <v>142076.71</v>
      </c>
      <c r="C110" s="98">
        <v>1046</v>
      </c>
      <c r="D110" s="98">
        <v>102</v>
      </c>
      <c r="E110" s="99">
        <f t="shared" si="8"/>
        <v>143224.71</v>
      </c>
      <c r="F110" s="97" t="s">
        <v>195</v>
      </c>
      <c r="G110" s="77">
        <v>288951.44</v>
      </c>
      <c r="H110" s="98">
        <v>0</v>
      </c>
      <c r="I110" s="98">
        <v>373.93</v>
      </c>
      <c r="J110" s="99">
        <f t="shared" si="7"/>
        <v>289325.37</v>
      </c>
      <c r="K110" s="74"/>
    </row>
    <row r="111" spans="1:11" ht="18">
      <c r="A111" s="97" t="s">
        <v>196</v>
      </c>
      <c r="B111" s="77">
        <v>586626.51</v>
      </c>
      <c r="C111" s="98">
        <v>0</v>
      </c>
      <c r="D111" s="98">
        <v>769.89</v>
      </c>
      <c r="E111" s="99">
        <f t="shared" si="8"/>
        <v>587396.4</v>
      </c>
      <c r="F111" s="97" t="s">
        <v>197</v>
      </c>
      <c r="G111" s="77">
        <v>1061290.85</v>
      </c>
      <c r="H111" s="98">
        <v>43260.82</v>
      </c>
      <c r="I111" s="98">
        <v>567</v>
      </c>
      <c r="J111" s="99">
        <f t="shared" si="7"/>
        <v>1105118.6700000002</v>
      </c>
      <c r="K111" s="74"/>
    </row>
    <row r="112" spans="1:11" ht="18">
      <c r="A112" s="97" t="s">
        <v>198</v>
      </c>
      <c r="B112" s="77">
        <v>131089.43</v>
      </c>
      <c r="C112" s="98">
        <v>622</v>
      </c>
      <c r="D112" s="98">
        <v>142.94</v>
      </c>
      <c r="E112" s="99">
        <f t="shared" si="8"/>
        <v>131854.37</v>
      </c>
      <c r="F112" s="97" t="s">
        <v>199</v>
      </c>
      <c r="G112" s="77">
        <v>741828.24</v>
      </c>
      <c r="H112" s="98">
        <v>3154.39</v>
      </c>
      <c r="I112" s="98">
        <v>416</v>
      </c>
      <c r="J112" s="99">
        <f t="shared" si="7"/>
        <v>745398.63</v>
      </c>
      <c r="K112" s="74"/>
    </row>
    <row r="113" spans="1:11" ht="18">
      <c r="A113" s="97" t="s">
        <v>200</v>
      </c>
      <c r="B113" s="77">
        <v>1377494.13</v>
      </c>
      <c r="C113" s="98">
        <v>813</v>
      </c>
      <c r="D113" s="98">
        <v>1124</v>
      </c>
      <c r="E113" s="99">
        <f t="shared" si="8"/>
        <v>1379431.13</v>
      </c>
      <c r="F113" s="97" t="s">
        <v>201</v>
      </c>
      <c r="G113" s="77">
        <v>11240509.06</v>
      </c>
      <c r="H113" s="98">
        <v>22032.48</v>
      </c>
      <c r="I113" s="98">
        <v>13707.42</v>
      </c>
      <c r="J113" s="99">
        <f t="shared" si="7"/>
        <v>11276248.96</v>
      </c>
      <c r="K113" s="74"/>
    </row>
    <row r="114" spans="1:11" ht="18">
      <c r="A114" s="97" t="s">
        <v>202</v>
      </c>
      <c r="B114" s="77">
        <v>362800.23</v>
      </c>
      <c r="C114" s="98">
        <v>0</v>
      </c>
      <c r="D114" s="98">
        <v>532</v>
      </c>
      <c r="E114" s="99">
        <f t="shared" si="8"/>
        <v>363332.23</v>
      </c>
      <c r="F114" s="97" t="s">
        <v>203</v>
      </c>
      <c r="G114" s="77">
        <v>3565960.41</v>
      </c>
      <c r="H114" s="98">
        <v>10463.29</v>
      </c>
      <c r="I114" s="98">
        <v>4537.88</v>
      </c>
      <c r="J114" s="99">
        <f t="shared" si="7"/>
        <v>3580961.58</v>
      </c>
      <c r="K114" s="74"/>
    </row>
    <row r="115" spans="1:11" ht="18">
      <c r="A115" s="97" t="s">
        <v>204</v>
      </c>
      <c r="B115" s="77">
        <v>31809740.5</v>
      </c>
      <c r="C115" s="98">
        <v>107400</v>
      </c>
      <c r="D115" s="98">
        <v>64438.15</v>
      </c>
      <c r="E115" s="99">
        <f t="shared" si="8"/>
        <v>31981578.65</v>
      </c>
      <c r="F115" s="97" t="s">
        <v>205</v>
      </c>
      <c r="G115" s="77">
        <v>32037989.74</v>
      </c>
      <c r="H115" s="98">
        <v>1332243.09</v>
      </c>
      <c r="I115" s="98">
        <v>52016.53</v>
      </c>
      <c r="J115" s="99">
        <f t="shared" si="7"/>
        <v>33422249.36</v>
      </c>
      <c r="K115" s="74"/>
    </row>
    <row r="116" spans="1:11" ht="18">
      <c r="A116" s="97" t="s">
        <v>206</v>
      </c>
      <c r="B116" s="77">
        <v>117514.51</v>
      </c>
      <c r="C116" s="98">
        <v>2195.32</v>
      </c>
      <c r="D116" s="98">
        <v>175.23</v>
      </c>
      <c r="E116" s="99">
        <f t="shared" si="8"/>
        <v>119885.06</v>
      </c>
      <c r="F116" s="97"/>
      <c r="G116" s="100"/>
      <c r="H116" s="99"/>
      <c r="I116" s="99"/>
      <c r="J116" s="101" t="s">
        <v>106</v>
      </c>
      <c r="K116" s="74"/>
    </row>
    <row r="117" spans="1:11" ht="18">
      <c r="A117" s="97" t="s">
        <v>207</v>
      </c>
      <c r="B117" s="77">
        <v>742200.99</v>
      </c>
      <c r="C117" s="98">
        <v>0</v>
      </c>
      <c r="D117" s="98">
        <v>979.83</v>
      </c>
      <c r="E117" s="99">
        <f t="shared" si="8"/>
        <v>743180.82</v>
      </c>
      <c r="F117" s="102" t="s">
        <v>208</v>
      </c>
      <c r="G117" s="99">
        <f>SUM(B69:B117)+SUM(G69:G115)</f>
        <v>360290301.92</v>
      </c>
      <c r="H117" s="99">
        <f>SUM(C69:C117)+SUM(H69:H115)</f>
        <v>2226601.5100000002</v>
      </c>
      <c r="I117" s="99">
        <f>SUM(D69:D117)+SUM(I69:I115)</f>
        <v>618231.69</v>
      </c>
      <c r="J117" s="99">
        <f>SUM(E69:E117)+SUM(J69:J115)</f>
        <v>363135135.12</v>
      </c>
      <c r="K117" s="74"/>
    </row>
    <row r="118" spans="1:10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Gus</dc:creator>
  <cp:keywords/>
  <dc:description/>
  <cp:lastModifiedBy>dg16001</cp:lastModifiedBy>
  <dcterms:created xsi:type="dcterms:W3CDTF">2001-01-16T14:56:27Z</dcterms:created>
  <dcterms:modified xsi:type="dcterms:W3CDTF">2003-03-11T23:52:38Z</dcterms:modified>
  <cp:category/>
  <cp:version/>
  <cp:contentType/>
  <cp:contentStatus/>
</cp:coreProperties>
</file>