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01-0799" sheetId="1" r:id="rId1"/>
    <sheet name="P05-0799" sheetId="2" r:id="rId2"/>
    <sheet name="P11-0799" sheetId="3" r:id="rId3"/>
    <sheet name="P12-0799" sheetId="4" r:id="rId4"/>
    <sheet name="P13-0799" sheetId="5" r:id="rId5"/>
    <sheet name="P14-0799" sheetId="6" r:id="rId6"/>
    <sheet name="P15-0799" sheetId="7" r:id="rId7"/>
    <sheet name="P16-0799" sheetId="8" r:id="rId8"/>
    <sheet name="P17-0799" sheetId="9" r:id="rId9"/>
    <sheet name="P18-0799" sheetId="10" r:id="rId10"/>
  </sheets>
  <definedNames>
    <definedName name="\Z" localSheetId="0">'P01-0799'!$A$41:$A$47</definedName>
    <definedName name="\Z" localSheetId="2">'P11-0799'!$A$58:$A$59</definedName>
    <definedName name="\Z" localSheetId="3">'P12-0799'!$A$61:$A$64</definedName>
    <definedName name="\Z" localSheetId="4">'P13-0799'!$A$62:$A$65</definedName>
    <definedName name="\Z" localSheetId="5">'P14-0799'!$A$61:$A$67</definedName>
    <definedName name="\Z" localSheetId="6">'P15-0799'!$A$62:$A$65</definedName>
    <definedName name="\Z" localSheetId="7">'P16-0799'!$A$62:$A$65</definedName>
    <definedName name="\Z">#REF!</definedName>
    <definedName name="_xlnm.Print_Area" localSheetId="0">'P01-0799'!$A$1:$H$30</definedName>
    <definedName name="_xlnm.Print_Area" localSheetId="1">'P05-0799'!$A$52:$E$123</definedName>
    <definedName name="_xlnm.Print_Area" localSheetId="2">'P11-0799'!$A$1:$F$54</definedName>
    <definedName name="_xlnm.Print_Area" localSheetId="3">'P12-0799'!$A$1:$F$54</definedName>
    <definedName name="_xlnm.Print_Area" localSheetId="4">'P13-0799'!$A$1:$F$54</definedName>
    <definedName name="_xlnm.Print_Area" localSheetId="5">'P14-0799'!$A$1:$F$54</definedName>
    <definedName name="_xlnm.Print_Area" localSheetId="6">'P15-0799'!$A$1:$F$54</definedName>
    <definedName name="_xlnm.Print_Area" localSheetId="7">'P16-0799'!$A$1:$F$54</definedName>
    <definedName name="_xlnm.Print_Area" localSheetId="8">'P17-0799'!$A$1:$C$58</definedName>
    <definedName name="_xlnm.Print_Area" localSheetId="9">'P18-0799'!$A$1:$C$56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<sst xmlns="http://schemas.openxmlformats.org/spreadsheetml/2006/main" count="1666" uniqueCount="494">
  <si>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</si>
  <si>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</si>
  <si>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</si>
  <si>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</si>
  <si>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</si>
  <si>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1999</t>
  </si>
  <si>
    <t xml:space="preserve">   </t>
  </si>
  <si>
    <t>PAGE # 1</t>
  </si>
  <si>
    <t>JULY, 1999</t>
  </si>
  <si>
    <t xml:space="preserve">  </t>
  </si>
  <si>
    <t xml:space="preserve"> </t>
  </si>
  <si>
    <t>PAGE # 2</t>
  </si>
  <si>
    <t>CLASS OF TAX</t>
  </si>
  <si>
    <t>1997 CHANGE 1998</t>
  </si>
  <si>
    <t>%</t>
  </si>
  <si>
    <t>1998 CHANGE 1999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</si>
  <si>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</si>
  <si>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</si>
  <si>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</si>
  <si>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</si>
  <si>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</si>
  <si>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</si>
  <si>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</si>
  <si>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</si>
  <si>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</si>
  <si>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</si>
  <si>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</si>
  <si>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</si>
  <si>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</si>
  <si>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</si>
  <si>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</si>
  <si>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</si>
  <si>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</si>
  <si>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</si>
  <si>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</si>
  <si>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</si>
  <si>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</si>
  <si>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</si>
  <si>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</si>
  <si>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</si>
  <si>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</si>
  <si>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</si>
  <si>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</si>
  <si>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</si>
  <si>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TOTAL</t>
  </si>
  <si>
    <t>Local Government</t>
  </si>
  <si>
    <t>Local Sales Tax</t>
  </si>
  <si>
    <t>Mineral Tax</t>
  </si>
  <si>
    <t>MACRO: Z</t>
  </si>
  <si>
    <t>/REK7..K30~</t>
  </si>
  <si>
    <t>/REK32..K35~</t>
  </si>
  <si>
    <t>/REL7..L30~</t>
  </si>
  <si>
    <t>/REB6..B27~</t>
  </si>
  <si>
    <t>/REB29..B32~</t>
  </si>
  <si>
    <t>/REC6..C27~</t>
  </si>
  <si>
    <t>/REC29..C32~</t>
  </si>
  <si>
    <t>TENNESSEE DEPARTMENT OF REVENUE</t>
  </si>
  <si>
    <t>SALES AND USE  TAX BY CLASSIFICATION</t>
  </si>
  <si>
    <t>FISCAL YEAR 1999-2000</t>
  </si>
  <si>
    <t>Page # 13</t>
  </si>
  <si>
    <t xml:space="preserve">                        JULY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</si>
  <si>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</si>
  <si>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</si>
  <si>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</si>
  <si>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</si>
  <si>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</si>
  <si>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</si>
  <si>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</si>
  <si>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</si>
  <si>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</si>
  <si>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</si>
  <si>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</si>
  <si>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</si>
  <si>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</si>
  <si>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</si>
  <si>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</si>
  <si>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</si>
  <si>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</si>
  <si>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</si>
  <si>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</si>
  <si>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</si>
  <si>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</si>
  <si>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</si>
  <si>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</si>
  <si>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</si>
  <si>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</si>
  <si>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</si>
  <si>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</si>
  <si>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</si>
  <si>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</si>
  <si>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</si>
  <si>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</si>
  <si>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</si>
  <si>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</si>
  <si>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</si>
  <si>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</si>
  <si>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</si>
  <si>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</si>
  <si>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</si>
  <si>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</si>
  <si>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</si>
  <si>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</si>
  <si>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</si>
  <si>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</si>
  <si>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</si>
  <si>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</si>
  <si>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</si>
  <si>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</si>
  <si>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</si>
  <si>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</si>
  <si>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</si>
  <si>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</si>
  <si>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 xml:space="preserve">                    TENNESSEE DEPARTMENT OF REVENUE</t>
  </si>
  <si>
    <t xml:space="preserve">                                   SALES AND USE  TAX BY CLASSIFICATION</t>
  </si>
  <si>
    <t xml:space="preserve">                                                     FISCAL YEAR 1999-2000</t>
  </si>
  <si>
    <t>Page # 12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</si>
  <si>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</si>
  <si>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</si>
  <si>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</si>
  <si>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</si>
  <si>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</si>
  <si>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</si>
  <si>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</si>
  <si>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</si>
  <si>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</si>
  <si>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</si>
  <si>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</si>
  <si>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</si>
  <si>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</si>
  <si>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</si>
  <si>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</si>
  <si>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</si>
  <si>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</si>
  <si>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</si>
  <si>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</si>
  <si>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</si>
  <si>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</si>
  <si>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</si>
  <si>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</si>
  <si>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</si>
  <si>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</si>
  <si>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</si>
  <si>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</si>
  <si>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</si>
  <si>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</si>
  <si>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</si>
  <si>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</si>
  <si>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</si>
  <si>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</si>
  <si>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</si>
  <si>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</si>
  <si>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</si>
  <si>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</si>
  <si>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</si>
  <si>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</si>
  <si>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</si>
  <si>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</si>
  <si>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</si>
  <si>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</si>
  <si>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</si>
  <si>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</si>
  <si>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</si>
  <si>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</si>
  <si>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>PAGE # 11</t>
  </si>
  <si>
    <t>COUNTIES</t>
  </si>
  <si>
    <t>July - 99</t>
  </si>
  <si>
    <t>Jul 99 - Jul 99</t>
  </si>
  <si>
    <t>Jun- 99</t>
  </si>
  <si>
    <t>Jul 98 - Jun 99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</si>
  <si>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</si>
  <si>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</si>
  <si>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</si>
  <si>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</si>
  <si>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</si>
  <si>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</si>
  <si>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</si>
  <si>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</si>
  <si>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</si>
  <si>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</si>
  <si>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</si>
  <si>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</si>
  <si>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</si>
  <si>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</si>
  <si>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</si>
  <si>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</si>
  <si>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</si>
  <si>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</si>
  <si>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</si>
  <si>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</si>
  <si>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</si>
  <si>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</si>
  <si>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</si>
  <si>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</si>
  <si>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</si>
  <si>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</si>
  <si>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</si>
  <si>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</si>
  <si>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</si>
  <si>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</si>
  <si>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</si>
  <si>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</si>
  <si>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</si>
  <si>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</si>
  <si>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</si>
  <si>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</si>
  <si>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</si>
  <si>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</si>
  <si>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</si>
  <si>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</si>
  <si>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</si>
  <si>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</si>
  <si>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</si>
  <si>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</si>
  <si>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</si>
  <si>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</si>
  <si>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</si>
  <si>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</si>
  <si>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</si>
  <si>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</si>
  <si>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</si>
  <si>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</si>
  <si>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</si>
  <si>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</si>
  <si>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</si>
  <si>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</si>
  <si>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</si>
  <si>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</si>
  <si>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</si>
  <si>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</si>
  <si>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</si>
  <si>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</si>
  <si>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</si>
  <si>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</si>
  <si>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</si>
  <si>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</si>
  <si>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</si>
  <si>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</si>
  <si>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</si>
  <si>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</si>
  <si>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</si>
  <si>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</si>
  <si>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</si>
  <si>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</si>
  <si>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</si>
  <si>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</si>
  <si>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</si>
  <si>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</si>
  <si>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</si>
  <si>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</si>
  <si>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</si>
  <si>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</si>
  <si>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</si>
  <si>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</si>
  <si>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</si>
  <si>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</si>
  <si>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</si>
  <si>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</si>
  <si>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</si>
  <si>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</si>
  <si>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</si>
  <si>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</si>
  <si>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</si>
  <si>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</si>
  <si>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</si>
  <si>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</si>
  <si>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</si>
  <si>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</si>
  <si>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/RVC5..C53~H5~</t>
  </si>
  <si>
    <t>/RVF5..F51~I5~</t>
  </si>
  <si>
    <t>/REB5..B53~</t>
  </si>
  <si>
    <t>/REE5..E51~</t>
  </si>
  <si>
    <t xml:space="preserve">STATE SALES </t>
  </si>
  <si>
    <t>PAGE #  10</t>
  </si>
  <si>
    <t>19.DAVIDSON</t>
  </si>
  <si>
    <t>87.UNION</t>
  </si>
  <si>
    <t>REALTY TRANSFER &amp; MORTGAGE</t>
  </si>
  <si>
    <t>PAGE # 9</t>
  </si>
  <si>
    <t>Jul 99-Jul 99</t>
  </si>
  <si>
    <t>Class of Tax   MOTOR VEHICLE</t>
  </si>
  <si>
    <t>PAGE #  8</t>
  </si>
  <si>
    <t>July -  99</t>
  </si>
  <si>
    <t xml:space="preserve">CLASS OF TAX   </t>
  </si>
  <si>
    <t xml:space="preserve">INHERITANCE </t>
  </si>
  <si>
    <t>PAGE #  7</t>
  </si>
  <si>
    <t xml:space="preserve">  July - 99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</si>
  <si>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</si>
  <si>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</si>
  <si>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</si>
  <si>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</si>
  <si>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</si>
  <si>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</si>
  <si>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</si>
  <si>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6</t>
  </si>
  <si>
    <t>MACROS: \Z</t>
  </si>
  <si>
    <t xml:space="preserve">          SUMMARY OF COLLECTIONS</t>
  </si>
  <si>
    <t xml:space="preserve"> JULY 1999</t>
  </si>
  <si>
    <t>PAGE # 3</t>
  </si>
  <si>
    <t>1998</t>
  </si>
  <si>
    <t>1999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</si>
  <si>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</si>
  <si>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</si>
  <si>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</si>
  <si>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</si>
  <si>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</si>
  <si>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</si>
  <si>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</si>
  <si>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</si>
  <si>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</si>
  <si>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</si>
  <si>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</si>
  <si>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</si>
  <si>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</si>
  <si>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</si>
  <si>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</si>
  <si>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</si>
  <si>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</si>
  <si>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</si>
  <si>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</si>
  <si>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</si>
  <si>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</si>
  <si>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</si>
  <si>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</si>
  <si>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</si>
  <si>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</si>
  <si>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</si>
  <si>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</si>
  <si>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</si>
  <si>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</si>
  <si>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</si>
  <si>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</si>
  <si>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</si>
  <si>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</si>
  <si>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</si>
  <si>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</si>
  <si>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</si>
  <si>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</si>
  <si>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</si>
  <si>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</si>
  <si>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</si>
  <si>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4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</si>
  <si>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</si>
  <si>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</si>
  <si>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</si>
  <si>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</si>
  <si>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</si>
  <si>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</si>
  <si>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</si>
  <si>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</si>
  <si>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</si>
  <si>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</si>
  <si>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</si>
  <si>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</si>
  <si>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</si>
  <si>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</si>
  <si>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</si>
  <si>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</si>
  <si>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</si>
  <si>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</si>
  <si>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</si>
  <si>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</si>
  <si>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</si>
  <si>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</si>
  <si>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</si>
  <si>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</si>
  <si>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</si>
  <si>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</si>
  <si>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</si>
  <si>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</si>
  <si>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</si>
  <si>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</si>
  <si>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</si>
  <si>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</si>
  <si>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</si>
  <si>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</si>
  <si>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</si>
  <si>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</si>
  <si>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</si>
  <si>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</si>
  <si>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</si>
  <si>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</si>
  <si>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</si>
  <si>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</si>
  <si>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</si>
  <si>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</si>
  <si>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</si>
  <si>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</si>
  <si>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</si>
  <si>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</si>
  <si>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</si>
  <si>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</si>
  <si>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</si>
  <si>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</si>
  <si>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</si>
  <si>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</si>
  <si>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</si>
  <si>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</si>
  <si>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</si>
  <si>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</si>
  <si>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</si>
  <si>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</si>
  <si>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</si>
  <si>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</si>
  <si>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5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</si>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</sst>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-Narrow"/>
      <family val="0"/>
    </font>
    <font>
      <b/>
      <sz val="14"/>
      <name val="Helvetica-Narrow"/>
      <family val="0"/>
    </font>
    <font>
      <sz val="14"/>
      <name val="Arial"/>
      <family val="0"/>
    </font>
    <font>
      <sz val="12"/>
      <name val="Arial MT"/>
      <family val="0"/>
    </font>
    <font>
      <b/>
      <sz val="10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 MT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4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7" fillId="0" borderId="0" xfId="54" applyAlignment="1">
      <alignment horizontal="centerContinuous"/>
      <protection/>
    </xf>
    <xf numFmtId="0" fontId="7" fillId="0" borderId="0" xfId="54" applyFont="1" applyAlignment="1">
      <alignment horizontal="centerContinuous"/>
      <protection/>
    </xf>
    <xf numFmtId="0" fontId="7" fillId="0" borderId="0" xfId="54" applyNumberFormat="1">
      <alignment/>
      <protection/>
    </xf>
    <xf numFmtId="0" fontId="7" fillId="0" borderId="0" xfId="54" applyNumberFormat="1" applyFont="1" applyAlignment="1" applyProtection="1">
      <alignment/>
      <protection locked="0"/>
    </xf>
    <xf numFmtId="0" fontId="8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7" fillId="0" borderId="0" xfId="54" applyNumberFormat="1" applyProtection="1">
      <alignment/>
      <protection locked="0"/>
    </xf>
    <xf numFmtId="0" fontId="10" fillId="0" borderId="0" xfId="54" applyNumberFormat="1" applyFont="1" applyAlignment="1">
      <alignment/>
      <protection/>
    </xf>
    <xf numFmtId="0" fontId="9" fillId="0" borderId="0" xfId="54" applyNumberFormat="1" applyFont="1" applyAlignment="1">
      <alignment/>
      <protection/>
    </xf>
    <xf numFmtId="0" fontId="11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 horizontal="center"/>
      <protection/>
    </xf>
    <xf numFmtId="0" fontId="12" fillId="0" borderId="13" xfId="54" applyNumberFormat="1" applyFont="1" applyBorder="1" applyAlignment="1">
      <alignment/>
      <protection/>
    </xf>
    <xf numFmtId="0" fontId="7" fillId="0" borderId="12" xfId="54" applyNumberFormat="1" applyBorder="1">
      <alignment/>
      <protection/>
    </xf>
    <xf numFmtId="0" fontId="11" fillId="0" borderId="12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 horizontal="center" vertical="center"/>
      <protection/>
    </xf>
    <xf numFmtId="0" fontId="12" fillId="0" borderId="12" xfId="54" applyNumberFormat="1" applyFont="1" applyBorder="1" applyAlignment="1">
      <alignment horizontal="center"/>
      <protection/>
    </xf>
    <xf numFmtId="3" fontId="12" fillId="0" borderId="10" xfId="54" applyNumberFormat="1" applyFont="1" applyBorder="1" applyAlignment="1">
      <alignment/>
      <protection/>
    </xf>
    <xf numFmtId="10" fontId="12" fillId="0" borderId="10" xfId="54" applyNumberFormat="1" applyFont="1" applyBorder="1" applyAlignment="1">
      <alignment/>
      <protection/>
    </xf>
    <xf numFmtId="3" fontId="11" fillId="0" borderId="12" xfId="54" applyNumberFormat="1" applyFont="1" applyBorder="1" applyAlignment="1">
      <alignment/>
      <protection/>
    </xf>
    <xf numFmtId="10" fontId="11" fillId="0" borderId="12" xfId="54" applyNumberFormat="1" applyFont="1" applyBorder="1" applyAlignment="1">
      <alignment/>
      <protection/>
    </xf>
    <xf numFmtId="3" fontId="11" fillId="0" borderId="10" xfId="54" applyNumberFormat="1" applyFont="1" applyBorder="1" applyAlignment="1">
      <alignment/>
      <protection/>
    </xf>
    <xf numFmtId="10" fontId="11" fillId="0" borderId="10" xfId="54" applyNumberFormat="1" applyFont="1" applyBorder="1" applyAlignment="1">
      <alignment/>
      <protection/>
    </xf>
    <xf numFmtId="0" fontId="11" fillId="0" borderId="11" xfId="54" applyNumberFormat="1" applyFont="1" applyBorder="1" applyAlignment="1">
      <alignment/>
      <protection/>
    </xf>
    <xf numFmtId="3" fontId="11" fillId="0" borderId="11" xfId="54" applyNumberFormat="1" applyFont="1" applyBorder="1" applyAlignment="1">
      <alignment/>
      <protection/>
    </xf>
    <xf numFmtId="10" fontId="11" fillId="0" borderId="11" xfId="54" applyNumberFormat="1" applyFont="1" applyBorder="1" applyAlignment="1">
      <alignment/>
      <protection/>
    </xf>
    <xf numFmtId="0" fontId="7" fillId="0" borderId="14" xfId="54" applyNumberFormat="1" applyBorder="1">
      <alignment/>
      <protection/>
    </xf>
    <xf numFmtId="3" fontId="7" fillId="0" borderId="0" xfId="54" applyNumberFormat="1" applyFont="1" applyAlignment="1">
      <alignment/>
      <protection/>
    </xf>
    <xf numFmtId="3" fontId="12" fillId="0" borderId="12" xfId="54" applyNumberFormat="1" applyFont="1" applyBorder="1" applyAlignment="1">
      <alignment/>
      <protection/>
    </xf>
    <xf numFmtId="3" fontId="7" fillId="0" borderId="13" xfId="54" applyNumberFormat="1" applyFont="1" applyBorder="1" applyAlignment="1">
      <alignment/>
      <protection/>
    </xf>
    <xf numFmtId="0" fontId="11" fillId="0" borderId="0" xfId="54" applyNumberFormat="1" applyFont="1" applyAlignment="1">
      <alignment/>
      <protection/>
    </xf>
    <xf numFmtId="3" fontId="12" fillId="0" borderId="13" xfId="54" applyNumberFormat="1" applyFont="1" applyBorder="1" applyAlignment="1">
      <alignment/>
      <protection/>
    </xf>
    <xf numFmtId="3" fontId="12" fillId="0" borderId="0" xfId="54" applyNumberFormat="1" applyFont="1" applyAlignment="1">
      <alignment/>
      <protection/>
    </xf>
    <xf numFmtId="0" fontId="7" fillId="0" borderId="13" xfId="54" applyNumberFormat="1" applyBorder="1">
      <alignment/>
      <protection/>
    </xf>
    <xf numFmtId="0" fontId="14" fillId="0" borderId="0" xfId="53" applyNumberFormat="1" applyFont="1" applyAlignment="1">
      <alignment horizontal="left"/>
      <protection/>
    </xf>
    <xf numFmtId="0" fontId="13" fillId="0" borderId="0" xfId="53" applyNumberFormat="1" applyFont="1" applyAlignment="1">
      <alignment/>
      <protection/>
    </xf>
    <xf numFmtId="0" fontId="13" fillId="0" borderId="0" xfId="53">
      <alignment/>
      <protection/>
    </xf>
    <xf numFmtId="0" fontId="13" fillId="0" borderId="0" xfId="53" applyAlignment="1">
      <alignment/>
      <protection/>
    </xf>
    <xf numFmtId="0" fontId="8" fillId="0" borderId="0" xfId="53" applyNumberFormat="1" applyFont="1" applyAlignment="1">
      <alignment horizontal="left"/>
      <protection/>
    </xf>
    <xf numFmtId="0" fontId="9" fillId="0" borderId="0" xfId="53" applyNumberFormat="1" applyFont="1" applyAlignment="1">
      <alignment/>
      <protection/>
    </xf>
    <xf numFmtId="0" fontId="12" fillId="0" borderId="0" xfId="53" applyNumberFormat="1" applyFont="1" applyAlignment="1" applyProtection="1">
      <alignment/>
      <protection locked="0"/>
    </xf>
    <xf numFmtId="0" fontId="10" fillId="0" borderId="0" xfId="53" applyNumberFormat="1" applyFont="1" applyAlignment="1">
      <alignment/>
      <protection/>
    </xf>
    <xf numFmtId="0" fontId="12" fillId="0" borderId="10" xfId="53" applyNumberFormat="1" applyFont="1" applyBorder="1" applyAlignment="1">
      <alignment/>
      <protection/>
    </xf>
    <xf numFmtId="0" fontId="12" fillId="0" borderId="10" xfId="53" applyNumberFormat="1" applyFont="1" applyBorder="1" applyAlignment="1">
      <alignment horizontal="center"/>
      <protection/>
    </xf>
    <xf numFmtId="0" fontId="12" fillId="0" borderId="13" xfId="53" applyNumberFormat="1" applyFont="1" applyBorder="1" applyAlignment="1">
      <alignment/>
      <protection/>
    </xf>
    <xf numFmtId="0" fontId="13" fillId="0" borderId="12" xfId="53" applyBorder="1">
      <alignment/>
      <protection/>
    </xf>
    <xf numFmtId="0" fontId="11" fillId="0" borderId="12" xfId="53" applyNumberFormat="1" applyFont="1" applyBorder="1" applyAlignment="1">
      <alignment/>
      <protection/>
    </xf>
    <xf numFmtId="0" fontId="12" fillId="0" borderId="10" xfId="53" applyNumberFormat="1" applyFont="1" applyBorder="1" applyAlignment="1">
      <alignment horizontal="center" vertical="center"/>
      <protection/>
    </xf>
    <xf numFmtId="0" fontId="12" fillId="0" borderId="12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Border="1" applyAlignment="1">
      <alignment/>
      <protection/>
    </xf>
    <xf numFmtId="3" fontId="12" fillId="0" borderId="10" xfId="53" applyNumberFormat="1" applyFont="1" applyBorder="1" applyAlignment="1">
      <alignment/>
      <protection/>
    </xf>
    <xf numFmtId="10" fontId="12" fillId="0" borderId="10" xfId="53" applyNumberFormat="1" applyFont="1" applyBorder="1" applyAlignment="1">
      <alignment/>
      <protection/>
    </xf>
    <xf numFmtId="3" fontId="12" fillId="0" borderId="12" xfId="53" applyNumberFormat="1" applyFont="1" applyBorder="1" applyAlignment="1">
      <alignment/>
      <protection/>
    </xf>
    <xf numFmtId="10" fontId="12" fillId="0" borderId="12" xfId="53" applyNumberFormat="1" applyFont="1" applyBorder="1" applyAlignment="1">
      <alignment/>
      <protection/>
    </xf>
    <xf numFmtId="3" fontId="11" fillId="0" borderId="10" xfId="53" applyNumberFormat="1" applyFont="1" applyBorder="1" applyAlignment="1">
      <alignment/>
      <protection/>
    </xf>
    <xf numFmtId="10" fontId="11" fillId="0" borderId="10" xfId="53" applyNumberFormat="1" applyFont="1" applyBorder="1" applyAlignment="1">
      <alignment/>
      <protection/>
    </xf>
    <xf numFmtId="0" fontId="11" fillId="0" borderId="11" xfId="53" applyNumberFormat="1" applyFont="1" applyBorder="1" applyAlignment="1">
      <alignment/>
      <protection/>
    </xf>
    <xf numFmtId="3" fontId="12" fillId="0" borderId="11" xfId="53" applyNumberFormat="1" applyFont="1" applyBorder="1" applyAlignment="1">
      <alignment/>
      <protection/>
    </xf>
    <xf numFmtId="10" fontId="12" fillId="0" borderId="11" xfId="53" applyNumberFormat="1" applyFont="1" applyBorder="1" applyAlignment="1">
      <alignment/>
      <protection/>
    </xf>
    <xf numFmtId="3" fontId="11" fillId="0" borderId="12" xfId="53" applyNumberFormat="1" applyFont="1" applyBorder="1" applyAlignment="1">
      <alignment/>
      <protection/>
    </xf>
    <xf numFmtId="0" fontId="11" fillId="0" borderId="14" xfId="53" applyNumberFormat="1" applyFont="1" applyBorder="1" applyAlignment="1">
      <alignment/>
      <protection/>
    </xf>
    <xf numFmtId="3" fontId="12" fillId="0" borderId="14" xfId="53" applyNumberFormat="1" applyFont="1" applyBorder="1" applyAlignment="1">
      <alignment/>
      <protection/>
    </xf>
    <xf numFmtId="10" fontId="12" fillId="0" borderId="14" xfId="53" applyNumberFormat="1" applyFont="1" applyBorder="1" applyAlignment="1">
      <alignment/>
      <protection/>
    </xf>
    <xf numFmtId="0" fontId="14" fillId="0" borderId="0" xfId="53" applyNumberFormat="1" applyFont="1" applyAlignment="1">
      <alignment horizontal="center"/>
      <protection/>
    </xf>
    <xf numFmtId="3" fontId="12" fillId="0" borderId="0" xfId="53" applyNumberFormat="1" applyFont="1" applyAlignment="1">
      <alignment/>
      <protection/>
    </xf>
    <xf numFmtId="10" fontId="12" fillId="0" borderId="0" xfId="53" applyNumberFormat="1" applyFont="1" applyAlignment="1">
      <alignment/>
      <protection/>
    </xf>
    <xf numFmtId="0" fontId="11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center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4" fontId="15" fillId="34" borderId="10" xfId="0" applyNumberFormat="1" applyFont="1" applyFill="1" applyBorder="1" applyAlignment="1" applyProtection="1">
      <alignment/>
      <protection locked="0"/>
    </xf>
    <xf numFmtId="4" fontId="15" fillId="3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0" borderId="0" xfId="52" applyNumberFormat="1" applyFont="1" applyAlignment="1" applyProtection="1">
      <alignment/>
      <protection locked="0"/>
    </xf>
    <xf numFmtId="0" fontId="4" fillId="0" borderId="0" xfId="52" applyNumberFormat="1" applyFont="1" applyAlignment="1">
      <alignment/>
      <protection/>
    </xf>
    <xf numFmtId="0" fontId="4" fillId="0" borderId="0" xfId="52" applyNumberFormat="1" applyFont="1" applyAlignment="1" applyProtection="1">
      <alignment horizontal="right"/>
      <protection locked="0"/>
    </xf>
    <xf numFmtId="0" fontId="4" fillId="33" borderId="10" xfId="52" applyNumberFormat="1" applyFont="1" applyFill="1" applyBorder="1" applyAlignment="1" applyProtection="1">
      <alignment horizontal="center"/>
      <protection locked="0"/>
    </xf>
    <xf numFmtId="0" fontId="4" fillId="0" borderId="10" xfId="52" applyNumberFormat="1" applyFont="1" applyBorder="1" applyAlignment="1" applyProtection="1">
      <alignment horizontal="center"/>
      <protection locked="0"/>
    </xf>
    <xf numFmtId="0" fontId="4" fillId="0" borderId="12" xfId="52" applyNumberFormat="1" applyFont="1" applyBorder="1" applyAlignment="1" applyProtection="1">
      <alignment/>
      <protection locked="0"/>
    </xf>
    <xf numFmtId="0" fontId="4" fillId="0" borderId="0" xfId="52" applyNumberFormat="1" applyFont="1" applyAlignment="1" applyProtection="1">
      <alignment horizontal="center"/>
      <protection locked="0"/>
    </xf>
    <xf numFmtId="0" fontId="4" fillId="33" borderId="10" xfId="52" applyNumberFormat="1" applyFont="1" applyFill="1" applyBorder="1" applyAlignment="1" applyProtection="1">
      <alignment/>
      <protection locked="0"/>
    </xf>
    <xf numFmtId="4" fontId="4" fillId="0" borderId="10" xfId="52" applyNumberFormat="1" applyFont="1" applyBorder="1" applyAlignment="1" applyProtection="1">
      <alignment/>
      <protection locked="0"/>
    </xf>
    <xf numFmtId="4" fontId="4" fillId="0" borderId="10" xfId="52" applyNumberFormat="1" applyFont="1" applyBorder="1" applyAlignment="1">
      <alignment/>
      <protection/>
    </xf>
    <xf numFmtId="0" fontId="4" fillId="0" borderId="12" xfId="52" applyNumberFormat="1" applyFont="1" applyBorder="1" applyAlignment="1">
      <alignment/>
      <protection/>
    </xf>
    <xf numFmtId="0" fontId="4" fillId="33" borderId="12" xfId="52" applyNumberFormat="1" applyFont="1" applyFill="1" applyBorder="1" applyAlignment="1" applyProtection="1">
      <alignment/>
      <protection locked="0"/>
    </xf>
    <xf numFmtId="0" fontId="4" fillId="0" borderId="11" xfId="52" applyNumberFormat="1" applyFont="1" applyBorder="1" applyAlignment="1" applyProtection="1">
      <alignment/>
      <protection locked="0"/>
    </xf>
    <xf numFmtId="0" fontId="4" fillId="0" borderId="11" xfId="52" applyNumberFormat="1" applyFont="1" applyBorder="1" applyAlignment="1">
      <alignment/>
      <protection/>
    </xf>
    <xf numFmtId="0" fontId="4" fillId="33" borderId="12" xfId="52" applyNumberFormat="1" applyFont="1" applyFill="1" applyBorder="1" applyAlignment="1" applyProtection="1">
      <alignment horizontal="center"/>
      <protection locked="0"/>
    </xf>
    <xf numFmtId="4" fontId="15" fillId="34" borderId="12" xfId="52" applyNumberFormat="1" applyFont="1" applyFill="1" applyBorder="1" applyAlignment="1" applyProtection="1">
      <alignment/>
      <protection locked="0"/>
    </xf>
    <xf numFmtId="4" fontId="15" fillId="34" borderId="12" xfId="52" applyNumberFormat="1" applyFont="1" applyFill="1" applyBorder="1" applyAlignment="1">
      <alignment/>
      <protection/>
    </xf>
    <xf numFmtId="4" fontId="4" fillId="0" borderId="12" xfId="52" applyNumberFormat="1" applyFont="1" applyBorder="1" applyAlignment="1" applyProtection="1">
      <alignment/>
      <protection locked="0"/>
    </xf>
    <xf numFmtId="0" fontId="4" fillId="0" borderId="13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3" xfId="52" applyNumberFormat="1" applyFont="1" applyBorder="1" applyAlignment="1" applyProtection="1">
      <alignment/>
      <protection locked="0"/>
    </xf>
    <xf numFmtId="4" fontId="4" fillId="0" borderId="0" xfId="52" applyNumberFormat="1" applyFont="1" applyAlignment="1">
      <alignment horizontal="center"/>
      <protection/>
    </xf>
    <xf numFmtId="4" fontId="4" fillId="0" borderId="0" xfId="52" applyNumberFormat="1" applyFont="1" applyAlignment="1">
      <alignment/>
      <protection/>
    </xf>
    <xf numFmtId="0" fontId="4" fillId="0" borderId="0" xfId="52" applyNumberFormat="1" applyFont="1" applyAlignment="1">
      <alignment horizontal="center"/>
      <protection/>
    </xf>
    <xf numFmtId="4" fontId="0" fillId="0" borderId="0" xfId="0" applyNumberFormat="1" applyFont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17" fontId="4" fillId="0" borderId="10" xfId="0" applyNumberFormat="1" applyFon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3" xfId="0" applyNumberFormat="1" applyFont="1" applyBorder="1" applyAlignment="1">
      <alignment/>
    </xf>
    <xf numFmtId="4" fontId="4" fillId="0" borderId="0" xfId="51" applyFont="1" applyAlignment="1">
      <alignment/>
      <protection/>
    </xf>
    <xf numFmtId="4" fontId="5" fillId="0" borderId="0" xfId="51" applyFont="1" applyAlignment="1">
      <alignment/>
      <protection/>
    </xf>
    <xf numFmtId="4" fontId="6" fillId="0" borderId="0" xfId="51" applyFont="1" applyAlignment="1">
      <alignment/>
      <protection/>
    </xf>
    <xf numFmtId="4" fontId="0" fillId="0" borderId="0" xfId="51" applyNumberFormat="1" applyFont="1" applyAlignment="1" applyProtection="1">
      <alignment/>
      <protection locked="0"/>
    </xf>
    <xf numFmtId="4" fontId="4" fillId="0" borderId="0" xfId="51" applyNumberFormat="1" applyFont="1" applyAlignment="1" applyProtection="1">
      <alignment/>
      <protection locked="0"/>
    </xf>
    <xf numFmtId="164" fontId="4" fillId="0" borderId="10" xfId="51" applyNumberFormat="1" applyFont="1" applyBorder="1" applyAlignment="1">
      <alignment horizontal="center"/>
      <protection/>
    </xf>
    <xf numFmtId="164" fontId="6" fillId="0" borderId="12" xfId="51" applyNumberFormat="1" applyFont="1" applyBorder="1" applyAlignment="1">
      <alignment/>
      <protection/>
    </xf>
    <xf numFmtId="164" fontId="6" fillId="0" borderId="0" xfId="51" applyNumberFormat="1" applyFont="1" applyAlignment="1">
      <alignment/>
      <protection/>
    </xf>
    <xf numFmtId="4" fontId="5" fillId="0" borderId="10" xfId="51" applyFont="1" applyBorder="1" applyAlignment="1">
      <alignment/>
      <protection/>
    </xf>
    <xf numFmtId="4" fontId="4" fillId="0" borderId="10" xfId="51" applyFont="1" applyBorder="1" applyAlignment="1">
      <alignment/>
      <protection/>
    </xf>
    <xf numFmtId="4" fontId="6" fillId="0" borderId="12" xfId="51" applyFont="1" applyBorder="1" applyAlignment="1">
      <alignment/>
      <protection/>
    </xf>
    <xf numFmtId="4" fontId="4" fillId="0" borderId="12" xfId="51" applyFont="1" applyBorder="1" applyAlignment="1">
      <alignment/>
      <protection/>
    </xf>
    <xf numFmtId="4" fontId="4" fillId="0" borderId="12" xfId="51" applyNumberFormat="1" applyFont="1" applyBorder="1" applyAlignment="1" applyProtection="1">
      <alignment/>
      <protection locked="0"/>
    </xf>
    <xf numFmtId="4" fontId="4" fillId="0" borderId="12" xfId="51" applyFont="1" applyBorder="1" applyAlignment="1">
      <alignment horizontal="center"/>
      <protection/>
    </xf>
    <xf numFmtId="10" fontId="4" fillId="0" borderId="10" xfId="51" applyNumberFormat="1" applyFont="1" applyBorder="1" applyAlignment="1">
      <alignment/>
      <protection/>
    </xf>
    <xf numFmtId="4" fontId="5" fillId="0" borderId="11" xfId="51" applyFont="1" applyBorder="1" applyAlignment="1">
      <alignment/>
      <protection/>
    </xf>
    <xf numFmtId="4" fontId="4" fillId="0" borderId="11" xfId="51" applyFont="1" applyBorder="1" applyAlignment="1">
      <alignment/>
      <protection/>
    </xf>
    <xf numFmtId="10" fontId="4" fillId="0" borderId="11" xfId="51" applyNumberFormat="1" applyFont="1" applyBorder="1" applyAlignment="1">
      <alignment/>
      <protection/>
    </xf>
    <xf numFmtId="10" fontId="4" fillId="0" borderId="12" xfId="51" applyNumberFormat="1" applyFont="1" applyBorder="1" applyAlignment="1">
      <alignment/>
      <protection/>
    </xf>
    <xf numFmtId="4" fontId="4" fillId="0" borderId="10" xfId="51" applyNumberFormat="1" applyFont="1" applyBorder="1" applyAlignment="1" applyProtection="1">
      <alignment/>
      <protection locked="0"/>
    </xf>
    <xf numFmtId="4" fontId="4" fillId="0" borderId="14" xfId="51" applyFont="1" applyBorder="1" applyAlignment="1">
      <alignment/>
      <protection/>
    </xf>
    <xf numFmtId="4" fontId="0" fillId="0" borderId="0" xfId="51" applyAlignment="1">
      <alignment/>
      <protection/>
    </xf>
    <xf numFmtId="4" fontId="4" fillId="0" borderId="11" xfId="51" applyNumberFormat="1" applyFont="1" applyBorder="1" applyAlignment="1" applyProtection="1">
      <alignment/>
      <protection locked="0"/>
    </xf>
    <xf numFmtId="10" fontId="5" fillId="0" borderId="10" xfId="51" applyNumberFormat="1" applyFont="1" applyBorder="1" applyAlignment="1">
      <alignment/>
      <protection/>
    </xf>
    <xf numFmtId="4" fontId="0" fillId="0" borderId="14" xfId="51" applyBorder="1">
      <alignment/>
      <protection/>
    </xf>
    <xf numFmtId="4" fontId="0" fillId="0" borderId="14" xfId="51" applyFont="1" applyBorder="1" applyAlignment="1">
      <alignment/>
      <protection/>
    </xf>
    <xf numFmtId="4" fontId="0" fillId="0" borderId="14" xfId="51" applyNumberFormat="1" applyBorder="1">
      <alignment/>
      <protection/>
    </xf>
    <xf numFmtId="4" fontId="0" fillId="0" borderId="0" xfId="51" applyNumberFormat="1" applyFont="1" applyAlignment="1">
      <alignment/>
      <protection/>
    </xf>
    <xf numFmtId="4" fontId="0" fillId="0" borderId="0" xfId="51" applyNumberFormat="1" applyProtection="1">
      <alignment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5-0799" xfId="51"/>
    <cellStyle name="Normal_P13-0799" xfId="52"/>
    <cellStyle name="Normal_P17-0799" xfId="53"/>
    <cellStyle name="Normal_P18-0799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C17" sqref="C17"/>
    </sheetView>
  </sheetViews>
  <sheetFormatPr defaultColWidth="21.421875" defaultRowHeight="12.75"/>
  <sheetData>
    <row r="1" spans="1:13" ht="17.25">
      <c r="A1" s="3" t="s">
        <v>0</v>
      </c>
      <c r="B1" s="1" t="s">
        <v>0</v>
      </c>
      <c r="C1" s="10" t="s">
        <v>1</v>
      </c>
      <c r="D1" s="10"/>
      <c r="E1" s="10"/>
      <c r="F1" s="1"/>
      <c r="G1" s="1"/>
      <c r="H1" s="1"/>
      <c r="I1" s="13"/>
      <c r="J1" s="3"/>
      <c r="K1" s="10" t="s">
        <v>2</v>
      </c>
      <c r="L1" s="10"/>
      <c r="M1" s="3"/>
    </row>
    <row r="2" spans="1:13" ht="17.25">
      <c r="A2" s="3"/>
      <c r="B2" s="3"/>
      <c r="C2" s="10" t="s">
        <v>3</v>
      </c>
      <c r="D2" s="10"/>
      <c r="E2" s="10"/>
      <c r="F2" s="3"/>
      <c r="G2" s="3"/>
      <c r="H2" s="3"/>
      <c r="I2" s="13"/>
      <c r="J2" s="3"/>
      <c r="K2" s="10" t="s">
        <v>4</v>
      </c>
      <c r="L2" s="10"/>
      <c r="M2" s="3"/>
    </row>
    <row r="3" spans="1:14" ht="17.25">
      <c r="A3" s="2" t="s">
        <v>5</v>
      </c>
      <c r="B3" s="3" t="s">
        <v>0</v>
      </c>
      <c r="C3" s="10"/>
      <c r="D3" s="10" t="s">
        <v>6</v>
      </c>
      <c r="E3" s="10"/>
      <c r="F3" s="3"/>
      <c r="G3" s="3"/>
      <c r="H3" s="3" t="s">
        <v>7</v>
      </c>
      <c r="I3" s="13"/>
      <c r="J3" s="2" t="s">
        <v>8</v>
      </c>
      <c r="K3" s="3" t="s">
        <v>9</v>
      </c>
      <c r="L3" s="3" t="s">
        <v>10</v>
      </c>
      <c r="M3" s="106" t="s">
        <v>11</v>
      </c>
      <c r="N3" s="104" t="s">
        <v>10</v>
      </c>
    </row>
    <row r="4" spans="1:13" ht="17.25">
      <c r="A4" s="3" t="s">
        <v>0</v>
      </c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</row>
    <row r="5" spans="1:14" ht="17.25">
      <c r="A5" s="4" t="s">
        <v>12</v>
      </c>
      <c r="B5" s="107">
        <v>1997</v>
      </c>
      <c r="C5" s="107">
        <v>1998</v>
      </c>
      <c r="D5" s="107">
        <v>1999</v>
      </c>
      <c r="E5" s="107" t="s">
        <v>13</v>
      </c>
      <c r="F5" s="107" t="s">
        <v>14</v>
      </c>
      <c r="G5" s="107" t="s">
        <v>15</v>
      </c>
      <c r="H5" s="107" t="s">
        <v>14</v>
      </c>
      <c r="I5" s="14"/>
      <c r="J5" s="4"/>
      <c r="K5" s="91" t="s">
        <v>16</v>
      </c>
      <c r="L5" s="91" t="s">
        <v>17</v>
      </c>
      <c r="M5" s="91" t="s">
        <v>18</v>
      </c>
      <c r="N5" s="19"/>
    </row>
    <row r="6" spans="1:14" ht="17.25">
      <c r="A6" s="4" t="s">
        <v>19</v>
      </c>
      <c r="B6" s="6">
        <v>7740270.79</v>
      </c>
      <c r="C6" s="6">
        <v>14202613.01</v>
      </c>
      <c r="D6" s="6">
        <f>M7</f>
        <v>13006596.21</v>
      </c>
      <c r="E6" s="6">
        <f aca="true" t="shared" si="0" ref="E6:E25">-B6+C6</f>
        <v>6462342.22</v>
      </c>
      <c r="F6" s="8">
        <f aca="true" t="shared" si="1" ref="F6:F26">E6/B6</f>
        <v>0.8348987258105992</v>
      </c>
      <c r="G6" s="6">
        <f aca="true" t="shared" si="2" ref="G6:G25">-C6+D6</f>
        <v>-1196016.7999999989</v>
      </c>
      <c r="H6" s="8">
        <f aca="true" t="shared" si="3" ref="H6:H26">G6/C6</f>
        <v>-0.08421103913469222</v>
      </c>
      <c r="I6" s="14"/>
      <c r="J6" s="4" t="s">
        <v>12</v>
      </c>
      <c r="K6" s="91" t="s">
        <v>20</v>
      </c>
      <c r="L6" s="91" t="s">
        <v>20</v>
      </c>
      <c r="M6" s="91" t="s">
        <v>20</v>
      </c>
      <c r="N6" s="19"/>
    </row>
    <row r="7" spans="1:14" ht="17.25">
      <c r="A7" s="4" t="s">
        <v>21</v>
      </c>
      <c r="B7" s="6">
        <v>98361103.94</v>
      </c>
      <c r="C7" s="6">
        <v>87747363.43</v>
      </c>
      <c r="D7" s="6">
        <f>M8</f>
        <v>87504081.34</v>
      </c>
      <c r="E7" s="6">
        <f t="shared" si="0"/>
        <v>-10613740.50999999</v>
      </c>
      <c r="F7" s="8">
        <f t="shared" si="1"/>
        <v>-0.10790587015447023</v>
      </c>
      <c r="G7" s="6">
        <f t="shared" si="2"/>
        <v>-243282.09000000358</v>
      </c>
      <c r="H7" s="8">
        <f t="shared" si="3"/>
        <v>-0.002772528774543529</v>
      </c>
      <c r="I7" s="14"/>
      <c r="J7" s="4" t="s">
        <v>19</v>
      </c>
      <c r="K7" s="5">
        <v>13006596.21</v>
      </c>
      <c r="L7" s="5">
        <v>0</v>
      </c>
      <c r="M7" s="6">
        <f>K7+L7</f>
        <v>13006596.21</v>
      </c>
      <c r="N7" s="19"/>
    </row>
    <row r="8" spans="1:14" ht="17.25">
      <c r="A8" s="4" t="s">
        <v>22</v>
      </c>
      <c r="B8" s="6">
        <v>1084982.9</v>
      </c>
      <c r="C8" s="6">
        <v>690892.27</v>
      </c>
      <c r="D8" s="6">
        <f>M9</f>
        <v>1110619.47</v>
      </c>
      <c r="E8" s="6">
        <f t="shared" si="0"/>
        <v>-394090.6299999999</v>
      </c>
      <c r="F8" s="8">
        <f t="shared" si="1"/>
        <v>-0.36322289503364513</v>
      </c>
      <c r="G8" s="6">
        <f t="shared" si="2"/>
        <v>419727.19999999995</v>
      </c>
      <c r="H8" s="8">
        <f t="shared" si="3"/>
        <v>0.6075146853213453</v>
      </c>
      <c r="I8" s="14"/>
      <c r="J8" s="4" t="s">
        <v>21</v>
      </c>
      <c r="K8" s="5">
        <v>87504081.34</v>
      </c>
      <c r="L8" s="5">
        <v>0</v>
      </c>
      <c r="M8" s="6">
        <f>K8+L8</f>
        <v>87504081.34</v>
      </c>
      <c r="N8" s="19"/>
    </row>
    <row r="9" spans="1:14" ht="17.25">
      <c r="A9" s="4" t="s">
        <v>23</v>
      </c>
      <c r="B9" s="6">
        <v>1734927.34</v>
      </c>
      <c r="C9" s="6">
        <v>6561518.83</v>
      </c>
      <c r="D9" s="6">
        <f>M10</f>
        <v>5324569.38</v>
      </c>
      <c r="E9" s="6">
        <f t="shared" si="0"/>
        <v>4826591.49</v>
      </c>
      <c r="F9" s="8">
        <f t="shared" si="1"/>
        <v>2.7820136202361074</v>
      </c>
      <c r="G9" s="6">
        <f t="shared" si="2"/>
        <v>-1236949.4500000002</v>
      </c>
      <c r="H9" s="8">
        <f t="shared" si="3"/>
        <v>-0.18851572052868742</v>
      </c>
      <c r="I9" s="14"/>
      <c r="J9" s="4" t="s">
        <v>24</v>
      </c>
      <c r="K9" s="5">
        <v>1110619.47</v>
      </c>
      <c r="L9" s="5">
        <v>0</v>
      </c>
      <c r="M9" s="6">
        <f>K9+L9</f>
        <v>1110619.47</v>
      </c>
      <c r="N9" s="19"/>
    </row>
    <row r="10" spans="1:14" ht="17.25">
      <c r="A10" s="4" t="s">
        <v>25</v>
      </c>
      <c r="B10" s="6">
        <v>49082066.12</v>
      </c>
      <c r="C10" s="6">
        <v>48579973.76</v>
      </c>
      <c r="D10" s="6">
        <f>M12</f>
        <v>47989748.92</v>
      </c>
      <c r="E10" s="6">
        <f t="shared" si="0"/>
        <v>-502092.3599999994</v>
      </c>
      <c r="F10" s="8">
        <f t="shared" si="1"/>
        <v>-0.010229650047176934</v>
      </c>
      <c r="G10" s="6">
        <f t="shared" si="2"/>
        <v>-590224.8399999961</v>
      </c>
      <c r="H10" s="8">
        <f t="shared" si="3"/>
        <v>-0.012149550407661566</v>
      </c>
      <c r="I10" s="14"/>
      <c r="J10" s="4" t="s">
        <v>23</v>
      </c>
      <c r="K10" s="5">
        <v>5324569.38</v>
      </c>
      <c r="L10" s="5">
        <v>0</v>
      </c>
      <c r="M10" s="6">
        <f>K10+L10</f>
        <v>5324569.38</v>
      </c>
      <c r="N10" s="19"/>
    </row>
    <row r="11" spans="1:14" ht="17.25">
      <c r="A11" s="4" t="s">
        <v>26</v>
      </c>
      <c r="B11" s="6">
        <v>4554740.16</v>
      </c>
      <c r="C11" s="6">
        <v>4944287.73</v>
      </c>
      <c r="D11" s="6">
        <f>M13</f>
        <v>5276572.15</v>
      </c>
      <c r="E11" s="6">
        <f t="shared" si="0"/>
        <v>389547.5700000003</v>
      </c>
      <c r="F11" s="8">
        <f t="shared" si="1"/>
        <v>0.0855257503866039</v>
      </c>
      <c r="G11" s="6">
        <f t="shared" si="2"/>
        <v>332284.4199999999</v>
      </c>
      <c r="H11" s="8">
        <f t="shared" si="3"/>
        <v>0.06720572065088937</v>
      </c>
      <c r="I11" s="14"/>
      <c r="J11" s="4" t="s">
        <v>27</v>
      </c>
      <c r="K11" s="5">
        <v>0</v>
      </c>
      <c r="L11" s="5">
        <v>0</v>
      </c>
      <c r="M11" s="6">
        <v>0</v>
      </c>
      <c r="N11" s="19"/>
    </row>
    <row r="12" spans="1:14" ht="17.25">
      <c r="A12" s="4" t="s">
        <v>28</v>
      </c>
      <c r="B12" s="6">
        <v>7679911.98</v>
      </c>
      <c r="C12" s="6">
        <v>7122066.07</v>
      </c>
      <c r="D12" s="6">
        <f aca="true" t="shared" si="4" ref="D12:D25">M15</f>
        <v>6673154.58</v>
      </c>
      <c r="E12" s="6">
        <f t="shared" si="0"/>
        <v>-557845.9100000001</v>
      </c>
      <c r="F12" s="8">
        <f t="shared" si="1"/>
        <v>-0.07263701868624803</v>
      </c>
      <c r="G12" s="6">
        <f t="shared" si="2"/>
        <v>-448911.4900000002</v>
      </c>
      <c r="H12" s="8">
        <f t="shared" si="3"/>
        <v>-0.06303107631799885</v>
      </c>
      <c r="I12" s="14"/>
      <c r="J12" s="4" t="s">
        <v>25</v>
      </c>
      <c r="K12" s="5">
        <v>48013420.34</v>
      </c>
      <c r="L12" s="5">
        <v>-23671.42</v>
      </c>
      <c r="M12" s="6">
        <f>K12+L11+L12</f>
        <v>47989748.92</v>
      </c>
      <c r="N12" s="19"/>
    </row>
    <row r="13" spans="1:14" ht="17.25">
      <c r="A13" s="4" t="s">
        <v>29</v>
      </c>
      <c r="B13" s="6">
        <v>1509602.88</v>
      </c>
      <c r="C13" s="6">
        <v>1424024.68</v>
      </c>
      <c r="D13" s="6">
        <f t="shared" si="4"/>
        <v>1364391.47</v>
      </c>
      <c r="E13" s="6">
        <f t="shared" si="0"/>
        <v>-85578.19999999995</v>
      </c>
      <c r="F13" s="8">
        <f t="shared" si="1"/>
        <v>-0.05668921352349299</v>
      </c>
      <c r="G13" s="6">
        <f t="shared" si="2"/>
        <v>-59633.20999999996</v>
      </c>
      <c r="H13" s="8">
        <f t="shared" si="3"/>
        <v>-0.04187652843207743</v>
      </c>
      <c r="I13" s="14"/>
      <c r="J13" s="4" t="s">
        <v>26</v>
      </c>
      <c r="K13" s="5">
        <v>5276572.15</v>
      </c>
      <c r="L13" s="5">
        <v>0</v>
      </c>
      <c r="M13" s="6">
        <f>K13+L13+L14</f>
        <v>5276572.15</v>
      </c>
      <c r="N13" s="19"/>
    </row>
    <row r="14" spans="1:14" ht="17.25">
      <c r="A14" s="4" t="s">
        <v>30</v>
      </c>
      <c r="B14" s="6">
        <v>12090619.33</v>
      </c>
      <c r="C14" s="6">
        <v>14077819.6</v>
      </c>
      <c r="D14" s="6">
        <f t="shared" si="4"/>
        <v>16018525.72</v>
      </c>
      <c r="E14" s="6">
        <f t="shared" si="0"/>
        <v>1987200.2699999996</v>
      </c>
      <c r="F14" s="8">
        <f t="shared" si="1"/>
        <v>0.16435884843956952</v>
      </c>
      <c r="G14" s="6">
        <f t="shared" si="2"/>
        <v>1940706.120000001</v>
      </c>
      <c r="H14" s="8">
        <f t="shared" si="3"/>
        <v>0.13785558951188728</v>
      </c>
      <c r="I14" s="14"/>
      <c r="J14" s="4" t="s">
        <v>31</v>
      </c>
      <c r="K14" s="5">
        <v>0</v>
      </c>
      <c r="L14" s="5">
        <v>0</v>
      </c>
      <c r="M14" s="6">
        <v>0</v>
      </c>
      <c r="N14" s="19"/>
    </row>
    <row r="15" spans="1:14" ht="17.25">
      <c r="A15" s="4" t="s">
        <v>32</v>
      </c>
      <c r="B15" s="6">
        <v>898209.24</v>
      </c>
      <c r="C15" s="6">
        <v>911826.3</v>
      </c>
      <c r="D15" s="6">
        <f t="shared" si="4"/>
        <v>911690.5</v>
      </c>
      <c r="E15" s="6">
        <f t="shared" si="0"/>
        <v>13617.060000000056</v>
      </c>
      <c r="F15" s="8">
        <f t="shared" si="1"/>
        <v>0.015160231484592673</v>
      </c>
      <c r="G15" s="6">
        <f t="shared" si="2"/>
        <v>-135.80000000004657</v>
      </c>
      <c r="H15" s="8">
        <f t="shared" si="3"/>
        <v>-0.0001489318744151672</v>
      </c>
      <c r="I15" s="14"/>
      <c r="J15" s="4" t="s">
        <v>28</v>
      </c>
      <c r="K15" s="5">
        <v>6673154.58</v>
      </c>
      <c r="L15" s="5">
        <v>0</v>
      </c>
      <c r="M15" s="6">
        <f aca="true" t="shared" si="5" ref="M15:M28">K15+L15</f>
        <v>6673154.58</v>
      </c>
      <c r="N15" s="19"/>
    </row>
    <row r="16" spans="1:14" ht="17.25">
      <c r="A16" s="4" t="s">
        <v>33</v>
      </c>
      <c r="B16" s="6">
        <v>2432611.78</v>
      </c>
      <c r="C16" s="6">
        <v>2322217.7</v>
      </c>
      <c r="D16" s="6">
        <f t="shared" si="4"/>
        <v>2594152.12</v>
      </c>
      <c r="E16" s="6">
        <f t="shared" si="0"/>
        <v>-110394.07999999961</v>
      </c>
      <c r="F16" s="8">
        <f t="shared" si="1"/>
        <v>-0.04538088687542227</v>
      </c>
      <c r="G16" s="6">
        <f t="shared" si="2"/>
        <v>271934.4199999999</v>
      </c>
      <c r="H16" s="8">
        <f t="shared" si="3"/>
        <v>0.11710117445061241</v>
      </c>
      <c r="I16" s="14"/>
      <c r="J16" s="4" t="s">
        <v>29</v>
      </c>
      <c r="K16" s="5">
        <v>1364391.47</v>
      </c>
      <c r="L16" s="5">
        <v>0</v>
      </c>
      <c r="M16" s="6">
        <f t="shared" si="5"/>
        <v>1364391.47</v>
      </c>
      <c r="N16" s="19"/>
    </row>
    <row r="17" spans="1:14" ht="17.25">
      <c r="A17" s="4" t="s">
        <v>34</v>
      </c>
      <c r="B17" s="6">
        <v>876422.64</v>
      </c>
      <c r="C17" s="6">
        <v>815949.84</v>
      </c>
      <c r="D17" s="6">
        <f t="shared" si="4"/>
        <v>864603.46</v>
      </c>
      <c r="E17" s="6">
        <f t="shared" si="0"/>
        <v>-60472.80000000005</v>
      </c>
      <c r="F17" s="8">
        <f t="shared" si="1"/>
        <v>-0.06899958677470956</v>
      </c>
      <c r="G17" s="6">
        <f t="shared" si="2"/>
        <v>48653.619999999995</v>
      </c>
      <c r="H17" s="8">
        <f t="shared" si="3"/>
        <v>0.059628199694236106</v>
      </c>
      <c r="I17" s="14"/>
      <c r="J17" s="4" t="s">
        <v>35</v>
      </c>
      <c r="K17" s="5">
        <v>16018525.72</v>
      </c>
      <c r="L17" s="5">
        <v>0</v>
      </c>
      <c r="M17" s="6">
        <f t="shared" si="5"/>
        <v>16018525.72</v>
      </c>
      <c r="N17" s="19"/>
    </row>
    <row r="18" spans="1:14" ht="17.25">
      <c r="A18" s="4" t="s">
        <v>36</v>
      </c>
      <c r="B18" s="6">
        <v>14351619.67</v>
      </c>
      <c r="C18" s="6">
        <v>16140656.05</v>
      </c>
      <c r="D18" s="6">
        <f t="shared" si="4"/>
        <v>17919713.31</v>
      </c>
      <c r="E18" s="6">
        <f t="shared" si="0"/>
        <v>1789036.3800000008</v>
      </c>
      <c r="F18" s="8">
        <f t="shared" si="1"/>
        <v>0.12465745477771575</v>
      </c>
      <c r="G18" s="6">
        <f t="shared" si="2"/>
        <v>1779057.259999998</v>
      </c>
      <c r="H18" s="8">
        <f t="shared" si="3"/>
        <v>0.1102221157856838</v>
      </c>
      <c r="I18" s="14"/>
      <c r="J18" s="4" t="s">
        <v>32</v>
      </c>
      <c r="K18" s="5">
        <v>911690.5</v>
      </c>
      <c r="L18" s="5">
        <v>0</v>
      </c>
      <c r="M18" s="6">
        <f t="shared" si="5"/>
        <v>911690.5</v>
      </c>
      <c r="N18" s="19"/>
    </row>
    <row r="19" spans="1:14" ht="17.25">
      <c r="A19" s="4" t="s">
        <v>37</v>
      </c>
      <c r="B19" s="6">
        <v>19511206.81</v>
      </c>
      <c r="C19" s="6">
        <v>21647894.58</v>
      </c>
      <c r="D19" s="6">
        <f t="shared" si="4"/>
        <v>21074940.23</v>
      </c>
      <c r="E19" s="6">
        <f t="shared" si="0"/>
        <v>2136687.7699999996</v>
      </c>
      <c r="F19" s="8">
        <f t="shared" si="1"/>
        <v>0.10951079504241079</v>
      </c>
      <c r="G19" s="6">
        <f t="shared" si="2"/>
        <v>-572954.3499999978</v>
      </c>
      <c r="H19" s="8">
        <f t="shared" si="3"/>
        <v>-0.026466978018700137</v>
      </c>
      <c r="I19" s="14"/>
      <c r="J19" s="4" t="s">
        <v>33</v>
      </c>
      <c r="K19" s="5">
        <v>2594152.12</v>
      </c>
      <c r="L19" s="5">
        <v>0</v>
      </c>
      <c r="M19" s="6">
        <f t="shared" si="5"/>
        <v>2594152.12</v>
      </c>
      <c r="N19" s="19"/>
    </row>
    <row r="20" spans="1:14" ht="17.25">
      <c r="A20" s="4" t="s">
        <v>38</v>
      </c>
      <c r="B20" s="6">
        <v>2164017.71</v>
      </c>
      <c r="C20" s="6">
        <v>2485844.71</v>
      </c>
      <c r="D20" s="6">
        <f t="shared" si="4"/>
        <v>2577818.91</v>
      </c>
      <c r="E20" s="6">
        <f t="shared" si="0"/>
        <v>321827</v>
      </c>
      <c r="F20" s="8">
        <f t="shared" si="1"/>
        <v>0.14871735961902086</v>
      </c>
      <c r="G20" s="6">
        <f t="shared" si="2"/>
        <v>91974.20000000019</v>
      </c>
      <c r="H20" s="8">
        <f t="shared" si="3"/>
        <v>0.036999173612900456</v>
      </c>
      <c r="I20" s="14"/>
      <c r="J20" s="4" t="s">
        <v>34</v>
      </c>
      <c r="K20" s="5">
        <v>864603.46</v>
      </c>
      <c r="L20" s="5">
        <v>0</v>
      </c>
      <c r="M20" s="6">
        <f t="shared" si="5"/>
        <v>864603.46</v>
      </c>
      <c r="N20" s="19"/>
    </row>
    <row r="21" spans="1:14" ht="17.25">
      <c r="A21" s="4" t="s">
        <v>39</v>
      </c>
      <c r="B21" s="6">
        <v>342089079.92</v>
      </c>
      <c r="C21" s="6">
        <v>374855175.42</v>
      </c>
      <c r="D21" s="6">
        <f t="shared" si="4"/>
        <v>394767988.07</v>
      </c>
      <c r="E21" s="6">
        <f t="shared" si="0"/>
        <v>32766095.5</v>
      </c>
      <c r="F21" s="8">
        <f t="shared" si="1"/>
        <v>0.09578234858494339</v>
      </c>
      <c r="G21" s="6">
        <f t="shared" si="2"/>
        <v>19912812.649999976</v>
      </c>
      <c r="H21" s="8">
        <f t="shared" si="3"/>
        <v>0.05312134913887479</v>
      </c>
      <c r="I21" s="14"/>
      <c r="J21" s="4" t="s">
        <v>36</v>
      </c>
      <c r="K21" s="5">
        <v>17919713.31</v>
      </c>
      <c r="L21" s="5">
        <v>0</v>
      </c>
      <c r="M21" s="6">
        <f t="shared" si="5"/>
        <v>17919713.31</v>
      </c>
      <c r="N21" s="19"/>
    </row>
    <row r="22" spans="1:14" ht="17.25">
      <c r="A22" s="4" t="s">
        <v>40</v>
      </c>
      <c r="B22" s="6">
        <v>10721088.2</v>
      </c>
      <c r="C22" s="6">
        <v>11784081.9</v>
      </c>
      <c r="D22" s="6">
        <f t="shared" si="4"/>
        <v>11114815.93</v>
      </c>
      <c r="E22" s="6">
        <f t="shared" si="0"/>
        <v>1062993.7000000011</v>
      </c>
      <c r="F22" s="8">
        <f t="shared" si="1"/>
        <v>0.09914979526052227</v>
      </c>
      <c r="G22" s="6">
        <f t="shared" si="2"/>
        <v>-669265.9700000007</v>
      </c>
      <c r="H22" s="8">
        <f t="shared" si="3"/>
        <v>-0.056794069803605206</v>
      </c>
      <c r="I22" s="14"/>
      <c r="J22" s="4" t="s">
        <v>37</v>
      </c>
      <c r="K22" s="5">
        <v>21074940.23</v>
      </c>
      <c r="L22" s="5">
        <v>0</v>
      </c>
      <c r="M22" s="6">
        <f t="shared" si="5"/>
        <v>21074940.23</v>
      </c>
      <c r="N22" s="19"/>
    </row>
    <row r="23" spans="1:14" ht="17.25">
      <c r="A23" s="4" t="s">
        <v>41</v>
      </c>
      <c r="B23" s="6">
        <v>40690</v>
      </c>
      <c r="C23" s="6">
        <v>49212.73</v>
      </c>
      <c r="D23" s="6">
        <f t="shared" si="4"/>
        <v>54005</v>
      </c>
      <c r="E23" s="6">
        <f t="shared" si="0"/>
        <v>8522.730000000003</v>
      </c>
      <c r="F23" s="8">
        <f t="shared" si="1"/>
        <v>0.20945514868518073</v>
      </c>
      <c r="G23" s="6">
        <f t="shared" si="2"/>
        <v>4792.269999999997</v>
      </c>
      <c r="H23" s="8">
        <f t="shared" si="3"/>
        <v>0.09737866604839839</v>
      </c>
      <c r="I23" s="14"/>
      <c r="J23" s="4" t="s">
        <v>38</v>
      </c>
      <c r="K23" s="5">
        <v>2577818.91</v>
      </c>
      <c r="L23" s="5">
        <v>0</v>
      </c>
      <c r="M23" s="6">
        <f t="shared" si="5"/>
        <v>2577818.91</v>
      </c>
      <c r="N23" s="19"/>
    </row>
    <row r="24" spans="1:14" ht="17.25">
      <c r="A24" s="4" t="s">
        <v>42</v>
      </c>
      <c r="B24" s="6">
        <v>39610.82</v>
      </c>
      <c r="C24" s="6">
        <v>25879.2</v>
      </c>
      <c r="D24" s="6">
        <f t="shared" si="4"/>
        <v>21312.01</v>
      </c>
      <c r="E24" s="6">
        <f t="shared" si="0"/>
        <v>-13731.619999999999</v>
      </c>
      <c r="F24" s="8">
        <f t="shared" si="1"/>
        <v>-0.3466633611725281</v>
      </c>
      <c r="G24" s="6">
        <f t="shared" si="2"/>
        <v>-4567.190000000002</v>
      </c>
      <c r="H24" s="8">
        <f t="shared" si="3"/>
        <v>-0.1764811122445826</v>
      </c>
      <c r="I24" s="14"/>
      <c r="J24" s="4" t="s">
        <v>39</v>
      </c>
      <c r="K24" s="5">
        <v>394767988.07</v>
      </c>
      <c r="L24" s="5">
        <v>0</v>
      </c>
      <c r="M24" s="6">
        <f t="shared" si="5"/>
        <v>394767988.07</v>
      </c>
      <c r="N24" s="19"/>
    </row>
    <row r="25" spans="1:14" ht="17.25">
      <c r="A25" s="4" t="s">
        <v>43</v>
      </c>
      <c r="B25" s="6">
        <v>42700</v>
      </c>
      <c r="C25" s="6">
        <v>27352.5</v>
      </c>
      <c r="D25" s="6">
        <f t="shared" si="4"/>
        <v>20785.61</v>
      </c>
      <c r="E25" s="6">
        <f t="shared" si="0"/>
        <v>-15347.5</v>
      </c>
      <c r="F25" s="8">
        <f t="shared" si="1"/>
        <v>-0.35942622950819675</v>
      </c>
      <c r="G25" s="6">
        <f t="shared" si="2"/>
        <v>-6566.889999999999</v>
      </c>
      <c r="H25" s="8">
        <f t="shared" si="3"/>
        <v>-0.2400837217804588</v>
      </c>
      <c r="I25" s="14"/>
      <c r="J25" s="4" t="s">
        <v>40</v>
      </c>
      <c r="K25" s="5">
        <v>11114815.93</v>
      </c>
      <c r="L25" s="5">
        <v>0</v>
      </c>
      <c r="M25" s="6">
        <f t="shared" si="5"/>
        <v>11114815.93</v>
      </c>
      <c r="N25" s="19"/>
    </row>
    <row r="26" spans="1:14" ht="17.25">
      <c r="A26" s="11" t="s">
        <v>44</v>
      </c>
      <c r="B26" s="11">
        <f>SUM(B6:B25)</f>
        <v>577005482.2300001</v>
      </c>
      <c r="C26" s="11">
        <f>SUM(C6:C25)</f>
        <v>616416650.3100001</v>
      </c>
      <c r="D26" s="11">
        <f>SUM(D6:D25)</f>
        <v>636190084.39</v>
      </c>
      <c r="E26" s="11">
        <f>SUM(E6:E25)</f>
        <v>39411168.08000001</v>
      </c>
      <c r="F26" s="12">
        <f t="shared" si="1"/>
        <v>0.06830293522980832</v>
      </c>
      <c r="G26" s="11">
        <f>SUM(G6:G25)</f>
        <v>19773434.079999976</v>
      </c>
      <c r="H26" s="12">
        <f t="shared" si="3"/>
        <v>0.03207803369694148</v>
      </c>
      <c r="I26" s="14"/>
      <c r="J26" s="4" t="s">
        <v>41</v>
      </c>
      <c r="K26" s="5">
        <v>54005</v>
      </c>
      <c r="L26" s="5">
        <v>0</v>
      </c>
      <c r="M26" s="6">
        <f t="shared" si="5"/>
        <v>54005</v>
      </c>
      <c r="N26" s="19"/>
    </row>
    <row r="27" spans="1:14" ht="17.25">
      <c r="A27" s="7" t="s">
        <v>45</v>
      </c>
      <c r="B27" s="6"/>
      <c r="C27" s="6"/>
      <c r="D27" s="6"/>
      <c r="E27" s="6" t="s">
        <v>10</v>
      </c>
      <c r="F27" s="8" t="s">
        <v>6</v>
      </c>
      <c r="G27" s="6" t="s">
        <v>10</v>
      </c>
      <c r="H27" s="8" t="s">
        <v>10</v>
      </c>
      <c r="I27" s="14"/>
      <c r="J27" s="4" t="s">
        <v>42</v>
      </c>
      <c r="K27" s="5">
        <v>21312.01</v>
      </c>
      <c r="L27" s="5">
        <v>0</v>
      </c>
      <c r="M27" s="6">
        <f t="shared" si="5"/>
        <v>21312.01</v>
      </c>
      <c r="N27" s="19"/>
    </row>
    <row r="28" spans="1:14" ht="17.25">
      <c r="A28" s="4" t="s">
        <v>46</v>
      </c>
      <c r="B28" s="6">
        <v>108381130.38</v>
      </c>
      <c r="C28" s="6">
        <v>116730468.33</v>
      </c>
      <c r="D28" s="6">
        <f>M31</f>
        <v>124243167.93</v>
      </c>
      <c r="E28" s="6">
        <f>-B28+C28</f>
        <v>8349337.950000003</v>
      </c>
      <c r="F28" s="8">
        <f>E28/B28</f>
        <v>0.07703682292965584</v>
      </c>
      <c r="G28" s="6">
        <f>-B28+D28</f>
        <v>15862037.550000012</v>
      </c>
      <c r="H28" s="8">
        <f>G28/B28</f>
        <v>0.1463542361514906</v>
      </c>
      <c r="I28" s="14"/>
      <c r="J28" s="4" t="s">
        <v>43</v>
      </c>
      <c r="K28" s="5">
        <v>20785.61</v>
      </c>
      <c r="L28" s="5">
        <v>0</v>
      </c>
      <c r="M28" s="6">
        <f t="shared" si="5"/>
        <v>20785.61</v>
      </c>
      <c r="N28" s="19"/>
    </row>
    <row r="29" spans="1:14" ht="17.25">
      <c r="A29" s="4" t="s">
        <v>47</v>
      </c>
      <c r="B29" s="6">
        <v>456618.26</v>
      </c>
      <c r="C29" s="6">
        <v>495575.84</v>
      </c>
      <c r="D29" s="6">
        <f>M32</f>
        <v>556303.71</v>
      </c>
      <c r="E29" s="6">
        <f>-B29+C29</f>
        <v>38957.580000000016</v>
      </c>
      <c r="F29" s="8">
        <f>E29/B29</f>
        <v>0.0853176130100448</v>
      </c>
      <c r="G29" s="6">
        <f>-B29+D29</f>
        <v>99685.44999999995</v>
      </c>
      <c r="H29" s="8">
        <f>G29/B29</f>
        <v>0.21831244768879798</v>
      </c>
      <c r="I29" s="14"/>
      <c r="J29" s="4" t="s">
        <v>44</v>
      </c>
      <c r="K29" s="6">
        <f>SUM(K6:K28)</f>
        <v>636213755.81</v>
      </c>
      <c r="L29" s="6">
        <f>SUM(L6:L28)</f>
        <v>-23671.42</v>
      </c>
      <c r="M29" s="6">
        <f>SUM(M6:M28)</f>
        <v>636190084.39</v>
      </c>
      <c r="N29" s="19"/>
    </row>
    <row r="30" spans="1:14" ht="17.25">
      <c r="A30" s="4" t="s">
        <v>10</v>
      </c>
      <c r="B30" s="5" t="s">
        <v>10</v>
      </c>
      <c r="C30" s="6" t="s">
        <v>10</v>
      </c>
      <c r="D30" s="6" t="s">
        <v>10</v>
      </c>
      <c r="E30" s="6" t="s">
        <v>10</v>
      </c>
      <c r="F30" s="8" t="s">
        <v>10</v>
      </c>
      <c r="G30" s="6" t="s">
        <v>10</v>
      </c>
      <c r="H30" s="8" t="s">
        <v>10</v>
      </c>
      <c r="I30" s="14"/>
      <c r="J30" s="4" t="s">
        <v>45</v>
      </c>
      <c r="K30" s="6"/>
      <c r="L30" s="6"/>
      <c r="M30" s="6" t="s">
        <v>10</v>
      </c>
      <c r="N30" s="19"/>
    </row>
    <row r="31" spans="1:14" ht="17.25">
      <c r="A31" s="18"/>
      <c r="B31" s="18"/>
      <c r="C31" s="18"/>
      <c r="D31" s="18"/>
      <c r="E31" s="18"/>
      <c r="F31" s="18"/>
      <c r="G31" s="18"/>
      <c r="H31" s="18"/>
      <c r="I31" s="13"/>
      <c r="J31" s="4" t="s">
        <v>46</v>
      </c>
      <c r="K31" s="5">
        <v>124243167.93</v>
      </c>
      <c r="L31" s="5">
        <v>0</v>
      </c>
      <c r="M31" s="6">
        <f>K31+L31</f>
        <v>124243167.93</v>
      </c>
      <c r="N31" s="19"/>
    </row>
    <row r="32" spans="1:14" ht="17.25">
      <c r="A32" s="2" t="s">
        <v>10</v>
      </c>
      <c r="B32" s="2"/>
      <c r="C32" s="2"/>
      <c r="D32" s="3"/>
      <c r="E32" s="3"/>
      <c r="F32" s="3"/>
      <c r="G32" s="3"/>
      <c r="H32" s="3"/>
      <c r="I32" s="13"/>
      <c r="J32" s="4" t="s">
        <v>47</v>
      </c>
      <c r="K32" s="5">
        <v>556303.71</v>
      </c>
      <c r="L32" s="5">
        <v>0</v>
      </c>
      <c r="M32" s="6">
        <f>K32+L32</f>
        <v>556303.71</v>
      </c>
      <c r="N32" s="19"/>
    </row>
    <row r="33" spans="1:13" ht="17.25">
      <c r="A33" s="2" t="s">
        <v>10</v>
      </c>
      <c r="B33" s="2"/>
      <c r="C33" s="2"/>
      <c r="D33" s="3"/>
      <c r="E33" s="9" t="s">
        <v>10</v>
      </c>
      <c r="F33" s="3"/>
      <c r="G33" s="3"/>
      <c r="H33" s="3"/>
      <c r="I33" s="13"/>
      <c r="J33" s="17"/>
      <c r="K33" s="17"/>
      <c r="L33" s="17"/>
      <c r="M33" s="17"/>
    </row>
    <row r="34" spans="1:9" ht="17.25">
      <c r="A34" s="13" t="s">
        <v>10</v>
      </c>
      <c r="B34" s="13"/>
      <c r="C34" s="13"/>
      <c r="D34" s="13"/>
      <c r="E34" s="16" t="s">
        <v>10</v>
      </c>
      <c r="F34" s="13"/>
      <c r="G34" s="13"/>
      <c r="H34" s="13"/>
      <c r="I34" s="13"/>
    </row>
    <row r="35" spans="1:13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>
      <c r="A40" s="15" t="s">
        <v>48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7.25">
      <c r="A41" s="15" t="s">
        <v>49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10</v>
      </c>
    </row>
    <row r="49" ht="12.75">
      <c r="A49" t="s">
        <v>10</v>
      </c>
    </row>
    <row r="50" ht="12.75">
      <c r="A50" t="s">
        <v>10</v>
      </c>
    </row>
    <row r="51" ht="12.75">
      <c r="A51" t="s">
        <v>10</v>
      </c>
    </row>
    <row r="52" ht="12.75">
      <c r="A52" t="s">
        <v>10</v>
      </c>
    </row>
    <row r="53" ht="12.75">
      <c r="A53" t="s">
        <v>10</v>
      </c>
    </row>
    <row r="54" ht="12.75">
      <c r="A54" t="s">
        <v>10</v>
      </c>
    </row>
    <row r="55" ht="12.75">
      <c r="A55" t="s">
        <v>10</v>
      </c>
    </row>
    <row r="56" ht="12.75">
      <c r="A56" t="s">
        <v>10</v>
      </c>
    </row>
    <row r="57" ht="12.75">
      <c r="A57" t="s">
        <v>10</v>
      </c>
    </row>
    <row r="58" ht="12.75">
      <c r="A58" t="s">
        <v>10</v>
      </c>
    </row>
    <row r="59" ht="12.75">
      <c r="A59" t="s">
        <v>10</v>
      </c>
    </row>
    <row r="60" ht="12.75">
      <c r="A60" t="s">
        <v>9</v>
      </c>
    </row>
    <row r="61" ht="12.75">
      <c r="A61" t="s">
        <v>10</v>
      </c>
    </row>
    <row r="62" ht="12.75">
      <c r="A62" t="s">
        <v>10</v>
      </c>
    </row>
    <row r="63" ht="12.75">
      <c r="A63" t="s">
        <v>10</v>
      </c>
    </row>
    <row r="64" ht="12.75">
      <c r="A64" t="s">
        <v>10</v>
      </c>
    </row>
    <row r="65" ht="12.75">
      <c r="A65" t="s">
        <v>10</v>
      </c>
    </row>
    <row r="66" ht="12.75">
      <c r="A66" t="s">
        <v>10</v>
      </c>
    </row>
    <row r="67" ht="12.75">
      <c r="A67" t="s">
        <v>10</v>
      </c>
    </row>
    <row r="68" ht="12.75">
      <c r="A68" t="s">
        <v>10</v>
      </c>
    </row>
    <row r="69" ht="12.75">
      <c r="A69" t="s">
        <v>9</v>
      </c>
    </row>
    <row r="70" ht="12.75">
      <c r="A70" t="s">
        <v>10</v>
      </c>
    </row>
    <row r="71" ht="12.75">
      <c r="A71" t="s">
        <v>10</v>
      </c>
    </row>
    <row r="72" ht="12.75">
      <c r="A72" t="s">
        <v>10</v>
      </c>
    </row>
    <row r="73" ht="12.75">
      <c r="A73" t="s">
        <v>10</v>
      </c>
    </row>
    <row r="74" ht="12.75">
      <c r="A74" t="s">
        <v>10</v>
      </c>
    </row>
    <row r="75" ht="12.75">
      <c r="A75" t="s">
        <v>10</v>
      </c>
    </row>
    <row r="76" ht="12.75">
      <c r="A76" t="s">
        <v>10</v>
      </c>
    </row>
    <row r="77" ht="12.75">
      <c r="A77" t="s">
        <v>10</v>
      </c>
    </row>
    <row r="78" ht="12.75">
      <c r="A78" t="s">
        <v>10</v>
      </c>
    </row>
    <row r="79" ht="12.75">
      <c r="A79" t="s">
        <v>10</v>
      </c>
    </row>
    <row r="80" ht="12.75">
      <c r="A80" t="s">
        <v>10</v>
      </c>
    </row>
    <row r="81" ht="12.75">
      <c r="A81" t="s">
        <v>10</v>
      </c>
    </row>
    <row r="82" ht="12.75">
      <c r="A82" t="s">
        <v>10</v>
      </c>
    </row>
    <row r="83" ht="12.75">
      <c r="A83" t="s">
        <v>10</v>
      </c>
    </row>
    <row r="84" ht="12.75">
      <c r="A84" t="s">
        <v>10</v>
      </c>
    </row>
    <row r="85" ht="12.75">
      <c r="A85" t="s">
        <v>10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M208"/>
  <sheetViews>
    <sheetView showZeros="0" showOutlineSymbols="0" zoomScale="87" zoomScaleNormal="87" zoomScalePageLayoutView="0" workbookViewId="0" topLeftCell="A1">
      <selection activeCell="B17" sqref="B16:B17"/>
    </sheetView>
  </sheetViews>
  <sheetFormatPr defaultColWidth="13.7109375" defaultRowHeight="12.75"/>
  <cols>
    <col min="1" max="16384" width="13.7109375" style="23" customWidth="1"/>
  </cols>
  <sheetData>
    <row r="1" spans="1:4" ht="15">
      <c r="A1" s="20" t="s">
        <v>56</v>
      </c>
      <c r="B1" s="21"/>
      <c r="C1" s="21"/>
      <c r="D1" s="22"/>
    </row>
    <row r="2" spans="1:4" ht="15">
      <c r="A2" s="24" t="s">
        <v>57</v>
      </c>
      <c r="B2" s="21"/>
      <c r="C2" s="21"/>
      <c r="D2" s="22"/>
    </row>
    <row r="3" spans="1:4" ht="15">
      <c r="A3" s="24" t="s">
        <v>58</v>
      </c>
      <c r="B3" s="21"/>
      <c r="C3" s="25"/>
      <c r="D3" s="22"/>
    </row>
    <row r="4" spans="1:4" ht="15">
      <c r="A4" s="26"/>
      <c r="B4" s="27"/>
      <c r="C4" s="28"/>
      <c r="D4" s="22"/>
    </row>
    <row r="5" spans="1:4" ht="15">
      <c r="A5" s="26"/>
      <c r="B5" s="27"/>
      <c r="C5" s="27" t="s">
        <v>59</v>
      </c>
      <c r="D5" s="22"/>
    </row>
    <row r="6" spans="1:4" ht="15">
      <c r="A6" s="29"/>
      <c r="B6" s="30" t="s">
        <v>60</v>
      </c>
      <c r="C6" s="31"/>
      <c r="D6" s="32"/>
    </row>
    <row r="7" spans="1:4" ht="15">
      <c r="A7" s="33" t="s">
        <v>61</v>
      </c>
      <c r="B7" s="34"/>
      <c r="C7" s="35" t="s">
        <v>62</v>
      </c>
      <c r="D7" s="32"/>
    </row>
    <row r="8" spans="1:4" ht="15">
      <c r="A8" s="33"/>
      <c r="B8" s="36" t="s">
        <v>63</v>
      </c>
      <c r="C8" s="35" t="s">
        <v>64</v>
      </c>
      <c r="D8" s="32"/>
    </row>
    <row r="9" spans="1:4" ht="15">
      <c r="A9" s="29" t="s">
        <v>65</v>
      </c>
      <c r="B9" s="37"/>
      <c r="C9" s="38"/>
      <c r="D9" s="32"/>
    </row>
    <row r="10" spans="1:4" ht="15">
      <c r="A10" s="33" t="s">
        <v>66</v>
      </c>
      <c r="B10" s="39">
        <v>2808531</v>
      </c>
      <c r="C10" s="40">
        <v>0.0072</v>
      </c>
      <c r="D10" s="32"/>
    </row>
    <row r="11" spans="1:4" ht="15">
      <c r="A11" s="29" t="s">
        <v>67</v>
      </c>
      <c r="B11" s="41">
        <v>1610418</v>
      </c>
      <c r="C11" s="42">
        <v>0.0041</v>
      </c>
      <c r="D11" s="32"/>
    </row>
    <row r="12" spans="1:4" ht="15">
      <c r="A12" s="29" t="s">
        <v>68</v>
      </c>
      <c r="B12" s="41">
        <v>1311284</v>
      </c>
      <c r="C12" s="42">
        <v>0.0034</v>
      </c>
      <c r="D12" s="32"/>
    </row>
    <row r="13" spans="1:4" ht="15">
      <c r="A13" s="29" t="s">
        <v>69</v>
      </c>
      <c r="B13" s="41">
        <v>1793070</v>
      </c>
      <c r="C13" s="42">
        <v>0.0046</v>
      </c>
      <c r="D13" s="32"/>
    </row>
    <row r="14" spans="1:4" ht="15">
      <c r="A14" s="29" t="s">
        <v>70</v>
      </c>
      <c r="B14" s="41">
        <v>1156051</v>
      </c>
      <c r="C14" s="42">
        <v>0.003</v>
      </c>
      <c r="D14" s="32"/>
    </row>
    <row r="15" spans="1:4" ht="15">
      <c r="A15" s="29" t="s">
        <v>71</v>
      </c>
      <c r="B15" s="41">
        <v>1414963</v>
      </c>
      <c r="C15" s="42">
        <v>0.0036</v>
      </c>
      <c r="D15" s="32"/>
    </row>
    <row r="16" spans="1:4" ht="15">
      <c r="A16" s="29" t="s">
        <v>72</v>
      </c>
      <c r="B16" s="41">
        <v>1221916</v>
      </c>
      <c r="C16" s="42">
        <v>0.0031</v>
      </c>
      <c r="D16" s="32"/>
    </row>
    <row r="17" spans="1:4" ht="15">
      <c r="A17" s="29" t="s">
        <v>73</v>
      </c>
      <c r="B17" s="41">
        <v>1332669</v>
      </c>
      <c r="C17" s="42">
        <v>0.0034</v>
      </c>
      <c r="D17" s="32"/>
    </row>
    <row r="18" spans="1:4" ht="15">
      <c r="A18" s="29" t="s">
        <v>74</v>
      </c>
      <c r="B18" s="41">
        <v>130644</v>
      </c>
      <c r="C18" s="42">
        <v>0.0003</v>
      </c>
      <c r="D18" s="32"/>
    </row>
    <row r="19" spans="1:4" ht="15">
      <c r="A19" s="29" t="s">
        <v>75</v>
      </c>
      <c r="B19" s="41">
        <v>2506066</v>
      </c>
      <c r="C19" s="42">
        <v>0.0064</v>
      </c>
      <c r="D19" s="32"/>
    </row>
    <row r="20" spans="1:4" ht="15">
      <c r="A20" s="29" t="s">
        <v>76</v>
      </c>
      <c r="B20" s="41">
        <v>133484</v>
      </c>
      <c r="C20" s="42">
        <v>0.0003</v>
      </c>
      <c r="D20" s="32"/>
    </row>
    <row r="21" spans="1:4" ht="15">
      <c r="A21" s="29" t="s">
        <v>77</v>
      </c>
      <c r="B21" s="41">
        <v>338641</v>
      </c>
      <c r="C21" s="42">
        <v>0.0009</v>
      </c>
      <c r="D21" s="32"/>
    </row>
    <row r="22" spans="1:4" ht="15">
      <c r="A22" s="29" t="s">
        <v>78</v>
      </c>
      <c r="B22" s="41">
        <v>1666473</v>
      </c>
      <c r="C22" s="42">
        <v>0.0043</v>
      </c>
      <c r="D22" s="32"/>
    </row>
    <row r="23" spans="1:4" ht="15">
      <c r="A23" s="29" t="s">
        <v>79</v>
      </c>
      <c r="B23" s="41">
        <v>150461</v>
      </c>
      <c r="C23" s="42">
        <v>0.0004</v>
      </c>
      <c r="D23" s="32"/>
    </row>
    <row r="24" spans="1:4" ht="15">
      <c r="A24" s="29" t="s">
        <v>80</v>
      </c>
      <c r="B24" s="41">
        <v>2024499</v>
      </c>
      <c r="C24" s="42">
        <v>0.0052</v>
      </c>
      <c r="D24" s="32"/>
    </row>
    <row r="25" spans="1:4" ht="15">
      <c r="A25" s="29" t="s">
        <v>81</v>
      </c>
      <c r="B25" s="41">
        <v>435552</v>
      </c>
      <c r="C25" s="42">
        <v>0.0011</v>
      </c>
      <c r="D25" s="32"/>
    </row>
    <row r="26" spans="1:4" ht="15">
      <c r="A26" s="29" t="s">
        <v>82</v>
      </c>
      <c r="B26" s="41">
        <v>709731</v>
      </c>
      <c r="C26" s="42">
        <v>0.0018</v>
      </c>
      <c r="D26" s="32"/>
    </row>
    <row r="27" spans="1:4" ht="15">
      <c r="A27" s="29" t="s">
        <v>83</v>
      </c>
      <c r="B27" s="41">
        <v>778500</v>
      </c>
      <c r="C27" s="42">
        <v>0.002</v>
      </c>
      <c r="D27" s="32"/>
    </row>
    <row r="28" spans="1:4" ht="15">
      <c r="A28" s="29" t="s">
        <v>84</v>
      </c>
      <c r="B28" s="41">
        <v>1111</v>
      </c>
      <c r="C28" s="42">
        <v>4E-05</v>
      </c>
      <c r="D28" s="32"/>
    </row>
    <row r="29" spans="1:4" ht="15">
      <c r="A29" s="29" t="s">
        <v>85</v>
      </c>
      <c r="B29" s="41">
        <v>4003</v>
      </c>
      <c r="C29" s="42">
        <v>4E-05</v>
      </c>
      <c r="D29" s="32"/>
    </row>
    <row r="30" spans="1:4" ht="15">
      <c r="A30" s="29" t="s">
        <v>86</v>
      </c>
      <c r="B30" s="41">
        <v>8819813</v>
      </c>
      <c r="C30" s="42">
        <v>0.0225</v>
      </c>
      <c r="D30" s="32"/>
    </row>
    <row r="31" spans="1:4" ht="15">
      <c r="A31" s="29" t="s">
        <v>87</v>
      </c>
      <c r="B31" s="41">
        <v>30347881</v>
      </c>
      <c r="C31" s="42">
        <v>0.0776</v>
      </c>
      <c r="D31" s="32"/>
    </row>
    <row r="32" spans="1:4" ht="15">
      <c r="A32" s="43" t="s">
        <v>88</v>
      </c>
      <c r="B32" s="44">
        <v>243221079</v>
      </c>
      <c r="C32" s="45">
        <v>0.6216</v>
      </c>
      <c r="D32" s="32"/>
    </row>
    <row r="33" spans="1:4" ht="15">
      <c r="A33" s="43" t="s">
        <v>89</v>
      </c>
      <c r="B33" s="41"/>
      <c r="C33" s="42"/>
      <c r="D33" s="32"/>
    </row>
    <row r="34" spans="1:4" ht="15">
      <c r="A34" s="33" t="s">
        <v>90</v>
      </c>
      <c r="B34" s="39">
        <v>9603875</v>
      </c>
      <c r="C34" s="40">
        <v>0.0245</v>
      </c>
      <c r="D34" s="32"/>
    </row>
    <row r="35" spans="1:4" ht="15">
      <c r="A35" s="29" t="s">
        <v>91</v>
      </c>
      <c r="B35" s="41">
        <v>3648896</v>
      </c>
      <c r="C35" s="42">
        <v>0.0093</v>
      </c>
      <c r="D35" s="32"/>
    </row>
    <row r="36" spans="1:4" ht="15">
      <c r="A36" s="29" t="s">
        <v>92</v>
      </c>
      <c r="B36" s="41">
        <v>17122326</v>
      </c>
      <c r="C36" s="42">
        <v>0.0438</v>
      </c>
      <c r="D36" s="32"/>
    </row>
    <row r="37" spans="1:4" ht="15">
      <c r="A37" s="29" t="s">
        <v>93</v>
      </c>
      <c r="B37" s="41">
        <v>12308148</v>
      </c>
      <c r="C37" s="42">
        <v>0.0315</v>
      </c>
      <c r="D37" s="32"/>
    </row>
    <row r="38" spans="1:4" ht="15">
      <c r="A38" s="29" t="s">
        <v>94</v>
      </c>
      <c r="B38" s="41">
        <v>2251042</v>
      </c>
      <c r="C38" s="42">
        <v>0.0058</v>
      </c>
      <c r="D38" s="32"/>
    </row>
    <row r="39" spans="1:4" ht="15">
      <c r="A39" s="29" t="s">
        <v>95</v>
      </c>
      <c r="B39" s="41">
        <v>1533673</v>
      </c>
      <c r="C39" s="42">
        <v>0.0039</v>
      </c>
      <c r="D39" s="32"/>
    </row>
    <row r="40" spans="1:4" ht="15">
      <c r="A40" s="29" t="s">
        <v>96</v>
      </c>
      <c r="B40" s="41">
        <v>4144356</v>
      </c>
      <c r="C40" s="42">
        <v>0.0106</v>
      </c>
      <c r="D40" s="32"/>
    </row>
    <row r="41" spans="1:4" ht="15">
      <c r="A41" s="29" t="s">
        <v>97</v>
      </c>
      <c r="B41" s="41">
        <v>747146</v>
      </c>
      <c r="C41" s="42">
        <v>0.0019</v>
      </c>
      <c r="D41" s="32"/>
    </row>
    <row r="42" spans="1:4" ht="15">
      <c r="A42" s="29" t="s">
        <v>98</v>
      </c>
      <c r="B42" s="41">
        <v>938303</v>
      </c>
      <c r="C42" s="42">
        <v>0.0024</v>
      </c>
      <c r="D42" s="32"/>
    </row>
    <row r="43" spans="1:4" ht="15">
      <c r="A43" s="29" t="s">
        <v>99</v>
      </c>
      <c r="B43" s="41">
        <v>52297766</v>
      </c>
      <c r="C43" s="42">
        <v>0.1337</v>
      </c>
      <c r="D43" s="32"/>
    </row>
    <row r="44" spans="1:4" ht="15">
      <c r="A44" s="43"/>
      <c r="B44" s="44"/>
      <c r="C44" s="45"/>
      <c r="D44" s="32"/>
    </row>
    <row r="45" spans="1:4" ht="15">
      <c r="A45" s="33" t="s">
        <v>100</v>
      </c>
      <c r="B45" s="39">
        <v>653537</v>
      </c>
      <c r="C45" s="40">
        <v>0.0017</v>
      </c>
      <c r="D45" s="32"/>
    </row>
    <row r="46" spans="1:4" ht="15">
      <c r="A46" s="29" t="s">
        <v>101</v>
      </c>
      <c r="B46" s="41">
        <v>341117</v>
      </c>
      <c r="C46" s="42">
        <v>0.0009</v>
      </c>
      <c r="D46" s="32"/>
    </row>
    <row r="47" spans="1:4" ht="15">
      <c r="A47" s="29" t="s">
        <v>102</v>
      </c>
      <c r="B47" s="41">
        <v>5321930</v>
      </c>
      <c r="C47" s="42">
        <v>0.0136</v>
      </c>
      <c r="D47" s="32"/>
    </row>
    <row r="48" spans="1:4" ht="15">
      <c r="A48" s="29" t="s">
        <v>103</v>
      </c>
      <c r="B48" s="41">
        <v>22685496</v>
      </c>
      <c r="C48" s="42">
        <v>0.058</v>
      </c>
      <c r="D48" s="32"/>
    </row>
    <row r="49" spans="1:4" ht="15">
      <c r="A49" s="29" t="s">
        <v>104</v>
      </c>
      <c r="B49" s="41">
        <v>2584021</v>
      </c>
      <c r="C49" s="42">
        <v>0.0066</v>
      </c>
      <c r="D49" s="32"/>
    </row>
    <row r="50" spans="1:4" ht="15">
      <c r="A50" s="29" t="s">
        <v>105</v>
      </c>
      <c r="B50" s="41">
        <v>18636434</v>
      </c>
      <c r="C50" s="42">
        <v>0.0476</v>
      </c>
      <c r="D50" s="32"/>
    </row>
    <row r="51" spans="1:4" ht="15">
      <c r="A51" s="29" t="s">
        <v>106</v>
      </c>
      <c r="B51" s="41">
        <v>10117794</v>
      </c>
      <c r="C51" s="42">
        <v>0.0259</v>
      </c>
      <c r="D51" s="32"/>
    </row>
    <row r="52" spans="1:4" ht="15">
      <c r="A52" s="29" t="s">
        <v>107</v>
      </c>
      <c r="B52" s="41">
        <v>26528608</v>
      </c>
      <c r="C52" s="42">
        <v>0.0678</v>
      </c>
      <c r="D52" s="32"/>
    </row>
    <row r="53" spans="1:4" ht="15">
      <c r="A53" s="29" t="s">
        <v>108</v>
      </c>
      <c r="B53" s="41">
        <v>1732209</v>
      </c>
      <c r="C53" s="42">
        <v>0.0044</v>
      </c>
      <c r="D53" s="32"/>
    </row>
    <row r="54" spans="1:4" ht="15">
      <c r="A54" s="29" t="s">
        <v>109</v>
      </c>
      <c r="B54" s="41">
        <v>88601145</v>
      </c>
      <c r="C54" s="42">
        <v>0.2265</v>
      </c>
      <c r="D54" s="32"/>
    </row>
    <row r="55" spans="1:4" ht="15">
      <c r="A55" s="43" t="s">
        <v>110</v>
      </c>
      <c r="B55" s="44">
        <v>7133205</v>
      </c>
      <c r="C55" s="45">
        <v>0.0182</v>
      </c>
      <c r="D55" s="32"/>
    </row>
    <row r="56" spans="1:4" ht="15">
      <c r="A56" s="43" t="s">
        <v>111</v>
      </c>
      <c r="B56" s="44">
        <v>391253194</v>
      </c>
      <c r="C56" s="45">
        <v>1</v>
      </c>
      <c r="D56" s="32"/>
    </row>
    <row r="57" spans="1:3" ht="15">
      <c r="A57" s="46"/>
      <c r="B57" s="46"/>
      <c r="C57" s="46"/>
    </row>
    <row r="126" spans="24:195" ht="15">
      <c r="X126" s="47">
        <f aca="true" t="shared" si="0" ref="X126:X148">SUM(L126:S126)</f>
        <v>0</v>
      </c>
      <c r="AK126" s="47">
        <f aca="true" t="shared" si="1" ref="AK126:AK157">SUM(Y126:AJ126)</f>
        <v>0</v>
      </c>
      <c r="AO126" s="27"/>
      <c r="AP126" s="27"/>
      <c r="AQ126" s="27"/>
      <c r="AR126" s="27"/>
      <c r="AS126" s="27"/>
      <c r="GE126" s="27"/>
      <c r="GF126" s="27"/>
      <c r="GG126" s="27"/>
      <c r="GH126" s="27"/>
      <c r="GI126" s="27"/>
      <c r="GJ126" s="27"/>
      <c r="GK126" s="48">
        <f aca="true" t="shared" si="2" ref="GK126:GK148">(+X126)</f>
        <v>0</v>
      </c>
      <c r="GL126" s="48">
        <f aca="true" t="shared" si="3" ref="GL126:GL148">(+AK126)</f>
        <v>0</v>
      </c>
      <c r="GM126" s="33"/>
    </row>
    <row r="127" spans="24:195" ht="15">
      <c r="X127" s="49">
        <f t="shared" si="0"/>
        <v>0</v>
      </c>
      <c r="AK127" s="49">
        <f t="shared" si="1"/>
        <v>0</v>
      </c>
      <c r="AO127" s="27"/>
      <c r="AP127" s="27"/>
      <c r="AQ127" s="27"/>
      <c r="AR127" s="27"/>
      <c r="AS127" s="27"/>
      <c r="GE127" s="27"/>
      <c r="GF127" s="27"/>
      <c r="GG127" s="27"/>
      <c r="GH127" s="27"/>
      <c r="GI127" s="27"/>
      <c r="GJ127" s="27"/>
      <c r="GK127" s="37">
        <f t="shared" si="2"/>
        <v>0</v>
      </c>
      <c r="GL127" s="37">
        <f t="shared" si="3"/>
        <v>0</v>
      </c>
      <c r="GM127" s="33"/>
    </row>
    <row r="128" spans="24:195" ht="15">
      <c r="X128" s="49">
        <f t="shared" si="0"/>
        <v>0</v>
      </c>
      <c r="AK128" s="49">
        <f t="shared" si="1"/>
        <v>0</v>
      </c>
      <c r="AO128" s="27"/>
      <c r="AP128" s="27"/>
      <c r="AQ128" s="27"/>
      <c r="AR128" s="27"/>
      <c r="AS128" s="27"/>
      <c r="GE128" s="27"/>
      <c r="GF128" s="27"/>
      <c r="GG128" s="27"/>
      <c r="GH128" s="27"/>
      <c r="GI128" s="27"/>
      <c r="GJ128" s="27"/>
      <c r="GK128" s="37">
        <f t="shared" si="2"/>
        <v>0</v>
      </c>
      <c r="GL128" s="37">
        <f t="shared" si="3"/>
        <v>0</v>
      </c>
      <c r="GM128" s="33"/>
    </row>
    <row r="129" spans="24:195" ht="15">
      <c r="X129" s="49">
        <f t="shared" si="0"/>
        <v>0</v>
      </c>
      <c r="AK129" s="49">
        <f t="shared" si="1"/>
        <v>0</v>
      </c>
      <c r="AO129" s="27"/>
      <c r="AP129" s="27"/>
      <c r="AQ129" s="27"/>
      <c r="AR129" s="27"/>
      <c r="AS129" s="27"/>
      <c r="GE129" s="27"/>
      <c r="GF129" s="27"/>
      <c r="GG129" s="27"/>
      <c r="GH129" s="27"/>
      <c r="GI129" s="27"/>
      <c r="GJ129" s="27"/>
      <c r="GK129" s="37">
        <f t="shared" si="2"/>
        <v>0</v>
      </c>
      <c r="GL129" s="37">
        <f t="shared" si="3"/>
        <v>0</v>
      </c>
      <c r="GM129" s="33"/>
    </row>
    <row r="130" spans="24:195" ht="15">
      <c r="X130" s="49">
        <f t="shared" si="0"/>
        <v>0</v>
      </c>
      <c r="AK130" s="49">
        <f t="shared" si="1"/>
        <v>0</v>
      </c>
      <c r="AO130" s="27"/>
      <c r="AP130" s="27"/>
      <c r="AQ130" s="27"/>
      <c r="AR130" s="27"/>
      <c r="AS130" s="27"/>
      <c r="GE130" s="27"/>
      <c r="GF130" s="27"/>
      <c r="GG130" s="27"/>
      <c r="GH130" s="27"/>
      <c r="GI130" s="27"/>
      <c r="GJ130" s="27"/>
      <c r="GK130" s="37">
        <f t="shared" si="2"/>
        <v>0</v>
      </c>
      <c r="GL130" s="37">
        <f t="shared" si="3"/>
        <v>0</v>
      </c>
      <c r="GM130" s="33"/>
    </row>
    <row r="131" spans="24:195" ht="15">
      <c r="X131" s="49">
        <f t="shared" si="0"/>
        <v>0</v>
      </c>
      <c r="AK131" s="49">
        <f t="shared" si="1"/>
        <v>0</v>
      </c>
      <c r="AO131" s="27"/>
      <c r="AP131" s="27"/>
      <c r="AQ131" s="27"/>
      <c r="AR131" s="27"/>
      <c r="AS131" s="27"/>
      <c r="GE131" s="27"/>
      <c r="GF131" s="27"/>
      <c r="GG131" s="27"/>
      <c r="GH131" s="27"/>
      <c r="GI131" s="27"/>
      <c r="GJ131" s="27"/>
      <c r="GK131" s="37">
        <f t="shared" si="2"/>
        <v>0</v>
      </c>
      <c r="GL131" s="37">
        <f t="shared" si="3"/>
        <v>0</v>
      </c>
      <c r="GM131" s="33"/>
    </row>
    <row r="132" spans="24:195" ht="15">
      <c r="X132" s="49">
        <f t="shared" si="0"/>
        <v>0</v>
      </c>
      <c r="AK132" s="49">
        <f t="shared" si="1"/>
        <v>0</v>
      </c>
      <c r="AO132" s="27"/>
      <c r="AP132" s="27"/>
      <c r="AQ132" s="27"/>
      <c r="AR132" s="27"/>
      <c r="AS132" s="27"/>
      <c r="GE132" s="27"/>
      <c r="GF132" s="27"/>
      <c r="GG132" s="27"/>
      <c r="GH132" s="27"/>
      <c r="GI132" s="27"/>
      <c r="GJ132" s="27"/>
      <c r="GK132" s="37">
        <f t="shared" si="2"/>
        <v>0</v>
      </c>
      <c r="GL132" s="37">
        <f t="shared" si="3"/>
        <v>0</v>
      </c>
      <c r="GM132" s="33"/>
    </row>
    <row r="133" spans="24:195" ht="15">
      <c r="X133" s="49">
        <f t="shared" si="0"/>
        <v>0</v>
      </c>
      <c r="AK133" s="49">
        <f t="shared" si="1"/>
        <v>0</v>
      </c>
      <c r="AO133" s="27"/>
      <c r="AP133" s="27"/>
      <c r="AQ133" s="27"/>
      <c r="AR133" s="27"/>
      <c r="AS133" s="27"/>
      <c r="GE133" s="27"/>
      <c r="GF133" s="27"/>
      <c r="GG133" s="27"/>
      <c r="GH133" s="27"/>
      <c r="GI133" s="27"/>
      <c r="GJ133" s="27"/>
      <c r="GK133" s="37">
        <f t="shared" si="2"/>
        <v>0</v>
      </c>
      <c r="GL133" s="37">
        <f t="shared" si="3"/>
        <v>0</v>
      </c>
      <c r="GM133" s="33"/>
    </row>
    <row r="134" spans="24:195" ht="15">
      <c r="X134" s="49">
        <f t="shared" si="0"/>
        <v>0</v>
      </c>
      <c r="AK134" s="49">
        <f t="shared" si="1"/>
        <v>0</v>
      </c>
      <c r="GE134" s="27"/>
      <c r="GF134" s="27"/>
      <c r="GG134" s="27"/>
      <c r="GH134" s="27"/>
      <c r="GI134" s="27"/>
      <c r="GJ134" s="27"/>
      <c r="GK134" s="37">
        <f t="shared" si="2"/>
        <v>0</v>
      </c>
      <c r="GL134" s="37">
        <f t="shared" si="3"/>
        <v>0</v>
      </c>
      <c r="GM134" s="33"/>
    </row>
    <row r="135" spans="24:195" ht="15">
      <c r="X135" s="49">
        <f t="shared" si="0"/>
        <v>0</v>
      </c>
      <c r="AK135" s="49">
        <f t="shared" si="1"/>
        <v>0</v>
      </c>
      <c r="GE135" s="27"/>
      <c r="GF135" s="27"/>
      <c r="GG135" s="27"/>
      <c r="GH135" s="27"/>
      <c r="GI135" s="27"/>
      <c r="GJ135" s="27"/>
      <c r="GK135" s="37">
        <f t="shared" si="2"/>
        <v>0</v>
      </c>
      <c r="GL135" s="37">
        <f t="shared" si="3"/>
        <v>0</v>
      </c>
      <c r="GM135" s="33"/>
    </row>
    <row r="136" spans="24:195" ht="15">
      <c r="X136" s="49">
        <f t="shared" si="0"/>
        <v>0</v>
      </c>
      <c r="AK136" s="49">
        <f t="shared" si="1"/>
        <v>0</v>
      </c>
      <c r="GF136" s="50"/>
      <c r="GG136" s="50"/>
      <c r="GH136" s="50"/>
      <c r="GI136" s="50"/>
      <c r="GJ136" s="50"/>
      <c r="GK136" s="37">
        <f t="shared" si="2"/>
        <v>0</v>
      </c>
      <c r="GL136" s="37">
        <f t="shared" si="3"/>
        <v>0</v>
      </c>
      <c r="GM136" s="33"/>
    </row>
    <row r="137" spans="24:195" ht="15">
      <c r="X137" s="49">
        <f t="shared" si="0"/>
        <v>0</v>
      </c>
      <c r="AK137" s="49">
        <f t="shared" si="1"/>
        <v>0</v>
      </c>
      <c r="GF137" s="50"/>
      <c r="GG137" s="50"/>
      <c r="GH137" s="50"/>
      <c r="GI137" s="50"/>
      <c r="GJ137" s="50"/>
      <c r="GK137" s="37">
        <f t="shared" si="2"/>
        <v>0</v>
      </c>
      <c r="GL137" s="37">
        <f t="shared" si="3"/>
        <v>0</v>
      </c>
      <c r="GM137" s="33"/>
    </row>
    <row r="138" spans="24:195" ht="15">
      <c r="X138" s="49">
        <f t="shared" si="0"/>
        <v>0</v>
      </c>
      <c r="AK138" s="49">
        <f t="shared" si="1"/>
        <v>0</v>
      </c>
      <c r="GF138" s="50"/>
      <c r="GG138" s="50"/>
      <c r="GH138" s="50"/>
      <c r="GI138" s="50"/>
      <c r="GJ138" s="50"/>
      <c r="GK138" s="37">
        <f t="shared" si="2"/>
        <v>0</v>
      </c>
      <c r="GL138" s="37">
        <f t="shared" si="3"/>
        <v>0</v>
      </c>
      <c r="GM138" s="33"/>
    </row>
    <row r="139" spans="4:195" ht="15">
      <c r="D139" s="26"/>
      <c r="E139" s="26"/>
      <c r="F139" s="26"/>
      <c r="G139" s="26"/>
      <c r="H139" s="26"/>
      <c r="I139" s="26"/>
      <c r="J139" s="26"/>
      <c r="K139" s="26"/>
      <c r="X139" s="49">
        <f t="shared" si="0"/>
        <v>0</v>
      </c>
      <c r="AK139" s="49">
        <f t="shared" si="1"/>
        <v>0</v>
      </c>
      <c r="GF139" s="50"/>
      <c r="GG139" s="50"/>
      <c r="GH139" s="50"/>
      <c r="GI139" s="50"/>
      <c r="GJ139" s="50"/>
      <c r="GK139" s="37">
        <f t="shared" si="2"/>
        <v>0</v>
      </c>
      <c r="GL139" s="37">
        <f t="shared" si="3"/>
        <v>0</v>
      </c>
      <c r="GM139" s="33"/>
    </row>
    <row r="140" spans="4:195" ht="15">
      <c r="D140" s="26"/>
      <c r="E140" s="26"/>
      <c r="F140" s="26"/>
      <c r="G140" s="26"/>
      <c r="H140" s="26"/>
      <c r="I140" s="26"/>
      <c r="J140" s="26"/>
      <c r="K140" s="26"/>
      <c r="X140" s="49">
        <f t="shared" si="0"/>
        <v>0</v>
      </c>
      <c r="AK140" s="49">
        <f t="shared" si="1"/>
        <v>0</v>
      </c>
      <c r="GF140" s="50"/>
      <c r="GG140" s="50"/>
      <c r="GH140" s="50"/>
      <c r="GI140" s="50"/>
      <c r="GJ140" s="50"/>
      <c r="GK140" s="37">
        <f t="shared" si="2"/>
        <v>0</v>
      </c>
      <c r="GL140" s="37">
        <f t="shared" si="3"/>
        <v>0</v>
      </c>
      <c r="GM140" s="33"/>
    </row>
    <row r="141" spans="4:195" ht="15">
      <c r="D141" s="26"/>
      <c r="E141" s="26"/>
      <c r="F141" s="26"/>
      <c r="G141" s="26"/>
      <c r="H141" s="26"/>
      <c r="I141" s="26"/>
      <c r="J141" s="26"/>
      <c r="K141" s="26"/>
      <c r="X141" s="49">
        <f t="shared" si="0"/>
        <v>0</v>
      </c>
      <c r="AK141" s="49">
        <f t="shared" si="1"/>
        <v>0</v>
      </c>
      <c r="GF141" s="50"/>
      <c r="GG141" s="50"/>
      <c r="GH141" s="50"/>
      <c r="GI141" s="50"/>
      <c r="GJ141" s="50"/>
      <c r="GK141" s="37">
        <f t="shared" si="2"/>
        <v>0</v>
      </c>
      <c r="GL141" s="37">
        <f t="shared" si="3"/>
        <v>0</v>
      </c>
      <c r="GM141" s="33"/>
    </row>
    <row r="142" spans="4:195" ht="15">
      <c r="D142" s="26"/>
      <c r="E142" s="26"/>
      <c r="F142" s="26"/>
      <c r="G142" s="26"/>
      <c r="H142" s="26"/>
      <c r="I142" s="26"/>
      <c r="J142" s="26"/>
      <c r="K142" s="26"/>
      <c r="X142" s="49">
        <f t="shared" si="0"/>
        <v>0</v>
      </c>
      <c r="AK142" s="49">
        <f t="shared" si="1"/>
        <v>0</v>
      </c>
      <c r="GF142" s="50"/>
      <c r="GG142" s="50"/>
      <c r="GH142" s="50"/>
      <c r="GI142" s="50"/>
      <c r="GJ142" s="50"/>
      <c r="GK142" s="37">
        <f t="shared" si="2"/>
        <v>0</v>
      </c>
      <c r="GL142" s="37">
        <f t="shared" si="3"/>
        <v>0</v>
      </c>
      <c r="GM142" s="33"/>
    </row>
    <row r="143" spans="4:195" ht="15">
      <c r="D143" s="26"/>
      <c r="E143" s="26"/>
      <c r="F143" s="26"/>
      <c r="G143" s="26"/>
      <c r="H143" s="26"/>
      <c r="I143" s="26"/>
      <c r="J143" s="26"/>
      <c r="K143" s="26"/>
      <c r="X143" s="49">
        <f t="shared" si="0"/>
        <v>0</v>
      </c>
      <c r="AK143" s="49">
        <f t="shared" si="1"/>
        <v>0</v>
      </c>
      <c r="GF143" s="50"/>
      <c r="GG143" s="50"/>
      <c r="GH143" s="50"/>
      <c r="GI143" s="50"/>
      <c r="GJ143" s="50"/>
      <c r="GK143" s="37">
        <f t="shared" si="2"/>
        <v>0</v>
      </c>
      <c r="GL143" s="37">
        <f t="shared" si="3"/>
        <v>0</v>
      </c>
      <c r="GM143" s="33"/>
    </row>
    <row r="144" spans="4:195" ht="15">
      <c r="D144" s="26"/>
      <c r="E144" s="26"/>
      <c r="F144" s="26"/>
      <c r="G144" s="26"/>
      <c r="H144" s="26"/>
      <c r="I144" s="26"/>
      <c r="J144" s="26"/>
      <c r="K144" s="26"/>
      <c r="X144" s="49">
        <f t="shared" si="0"/>
        <v>0</v>
      </c>
      <c r="AK144" s="49">
        <f t="shared" si="1"/>
        <v>0</v>
      </c>
      <c r="GF144" s="50"/>
      <c r="GG144" s="50"/>
      <c r="GH144" s="50"/>
      <c r="GI144" s="50"/>
      <c r="GJ144" s="50"/>
      <c r="GK144" s="37">
        <f t="shared" si="2"/>
        <v>0</v>
      </c>
      <c r="GL144" s="37">
        <f t="shared" si="3"/>
        <v>0</v>
      </c>
      <c r="GM144" s="33"/>
    </row>
    <row r="145" spans="4:195" ht="15">
      <c r="D145" s="26"/>
      <c r="E145" s="26"/>
      <c r="F145" s="26"/>
      <c r="G145" s="26"/>
      <c r="H145" s="26"/>
      <c r="I145" s="26"/>
      <c r="J145" s="26"/>
      <c r="K145" s="26"/>
      <c r="X145" s="49">
        <f t="shared" si="0"/>
        <v>0</v>
      </c>
      <c r="AK145" s="49">
        <f t="shared" si="1"/>
        <v>0</v>
      </c>
      <c r="GF145" s="50"/>
      <c r="GG145" s="50"/>
      <c r="GH145" s="50"/>
      <c r="GI145" s="50"/>
      <c r="GJ145" s="50"/>
      <c r="GK145" s="37">
        <f t="shared" si="2"/>
        <v>0</v>
      </c>
      <c r="GL145" s="37">
        <f t="shared" si="3"/>
        <v>0</v>
      </c>
      <c r="GM145" s="33"/>
    </row>
    <row r="146" spans="4:195" ht="15">
      <c r="D146" s="26"/>
      <c r="E146" s="26"/>
      <c r="F146" s="26"/>
      <c r="G146" s="26"/>
      <c r="H146" s="26"/>
      <c r="I146" s="26"/>
      <c r="J146" s="26"/>
      <c r="K146" s="26"/>
      <c r="X146" s="49">
        <f t="shared" si="0"/>
        <v>0</v>
      </c>
      <c r="AK146" s="49">
        <f t="shared" si="1"/>
        <v>0</v>
      </c>
      <c r="GF146" s="50"/>
      <c r="GG146" s="50"/>
      <c r="GH146" s="50"/>
      <c r="GI146" s="50"/>
      <c r="GJ146" s="50"/>
      <c r="GK146" s="37">
        <f t="shared" si="2"/>
        <v>0</v>
      </c>
      <c r="GL146" s="37">
        <f t="shared" si="3"/>
        <v>0</v>
      </c>
      <c r="GM146" s="33"/>
    </row>
    <row r="147" spans="4:195" ht="15">
      <c r="D147" s="26"/>
      <c r="E147" s="26"/>
      <c r="F147" s="26"/>
      <c r="G147" s="26"/>
      <c r="H147" s="26"/>
      <c r="I147" s="26"/>
      <c r="J147" s="26"/>
      <c r="K147" s="26"/>
      <c r="X147" s="49">
        <f t="shared" si="0"/>
        <v>0</v>
      </c>
      <c r="AK147" s="49">
        <f t="shared" si="1"/>
        <v>0</v>
      </c>
      <c r="GF147" s="50"/>
      <c r="GG147" s="50"/>
      <c r="GH147" s="50"/>
      <c r="GI147" s="50"/>
      <c r="GJ147" s="50"/>
      <c r="GK147" s="37">
        <f t="shared" si="2"/>
        <v>0</v>
      </c>
      <c r="GL147" s="37">
        <f t="shared" si="3"/>
        <v>0</v>
      </c>
      <c r="GM147" s="33"/>
    </row>
    <row r="148" spans="1:19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X148" s="49">
        <f t="shared" si="0"/>
        <v>0</v>
      </c>
      <c r="AK148" s="49">
        <f t="shared" si="1"/>
        <v>0</v>
      </c>
      <c r="GF148" s="50"/>
      <c r="GG148" s="50"/>
      <c r="GH148" s="50"/>
      <c r="GI148" s="50"/>
      <c r="GJ148" s="50"/>
      <c r="GK148" s="37">
        <f t="shared" si="2"/>
        <v>0</v>
      </c>
      <c r="GL148" s="37">
        <f t="shared" si="3"/>
        <v>0</v>
      </c>
      <c r="GM148" s="33"/>
    </row>
    <row r="149" spans="1:195" ht="15">
      <c r="A149" s="26"/>
      <c r="B149" s="26"/>
      <c r="C149" s="26"/>
      <c r="X149" s="49">
        <f aca="true" t="shared" si="4" ref="X149:X180">SUM(L149:R149)</f>
        <v>0</v>
      </c>
      <c r="AK149" s="49">
        <f t="shared" si="1"/>
        <v>0</v>
      </c>
      <c r="GF149" s="50"/>
      <c r="GG149" s="50"/>
      <c r="GH149" s="50"/>
      <c r="GI149" s="50"/>
      <c r="GJ149" s="50"/>
      <c r="GK149" s="51"/>
      <c r="GL149" s="51"/>
      <c r="GM149" s="50"/>
    </row>
    <row r="150" spans="1:195" ht="15">
      <c r="A150" s="26"/>
      <c r="B150" s="26"/>
      <c r="C150" s="26"/>
      <c r="X150" s="49">
        <f t="shared" si="4"/>
        <v>0</v>
      </c>
      <c r="AK150" s="49">
        <f t="shared" si="1"/>
        <v>0</v>
      </c>
      <c r="GF150" s="50"/>
      <c r="GG150" s="50"/>
      <c r="GH150" s="50"/>
      <c r="GI150" s="50"/>
      <c r="GJ150" s="50"/>
      <c r="GK150" s="52"/>
      <c r="GL150" s="52"/>
      <c r="GM150" s="50"/>
    </row>
    <row r="151" spans="1:195" ht="15">
      <c r="A151" s="26"/>
      <c r="B151" s="26"/>
      <c r="C151" s="26"/>
      <c r="X151" s="49">
        <f t="shared" si="4"/>
        <v>0</v>
      </c>
      <c r="AK151" s="49">
        <f t="shared" si="1"/>
        <v>0</v>
      </c>
      <c r="GF151" s="50"/>
      <c r="GG151" s="50"/>
      <c r="GH151" s="50"/>
      <c r="GI151" s="50"/>
      <c r="GJ151" s="50"/>
      <c r="GK151" s="52"/>
      <c r="GL151" s="52"/>
      <c r="GM151" s="50"/>
    </row>
    <row r="152" spans="1:195" ht="15">
      <c r="A152" s="26"/>
      <c r="B152" s="26"/>
      <c r="C152" s="26"/>
      <c r="X152" s="49">
        <f t="shared" si="4"/>
        <v>0</v>
      </c>
      <c r="AK152" s="49">
        <f t="shared" si="1"/>
        <v>0</v>
      </c>
      <c r="GF152" s="50"/>
      <c r="GG152" s="50"/>
      <c r="GH152" s="50"/>
      <c r="GI152" s="50"/>
      <c r="GJ152" s="50"/>
      <c r="GK152" s="52"/>
      <c r="GL152" s="52"/>
      <c r="GM152" s="50"/>
    </row>
    <row r="153" spans="1:195" ht="15">
      <c r="A153" s="26"/>
      <c r="B153" s="26"/>
      <c r="C153" s="26"/>
      <c r="X153" s="49">
        <f t="shared" si="4"/>
        <v>0</v>
      </c>
      <c r="AK153" s="49">
        <f t="shared" si="1"/>
        <v>0</v>
      </c>
      <c r="GF153" s="50"/>
      <c r="GG153" s="50"/>
      <c r="GH153" s="50"/>
      <c r="GI153" s="50"/>
      <c r="GJ153" s="50"/>
      <c r="GK153" s="52"/>
      <c r="GL153" s="52"/>
      <c r="GM153" s="50"/>
    </row>
    <row r="154" spans="1:195" ht="15">
      <c r="A154" s="26"/>
      <c r="B154" s="26"/>
      <c r="C154" s="26"/>
      <c r="X154" s="49">
        <f t="shared" si="4"/>
        <v>0</v>
      </c>
      <c r="AK154" s="49">
        <f t="shared" si="1"/>
        <v>0</v>
      </c>
      <c r="GF154" s="50"/>
      <c r="GG154" s="50"/>
      <c r="GH154" s="50"/>
      <c r="GI154" s="50"/>
      <c r="GJ154" s="50"/>
      <c r="GK154" s="52"/>
      <c r="GL154" s="52"/>
      <c r="GM154" s="50"/>
    </row>
    <row r="155" spans="1:195" ht="15">
      <c r="A155" s="26"/>
      <c r="B155" s="26"/>
      <c r="C155" s="26"/>
      <c r="X155" s="49">
        <f t="shared" si="4"/>
        <v>0</v>
      </c>
      <c r="AK155" s="49">
        <f t="shared" si="1"/>
        <v>0</v>
      </c>
      <c r="GF155" s="50"/>
      <c r="GG155" s="50"/>
      <c r="GH155" s="50"/>
      <c r="GI155" s="50"/>
      <c r="GJ155" s="50"/>
      <c r="GK155" s="52"/>
      <c r="GL155" s="52"/>
      <c r="GM155" s="50"/>
    </row>
    <row r="156" spans="1:195" ht="15">
      <c r="A156" s="26"/>
      <c r="B156" s="26"/>
      <c r="C156" s="26"/>
      <c r="X156" s="49">
        <f t="shared" si="4"/>
        <v>0</v>
      </c>
      <c r="AK156" s="49">
        <f t="shared" si="1"/>
        <v>0</v>
      </c>
      <c r="GF156" s="50"/>
      <c r="GG156" s="50"/>
      <c r="GH156" s="50"/>
      <c r="GI156" s="50"/>
      <c r="GJ156" s="50"/>
      <c r="GK156" s="52"/>
      <c r="GL156" s="52"/>
      <c r="GM156" s="50"/>
    </row>
    <row r="157" spans="1:195" ht="15">
      <c r="A157" s="26"/>
      <c r="B157" s="26"/>
      <c r="C157" s="26"/>
      <c r="X157" s="49">
        <f t="shared" si="4"/>
        <v>0</v>
      </c>
      <c r="AK157" s="49">
        <f t="shared" si="1"/>
        <v>0</v>
      </c>
      <c r="GF157" s="50"/>
      <c r="GG157" s="50"/>
      <c r="GH157" s="50"/>
      <c r="GI157" s="50"/>
      <c r="GJ157" s="50"/>
      <c r="GK157" s="52"/>
      <c r="GL157" s="52"/>
      <c r="GM157" s="50"/>
    </row>
    <row r="158" spans="24:195" ht="15">
      <c r="X158" s="49">
        <f t="shared" si="4"/>
        <v>0</v>
      </c>
      <c r="AK158" s="49">
        <f aca="true" t="shared" si="5" ref="AK158:AK189">SUM(Y158:AJ158)</f>
        <v>0</v>
      </c>
      <c r="GF158" s="50"/>
      <c r="GG158" s="50"/>
      <c r="GH158" s="50"/>
      <c r="GI158" s="50"/>
      <c r="GJ158" s="50"/>
      <c r="GK158" s="52"/>
      <c r="GL158" s="52"/>
      <c r="GM158" s="50"/>
    </row>
    <row r="159" spans="24:195" ht="15">
      <c r="X159" s="49">
        <f t="shared" si="4"/>
        <v>0</v>
      </c>
      <c r="AK159" s="49">
        <f t="shared" si="5"/>
        <v>0</v>
      </c>
      <c r="GF159" s="50"/>
      <c r="GG159" s="50"/>
      <c r="GH159" s="50"/>
      <c r="GI159" s="50"/>
      <c r="GJ159" s="50"/>
      <c r="GK159" s="52"/>
      <c r="GL159" s="52"/>
      <c r="GM159" s="50"/>
    </row>
    <row r="160" spans="24:195" ht="15">
      <c r="X160" s="49">
        <f t="shared" si="4"/>
        <v>0</v>
      </c>
      <c r="AK160" s="49">
        <f t="shared" si="5"/>
        <v>0</v>
      </c>
      <c r="GF160" s="50"/>
      <c r="GG160" s="50"/>
      <c r="GH160" s="50"/>
      <c r="GI160" s="50"/>
      <c r="GJ160" s="50"/>
      <c r="GK160" s="52"/>
      <c r="GL160" s="52"/>
      <c r="GM160" s="50"/>
    </row>
    <row r="161" spans="24:195" ht="15">
      <c r="X161" s="49">
        <f t="shared" si="4"/>
        <v>0</v>
      </c>
      <c r="AK161" s="49">
        <f t="shared" si="5"/>
        <v>0</v>
      </c>
      <c r="GF161" s="50"/>
      <c r="GG161" s="50"/>
      <c r="GH161" s="50"/>
      <c r="GI161" s="50"/>
      <c r="GJ161" s="50"/>
      <c r="GK161" s="52"/>
      <c r="GL161" s="52"/>
      <c r="GM161" s="50"/>
    </row>
    <row r="162" spans="24:195" ht="15">
      <c r="X162" s="49">
        <f t="shared" si="4"/>
        <v>0</v>
      </c>
      <c r="AK162" s="49">
        <f t="shared" si="5"/>
        <v>0</v>
      </c>
      <c r="GF162" s="50"/>
      <c r="GG162" s="50"/>
      <c r="GH162" s="50"/>
      <c r="GI162" s="50"/>
      <c r="GJ162" s="50"/>
      <c r="GK162" s="52"/>
      <c r="GL162" s="52"/>
      <c r="GM162" s="50"/>
    </row>
    <row r="163" spans="24:195" ht="15">
      <c r="X163" s="49">
        <f t="shared" si="4"/>
        <v>0</v>
      </c>
      <c r="AK163" s="49">
        <f t="shared" si="5"/>
        <v>0</v>
      </c>
      <c r="GF163" s="50"/>
      <c r="GG163" s="50"/>
      <c r="GH163" s="50"/>
      <c r="GI163" s="50"/>
      <c r="GJ163" s="50"/>
      <c r="GK163" s="52"/>
      <c r="GL163" s="52"/>
      <c r="GM163" s="50"/>
    </row>
    <row r="164" spans="24:195" ht="15">
      <c r="X164" s="49">
        <f t="shared" si="4"/>
        <v>0</v>
      </c>
      <c r="AK164" s="49">
        <f t="shared" si="5"/>
        <v>0</v>
      </c>
      <c r="GF164" s="50"/>
      <c r="GG164" s="50"/>
      <c r="GH164" s="50"/>
      <c r="GI164" s="50"/>
      <c r="GJ164" s="50"/>
      <c r="GK164" s="52"/>
      <c r="GL164" s="52"/>
      <c r="GM164" s="50"/>
    </row>
    <row r="165" spans="24:195" ht="15">
      <c r="X165" s="49">
        <f t="shared" si="4"/>
        <v>0</v>
      </c>
      <c r="AK165" s="49">
        <f t="shared" si="5"/>
        <v>0</v>
      </c>
      <c r="GF165" s="50"/>
      <c r="GG165" s="50"/>
      <c r="GH165" s="50"/>
      <c r="GI165" s="50"/>
      <c r="GJ165" s="50"/>
      <c r="GK165" s="52"/>
      <c r="GL165" s="52"/>
      <c r="GM165" s="50"/>
    </row>
    <row r="166" spans="24:195" ht="15">
      <c r="X166" s="49">
        <f t="shared" si="4"/>
        <v>0</v>
      </c>
      <c r="AK166" s="49">
        <f t="shared" si="5"/>
        <v>0</v>
      </c>
      <c r="GF166" s="50"/>
      <c r="GG166" s="50"/>
      <c r="GH166" s="50"/>
      <c r="GI166" s="50"/>
      <c r="GJ166" s="50"/>
      <c r="GK166" s="52"/>
      <c r="GL166" s="52"/>
      <c r="GM166" s="50"/>
    </row>
    <row r="167" spans="24:195" ht="15">
      <c r="X167" s="49">
        <f t="shared" si="4"/>
        <v>0</v>
      </c>
      <c r="AK167" s="49">
        <f t="shared" si="5"/>
        <v>0</v>
      </c>
      <c r="GF167" s="50"/>
      <c r="GG167" s="50"/>
      <c r="GH167" s="50"/>
      <c r="GI167" s="50"/>
      <c r="GJ167" s="50"/>
      <c r="GK167" s="52"/>
      <c r="GL167" s="52"/>
      <c r="GM167" s="50"/>
    </row>
    <row r="168" spans="24:195" ht="15">
      <c r="X168" s="49">
        <f t="shared" si="4"/>
        <v>0</v>
      </c>
      <c r="AK168" s="49">
        <f t="shared" si="5"/>
        <v>0</v>
      </c>
      <c r="GF168" s="50"/>
      <c r="GG168" s="50"/>
      <c r="GH168" s="50"/>
      <c r="GI168" s="50"/>
      <c r="GJ168" s="50"/>
      <c r="GK168" s="52"/>
      <c r="GL168" s="52"/>
      <c r="GM168" s="50"/>
    </row>
    <row r="169" spans="24:195" ht="15">
      <c r="X169" s="49">
        <f t="shared" si="4"/>
        <v>0</v>
      </c>
      <c r="AK169" s="49">
        <f t="shared" si="5"/>
        <v>0</v>
      </c>
      <c r="GF169" s="50"/>
      <c r="GG169" s="50"/>
      <c r="GH169" s="50"/>
      <c r="GI169" s="50"/>
      <c r="GJ169" s="50"/>
      <c r="GK169" s="52"/>
      <c r="GL169" s="52"/>
      <c r="GM169" s="50"/>
    </row>
    <row r="170" spans="24:195" ht="15">
      <c r="X170" s="49">
        <f t="shared" si="4"/>
        <v>0</v>
      </c>
      <c r="AK170" s="49">
        <f t="shared" si="5"/>
        <v>0</v>
      </c>
      <c r="GF170" s="50"/>
      <c r="GG170" s="50"/>
      <c r="GH170" s="50"/>
      <c r="GI170" s="50"/>
      <c r="GJ170" s="50"/>
      <c r="GK170" s="52"/>
      <c r="GL170" s="52"/>
      <c r="GM170" s="50"/>
    </row>
    <row r="171" spans="24:195" ht="15">
      <c r="X171" s="49">
        <f t="shared" si="4"/>
        <v>0</v>
      </c>
      <c r="AK171" s="49">
        <f t="shared" si="5"/>
        <v>0</v>
      </c>
      <c r="GF171" s="50"/>
      <c r="GG171" s="50"/>
      <c r="GH171" s="50"/>
      <c r="GI171" s="50"/>
      <c r="GJ171" s="50"/>
      <c r="GK171" s="52"/>
      <c r="GL171" s="52"/>
      <c r="GM171" s="50"/>
    </row>
    <row r="172" spans="24:195" ht="15">
      <c r="X172" s="49">
        <f t="shared" si="4"/>
        <v>0</v>
      </c>
      <c r="AK172" s="49">
        <f t="shared" si="5"/>
        <v>0</v>
      </c>
      <c r="GF172" s="50"/>
      <c r="GG172" s="50"/>
      <c r="GH172" s="50"/>
      <c r="GI172" s="50"/>
      <c r="GJ172" s="50"/>
      <c r="GK172" s="52"/>
      <c r="GL172" s="52"/>
      <c r="GM172" s="50"/>
    </row>
    <row r="173" spans="24:195" ht="15">
      <c r="X173" s="49">
        <f t="shared" si="4"/>
        <v>0</v>
      </c>
      <c r="AK173" s="49">
        <f t="shared" si="5"/>
        <v>0</v>
      </c>
      <c r="GF173" s="50"/>
      <c r="GG173" s="50"/>
      <c r="GH173" s="50"/>
      <c r="GI173" s="50"/>
      <c r="GJ173" s="50"/>
      <c r="GK173" s="52"/>
      <c r="GL173" s="52"/>
      <c r="GM173" s="50"/>
    </row>
    <row r="174" spans="24:195" ht="15">
      <c r="X174" s="49">
        <f t="shared" si="4"/>
        <v>0</v>
      </c>
      <c r="AK174" s="49">
        <f t="shared" si="5"/>
        <v>0</v>
      </c>
      <c r="GF174" s="50"/>
      <c r="GG174" s="50"/>
      <c r="GH174" s="50"/>
      <c r="GI174" s="50"/>
      <c r="GJ174" s="50"/>
      <c r="GK174" s="52"/>
      <c r="GL174" s="52"/>
      <c r="GM174" s="50"/>
    </row>
    <row r="175" spans="24:195" ht="15">
      <c r="X175" s="49">
        <f t="shared" si="4"/>
        <v>0</v>
      </c>
      <c r="AK175" s="49">
        <f t="shared" si="5"/>
        <v>0</v>
      </c>
      <c r="GF175" s="50"/>
      <c r="GG175" s="50"/>
      <c r="GH175" s="50"/>
      <c r="GI175" s="50"/>
      <c r="GJ175" s="50"/>
      <c r="GK175" s="52"/>
      <c r="GL175" s="52"/>
      <c r="GM175" s="50"/>
    </row>
    <row r="176" spans="24:195" ht="15">
      <c r="X176" s="49">
        <f t="shared" si="4"/>
        <v>0</v>
      </c>
      <c r="AK176" s="49">
        <f t="shared" si="5"/>
        <v>0</v>
      </c>
      <c r="GF176" s="50"/>
      <c r="GG176" s="50"/>
      <c r="GH176" s="50"/>
      <c r="GI176" s="50"/>
      <c r="GJ176" s="50"/>
      <c r="GK176" s="52"/>
      <c r="GL176" s="52"/>
      <c r="GM176" s="50"/>
    </row>
    <row r="177" spans="24:195" ht="15">
      <c r="X177" s="49">
        <f t="shared" si="4"/>
        <v>0</v>
      </c>
      <c r="AK177" s="49">
        <f t="shared" si="5"/>
        <v>0</v>
      </c>
      <c r="GF177" s="50"/>
      <c r="GG177" s="50"/>
      <c r="GH177" s="50"/>
      <c r="GI177" s="50"/>
      <c r="GJ177" s="50"/>
      <c r="GK177" s="52"/>
      <c r="GL177" s="52"/>
      <c r="GM177" s="50"/>
    </row>
    <row r="178" spans="24:195" ht="15">
      <c r="X178" s="49">
        <f t="shared" si="4"/>
        <v>0</v>
      </c>
      <c r="AK178" s="49">
        <f t="shared" si="5"/>
        <v>0</v>
      </c>
      <c r="GF178" s="50"/>
      <c r="GG178" s="50"/>
      <c r="GH178" s="50"/>
      <c r="GI178" s="50"/>
      <c r="GJ178" s="50"/>
      <c r="GK178" s="52"/>
      <c r="GL178" s="52"/>
      <c r="GM178" s="50"/>
    </row>
    <row r="179" spans="24:195" ht="15">
      <c r="X179" s="49">
        <f t="shared" si="4"/>
        <v>0</v>
      </c>
      <c r="AK179" s="49">
        <f t="shared" si="5"/>
        <v>0</v>
      </c>
      <c r="GF179" s="50"/>
      <c r="GG179" s="50"/>
      <c r="GH179" s="50"/>
      <c r="GI179" s="50"/>
      <c r="GJ179" s="50"/>
      <c r="GK179" s="52"/>
      <c r="GL179" s="52"/>
      <c r="GM179" s="50"/>
    </row>
    <row r="180" spans="24:195" ht="15">
      <c r="X180" s="49">
        <f t="shared" si="4"/>
        <v>0</v>
      </c>
      <c r="AK180" s="49">
        <f t="shared" si="5"/>
        <v>0</v>
      </c>
      <c r="GA180" s="48">
        <f aca="true" t="shared" si="6" ref="GA180:GA207">(+X180)</f>
        <v>0</v>
      </c>
      <c r="GB180" s="48">
        <f aca="true" t="shared" si="7" ref="GB180:GB207">(+AK180)</f>
        <v>0</v>
      </c>
      <c r="GC180" s="32"/>
      <c r="GF180" s="50"/>
      <c r="GG180" s="50"/>
      <c r="GH180" s="50"/>
      <c r="GI180" s="50"/>
      <c r="GJ180" s="50"/>
      <c r="GK180" s="50"/>
      <c r="GL180" s="50"/>
      <c r="GM180" s="50"/>
    </row>
    <row r="181" spans="24:195" ht="15">
      <c r="X181" s="49">
        <f aca="true" t="shared" si="8" ref="X181:X207">SUM(L181:R181)</f>
        <v>0</v>
      </c>
      <c r="AK181" s="49">
        <f t="shared" si="5"/>
        <v>0</v>
      </c>
      <c r="GA181" s="37">
        <f t="shared" si="6"/>
        <v>0</v>
      </c>
      <c r="GB181" s="37">
        <f t="shared" si="7"/>
        <v>0</v>
      </c>
      <c r="GC181" s="32"/>
      <c r="GF181" s="50"/>
      <c r="GG181" s="50"/>
      <c r="GH181" s="50"/>
      <c r="GI181" s="50"/>
      <c r="GJ181" s="50"/>
      <c r="GK181" s="50"/>
      <c r="GL181" s="50"/>
      <c r="GM181" s="50"/>
    </row>
    <row r="182" spans="24:195" ht="15">
      <c r="X182" s="49">
        <f t="shared" si="8"/>
        <v>0</v>
      </c>
      <c r="AK182" s="49">
        <f t="shared" si="5"/>
        <v>0</v>
      </c>
      <c r="GA182" s="37">
        <f t="shared" si="6"/>
        <v>0</v>
      </c>
      <c r="GB182" s="37">
        <f t="shared" si="7"/>
        <v>0</v>
      </c>
      <c r="GC182" s="32"/>
      <c r="GF182" s="50"/>
      <c r="GG182" s="50"/>
      <c r="GH182" s="50"/>
      <c r="GI182" s="50"/>
      <c r="GJ182" s="50"/>
      <c r="GK182" s="50"/>
      <c r="GL182" s="50"/>
      <c r="GM182" s="50"/>
    </row>
    <row r="183" spans="24:195" ht="15">
      <c r="X183" s="49">
        <f t="shared" si="8"/>
        <v>0</v>
      </c>
      <c r="AK183" s="49">
        <f t="shared" si="5"/>
        <v>0</v>
      </c>
      <c r="GA183" s="37">
        <f t="shared" si="6"/>
        <v>0</v>
      </c>
      <c r="GB183" s="37">
        <f t="shared" si="7"/>
        <v>0</v>
      </c>
      <c r="GC183" s="32"/>
      <c r="GF183" s="50"/>
      <c r="GG183" s="50"/>
      <c r="GH183" s="50"/>
      <c r="GI183" s="50"/>
      <c r="GJ183" s="50"/>
      <c r="GK183" s="50"/>
      <c r="GL183" s="50"/>
      <c r="GM183" s="50"/>
    </row>
    <row r="184" spans="24:185" ht="15">
      <c r="X184" s="49">
        <f t="shared" si="8"/>
        <v>0</v>
      </c>
      <c r="AK184" s="49">
        <f t="shared" si="5"/>
        <v>0</v>
      </c>
      <c r="GA184" s="37">
        <f t="shared" si="6"/>
        <v>0</v>
      </c>
      <c r="GB184" s="37">
        <f t="shared" si="7"/>
        <v>0</v>
      </c>
      <c r="GC184" s="32"/>
    </row>
    <row r="185" spans="24:185" ht="15">
      <c r="X185" s="49">
        <f t="shared" si="8"/>
        <v>0</v>
      </c>
      <c r="AK185" s="49">
        <f t="shared" si="5"/>
        <v>0</v>
      </c>
      <c r="GA185" s="37">
        <f t="shared" si="6"/>
        <v>0</v>
      </c>
      <c r="GB185" s="37">
        <f t="shared" si="7"/>
        <v>0</v>
      </c>
      <c r="GC185" s="32"/>
    </row>
    <row r="186" spans="24:185" ht="15">
      <c r="X186" s="49">
        <f t="shared" si="8"/>
        <v>0</v>
      </c>
      <c r="AK186" s="49">
        <f t="shared" si="5"/>
        <v>0</v>
      </c>
      <c r="GA186" s="37">
        <f t="shared" si="6"/>
        <v>0</v>
      </c>
      <c r="GB186" s="37">
        <f t="shared" si="7"/>
        <v>0</v>
      </c>
      <c r="GC186" s="32"/>
    </row>
    <row r="187" spans="24:185" ht="15">
      <c r="X187" s="49">
        <f t="shared" si="8"/>
        <v>0</v>
      </c>
      <c r="AK187" s="49">
        <f t="shared" si="5"/>
        <v>0</v>
      </c>
      <c r="GA187" s="37">
        <f t="shared" si="6"/>
        <v>0</v>
      </c>
      <c r="GB187" s="37">
        <f t="shared" si="7"/>
        <v>0</v>
      </c>
      <c r="GC187" s="32"/>
    </row>
    <row r="188" spans="24:185" ht="15">
      <c r="X188" s="49">
        <f t="shared" si="8"/>
        <v>0</v>
      </c>
      <c r="AK188" s="49">
        <f t="shared" si="5"/>
        <v>0</v>
      </c>
      <c r="GA188" s="37">
        <f t="shared" si="6"/>
        <v>0</v>
      </c>
      <c r="GB188" s="37">
        <f t="shared" si="7"/>
        <v>0</v>
      </c>
      <c r="GC188" s="32"/>
    </row>
    <row r="189" spans="24:185" ht="15">
      <c r="X189" s="49">
        <f t="shared" si="8"/>
        <v>0</v>
      </c>
      <c r="AK189" s="49">
        <f t="shared" si="5"/>
        <v>0</v>
      </c>
      <c r="GA189" s="37">
        <f t="shared" si="6"/>
        <v>0</v>
      </c>
      <c r="GB189" s="37">
        <f t="shared" si="7"/>
        <v>0</v>
      </c>
      <c r="GC189" s="32"/>
    </row>
    <row r="190" spans="24:185" ht="15">
      <c r="X190" s="49">
        <f t="shared" si="8"/>
        <v>0</v>
      </c>
      <c r="AK190" s="49">
        <f aca="true" t="shared" si="9" ref="AK190:AK207">SUM(Y190:AJ190)</f>
        <v>0</v>
      </c>
      <c r="GA190" s="37">
        <f t="shared" si="6"/>
        <v>0</v>
      </c>
      <c r="GB190" s="37">
        <f t="shared" si="7"/>
        <v>0</v>
      </c>
      <c r="GC190" s="32"/>
    </row>
    <row r="191" spans="24:185" ht="15">
      <c r="X191" s="49">
        <f t="shared" si="8"/>
        <v>0</v>
      </c>
      <c r="AK191" s="49">
        <f t="shared" si="9"/>
        <v>0</v>
      </c>
      <c r="GA191" s="37">
        <f t="shared" si="6"/>
        <v>0</v>
      </c>
      <c r="GB191" s="37">
        <f t="shared" si="7"/>
        <v>0</v>
      </c>
      <c r="GC191" s="32"/>
    </row>
    <row r="192" spans="24:185" ht="15">
      <c r="X192" s="49">
        <f t="shared" si="8"/>
        <v>0</v>
      </c>
      <c r="AK192" s="49">
        <f t="shared" si="9"/>
        <v>0</v>
      </c>
      <c r="GA192" s="37">
        <f t="shared" si="6"/>
        <v>0</v>
      </c>
      <c r="GB192" s="37">
        <f t="shared" si="7"/>
        <v>0</v>
      </c>
      <c r="GC192" s="32"/>
    </row>
    <row r="193" spans="24:185" ht="15">
      <c r="X193" s="49">
        <f t="shared" si="8"/>
        <v>0</v>
      </c>
      <c r="AK193" s="49">
        <f t="shared" si="9"/>
        <v>0</v>
      </c>
      <c r="GA193" s="37">
        <f t="shared" si="6"/>
        <v>0</v>
      </c>
      <c r="GB193" s="37">
        <f t="shared" si="7"/>
        <v>0</v>
      </c>
      <c r="GC193" s="32"/>
    </row>
    <row r="194" spans="24:185" ht="15">
      <c r="X194" s="49">
        <f t="shared" si="8"/>
        <v>0</v>
      </c>
      <c r="AK194" s="49">
        <f t="shared" si="9"/>
        <v>0</v>
      </c>
      <c r="GA194" s="37">
        <f t="shared" si="6"/>
        <v>0</v>
      </c>
      <c r="GB194" s="37">
        <f t="shared" si="7"/>
        <v>0</v>
      </c>
      <c r="GC194" s="32"/>
    </row>
    <row r="195" spans="24:185" ht="15">
      <c r="X195" s="49">
        <f t="shared" si="8"/>
        <v>0</v>
      </c>
      <c r="AK195" s="49">
        <f t="shared" si="9"/>
        <v>0</v>
      </c>
      <c r="GA195" s="37">
        <f t="shared" si="6"/>
        <v>0</v>
      </c>
      <c r="GB195" s="37">
        <f t="shared" si="7"/>
        <v>0</v>
      </c>
      <c r="GC195" s="32"/>
    </row>
    <row r="196" spans="24:185" ht="15">
      <c r="X196" s="49">
        <f t="shared" si="8"/>
        <v>0</v>
      </c>
      <c r="AK196" s="49">
        <f t="shared" si="9"/>
        <v>0</v>
      </c>
      <c r="GA196" s="37">
        <f t="shared" si="6"/>
        <v>0</v>
      </c>
      <c r="GB196" s="37">
        <f t="shared" si="7"/>
        <v>0</v>
      </c>
      <c r="GC196" s="32"/>
    </row>
    <row r="197" spans="24:185" ht="15">
      <c r="X197" s="49">
        <f t="shared" si="8"/>
        <v>0</v>
      </c>
      <c r="AK197" s="49">
        <f t="shared" si="9"/>
        <v>0</v>
      </c>
      <c r="GA197" s="37">
        <f t="shared" si="6"/>
        <v>0</v>
      </c>
      <c r="GB197" s="37">
        <f t="shared" si="7"/>
        <v>0</v>
      </c>
      <c r="GC197" s="32"/>
    </row>
    <row r="198" spans="24:185" ht="15">
      <c r="X198" s="49">
        <f t="shared" si="8"/>
        <v>0</v>
      </c>
      <c r="AK198" s="49">
        <f t="shared" si="9"/>
        <v>0</v>
      </c>
      <c r="GA198" s="37">
        <f t="shared" si="6"/>
        <v>0</v>
      </c>
      <c r="GB198" s="37">
        <f t="shared" si="7"/>
        <v>0</v>
      </c>
      <c r="GC198" s="32"/>
    </row>
    <row r="199" spans="24:185" ht="15">
      <c r="X199" s="49">
        <f t="shared" si="8"/>
        <v>0</v>
      </c>
      <c r="AK199" s="49">
        <f t="shared" si="9"/>
        <v>0</v>
      </c>
      <c r="GA199" s="37">
        <f t="shared" si="6"/>
        <v>0</v>
      </c>
      <c r="GB199" s="37">
        <f t="shared" si="7"/>
        <v>0</v>
      </c>
      <c r="GC199" s="32"/>
    </row>
    <row r="200" spans="24:185" ht="15">
      <c r="X200" s="49">
        <f t="shared" si="8"/>
        <v>0</v>
      </c>
      <c r="AK200" s="49">
        <f t="shared" si="9"/>
        <v>0</v>
      </c>
      <c r="GA200" s="37">
        <f t="shared" si="6"/>
        <v>0</v>
      </c>
      <c r="GB200" s="37">
        <f t="shared" si="7"/>
        <v>0</v>
      </c>
      <c r="GC200" s="32"/>
    </row>
    <row r="201" spans="24:185" ht="15">
      <c r="X201" s="49">
        <f t="shared" si="8"/>
        <v>0</v>
      </c>
      <c r="AK201" s="49">
        <f t="shared" si="9"/>
        <v>0</v>
      </c>
      <c r="GA201" s="37">
        <f t="shared" si="6"/>
        <v>0</v>
      </c>
      <c r="GB201" s="37">
        <f t="shared" si="7"/>
        <v>0</v>
      </c>
      <c r="GC201" s="32"/>
    </row>
    <row r="202" spans="24:185" ht="15">
      <c r="X202" s="49">
        <f t="shared" si="8"/>
        <v>0</v>
      </c>
      <c r="AK202" s="49">
        <f t="shared" si="9"/>
        <v>0</v>
      </c>
      <c r="GA202" s="37">
        <f t="shared" si="6"/>
        <v>0</v>
      </c>
      <c r="GB202" s="37">
        <f t="shared" si="7"/>
        <v>0</v>
      </c>
      <c r="GC202" s="32"/>
    </row>
    <row r="203" spans="24:185" ht="15">
      <c r="X203" s="49">
        <f t="shared" si="8"/>
        <v>0</v>
      </c>
      <c r="AK203" s="49">
        <f t="shared" si="9"/>
        <v>0</v>
      </c>
      <c r="GA203" s="37">
        <f t="shared" si="6"/>
        <v>0</v>
      </c>
      <c r="GB203" s="37">
        <f t="shared" si="7"/>
        <v>0</v>
      </c>
      <c r="GC203" s="32"/>
    </row>
    <row r="204" spans="24:185" ht="15">
      <c r="X204" s="49">
        <f t="shared" si="8"/>
        <v>0</v>
      </c>
      <c r="AK204" s="49">
        <f t="shared" si="9"/>
        <v>0</v>
      </c>
      <c r="GA204" s="37">
        <f t="shared" si="6"/>
        <v>0</v>
      </c>
      <c r="GB204" s="37">
        <f t="shared" si="7"/>
        <v>0</v>
      </c>
      <c r="GC204" s="32"/>
    </row>
    <row r="205" spans="24:185" ht="15">
      <c r="X205" s="49">
        <f t="shared" si="8"/>
        <v>0</v>
      </c>
      <c r="AK205" s="49">
        <f t="shared" si="9"/>
        <v>0</v>
      </c>
      <c r="GA205" s="37">
        <f t="shared" si="6"/>
        <v>0</v>
      </c>
      <c r="GB205" s="37">
        <f t="shared" si="7"/>
        <v>0</v>
      </c>
      <c r="GC205" s="32"/>
    </row>
    <row r="206" spans="24:185" ht="15">
      <c r="X206" s="49">
        <f t="shared" si="8"/>
        <v>0</v>
      </c>
      <c r="AK206" s="49">
        <f t="shared" si="9"/>
        <v>0</v>
      </c>
      <c r="GA206" s="37">
        <f t="shared" si="6"/>
        <v>0</v>
      </c>
      <c r="GB206" s="37">
        <f t="shared" si="7"/>
        <v>0</v>
      </c>
      <c r="GC206" s="32"/>
    </row>
    <row r="207" spans="24:185" ht="15">
      <c r="X207" s="49">
        <f t="shared" si="8"/>
        <v>0</v>
      </c>
      <c r="AK207" s="49">
        <f t="shared" si="9"/>
        <v>0</v>
      </c>
      <c r="GA207" s="37">
        <f t="shared" si="6"/>
        <v>0</v>
      </c>
      <c r="GB207" s="37">
        <f t="shared" si="7"/>
        <v>0</v>
      </c>
      <c r="GC207" s="32"/>
    </row>
    <row r="208" spans="24:184" ht="15">
      <c r="X208" s="53"/>
      <c r="AK208" s="53"/>
      <c r="GA208" s="53"/>
      <c r="GB208" s="53"/>
    </row>
  </sheetData>
  <sheetProtection/>
  <printOptions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zoomScalePageLayoutView="0" workbookViewId="0" topLeftCell="A1">
      <selection activeCell="C19" sqref="C19"/>
    </sheetView>
  </sheetViews>
  <sheetFormatPr defaultColWidth="21.00390625" defaultRowHeight="12.75"/>
  <cols>
    <col min="1" max="16384" width="21.00390625" style="167" customWidth="1"/>
  </cols>
  <sheetData>
    <row r="1" spans="1:256" ht="17.25">
      <c r="A1" s="164"/>
      <c r="B1" s="165" t="s">
        <v>56</v>
      </c>
      <c r="C1" s="165"/>
      <c r="D1" s="165"/>
      <c r="E1" s="164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ht="17.25">
      <c r="A2" s="164"/>
      <c r="B2" s="165" t="s">
        <v>294</v>
      </c>
      <c r="C2" s="165"/>
      <c r="D2" s="165"/>
      <c r="E2" s="164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17.25">
      <c r="A3" s="168" t="s">
        <v>295</v>
      </c>
      <c r="B3" s="165" t="s">
        <v>9</v>
      </c>
      <c r="C3" s="165"/>
      <c r="D3" s="165"/>
      <c r="E3" s="168" t="s">
        <v>296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17.25">
      <c r="A4" s="169" t="s">
        <v>12</v>
      </c>
      <c r="B4" s="169" t="s">
        <v>297</v>
      </c>
      <c r="C4" s="169" t="s">
        <v>298</v>
      </c>
      <c r="D4" s="169" t="s">
        <v>299</v>
      </c>
      <c r="E4" s="169" t="s">
        <v>300</v>
      </c>
      <c r="F4" s="170"/>
      <c r="G4" s="171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ht="17.25">
      <c r="A5" s="172" t="s">
        <v>301</v>
      </c>
      <c r="B5" s="173"/>
      <c r="C5" s="173"/>
      <c r="D5" s="173"/>
      <c r="E5" s="173"/>
      <c r="F5" s="174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ht="17.25">
      <c r="A6" s="175" t="s">
        <v>302</v>
      </c>
      <c r="B6" s="176">
        <v>14202613.01</v>
      </c>
      <c r="C6" s="176">
        <v>13006596.21</v>
      </c>
      <c r="D6" s="175"/>
      <c r="E6" s="175"/>
      <c r="F6" s="174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ht="17.25">
      <c r="A7" s="177" t="s">
        <v>44</v>
      </c>
      <c r="B7" s="173">
        <f>B6</f>
        <v>14202613.01</v>
      </c>
      <c r="C7" s="173">
        <f>C6</f>
        <v>13006596.21</v>
      </c>
      <c r="D7" s="173">
        <f>C7-B7</f>
        <v>-1196016.7999999989</v>
      </c>
      <c r="E7" s="178">
        <f>D7/B7</f>
        <v>-0.08421103913469222</v>
      </c>
      <c r="F7" s="174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ht="17.25">
      <c r="A8" s="179" t="s">
        <v>303</v>
      </c>
      <c r="B8" s="180"/>
      <c r="C8" s="180"/>
      <c r="D8" s="180"/>
      <c r="E8" s="181"/>
      <c r="F8" s="174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ht="17.25">
      <c r="A9" s="175" t="s">
        <v>304</v>
      </c>
      <c r="B9" s="176">
        <v>87747363.43</v>
      </c>
      <c r="C9" s="176">
        <v>87504081.34</v>
      </c>
      <c r="D9" s="175"/>
      <c r="E9" s="182"/>
      <c r="F9" s="17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ht="17.25">
      <c r="A10" s="177" t="s">
        <v>44</v>
      </c>
      <c r="B10" s="173">
        <f>SUM(B8:B9)</f>
        <v>87747363.43</v>
      </c>
      <c r="C10" s="173">
        <f>SUM(C8:C9)</f>
        <v>87504081.34</v>
      </c>
      <c r="D10" s="173">
        <f>C10-B10</f>
        <v>-243282.09000000358</v>
      </c>
      <c r="E10" s="178">
        <f>D10/B10</f>
        <v>-0.002772528774543529</v>
      </c>
      <c r="F10" s="174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ht="17.25">
      <c r="A11" s="179" t="s">
        <v>305</v>
      </c>
      <c r="B11" s="180"/>
      <c r="C11" s="180"/>
      <c r="D11" s="180"/>
      <c r="E11" s="181" t="s">
        <v>10</v>
      </c>
      <c r="F11" s="174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ht="17.25">
      <c r="A12" s="175" t="s">
        <v>306</v>
      </c>
      <c r="B12" s="176">
        <v>-1630954.26</v>
      </c>
      <c r="C12" s="176">
        <v>-1934124.18</v>
      </c>
      <c r="D12" s="175"/>
      <c r="E12" s="182"/>
      <c r="F12" s="174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ht="17.25">
      <c r="A13" s="175" t="s">
        <v>307</v>
      </c>
      <c r="B13" s="183">
        <v>2257075.98</v>
      </c>
      <c r="C13" s="183">
        <v>2912227.18</v>
      </c>
      <c r="D13" s="173"/>
      <c r="E13" s="178"/>
      <c r="F13" s="174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ht="17.25">
      <c r="A14" s="175" t="s">
        <v>308</v>
      </c>
      <c r="B14" s="183">
        <v>64770.55</v>
      </c>
      <c r="C14" s="183">
        <v>132516.47</v>
      </c>
      <c r="D14" s="173"/>
      <c r="E14" s="178"/>
      <c r="F14" s="174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spans="1:256" ht="17.25">
      <c r="A15" s="177" t="s">
        <v>44</v>
      </c>
      <c r="B15" s="173">
        <f>SUM(B12:B14)</f>
        <v>690892.27</v>
      </c>
      <c r="C15" s="173">
        <f>SUM(C12:C14)</f>
        <v>1110619.4700000002</v>
      </c>
      <c r="D15" s="173">
        <f>C15-B15</f>
        <v>419727.2000000002</v>
      </c>
      <c r="E15" s="178">
        <f>D15/B15</f>
        <v>0.6075146853213457</v>
      </c>
      <c r="F15" s="17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spans="1:256" ht="17.25">
      <c r="A16" s="179" t="s">
        <v>309</v>
      </c>
      <c r="B16" s="180"/>
      <c r="C16" s="180"/>
      <c r="D16" s="180"/>
      <c r="E16" s="181"/>
      <c r="F16" s="174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ht="17.25">
      <c r="A17" s="175" t="s">
        <v>310</v>
      </c>
      <c r="B17" s="176">
        <v>4101707.3</v>
      </c>
      <c r="C17" s="176">
        <v>3963588.55</v>
      </c>
      <c r="D17" s="175"/>
      <c r="E17" s="182"/>
      <c r="F17" s="174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ht="17.25">
      <c r="A18" s="175" t="s">
        <v>311</v>
      </c>
      <c r="B18" s="183">
        <v>469534.21</v>
      </c>
      <c r="C18" s="183">
        <v>606675.09</v>
      </c>
      <c r="D18" s="173"/>
      <c r="E18" s="178"/>
      <c r="F18" s="174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7.25">
      <c r="A19" s="175" t="s">
        <v>312</v>
      </c>
      <c r="B19" s="183">
        <v>477736.47</v>
      </c>
      <c r="C19" s="183">
        <v>651718.96</v>
      </c>
      <c r="D19" s="173"/>
      <c r="E19" s="178"/>
      <c r="F19" s="174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7.25">
      <c r="A20" s="175" t="s">
        <v>313</v>
      </c>
      <c r="B20" s="183">
        <v>-7025.12</v>
      </c>
      <c r="C20" s="183">
        <v>134.5</v>
      </c>
      <c r="D20" s="173"/>
      <c r="E20" s="178"/>
      <c r="F20" s="174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7.25">
      <c r="A21" s="175" t="s">
        <v>314</v>
      </c>
      <c r="B21" s="183">
        <v>143163.99</v>
      </c>
      <c r="C21" s="183">
        <v>61490.53</v>
      </c>
      <c r="D21" s="173"/>
      <c r="E21" s="178"/>
      <c r="F21" s="174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7.25">
      <c r="A22" s="175" t="s">
        <v>315</v>
      </c>
      <c r="B22" s="183">
        <v>-399780.12</v>
      </c>
      <c r="C22" s="183">
        <v>-32424</v>
      </c>
      <c r="D22" s="173"/>
      <c r="E22" s="178"/>
      <c r="F22" s="174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7.25">
      <c r="A23" s="175" t="s">
        <v>316</v>
      </c>
      <c r="B23" s="183">
        <v>1776182.1</v>
      </c>
      <c r="C23" s="183">
        <v>73385.75</v>
      </c>
      <c r="D23" s="173"/>
      <c r="E23" s="178"/>
      <c r="F23" s="174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7.25">
      <c r="A24" s="177" t="s">
        <v>44</v>
      </c>
      <c r="B24" s="173">
        <f>SUM(B17:B23)</f>
        <v>6561518.83</v>
      </c>
      <c r="C24" s="173">
        <f>SUM(C17:C23)</f>
        <v>5324569.38</v>
      </c>
      <c r="D24" s="173">
        <f>C24-B24</f>
        <v>-1236949.4500000002</v>
      </c>
      <c r="E24" s="178">
        <f>D24/B24</f>
        <v>-0.18851572052868742</v>
      </c>
      <c r="F24" s="174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ht="17.25">
      <c r="A25" s="179" t="s">
        <v>317</v>
      </c>
      <c r="B25" s="180"/>
      <c r="C25" s="180"/>
      <c r="D25" s="180"/>
      <c r="E25" s="181"/>
      <c r="F25" s="174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ht="17.25">
      <c r="A26" s="175" t="s">
        <v>318</v>
      </c>
      <c r="B26" s="176">
        <v>48996125.5</v>
      </c>
      <c r="C26" s="176">
        <v>47888234.36</v>
      </c>
      <c r="D26" s="175"/>
      <c r="E26" s="182"/>
      <c r="F26" s="174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ht="17.25">
      <c r="A27" s="175" t="s">
        <v>319</v>
      </c>
      <c r="B27" s="183">
        <v>0</v>
      </c>
      <c r="C27" s="183">
        <v>0</v>
      </c>
      <c r="D27" s="173"/>
      <c r="E27" s="178"/>
      <c r="F27" s="174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ht="17.25">
      <c r="A28" s="175" t="s">
        <v>320</v>
      </c>
      <c r="B28" s="183">
        <v>6000</v>
      </c>
      <c r="C28" s="183">
        <v>9000</v>
      </c>
      <c r="D28" s="173"/>
      <c r="E28" s="178"/>
      <c r="F28" s="174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56" ht="17.25">
      <c r="A29" s="175" t="s">
        <v>321</v>
      </c>
      <c r="B29" s="183">
        <v>0</v>
      </c>
      <c r="C29" s="183">
        <v>0</v>
      </c>
      <c r="D29" s="173"/>
      <c r="E29" s="178"/>
      <c r="F29" s="174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ht="17.25">
      <c r="A30" s="175" t="s">
        <v>322</v>
      </c>
      <c r="B30" s="183">
        <v>15252.13</v>
      </c>
      <c r="C30" s="183">
        <v>116185.98</v>
      </c>
      <c r="D30" s="173"/>
      <c r="E30" s="178"/>
      <c r="F30" s="174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ht="17.25">
      <c r="A31" s="175" t="s">
        <v>323</v>
      </c>
      <c r="B31" s="183">
        <v>0</v>
      </c>
      <c r="C31" s="183">
        <v>0</v>
      </c>
      <c r="D31" s="173"/>
      <c r="E31" s="178"/>
      <c r="F31" s="174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ht="17.25">
      <c r="A32" s="175" t="s">
        <v>324</v>
      </c>
      <c r="B32" s="183">
        <v>0</v>
      </c>
      <c r="C32" s="183">
        <v>0</v>
      </c>
      <c r="D32" s="173"/>
      <c r="E32" s="178"/>
      <c r="F32" s="174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ht="17.25">
      <c r="A33" s="177" t="s">
        <v>44</v>
      </c>
      <c r="B33" s="173">
        <f>SUM(B26:B32)</f>
        <v>49017377.63</v>
      </c>
      <c r="C33" s="173">
        <f>SUM(C26:C32)</f>
        <v>48013420.339999996</v>
      </c>
      <c r="D33" s="173">
        <f>C33-B33</f>
        <v>-1003957.2900000066</v>
      </c>
      <c r="E33" s="178">
        <f>D33/B33</f>
        <v>-0.020481660556756442</v>
      </c>
      <c r="F33" s="174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ht="17.25">
      <c r="A34" s="179" t="s">
        <v>325</v>
      </c>
      <c r="B34" s="180"/>
      <c r="C34" s="180"/>
      <c r="D34" s="180"/>
      <c r="E34" s="181"/>
      <c r="F34" s="174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ht="17.25">
      <c r="A35" s="175" t="s">
        <v>326</v>
      </c>
      <c r="B35" s="176">
        <v>3627005.01</v>
      </c>
      <c r="C35" s="176">
        <v>3801301.72</v>
      </c>
      <c r="D35" s="175"/>
      <c r="E35" s="182"/>
      <c r="F35" s="174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ht="17.25">
      <c r="A36" s="175" t="s">
        <v>327</v>
      </c>
      <c r="B36" s="183">
        <v>1377.84</v>
      </c>
      <c r="C36" s="183">
        <v>7843.82</v>
      </c>
      <c r="D36" s="173"/>
      <c r="E36" s="178"/>
      <c r="F36" s="174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256" ht="17.25">
      <c r="A37" s="175" t="s">
        <v>328</v>
      </c>
      <c r="B37" s="183">
        <v>1402513.69</v>
      </c>
      <c r="C37" s="183">
        <v>1467426.61</v>
      </c>
      <c r="D37" s="173"/>
      <c r="E37" s="178"/>
      <c r="F37" s="174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spans="1:256" ht="17.25">
      <c r="A38" s="177" t="s">
        <v>44</v>
      </c>
      <c r="B38" s="173">
        <f>SUM(B35:B37)</f>
        <v>5030896.539999999</v>
      </c>
      <c r="C38" s="173">
        <f>SUM(C35:C37)</f>
        <v>5276572.15</v>
      </c>
      <c r="D38" s="173">
        <f>C38-B38</f>
        <v>245675.61000000127</v>
      </c>
      <c r="E38" s="178">
        <f>D38/B38</f>
        <v>0.04883336559332252</v>
      </c>
      <c r="F38" s="174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  <c r="IV38" s="166"/>
    </row>
    <row r="39" spans="1:256" ht="17.25">
      <c r="A39" s="179" t="s">
        <v>329</v>
      </c>
      <c r="B39" s="180"/>
      <c r="C39" s="180"/>
      <c r="D39" s="180"/>
      <c r="E39" s="181"/>
      <c r="F39" s="174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spans="1:256" ht="17.25">
      <c r="A40" s="175" t="s">
        <v>330</v>
      </c>
      <c r="B40" s="176">
        <v>6587514.35</v>
      </c>
      <c r="C40" s="176">
        <v>6022198.96</v>
      </c>
      <c r="D40" s="175"/>
      <c r="E40" s="182"/>
      <c r="F40" s="174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spans="1:256" ht="17.25">
      <c r="A41" s="175" t="s">
        <v>331</v>
      </c>
      <c r="B41" s="183">
        <v>535603.77</v>
      </c>
      <c r="C41" s="183">
        <v>598652.46</v>
      </c>
      <c r="D41" s="173"/>
      <c r="E41" s="178"/>
      <c r="F41" s="174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spans="1:256" ht="17.25">
      <c r="A42" s="175" t="s">
        <v>332</v>
      </c>
      <c r="B42" s="183">
        <v>25833.3</v>
      </c>
      <c r="C42" s="183">
        <v>24108.5</v>
      </c>
      <c r="D42" s="173"/>
      <c r="E42" s="178"/>
      <c r="F42" s="174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  <row r="43" spans="1:256" ht="17.25">
      <c r="A43" s="175" t="s">
        <v>333</v>
      </c>
      <c r="B43" s="183">
        <v>120</v>
      </c>
      <c r="C43" s="183">
        <v>160</v>
      </c>
      <c r="D43" s="173"/>
      <c r="E43" s="178"/>
      <c r="F43" s="174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6"/>
      <c r="IA43" s="166"/>
      <c r="IB43" s="166"/>
      <c r="IC43" s="166"/>
      <c r="ID43" s="166"/>
      <c r="IE43" s="166"/>
      <c r="IF43" s="166"/>
      <c r="IG43" s="166"/>
      <c r="IH43" s="166"/>
      <c r="II43" s="166"/>
      <c r="IJ43" s="166"/>
      <c r="IK43" s="166"/>
      <c r="IL43" s="166"/>
      <c r="IM43" s="166"/>
      <c r="IN43" s="166"/>
      <c r="IO43" s="166"/>
      <c r="IP43" s="166"/>
      <c r="IQ43" s="166"/>
      <c r="IR43" s="166"/>
      <c r="IS43" s="166"/>
      <c r="IT43" s="166"/>
      <c r="IU43" s="166"/>
      <c r="IV43" s="166"/>
    </row>
    <row r="44" spans="1:256" ht="17.25">
      <c r="A44" s="175" t="s">
        <v>334</v>
      </c>
      <c r="B44" s="183">
        <v>0</v>
      </c>
      <c r="C44" s="183">
        <v>15</v>
      </c>
      <c r="D44" s="173"/>
      <c r="E44" s="178"/>
      <c r="F44" s="174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spans="1:256" ht="17.25">
      <c r="A45" s="175" t="s">
        <v>335</v>
      </c>
      <c r="B45" s="183">
        <v>0</v>
      </c>
      <c r="C45" s="183">
        <v>0</v>
      </c>
      <c r="D45" s="173"/>
      <c r="E45" s="178"/>
      <c r="F45" s="174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66"/>
      <c r="IV45" s="166"/>
    </row>
    <row r="46" spans="1:256" ht="17.25">
      <c r="A46" s="175" t="s">
        <v>336</v>
      </c>
      <c r="B46" s="183">
        <v>0</v>
      </c>
      <c r="C46" s="183">
        <v>0</v>
      </c>
      <c r="D46" s="173"/>
      <c r="E46" s="178"/>
      <c r="F46" s="174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  <c r="IV46" s="166"/>
    </row>
    <row r="47" spans="1:256" ht="17.25">
      <c r="A47" s="175" t="s">
        <v>337</v>
      </c>
      <c r="B47" s="183">
        <v>0</v>
      </c>
      <c r="C47" s="183">
        <v>28019.66</v>
      </c>
      <c r="D47" s="173"/>
      <c r="E47" s="178" t="s">
        <v>10</v>
      </c>
      <c r="F47" s="174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  <c r="IT47" s="166"/>
      <c r="IU47" s="166"/>
      <c r="IV47" s="166"/>
    </row>
    <row r="48" spans="1:256" ht="17.25">
      <c r="A48" s="177" t="s">
        <v>44</v>
      </c>
      <c r="B48" s="173">
        <f>SUM(B40:B47)</f>
        <v>7149071.419999999</v>
      </c>
      <c r="C48" s="173">
        <f>SUM(C40:C47)</f>
        <v>6673154.58</v>
      </c>
      <c r="D48" s="173">
        <f>C48-B48</f>
        <v>-475916.8399999989</v>
      </c>
      <c r="E48" s="178">
        <f>D48/B48</f>
        <v>-0.06657044139586998</v>
      </c>
      <c r="F48" s="174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  <c r="IH48" s="166"/>
      <c r="II48" s="166"/>
      <c r="IJ48" s="166"/>
      <c r="IK48" s="166"/>
      <c r="IL48" s="166"/>
      <c r="IM48" s="166"/>
      <c r="IN48" s="166"/>
      <c r="IO48" s="166"/>
      <c r="IP48" s="166"/>
      <c r="IQ48" s="166"/>
      <c r="IR48" s="166"/>
      <c r="IS48" s="166"/>
      <c r="IT48" s="166"/>
      <c r="IU48" s="166"/>
      <c r="IV48" s="166"/>
    </row>
    <row r="49" spans="1:256" ht="17.25">
      <c r="A49" s="184"/>
      <c r="B49" s="184"/>
      <c r="C49" s="184"/>
      <c r="D49" s="184"/>
      <c r="E49" s="184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  <c r="GF49" s="166"/>
      <c r="GG49" s="166"/>
      <c r="GH49" s="166"/>
      <c r="GI49" s="166"/>
      <c r="GJ49" s="166"/>
      <c r="GK49" s="166"/>
      <c r="GL49" s="166"/>
      <c r="GM49" s="166"/>
      <c r="GN49" s="166"/>
      <c r="GO49" s="166"/>
      <c r="GP49" s="166"/>
      <c r="GQ49" s="166"/>
      <c r="GR49" s="166"/>
      <c r="GS49" s="166"/>
      <c r="GT49" s="166"/>
      <c r="GU49" s="166"/>
      <c r="GV49" s="166"/>
      <c r="GW49" s="166"/>
      <c r="GX49" s="166"/>
      <c r="GY49" s="166"/>
      <c r="GZ49" s="166"/>
      <c r="HA49" s="166"/>
      <c r="HB49" s="166"/>
      <c r="HC49" s="166"/>
      <c r="HD49" s="166"/>
      <c r="HE49" s="166"/>
      <c r="HF49" s="166"/>
      <c r="HG49" s="166"/>
      <c r="HH49" s="166"/>
      <c r="HI49" s="166"/>
      <c r="HJ49" s="166"/>
      <c r="HK49" s="166"/>
      <c r="HL49" s="166"/>
      <c r="HM49" s="166"/>
      <c r="HN49" s="166"/>
      <c r="HO49" s="166"/>
      <c r="HP49" s="166"/>
      <c r="HQ49" s="166"/>
      <c r="HR49" s="166"/>
      <c r="HS49" s="166"/>
      <c r="HT49" s="166"/>
      <c r="HU49" s="166"/>
      <c r="HV49" s="166"/>
      <c r="HW49" s="166"/>
      <c r="HX49" s="166"/>
      <c r="HY49" s="166"/>
      <c r="HZ49" s="166"/>
      <c r="IA49" s="166"/>
      <c r="IB49" s="166"/>
      <c r="IC49" s="166"/>
      <c r="ID49" s="166"/>
      <c r="IE49" s="166"/>
      <c r="IF49" s="166"/>
      <c r="IG49" s="166"/>
      <c r="IH49" s="166"/>
      <c r="II49" s="166"/>
      <c r="IJ49" s="166"/>
      <c r="IK49" s="166"/>
      <c r="IL49" s="166"/>
      <c r="IM49" s="166"/>
      <c r="IN49" s="166"/>
      <c r="IO49" s="166"/>
      <c r="IP49" s="166"/>
      <c r="IQ49" s="166"/>
      <c r="IR49" s="166"/>
      <c r="IS49" s="166"/>
      <c r="IT49" s="166"/>
      <c r="IU49" s="166"/>
      <c r="IV49" s="166"/>
    </row>
    <row r="50" spans="1:256" ht="17.25">
      <c r="A50" s="164"/>
      <c r="B50" s="164"/>
      <c r="C50" s="164"/>
      <c r="D50" s="164"/>
      <c r="E50" s="164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  <c r="IH50" s="166"/>
      <c r="II50" s="166"/>
      <c r="IJ50" s="166"/>
      <c r="IK50" s="166"/>
      <c r="IL50" s="166"/>
      <c r="IM50" s="166"/>
      <c r="IN50" s="166"/>
      <c r="IO50" s="166"/>
      <c r="IP50" s="166"/>
      <c r="IQ50" s="166"/>
      <c r="IR50" s="166"/>
      <c r="IS50" s="166"/>
      <c r="IT50" s="166"/>
      <c r="IU50" s="166"/>
      <c r="IV50" s="166"/>
    </row>
    <row r="51" spans="1:256" ht="17.25">
      <c r="A51" s="164"/>
      <c r="B51" s="165" t="s">
        <v>56</v>
      </c>
      <c r="C51" s="165"/>
      <c r="D51" s="165"/>
      <c r="E51" s="164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</row>
    <row r="52" spans="1:256" ht="17.25">
      <c r="A52" s="164"/>
      <c r="B52" s="165" t="s">
        <v>338</v>
      </c>
      <c r="C52" s="165"/>
      <c r="D52" s="165"/>
      <c r="E52" s="185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  <c r="IV52" s="166"/>
    </row>
    <row r="53" spans="1:256" ht="17.25">
      <c r="A53" s="168" t="s">
        <v>5</v>
      </c>
      <c r="B53" s="164" t="s">
        <v>9</v>
      </c>
      <c r="C53" s="164"/>
      <c r="D53" s="164"/>
      <c r="E53" s="168" t="s">
        <v>339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166"/>
      <c r="HU53" s="166"/>
      <c r="HV53" s="166"/>
      <c r="HW53" s="166"/>
      <c r="HX53" s="166"/>
      <c r="HY53" s="166"/>
      <c r="HZ53" s="166"/>
      <c r="IA53" s="166"/>
      <c r="IB53" s="166"/>
      <c r="IC53" s="166"/>
      <c r="ID53" s="166"/>
      <c r="IE53" s="166"/>
      <c r="IF53" s="166"/>
      <c r="IG53" s="166"/>
      <c r="IH53" s="166"/>
      <c r="II53" s="166"/>
      <c r="IJ53" s="166"/>
      <c r="IK53" s="166"/>
      <c r="IL53" s="166"/>
      <c r="IM53" s="166"/>
      <c r="IN53" s="166"/>
      <c r="IO53" s="166"/>
      <c r="IP53" s="166"/>
      <c r="IQ53" s="166"/>
      <c r="IR53" s="166"/>
      <c r="IS53" s="166"/>
      <c r="IT53" s="166"/>
      <c r="IU53" s="166"/>
      <c r="IV53" s="166"/>
    </row>
    <row r="54" spans="1:256" ht="17.25">
      <c r="A54" s="169" t="s">
        <v>12</v>
      </c>
      <c r="B54" s="169" t="s">
        <v>297</v>
      </c>
      <c r="C54" s="169" t="s">
        <v>298</v>
      </c>
      <c r="D54" s="169" t="s">
        <v>299</v>
      </c>
      <c r="E54" s="169" t="s">
        <v>300</v>
      </c>
      <c r="F54" s="174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  <c r="GB54" s="166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166"/>
      <c r="HU54" s="166"/>
      <c r="HV54" s="166"/>
      <c r="HW54" s="166"/>
      <c r="HX54" s="166"/>
      <c r="HY54" s="166"/>
      <c r="HZ54" s="166"/>
      <c r="IA54" s="166"/>
      <c r="IB54" s="166"/>
      <c r="IC54" s="166"/>
      <c r="ID54" s="166"/>
      <c r="IE54" s="166"/>
      <c r="IF54" s="166"/>
      <c r="IG54" s="166"/>
      <c r="IH54" s="166"/>
      <c r="II54" s="166"/>
      <c r="IJ54" s="166"/>
      <c r="IK54" s="166"/>
      <c r="IL54" s="166"/>
      <c r="IM54" s="166"/>
      <c r="IN54" s="166"/>
      <c r="IO54" s="166"/>
      <c r="IP54" s="166"/>
      <c r="IQ54" s="166"/>
      <c r="IR54" s="166"/>
      <c r="IS54" s="166"/>
      <c r="IT54" s="166"/>
      <c r="IU54" s="166"/>
      <c r="IV54" s="166"/>
    </row>
    <row r="55" spans="1:256" ht="17.25">
      <c r="A55" s="172" t="s">
        <v>340</v>
      </c>
      <c r="B55" s="173" t="s">
        <v>10</v>
      </c>
      <c r="C55" s="173" t="s">
        <v>10</v>
      </c>
      <c r="D55" s="173"/>
      <c r="E55" s="173"/>
      <c r="F55" s="174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  <c r="IU55" s="166"/>
      <c r="IV55" s="166"/>
    </row>
    <row r="56" spans="1:256" ht="17.25">
      <c r="A56" s="175" t="s">
        <v>341</v>
      </c>
      <c r="B56" s="176">
        <v>1391520.73</v>
      </c>
      <c r="C56" s="176">
        <v>1321284.77</v>
      </c>
      <c r="D56" s="175"/>
      <c r="E56" s="175"/>
      <c r="F56" s="174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  <c r="IT56" s="166"/>
      <c r="IU56" s="166"/>
      <c r="IV56" s="166"/>
    </row>
    <row r="57" spans="1:256" ht="17.25">
      <c r="A57" s="175" t="s">
        <v>342</v>
      </c>
      <c r="B57" s="183">
        <v>50</v>
      </c>
      <c r="C57" s="183">
        <v>320</v>
      </c>
      <c r="D57" s="173"/>
      <c r="E57" s="173"/>
      <c r="F57" s="174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  <c r="IT57" s="166"/>
      <c r="IU57" s="166"/>
      <c r="IV57" s="166"/>
    </row>
    <row r="58" spans="1:256" ht="17.25">
      <c r="A58" s="175" t="s">
        <v>343</v>
      </c>
      <c r="B58" s="183">
        <v>0</v>
      </c>
      <c r="C58" s="183">
        <v>0</v>
      </c>
      <c r="D58" s="173"/>
      <c r="E58" s="173"/>
      <c r="F58" s="174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  <c r="IT58" s="166"/>
      <c r="IU58" s="166"/>
      <c r="IV58" s="166"/>
    </row>
    <row r="59" spans="1:256" ht="17.25">
      <c r="A59" s="175" t="s">
        <v>344</v>
      </c>
      <c r="B59" s="183">
        <v>0</v>
      </c>
      <c r="C59" s="183">
        <v>0</v>
      </c>
      <c r="D59" s="173"/>
      <c r="E59" s="173"/>
      <c r="F59" s="174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  <c r="GB59" s="166"/>
      <c r="GC59" s="166"/>
      <c r="GD59" s="166"/>
      <c r="GE59" s="166"/>
      <c r="GF59" s="166"/>
      <c r="GG59" s="166"/>
      <c r="GH59" s="166"/>
      <c r="GI59" s="166"/>
      <c r="GJ59" s="166"/>
      <c r="GK59" s="166"/>
      <c r="GL59" s="166"/>
      <c r="GM59" s="166"/>
      <c r="GN59" s="166"/>
      <c r="GO59" s="166"/>
      <c r="GP59" s="166"/>
      <c r="GQ59" s="166"/>
      <c r="GR59" s="166"/>
      <c r="GS59" s="166"/>
      <c r="GT59" s="166"/>
      <c r="GU59" s="166"/>
      <c r="GV59" s="166"/>
      <c r="GW59" s="166"/>
      <c r="GX59" s="166"/>
      <c r="GY59" s="166"/>
      <c r="GZ59" s="166"/>
      <c r="HA59" s="166"/>
      <c r="HB59" s="166"/>
      <c r="HC59" s="166"/>
      <c r="HD59" s="166"/>
      <c r="HE59" s="166"/>
      <c r="HF59" s="166"/>
      <c r="HG59" s="166"/>
      <c r="HH59" s="166"/>
      <c r="HI59" s="166"/>
      <c r="HJ59" s="166"/>
      <c r="HK59" s="166"/>
      <c r="HL59" s="166"/>
      <c r="HM59" s="166"/>
      <c r="HN59" s="166"/>
      <c r="HO59" s="166"/>
      <c r="HP59" s="166"/>
      <c r="HQ59" s="166"/>
      <c r="HR59" s="166"/>
      <c r="HS59" s="166"/>
      <c r="HT59" s="166"/>
      <c r="HU59" s="166"/>
      <c r="HV59" s="166"/>
      <c r="HW59" s="166"/>
      <c r="HX59" s="166"/>
      <c r="HY59" s="166"/>
      <c r="HZ59" s="166"/>
      <c r="IA59" s="166"/>
      <c r="IB59" s="166"/>
      <c r="IC59" s="166"/>
      <c r="ID59" s="166"/>
      <c r="IE59" s="166"/>
      <c r="IF59" s="166"/>
      <c r="IG59" s="166"/>
      <c r="IH59" s="166"/>
      <c r="II59" s="166"/>
      <c r="IJ59" s="166"/>
      <c r="IK59" s="166"/>
      <c r="IL59" s="166"/>
      <c r="IM59" s="166"/>
      <c r="IN59" s="166"/>
      <c r="IO59" s="166"/>
      <c r="IP59" s="166"/>
      <c r="IQ59" s="166"/>
      <c r="IR59" s="166"/>
      <c r="IS59" s="166"/>
      <c r="IT59" s="166"/>
      <c r="IU59" s="166"/>
      <c r="IV59" s="166"/>
    </row>
    <row r="60" spans="1:256" ht="17.25">
      <c r="A60" s="175" t="s">
        <v>345</v>
      </c>
      <c r="B60" s="183">
        <v>45.14</v>
      </c>
      <c r="C60" s="183">
        <v>36.07</v>
      </c>
      <c r="D60" s="173"/>
      <c r="E60" s="173"/>
      <c r="F60" s="174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66"/>
      <c r="GA60" s="166"/>
      <c r="GB60" s="166"/>
      <c r="GC60" s="166"/>
      <c r="GD60" s="166"/>
      <c r="GE60" s="166"/>
      <c r="GF60" s="166"/>
      <c r="GG60" s="166"/>
      <c r="GH60" s="166"/>
      <c r="GI60" s="166"/>
      <c r="GJ60" s="166"/>
      <c r="GK60" s="166"/>
      <c r="GL60" s="166"/>
      <c r="GM60" s="166"/>
      <c r="GN60" s="166"/>
      <c r="GO60" s="166"/>
      <c r="GP60" s="166"/>
      <c r="GQ60" s="166"/>
      <c r="GR60" s="166"/>
      <c r="GS60" s="166"/>
      <c r="GT60" s="166"/>
      <c r="GU60" s="166"/>
      <c r="GV60" s="166"/>
      <c r="GW60" s="166"/>
      <c r="GX60" s="166"/>
      <c r="GY60" s="166"/>
      <c r="GZ60" s="166"/>
      <c r="HA60" s="166"/>
      <c r="HB60" s="166"/>
      <c r="HC60" s="166"/>
      <c r="HD60" s="166"/>
      <c r="HE60" s="166"/>
      <c r="HF60" s="166"/>
      <c r="HG60" s="166"/>
      <c r="HH60" s="166"/>
      <c r="HI60" s="166"/>
      <c r="HJ60" s="166"/>
      <c r="HK60" s="166"/>
      <c r="HL60" s="166"/>
      <c r="HM60" s="166"/>
      <c r="HN60" s="166"/>
      <c r="HO60" s="166"/>
      <c r="HP60" s="166"/>
      <c r="HQ60" s="166"/>
      <c r="HR60" s="166"/>
      <c r="HS60" s="166"/>
      <c r="HT60" s="166"/>
      <c r="HU60" s="166"/>
      <c r="HV60" s="166"/>
      <c r="HW60" s="166"/>
      <c r="HX60" s="166"/>
      <c r="HY60" s="166"/>
      <c r="HZ60" s="166"/>
      <c r="IA60" s="166"/>
      <c r="IB60" s="166"/>
      <c r="IC60" s="166"/>
      <c r="ID60" s="166"/>
      <c r="IE60" s="166"/>
      <c r="IF60" s="166"/>
      <c r="IG60" s="166"/>
      <c r="IH60" s="166"/>
      <c r="II60" s="166"/>
      <c r="IJ60" s="166"/>
      <c r="IK60" s="166"/>
      <c r="IL60" s="166"/>
      <c r="IM60" s="166"/>
      <c r="IN60" s="166"/>
      <c r="IO60" s="166"/>
      <c r="IP60" s="166"/>
      <c r="IQ60" s="166"/>
      <c r="IR60" s="166"/>
      <c r="IS60" s="166"/>
      <c r="IT60" s="166"/>
      <c r="IU60" s="166"/>
      <c r="IV60" s="166"/>
    </row>
    <row r="61" spans="1:256" ht="17.25">
      <c r="A61" s="175" t="s">
        <v>346</v>
      </c>
      <c r="B61" s="183">
        <v>32408.81</v>
      </c>
      <c r="C61" s="183">
        <v>42629.79</v>
      </c>
      <c r="D61" s="173"/>
      <c r="E61" s="173"/>
      <c r="F61" s="174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</row>
    <row r="62" spans="1:256" ht="17.25">
      <c r="A62" s="175" t="s">
        <v>347</v>
      </c>
      <c r="B62" s="183">
        <v>0</v>
      </c>
      <c r="C62" s="183">
        <v>20</v>
      </c>
      <c r="D62" s="173"/>
      <c r="E62" s="173"/>
      <c r="F62" s="174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  <c r="IT62" s="166"/>
      <c r="IU62" s="166"/>
      <c r="IV62" s="166"/>
    </row>
    <row r="63" spans="1:256" ht="17.25">
      <c r="A63" s="175" t="s">
        <v>348</v>
      </c>
      <c r="B63" s="183">
        <v>0</v>
      </c>
      <c r="C63" s="183">
        <v>100.84</v>
      </c>
      <c r="D63" s="173"/>
      <c r="E63" s="173"/>
      <c r="F63" s="174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  <c r="IT63" s="166"/>
      <c r="IU63" s="166"/>
      <c r="IV63" s="166"/>
    </row>
    <row r="64" spans="1:256" ht="17.25">
      <c r="A64" s="177" t="s">
        <v>44</v>
      </c>
      <c r="B64" s="173">
        <f>SUM(B56:B63)</f>
        <v>1424024.68</v>
      </c>
      <c r="C64" s="173">
        <f>SUM(C56:C63)</f>
        <v>1364391.4700000002</v>
      </c>
      <c r="D64" s="173">
        <f>C64-B64</f>
        <v>-59633.20999999973</v>
      </c>
      <c r="E64" s="178">
        <f>D64/B64</f>
        <v>-0.041876528432077266</v>
      </c>
      <c r="F64" s="174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</row>
    <row r="65" spans="1:256" ht="17.25">
      <c r="A65" s="179" t="s">
        <v>349</v>
      </c>
      <c r="B65" s="180" t="s">
        <v>10</v>
      </c>
      <c r="C65" s="180" t="s">
        <v>10</v>
      </c>
      <c r="D65" s="180"/>
      <c r="E65" s="180"/>
      <c r="F65" s="174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  <c r="GB65" s="166"/>
      <c r="GC65" s="166"/>
      <c r="GD65" s="166"/>
      <c r="GE65" s="166"/>
      <c r="GF65" s="166"/>
      <c r="GG65" s="166"/>
      <c r="GH65" s="166"/>
      <c r="GI65" s="166"/>
      <c r="GJ65" s="166"/>
      <c r="GK65" s="166"/>
      <c r="GL65" s="166"/>
      <c r="GM65" s="166"/>
      <c r="GN65" s="166"/>
      <c r="GO65" s="166"/>
      <c r="GP65" s="166"/>
      <c r="GQ65" s="166"/>
      <c r="GR65" s="166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166"/>
      <c r="HZ65" s="166"/>
      <c r="IA65" s="166"/>
      <c r="IB65" s="166"/>
      <c r="IC65" s="166"/>
      <c r="ID65" s="166"/>
      <c r="IE65" s="166"/>
      <c r="IF65" s="166"/>
      <c r="IG65" s="166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  <c r="IT65" s="166"/>
      <c r="IU65" s="166"/>
      <c r="IV65" s="166"/>
    </row>
    <row r="66" spans="1:256" ht="17.25">
      <c r="A66" s="175" t="s">
        <v>350</v>
      </c>
      <c r="B66" s="176">
        <v>10227422.29</v>
      </c>
      <c r="C66" s="176">
        <v>10700046.24</v>
      </c>
      <c r="D66" s="175" t="s">
        <v>10</v>
      </c>
      <c r="E66" s="175"/>
      <c r="F66" s="174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  <c r="IT66" s="166"/>
      <c r="IU66" s="166"/>
      <c r="IV66" s="166"/>
    </row>
    <row r="67" spans="1:256" ht="17.25">
      <c r="A67" s="175" t="s">
        <v>351</v>
      </c>
      <c r="B67" s="183">
        <v>203848</v>
      </c>
      <c r="C67" s="183">
        <v>210286</v>
      </c>
      <c r="D67" s="173"/>
      <c r="E67" s="173"/>
      <c r="F67" s="174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  <c r="GB67" s="166"/>
      <c r="GC67" s="166"/>
      <c r="GD67" s="166"/>
      <c r="GE67" s="166"/>
      <c r="GF67" s="166"/>
      <c r="GG67" s="166"/>
      <c r="GH67" s="166"/>
      <c r="GI67" s="166"/>
      <c r="GJ67" s="166"/>
      <c r="GK67" s="166"/>
      <c r="GL67" s="166"/>
      <c r="GM67" s="166"/>
      <c r="GN67" s="166"/>
      <c r="GO67" s="166"/>
      <c r="GP67" s="166"/>
      <c r="GQ67" s="166"/>
      <c r="GR67" s="166"/>
      <c r="GS67" s="166"/>
      <c r="GT67" s="166"/>
      <c r="GU67" s="166"/>
      <c r="GV67" s="166"/>
      <c r="GW67" s="166"/>
      <c r="GX67" s="166"/>
      <c r="GY67" s="166"/>
      <c r="GZ67" s="166"/>
      <c r="HA67" s="166"/>
      <c r="HB67" s="166"/>
      <c r="HC67" s="166"/>
      <c r="HD67" s="166"/>
      <c r="HE67" s="166"/>
      <c r="HF67" s="166"/>
      <c r="HG67" s="166"/>
      <c r="HH67" s="166"/>
      <c r="HI67" s="166"/>
      <c r="HJ67" s="166"/>
      <c r="HK67" s="166"/>
      <c r="HL67" s="166"/>
      <c r="HM67" s="166"/>
      <c r="HN67" s="166"/>
      <c r="HO67" s="166"/>
      <c r="HP67" s="166"/>
      <c r="HQ67" s="166"/>
      <c r="HR67" s="166"/>
      <c r="HS67" s="166"/>
      <c r="HT67" s="166"/>
      <c r="HU67" s="166"/>
      <c r="HV67" s="166"/>
      <c r="HW67" s="166"/>
      <c r="HX67" s="166"/>
      <c r="HY67" s="166"/>
      <c r="HZ67" s="166"/>
      <c r="IA67" s="166"/>
      <c r="IB67" s="166"/>
      <c r="IC67" s="166"/>
      <c r="ID67" s="166"/>
      <c r="IE67" s="166"/>
      <c r="IF67" s="166"/>
      <c r="IG67" s="166"/>
      <c r="IH67" s="166"/>
      <c r="II67" s="166"/>
      <c r="IJ67" s="166"/>
      <c r="IK67" s="166"/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6"/>
    </row>
    <row r="68" spans="1:256" ht="17.25">
      <c r="A68" s="175" t="s">
        <v>352</v>
      </c>
      <c r="B68" s="183">
        <v>1555</v>
      </c>
      <c r="C68" s="183">
        <v>1811</v>
      </c>
      <c r="D68" s="173"/>
      <c r="E68" s="173"/>
      <c r="F68" s="174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  <c r="GB68" s="166"/>
      <c r="GC68" s="166"/>
      <c r="GD68" s="166"/>
      <c r="GE68" s="166"/>
      <c r="GF68" s="166"/>
      <c r="GG68" s="166"/>
      <c r="GH68" s="166"/>
      <c r="GI68" s="166"/>
      <c r="GJ68" s="166"/>
      <c r="GK68" s="166"/>
      <c r="GL68" s="166"/>
      <c r="GM68" s="166"/>
      <c r="GN68" s="166"/>
      <c r="GO68" s="166"/>
      <c r="GP68" s="166"/>
      <c r="GQ68" s="166"/>
      <c r="GR68" s="166"/>
      <c r="GS68" s="166"/>
      <c r="GT68" s="166"/>
      <c r="GU68" s="166"/>
      <c r="GV68" s="166"/>
      <c r="GW68" s="166"/>
      <c r="GX68" s="166"/>
      <c r="GY68" s="166"/>
      <c r="GZ68" s="166"/>
      <c r="HA68" s="166"/>
      <c r="HB68" s="166"/>
      <c r="HC68" s="166"/>
      <c r="HD68" s="166"/>
      <c r="HE68" s="166"/>
      <c r="HF68" s="166"/>
      <c r="HG68" s="166"/>
      <c r="HH68" s="166"/>
      <c r="HI68" s="166"/>
      <c r="HJ68" s="166"/>
      <c r="HK68" s="166"/>
      <c r="HL68" s="166"/>
      <c r="HM68" s="166"/>
      <c r="HN68" s="166"/>
      <c r="HO68" s="166"/>
      <c r="HP68" s="166"/>
      <c r="HQ68" s="166"/>
      <c r="HR68" s="166"/>
      <c r="HS68" s="166"/>
      <c r="HT68" s="166"/>
      <c r="HU68" s="166"/>
      <c r="HV68" s="166"/>
      <c r="HW68" s="166"/>
      <c r="HX68" s="166"/>
      <c r="HY68" s="166"/>
      <c r="HZ68" s="166"/>
      <c r="IA68" s="166"/>
      <c r="IB68" s="166"/>
      <c r="IC68" s="166"/>
      <c r="ID68" s="166"/>
      <c r="IE68" s="166"/>
      <c r="IF68" s="166"/>
      <c r="IG68" s="166"/>
      <c r="IH68" s="166"/>
      <c r="II68" s="166"/>
      <c r="IJ68" s="166"/>
      <c r="IK68" s="166"/>
      <c r="IL68" s="166"/>
      <c r="IM68" s="166"/>
      <c r="IN68" s="166"/>
      <c r="IO68" s="166"/>
      <c r="IP68" s="166"/>
      <c r="IQ68" s="166"/>
      <c r="IR68" s="166"/>
      <c r="IS68" s="166"/>
      <c r="IT68" s="166"/>
      <c r="IU68" s="166"/>
      <c r="IV68" s="166"/>
    </row>
    <row r="69" spans="1:256" ht="17.25">
      <c r="A69" s="175" t="s">
        <v>353</v>
      </c>
      <c r="B69" s="183">
        <v>22974.36</v>
      </c>
      <c r="C69" s="183">
        <v>18728.22</v>
      </c>
      <c r="D69" s="173"/>
      <c r="E69" s="173"/>
      <c r="F69" s="174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  <c r="IU69" s="166"/>
      <c r="IV69" s="166"/>
    </row>
    <row r="70" spans="1:256" ht="17.25">
      <c r="A70" s="175" t="s">
        <v>354</v>
      </c>
      <c r="B70" s="183">
        <v>7700.85</v>
      </c>
      <c r="C70" s="183">
        <v>5921.2</v>
      </c>
      <c r="D70" s="173"/>
      <c r="E70" s="173"/>
      <c r="F70" s="174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  <c r="GB70" s="166"/>
      <c r="GC70" s="166"/>
      <c r="GD70" s="166"/>
      <c r="GE70" s="166"/>
      <c r="GF70" s="166"/>
      <c r="GG70" s="166"/>
      <c r="GH70" s="166"/>
      <c r="GI70" s="166"/>
      <c r="GJ70" s="166"/>
      <c r="GK70" s="166"/>
      <c r="GL70" s="166"/>
      <c r="GM70" s="166"/>
      <c r="GN70" s="166"/>
      <c r="GO70" s="166"/>
      <c r="GP70" s="166"/>
      <c r="GQ70" s="166"/>
      <c r="GR70" s="166"/>
      <c r="GS70" s="166"/>
      <c r="GT70" s="166"/>
      <c r="GU70" s="166"/>
      <c r="GV70" s="166"/>
      <c r="GW70" s="166"/>
      <c r="GX70" s="166"/>
      <c r="GY70" s="166"/>
      <c r="GZ70" s="166"/>
      <c r="HA70" s="166"/>
      <c r="HB70" s="166"/>
      <c r="HC70" s="166"/>
      <c r="HD70" s="166"/>
      <c r="HE70" s="166"/>
      <c r="HF70" s="166"/>
      <c r="HG70" s="166"/>
      <c r="HH70" s="166"/>
      <c r="HI70" s="166"/>
      <c r="HJ70" s="166"/>
      <c r="HK70" s="166"/>
      <c r="HL70" s="166"/>
      <c r="HM70" s="166"/>
      <c r="HN70" s="166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6"/>
      <c r="IP70" s="166"/>
      <c r="IQ70" s="166"/>
      <c r="IR70" s="166"/>
      <c r="IS70" s="166"/>
      <c r="IT70" s="166"/>
      <c r="IU70" s="166"/>
      <c r="IV70" s="166"/>
    </row>
    <row r="71" spans="1:256" ht="17.25">
      <c r="A71" s="175" t="s">
        <v>355</v>
      </c>
      <c r="B71" s="183">
        <v>3413626.35</v>
      </c>
      <c r="C71" s="183">
        <v>4654000.25</v>
      </c>
      <c r="D71" s="173"/>
      <c r="E71" s="173"/>
      <c r="F71" s="174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66"/>
      <c r="GA71" s="166"/>
      <c r="GB71" s="166"/>
      <c r="GC71" s="166"/>
      <c r="GD71" s="166"/>
      <c r="GE71" s="166"/>
      <c r="GF71" s="166"/>
      <c r="GG71" s="166"/>
      <c r="GH71" s="166"/>
      <c r="GI71" s="166"/>
      <c r="GJ71" s="166"/>
      <c r="GK71" s="166"/>
      <c r="GL71" s="166"/>
      <c r="GM71" s="166"/>
      <c r="GN71" s="166"/>
      <c r="GO71" s="166"/>
      <c r="GP71" s="166"/>
      <c r="GQ71" s="166"/>
      <c r="GR71" s="166"/>
      <c r="GS71" s="166"/>
      <c r="GT71" s="166"/>
      <c r="GU71" s="166"/>
      <c r="GV71" s="166"/>
      <c r="GW71" s="166"/>
      <c r="GX71" s="166"/>
      <c r="GY71" s="166"/>
      <c r="GZ71" s="166"/>
      <c r="HA71" s="166"/>
      <c r="HB71" s="166"/>
      <c r="HC71" s="166"/>
      <c r="HD71" s="166"/>
      <c r="HE71" s="166"/>
      <c r="HF71" s="166"/>
      <c r="HG71" s="166"/>
      <c r="HH71" s="166"/>
      <c r="HI71" s="166"/>
      <c r="HJ71" s="166"/>
      <c r="HK71" s="166"/>
      <c r="HL71" s="166"/>
      <c r="HM71" s="166"/>
      <c r="HN71" s="166"/>
      <c r="HO71" s="166"/>
      <c r="HP71" s="166"/>
      <c r="HQ71" s="166"/>
      <c r="HR71" s="166"/>
      <c r="HS71" s="166"/>
      <c r="HT71" s="166"/>
      <c r="HU71" s="166"/>
      <c r="HV71" s="166"/>
      <c r="HW71" s="166"/>
      <c r="HX71" s="166"/>
      <c r="HY71" s="166"/>
      <c r="HZ71" s="166"/>
      <c r="IA71" s="166"/>
      <c r="IB71" s="166"/>
      <c r="IC71" s="166"/>
      <c r="ID71" s="166"/>
      <c r="IE71" s="166"/>
      <c r="IF71" s="166"/>
      <c r="IG71" s="166"/>
      <c r="IH71" s="166"/>
      <c r="II71" s="166"/>
      <c r="IJ71" s="166"/>
      <c r="IK71" s="166"/>
      <c r="IL71" s="166"/>
      <c r="IM71" s="166"/>
      <c r="IN71" s="166"/>
      <c r="IO71" s="166"/>
      <c r="IP71" s="166"/>
      <c r="IQ71" s="166"/>
      <c r="IR71" s="166"/>
      <c r="IS71" s="166"/>
      <c r="IT71" s="166"/>
      <c r="IU71" s="166"/>
      <c r="IV71" s="166"/>
    </row>
    <row r="72" spans="1:256" ht="17.25">
      <c r="A72" s="175" t="s">
        <v>356</v>
      </c>
      <c r="B72" s="183">
        <v>26108</v>
      </c>
      <c r="C72" s="183">
        <v>38081</v>
      </c>
      <c r="D72" s="173"/>
      <c r="E72" s="173"/>
      <c r="F72" s="174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66"/>
      <c r="GA72" s="166"/>
      <c r="GB72" s="166"/>
      <c r="GC72" s="166"/>
      <c r="GD72" s="166"/>
      <c r="GE72" s="166"/>
      <c r="GF72" s="166"/>
      <c r="GG72" s="166"/>
      <c r="GH72" s="166"/>
      <c r="GI72" s="166"/>
      <c r="GJ72" s="166"/>
      <c r="GK72" s="166"/>
      <c r="GL72" s="166"/>
      <c r="GM72" s="166"/>
      <c r="GN72" s="166"/>
      <c r="GO72" s="166"/>
      <c r="GP72" s="166"/>
      <c r="GQ72" s="166"/>
      <c r="GR72" s="166"/>
      <c r="GS72" s="166"/>
      <c r="GT72" s="166"/>
      <c r="GU72" s="166"/>
      <c r="GV72" s="166"/>
      <c r="GW72" s="166"/>
      <c r="GX72" s="166"/>
      <c r="GY72" s="166"/>
      <c r="GZ72" s="166"/>
      <c r="HA72" s="166"/>
      <c r="HB72" s="166"/>
      <c r="HC72" s="166"/>
      <c r="HD72" s="166"/>
      <c r="HE72" s="166"/>
      <c r="HF72" s="166"/>
      <c r="HG72" s="166"/>
      <c r="HH72" s="166"/>
      <c r="HI72" s="166"/>
      <c r="HJ72" s="166"/>
      <c r="HK72" s="166"/>
      <c r="HL72" s="166"/>
      <c r="HM72" s="166"/>
      <c r="HN72" s="166"/>
      <c r="HO72" s="166"/>
      <c r="HP72" s="166"/>
      <c r="HQ72" s="166"/>
      <c r="HR72" s="166"/>
      <c r="HS72" s="166"/>
      <c r="HT72" s="166"/>
      <c r="HU72" s="166"/>
      <c r="HV72" s="166"/>
      <c r="HW72" s="166"/>
      <c r="HX72" s="166"/>
      <c r="HY72" s="166"/>
      <c r="HZ72" s="166"/>
      <c r="IA72" s="166"/>
      <c r="IB72" s="166"/>
      <c r="IC72" s="166"/>
      <c r="ID72" s="166"/>
      <c r="IE72" s="166"/>
      <c r="IF72" s="166"/>
      <c r="IG72" s="166"/>
      <c r="IH72" s="166"/>
      <c r="II72" s="166"/>
      <c r="IJ72" s="166"/>
      <c r="IK72" s="166"/>
      <c r="IL72" s="166"/>
      <c r="IM72" s="166"/>
      <c r="IN72" s="166"/>
      <c r="IO72" s="166"/>
      <c r="IP72" s="166"/>
      <c r="IQ72" s="166"/>
      <c r="IR72" s="166"/>
      <c r="IS72" s="166"/>
      <c r="IT72" s="166"/>
      <c r="IU72" s="166"/>
      <c r="IV72" s="166"/>
    </row>
    <row r="73" spans="1:256" ht="17.25">
      <c r="A73" s="175" t="s">
        <v>357</v>
      </c>
      <c r="B73" s="183">
        <v>9433.53</v>
      </c>
      <c r="C73" s="183">
        <v>7591</v>
      </c>
      <c r="D73" s="173"/>
      <c r="E73" s="173"/>
      <c r="F73" s="174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6"/>
      <c r="FT73" s="166"/>
      <c r="FU73" s="166"/>
      <c r="FV73" s="166"/>
      <c r="FW73" s="166"/>
      <c r="FX73" s="166"/>
      <c r="FY73" s="166"/>
      <c r="FZ73" s="166"/>
      <c r="GA73" s="166"/>
      <c r="GB73" s="166"/>
      <c r="GC73" s="166"/>
      <c r="GD73" s="166"/>
      <c r="GE73" s="166"/>
      <c r="GF73" s="166"/>
      <c r="GG73" s="166"/>
      <c r="GH73" s="166"/>
      <c r="GI73" s="166"/>
      <c r="GJ73" s="166"/>
      <c r="GK73" s="166"/>
      <c r="GL73" s="166"/>
      <c r="GM73" s="166"/>
      <c r="GN73" s="166"/>
      <c r="GO73" s="166"/>
      <c r="GP73" s="166"/>
      <c r="GQ73" s="166"/>
      <c r="GR73" s="166"/>
      <c r="GS73" s="166"/>
      <c r="GT73" s="166"/>
      <c r="GU73" s="166"/>
      <c r="GV73" s="166"/>
      <c r="GW73" s="166"/>
      <c r="GX73" s="166"/>
      <c r="GY73" s="166"/>
      <c r="GZ73" s="166"/>
      <c r="HA73" s="166"/>
      <c r="HB73" s="166"/>
      <c r="HC73" s="166"/>
      <c r="HD73" s="166"/>
      <c r="HE73" s="166"/>
      <c r="HF73" s="166"/>
      <c r="HG73" s="166"/>
      <c r="HH73" s="166"/>
      <c r="HI73" s="166"/>
      <c r="HJ73" s="166"/>
      <c r="HK73" s="166"/>
      <c r="HL73" s="166"/>
      <c r="HM73" s="166"/>
      <c r="HN73" s="166"/>
      <c r="HO73" s="166"/>
      <c r="HP73" s="166"/>
      <c r="HQ73" s="166"/>
      <c r="HR73" s="166"/>
      <c r="HS73" s="166"/>
      <c r="HT73" s="166"/>
      <c r="HU73" s="166"/>
      <c r="HV73" s="166"/>
      <c r="HW73" s="166"/>
      <c r="HX73" s="166"/>
      <c r="HY73" s="166"/>
      <c r="HZ73" s="166"/>
      <c r="IA73" s="166"/>
      <c r="IB73" s="166"/>
      <c r="IC73" s="166"/>
      <c r="ID73" s="166"/>
      <c r="IE73" s="166"/>
      <c r="IF73" s="166"/>
      <c r="IG73" s="166"/>
      <c r="IH73" s="166"/>
      <c r="II73" s="166"/>
      <c r="IJ73" s="166"/>
      <c r="IK73" s="166"/>
      <c r="IL73" s="166"/>
      <c r="IM73" s="166"/>
      <c r="IN73" s="166"/>
      <c r="IO73" s="166"/>
      <c r="IP73" s="166"/>
      <c r="IQ73" s="166"/>
      <c r="IR73" s="166"/>
      <c r="IS73" s="166"/>
      <c r="IT73" s="166"/>
      <c r="IU73" s="166"/>
      <c r="IV73" s="166"/>
    </row>
    <row r="74" spans="1:256" ht="17.25">
      <c r="A74" s="175" t="s">
        <v>358</v>
      </c>
      <c r="B74" s="183">
        <v>124259.29</v>
      </c>
      <c r="C74" s="183">
        <v>110013.88</v>
      </c>
      <c r="D74" s="173"/>
      <c r="E74" s="173"/>
      <c r="F74" s="174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</row>
    <row r="75" spans="1:256" ht="17.25">
      <c r="A75" s="175" t="s">
        <v>359</v>
      </c>
      <c r="B75" s="183">
        <v>1498.5</v>
      </c>
      <c r="C75" s="183">
        <v>1424.4</v>
      </c>
      <c r="D75" s="173"/>
      <c r="E75" s="173"/>
      <c r="F75" s="174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</row>
    <row r="76" spans="1:256" ht="17.25">
      <c r="A76" s="175" t="s">
        <v>360</v>
      </c>
      <c r="B76" s="183">
        <v>1936.25</v>
      </c>
      <c r="C76" s="183">
        <v>1966.85</v>
      </c>
      <c r="D76" s="173"/>
      <c r="E76" s="173"/>
      <c r="F76" s="174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</row>
    <row r="77" spans="1:256" ht="17.25">
      <c r="A77" s="175" t="s">
        <v>361</v>
      </c>
      <c r="B77" s="183">
        <v>18000</v>
      </c>
      <c r="C77" s="183">
        <v>24000</v>
      </c>
      <c r="D77" s="173"/>
      <c r="E77" s="173"/>
      <c r="F77" s="174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6"/>
      <c r="FT77" s="166"/>
      <c r="FU77" s="166"/>
      <c r="FV77" s="166"/>
      <c r="FW77" s="166"/>
      <c r="FX77" s="166"/>
      <c r="FY77" s="166"/>
      <c r="FZ77" s="166"/>
      <c r="GA77" s="166"/>
      <c r="GB77" s="166"/>
      <c r="GC77" s="166"/>
      <c r="GD77" s="166"/>
      <c r="GE77" s="166"/>
      <c r="GF77" s="166"/>
      <c r="GG77" s="166"/>
      <c r="GH77" s="166"/>
      <c r="GI77" s="166"/>
      <c r="GJ77" s="166"/>
      <c r="GK77" s="166"/>
      <c r="GL77" s="166"/>
      <c r="GM77" s="166"/>
      <c r="GN77" s="166"/>
      <c r="GO77" s="166"/>
      <c r="GP77" s="166"/>
      <c r="GQ77" s="166"/>
      <c r="GR77" s="166"/>
      <c r="GS77" s="166"/>
      <c r="GT77" s="166"/>
      <c r="GU77" s="166"/>
      <c r="GV77" s="166"/>
      <c r="GW77" s="166"/>
      <c r="GX77" s="166"/>
      <c r="GY77" s="166"/>
      <c r="GZ77" s="166"/>
      <c r="HA77" s="166"/>
      <c r="HB77" s="166"/>
      <c r="HC77" s="166"/>
      <c r="HD77" s="166"/>
      <c r="HE77" s="166"/>
      <c r="HF77" s="166"/>
      <c r="HG77" s="166"/>
      <c r="HH77" s="166"/>
      <c r="HI77" s="166"/>
      <c r="HJ77" s="166"/>
      <c r="HK77" s="166"/>
      <c r="HL77" s="166"/>
      <c r="HM77" s="166"/>
      <c r="HN77" s="166"/>
      <c r="HO77" s="166"/>
      <c r="HP77" s="166"/>
      <c r="HQ77" s="166"/>
      <c r="HR77" s="166"/>
      <c r="HS77" s="166"/>
      <c r="HT77" s="166"/>
      <c r="HU77" s="166"/>
      <c r="HV77" s="166"/>
      <c r="HW77" s="166"/>
      <c r="HX77" s="166"/>
      <c r="HY77" s="166"/>
      <c r="HZ77" s="166"/>
      <c r="IA77" s="166"/>
      <c r="IB77" s="166"/>
      <c r="IC77" s="166"/>
      <c r="ID77" s="166"/>
      <c r="IE77" s="166"/>
      <c r="IF77" s="166"/>
      <c r="IG77" s="166"/>
      <c r="IH77" s="166"/>
      <c r="II77" s="166"/>
      <c r="IJ77" s="166"/>
      <c r="IK77" s="166"/>
      <c r="IL77" s="166"/>
      <c r="IM77" s="166"/>
      <c r="IN77" s="166"/>
      <c r="IO77" s="166"/>
      <c r="IP77" s="166"/>
      <c r="IQ77" s="166"/>
      <c r="IR77" s="166"/>
      <c r="IS77" s="166"/>
      <c r="IT77" s="166"/>
      <c r="IU77" s="166"/>
      <c r="IV77" s="166"/>
    </row>
    <row r="78" spans="1:256" ht="17.25">
      <c r="A78" s="175" t="s">
        <v>362</v>
      </c>
      <c r="B78" s="183">
        <v>8283.72</v>
      </c>
      <c r="C78" s="183">
        <v>37190.6</v>
      </c>
      <c r="D78" s="173"/>
      <c r="E78" s="173"/>
      <c r="F78" s="174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  <c r="GB78" s="166"/>
      <c r="GC78" s="166"/>
      <c r="GD78" s="166"/>
      <c r="GE78" s="166"/>
      <c r="GF78" s="166"/>
      <c r="GG78" s="166"/>
      <c r="GH78" s="166"/>
      <c r="GI78" s="166"/>
      <c r="GJ78" s="166"/>
      <c r="GK78" s="166"/>
      <c r="GL78" s="166"/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6"/>
      <c r="IP78" s="166"/>
      <c r="IQ78" s="166"/>
      <c r="IR78" s="166"/>
      <c r="IS78" s="166"/>
      <c r="IT78" s="166"/>
      <c r="IU78" s="166"/>
      <c r="IV78" s="166"/>
    </row>
    <row r="79" spans="1:256" ht="17.25">
      <c r="A79" s="175" t="s">
        <v>363</v>
      </c>
      <c r="B79" s="183">
        <v>8467.13</v>
      </c>
      <c r="C79" s="183">
        <v>113216.69</v>
      </c>
      <c r="D79" s="173"/>
      <c r="E79" s="173"/>
      <c r="F79" s="174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166"/>
      <c r="FG79" s="166"/>
      <c r="FH79" s="166"/>
      <c r="FI79" s="166"/>
      <c r="FJ79" s="166"/>
      <c r="FK79" s="166"/>
      <c r="FL79" s="166"/>
      <c r="FM79" s="166"/>
      <c r="FN79" s="166"/>
      <c r="FO79" s="166"/>
      <c r="FP79" s="166"/>
      <c r="FQ79" s="166"/>
      <c r="FR79" s="166"/>
      <c r="FS79" s="166"/>
      <c r="FT79" s="166"/>
      <c r="FU79" s="166"/>
      <c r="FV79" s="166"/>
      <c r="FW79" s="166"/>
      <c r="FX79" s="166"/>
      <c r="FY79" s="166"/>
      <c r="FZ79" s="166"/>
      <c r="GA79" s="166"/>
      <c r="GB79" s="166"/>
      <c r="GC79" s="166"/>
      <c r="GD79" s="166"/>
      <c r="GE79" s="166"/>
      <c r="GF79" s="166"/>
      <c r="GG79" s="166"/>
      <c r="GH79" s="166"/>
      <c r="GI79" s="166"/>
      <c r="GJ79" s="166"/>
      <c r="GK79" s="166"/>
      <c r="GL79" s="166"/>
      <c r="GM79" s="166"/>
      <c r="GN79" s="166"/>
      <c r="GO79" s="166"/>
      <c r="GP79" s="166"/>
      <c r="GQ79" s="166"/>
      <c r="GR79" s="166"/>
      <c r="GS79" s="166"/>
      <c r="GT79" s="166"/>
      <c r="GU79" s="166"/>
      <c r="GV79" s="166"/>
      <c r="GW79" s="166"/>
      <c r="GX79" s="166"/>
      <c r="GY79" s="166"/>
      <c r="GZ79" s="166"/>
      <c r="HA79" s="166"/>
      <c r="HB79" s="166"/>
      <c r="HC79" s="166"/>
      <c r="HD79" s="166"/>
      <c r="HE79" s="166"/>
      <c r="HF79" s="166"/>
      <c r="HG79" s="166"/>
      <c r="HH79" s="166"/>
      <c r="HI79" s="166"/>
      <c r="HJ79" s="166"/>
      <c r="HK79" s="166"/>
      <c r="HL79" s="166"/>
      <c r="HM79" s="166"/>
      <c r="HN79" s="166"/>
      <c r="HO79" s="166"/>
      <c r="HP79" s="166"/>
      <c r="HQ79" s="166"/>
      <c r="HR79" s="166"/>
      <c r="HS79" s="166"/>
      <c r="HT79" s="166"/>
      <c r="HU79" s="166"/>
      <c r="HV79" s="166"/>
      <c r="HW79" s="166"/>
      <c r="HX79" s="166"/>
      <c r="HY79" s="166"/>
      <c r="HZ79" s="166"/>
      <c r="IA79" s="166"/>
      <c r="IB79" s="166"/>
      <c r="IC79" s="166"/>
      <c r="ID79" s="166"/>
      <c r="IE79" s="166"/>
      <c r="IF79" s="166"/>
      <c r="IG79" s="166"/>
      <c r="IH79" s="166"/>
      <c r="II79" s="166"/>
      <c r="IJ79" s="166"/>
      <c r="IK79" s="166"/>
      <c r="IL79" s="166"/>
      <c r="IM79" s="166"/>
      <c r="IN79" s="166"/>
      <c r="IO79" s="166"/>
      <c r="IP79" s="166"/>
      <c r="IQ79" s="166"/>
      <c r="IR79" s="166"/>
      <c r="IS79" s="166"/>
      <c r="IT79" s="166"/>
      <c r="IU79" s="166"/>
      <c r="IV79" s="166"/>
    </row>
    <row r="80" spans="1:256" ht="17.25">
      <c r="A80" s="175" t="s">
        <v>364</v>
      </c>
      <c r="B80" s="183">
        <v>85.42</v>
      </c>
      <c r="C80" s="183">
        <v>77144.11</v>
      </c>
      <c r="D80" s="173"/>
      <c r="E80" s="173"/>
      <c r="F80" s="174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66"/>
      <c r="GA80" s="166"/>
      <c r="GB80" s="166"/>
      <c r="GC80" s="166"/>
      <c r="GD80" s="166"/>
      <c r="GE80" s="166"/>
      <c r="GF80" s="166"/>
      <c r="GG80" s="166"/>
      <c r="GH80" s="166"/>
      <c r="GI80" s="166"/>
      <c r="GJ80" s="166"/>
      <c r="GK80" s="166"/>
      <c r="GL80" s="166"/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6"/>
      <c r="HM80" s="166"/>
      <c r="HN80" s="166"/>
      <c r="HO80" s="166"/>
      <c r="HP80" s="166"/>
      <c r="HQ80" s="166"/>
      <c r="HR80" s="166"/>
      <c r="HS80" s="166"/>
      <c r="HT80" s="166"/>
      <c r="HU80" s="166"/>
      <c r="HV80" s="166"/>
      <c r="HW80" s="166"/>
      <c r="HX80" s="166"/>
      <c r="HY80" s="166"/>
      <c r="HZ80" s="166"/>
      <c r="IA80" s="166"/>
      <c r="IB80" s="166"/>
      <c r="IC80" s="166"/>
      <c r="ID80" s="166"/>
      <c r="IE80" s="166"/>
      <c r="IF80" s="166"/>
      <c r="IG80" s="166"/>
      <c r="IH80" s="166"/>
      <c r="II80" s="166"/>
      <c r="IJ80" s="166"/>
      <c r="IK80" s="166"/>
      <c r="IL80" s="166"/>
      <c r="IM80" s="166"/>
      <c r="IN80" s="166"/>
      <c r="IO80" s="166"/>
      <c r="IP80" s="166"/>
      <c r="IQ80" s="166"/>
      <c r="IR80" s="166"/>
      <c r="IS80" s="166"/>
      <c r="IT80" s="166"/>
      <c r="IU80" s="166"/>
      <c r="IV80" s="166"/>
    </row>
    <row r="81" spans="1:256" ht="17.25">
      <c r="A81" s="175" t="s">
        <v>365</v>
      </c>
      <c r="B81" s="183">
        <v>4980.5</v>
      </c>
      <c r="C81" s="183">
        <v>17104.28</v>
      </c>
      <c r="D81" s="173"/>
      <c r="E81" s="173"/>
      <c r="F81" s="174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6"/>
      <c r="GL81" s="166"/>
      <c r="GM81" s="166"/>
      <c r="GN81" s="166"/>
      <c r="GO81" s="166"/>
      <c r="GP81" s="166"/>
      <c r="GQ81" s="166"/>
      <c r="GR81" s="166"/>
      <c r="GS81" s="166"/>
      <c r="GT81" s="166"/>
      <c r="GU81" s="166"/>
      <c r="GV81" s="166"/>
      <c r="GW81" s="166"/>
      <c r="GX81" s="166"/>
      <c r="GY81" s="166"/>
      <c r="GZ81" s="166"/>
      <c r="HA81" s="166"/>
      <c r="HB81" s="166"/>
      <c r="HC81" s="166"/>
      <c r="HD81" s="166"/>
      <c r="HE81" s="166"/>
      <c r="HF81" s="166"/>
      <c r="HG81" s="166"/>
      <c r="HH81" s="166"/>
      <c r="HI81" s="166"/>
      <c r="HJ81" s="166"/>
      <c r="HK81" s="166"/>
      <c r="HL81" s="166"/>
      <c r="HM81" s="166"/>
      <c r="HN81" s="166"/>
      <c r="HO81" s="166"/>
      <c r="HP81" s="166"/>
      <c r="HQ81" s="166"/>
      <c r="HR81" s="166"/>
      <c r="HS81" s="166"/>
      <c r="HT81" s="166"/>
      <c r="HU81" s="166"/>
      <c r="HV81" s="166"/>
      <c r="HW81" s="166"/>
      <c r="HX81" s="166"/>
      <c r="HY81" s="166"/>
      <c r="HZ81" s="166"/>
      <c r="IA81" s="166"/>
      <c r="IB81" s="166"/>
      <c r="IC81" s="166"/>
      <c r="ID81" s="166"/>
      <c r="IE81" s="166"/>
      <c r="IF81" s="166"/>
      <c r="IG81" s="166"/>
      <c r="IH81" s="166"/>
      <c r="II81" s="166"/>
      <c r="IJ81" s="166"/>
      <c r="IK81" s="166"/>
      <c r="IL81" s="166"/>
      <c r="IM81" s="166"/>
      <c r="IN81" s="166"/>
      <c r="IO81" s="166"/>
      <c r="IP81" s="166"/>
      <c r="IQ81" s="166"/>
      <c r="IR81" s="166"/>
      <c r="IS81" s="166"/>
      <c r="IT81" s="166"/>
      <c r="IU81" s="166"/>
      <c r="IV81" s="166"/>
    </row>
    <row r="82" spans="1:256" ht="17.25">
      <c r="A82" s="177" t="s">
        <v>44</v>
      </c>
      <c r="B82" s="173">
        <f>SUM(B66:B81)</f>
        <v>14080179.189999998</v>
      </c>
      <c r="C82" s="173">
        <f>SUM(C66:C81)</f>
        <v>16018525.719999999</v>
      </c>
      <c r="D82" s="173">
        <f>C82-B82</f>
        <v>1938346.5300000012</v>
      </c>
      <c r="E82" s="178">
        <f>D82/B82</f>
        <v>0.13766490495921035</v>
      </c>
      <c r="F82" s="174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66"/>
      <c r="GA82" s="166"/>
      <c r="GB82" s="166"/>
      <c r="GC82" s="166"/>
      <c r="GD82" s="166"/>
      <c r="GE82" s="166"/>
      <c r="GF82" s="166"/>
      <c r="GG82" s="166"/>
      <c r="GH82" s="166"/>
      <c r="GI82" s="166"/>
      <c r="GJ82" s="166"/>
      <c r="GK82" s="166"/>
      <c r="GL82" s="166"/>
      <c r="GM82" s="166"/>
      <c r="GN82" s="166"/>
      <c r="GO82" s="166"/>
      <c r="GP82" s="166"/>
      <c r="GQ82" s="166"/>
      <c r="GR82" s="166"/>
      <c r="GS82" s="166"/>
      <c r="GT82" s="166"/>
      <c r="GU82" s="166"/>
      <c r="GV82" s="166"/>
      <c r="GW82" s="166"/>
      <c r="GX82" s="166"/>
      <c r="GY82" s="166"/>
      <c r="GZ82" s="166"/>
      <c r="HA82" s="166"/>
      <c r="HB82" s="166"/>
      <c r="HC82" s="166"/>
      <c r="HD82" s="166"/>
      <c r="HE82" s="166"/>
      <c r="HF82" s="166"/>
      <c r="HG82" s="166"/>
      <c r="HH82" s="166"/>
      <c r="HI82" s="166"/>
      <c r="HJ82" s="166"/>
      <c r="HK82" s="166"/>
      <c r="HL82" s="166"/>
      <c r="HM82" s="166"/>
      <c r="HN82" s="166"/>
      <c r="HO82" s="166"/>
      <c r="HP82" s="166"/>
      <c r="HQ82" s="166"/>
      <c r="HR82" s="166"/>
      <c r="HS82" s="166"/>
      <c r="HT82" s="166"/>
      <c r="HU82" s="166"/>
      <c r="HV82" s="166"/>
      <c r="HW82" s="166"/>
      <c r="HX82" s="166"/>
      <c r="HY82" s="166"/>
      <c r="HZ82" s="166"/>
      <c r="IA82" s="166"/>
      <c r="IB82" s="166"/>
      <c r="IC82" s="166"/>
      <c r="ID82" s="166"/>
      <c r="IE82" s="166"/>
      <c r="IF82" s="166"/>
      <c r="IG82" s="166"/>
      <c r="IH82" s="166"/>
      <c r="II82" s="166"/>
      <c r="IJ82" s="166"/>
      <c r="IK82" s="166"/>
      <c r="IL82" s="166"/>
      <c r="IM82" s="166"/>
      <c r="IN82" s="166"/>
      <c r="IO82" s="166"/>
      <c r="IP82" s="166"/>
      <c r="IQ82" s="166"/>
      <c r="IR82" s="166"/>
      <c r="IS82" s="166"/>
      <c r="IT82" s="166"/>
      <c r="IU82" s="166"/>
      <c r="IV82" s="166"/>
    </row>
    <row r="83" spans="1:256" ht="17.25">
      <c r="A83" s="179" t="s">
        <v>366</v>
      </c>
      <c r="B83" s="186">
        <v>911826.3</v>
      </c>
      <c r="C83" s="186">
        <v>911690.5</v>
      </c>
      <c r="D83" s="180"/>
      <c r="E83" s="180"/>
      <c r="F83" s="174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6"/>
      <c r="FT83" s="166"/>
      <c r="FU83" s="166"/>
      <c r="FV83" s="166"/>
      <c r="FW83" s="166"/>
      <c r="FX83" s="166"/>
      <c r="FY83" s="166"/>
      <c r="FZ83" s="166"/>
      <c r="GA83" s="166"/>
      <c r="GB83" s="166"/>
      <c r="GC83" s="166"/>
      <c r="GD83" s="166"/>
      <c r="GE83" s="166"/>
      <c r="GF83" s="166"/>
      <c r="GG83" s="166"/>
      <c r="GH83" s="166"/>
      <c r="GI83" s="166"/>
      <c r="GJ83" s="166"/>
      <c r="GK83" s="166"/>
      <c r="GL83" s="166"/>
      <c r="GM83" s="166"/>
      <c r="GN83" s="166"/>
      <c r="GO83" s="166"/>
      <c r="GP83" s="166"/>
      <c r="GQ83" s="166"/>
      <c r="GR83" s="166"/>
      <c r="GS83" s="166"/>
      <c r="GT83" s="166"/>
      <c r="GU83" s="166"/>
      <c r="GV83" s="166"/>
      <c r="GW83" s="166"/>
      <c r="GX83" s="166"/>
      <c r="GY83" s="166"/>
      <c r="GZ83" s="166"/>
      <c r="HA83" s="166"/>
      <c r="HB83" s="166"/>
      <c r="HC83" s="166"/>
      <c r="HD83" s="166"/>
      <c r="HE83" s="166"/>
      <c r="HF83" s="166"/>
      <c r="HG83" s="166"/>
      <c r="HH83" s="166"/>
      <c r="HI83" s="166"/>
      <c r="HJ83" s="166"/>
      <c r="HK83" s="166"/>
      <c r="HL83" s="166"/>
      <c r="HM83" s="166"/>
      <c r="HN83" s="166"/>
      <c r="HO83" s="166"/>
      <c r="HP83" s="166"/>
      <c r="HQ83" s="166"/>
      <c r="HR83" s="166"/>
      <c r="HS83" s="166"/>
      <c r="HT83" s="166"/>
      <c r="HU83" s="166"/>
      <c r="HV83" s="166"/>
      <c r="HW83" s="166"/>
      <c r="HX83" s="166"/>
      <c r="HY83" s="166"/>
      <c r="HZ83" s="166"/>
      <c r="IA83" s="166"/>
      <c r="IB83" s="166"/>
      <c r="IC83" s="166"/>
      <c r="ID83" s="166"/>
      <c r="IE83" s="166"/>
      <c r="IF83" s="166"/>
      <c r="IG83" s="166"/>
      <c r="IH83" s="166"/>
      <c r="II83" s="166"/>
      <c r="IJ83" s="166"/>
      <c r="IK83" s="166"/>
      <c r="IL83" s="166"/>
      <c r="IM83" s="166"/>
      <c r="IN83" s="166"/>
      <c r="IO83" s="166"/>
      <c r="IP83" s="166"/>
      <c r="IQ83" s="166"/>
      <c r="IR83" s="166"/>
      <c r="IS83" s="166"/>
      <c r="IT83" s="166"/>
      <c r="IU83" s="166"/>
      <c r="IV83" s="166"/>
    </row>
    <row r="84" spans="1:256" ht="17.25">
      <c r="A84" s="177" t="s">
        <v>44</v>
      </c>
      <c r="B84" s="173">
        <f>B83</f>
        <v>911826.3</v>
      </c>
      <c r="C84" s="173">
        <f>C83</f>
        <v>911690.5</v>
      </c>
      <c r="D84" s="173">
        <f>C84-B84</f>
        <v>-135.80000000004657</v>
      </c>
      <c r="E84" s="178">
        <f>D84/B84</f>
        <v>-0.0001489318744151672</v>
      </c>
      <c r="F84" s="174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66"/>
      <c r="GA84" s="166"/>
      <c r="GB84" s="166"/>
      <c r="GC84" s="166"/>
      <c r="GD84" s="166"/>
      <c r="GE84" s="166"/>
      <c r="GF84" s="166"/>
      <c r="GG84" s="166"/>
      <c r="GH84" s="166"/>
      <c r="GI84" s="166"/>
      <c r="GJ84" s="166"/>
      <c r="GK84" s="166"/>
      <c r="GL84" s="166"/>
      <c r="GM84" s="166"/>
      <c r="GN84" s="166"/>
      <c r="GO84" s="166"/>
      <c r="GP84" s="166"/>
      <c r="GQ84" s="166"/>
      <c r="GR84" s="166"/>
      <c r="GS84" s="166"/>
      <c r="GT84" s="166"/>
      <c r="GU84" s="166"/>
      <c r="GV84" s="166"/>
      <c r="GW84" s="166"/>
      <c r="GX84" s="166"/>
      <c r="GY84" s="166"/>
      <c r="GZ84" s="166"/>
      <c r="HA84" s="166"/>
      <c r="HB84" s="166"/>
      <c r="HC84" s="166"/>
      <c r="HD84" s="166"/>
      <c r="HE84" s="166"/>
      <c r="HF84" s="166"/>
      <c r="HG84" s="166"/>
      <c r="HH84" s="166"/>
      <c r="HI84" s="166"/>
      <c r="HJ84" s="166"/>
      <c r="HK84" s="166"/>
      <c r="HL84" s="166"/>
      <c r="HM84" s="166"/>
      <c r="HN84" s="166"/>
      <c r="HO84" s="166"/>
      <c r="HP84" s="166"/>
      <c r="HQ84" s="166"/>
      <c r="HR84" s="166"/>
      <c r="HS84" s="166"/>
      <c r="HT84" s="166"/>
      <c r="HU84" s="166"/>
      <c r="HV84" s="166"/>
      <c r="HW84" s="166"/>
      <c r="HX84" s="166"/>
      <c r="HY84" s="166"/>
      <c r="HZ84" s="166"/>
      <c r="IA84" s="166"/>
      <c r="IB84" s="166"/>
      <c r="IC84" s="166"/>
      <c r="ID84" s="166"/>
      <c r="IE84" s="166"/>
      <c r="IF84" s="166"/>
      <c r="IG84" s="166"/>
      <c r="IH84" s="166"/>
      <c r="II84" s="166"/>
      <c r="IJ84" s="166"/>
      <c r="IK84" s="166"/>
      <c r="IL84" s="166"/>
      <c r="IM84" s="166"/>
      <c r="IN84" s="166"/>
      <c r="IO84" s="166"/>
      <c r="IP84" s="166"/>
      <c r="IQ84" s="166"/>
      <c r="IR84" s="166"/>
      <c r="IS84" s="166"/>
      <c r="IT84" s="166"/>
      <c r="IU84" s="166"/>
      <c r="IV84" s="166"/>
    </row>
    <row r="85" spans="1:256" ht="17.25">
      <c r="A85" s="179" t="s">
        <v>367</v>
      </c>
      <c r="B85" s="180"/>
      <c r="C85" s="180"/>
      <c r="D85" s="180"/>
      <c r="E85" s="180"/>
      <c r="F85" s="174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  <c r="GB85" s="166"/>
      <c r="GC85" s="166"/>
      <c r="GD85" s="166"/>
      <c r="GE85" s="166"/>
      <c r="GF85" s="166"/>
      <c r="GG85" s="166"/>
      <c r="GH85" s="166"/>
      <c r="GI85" s="166"/>
      <c r="GJ85" s="166"/>
      <c r="GK85" s="166"/>
      <c r="GL85" s="166"/>
      <c r="GM85" s="166"/>
      <c r="GN85" s="166"/>
      <c r="GO85" s="166"/>
      <c r="GP85" s="166"/>
      <c r="GQ85" s="166"/>
      <c r="GR85" s="166"/>
      <c r="GS85" s="166"/>
      <c r="GT85" s="166"/>
      <c r="GU85" s="166"/>
      <c r="GV85" s="166"/>
      <c r="GW85" s="166"/>
      <c r="GX85" s="166"/>
      <c r="GY85" s="166"/>
      <c r="GZ85" s="166"/>
      <c r="HA85" s="166"/>
      <c r="HB85" s="166"/>
      <c r="HC85" s="166"/>
      <c r="HD85" s="166"/>
      <c r="HE85" s="166"/>
      <c r="HF85" s="166"/>
      <c r="HG85" s="166"/>
      <c r="HH85" s="166"/>
      <c r="HI85" s="166"/>
      <c r="HJ85" s="166"/>
      <c r="HK85" s="166"/>
      <c r="HL85" s="166"/>
      <c r="HM85" s="166"/>
      <c r="HN85" s="166"/>
      <c r="HO85" s="166"/>
      <c r="HP85" s="166"/>
      <c r="HQ85" s="166"/>
      <c r="HR85" s="166"/>
      <c r="HS85" s="166"/>
      <c r="HT85" s="166"/>
      <c r="HU85" s="166"/>
      <c r="HV85" s="166"/>
      <c r="HW85" s="166"/>
      <c r="HX85" s="166"/>
      <c r="HY85" s="166"/>
      <c r="HZ85" s="166"/>
      <c r="IA85" s="166"/>
      <c r="IB85" s="166"/>
      <c r="IC85" s="166"/>
      <c r="ID85" s="166"/>
      <c r="IE85" s="166"/>
      <c r="IF85" s="166"/>
      <c r="IG85" s="166"/>
      <c r="IH85" s="166"/>
      <c r="II85" s="166"/>
      <c r="IJ85" s="166"/>
      <c r="IK85" s="166"/>
      <c r="IL85" s="166"/>
      <c r="IM85" s="166"/>
      <c r="IN85" s="166"/>
      <c r="IO85" s="166"/>
      <c r="IP85" s="166"/>
      <c r="IQ85" s="166"/>
      <c r="IR85" s="166"/>
      <c r="IS85" s="166"/>
      <c r="IT85" s="166"/>
      <c r="IU85" s="166"/>
      <c r="IV85" s="166"/>
    </row>
    <row r="86" spans="1:256" ht="17.25">
      <c r="A86" s="175" t="s">
        <v>368</v>
      </c>
      <c r="B86" s="176">
        <v>2250628.7</v>
      </c>
      <c r="C86" s="176">
        <v>2466352.12</v>
      </c>
      <c r="D86" s="175" t="s">
        <v>10</v>
      </c>
      <c r="E86" s="175"/>
      <c r="F86" s="174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  <c r="GA86" s="166"/>
      <c r="GB86" s="166"/>
      <c r="GC86" s="166"/>
      <c r="GD86" s="166"/>
      <c r="GE86" s="166"/>
      <c r="GF86" s="166"/>
      <c r="GG86" s="166"/>
      <c r="GH86" s="166"/>
      <c r="GI86" s="166"/>
      <c r="GJ86" s="166"/>
      <c r="GK86" s="166"/>
      <c r="GL86" s="166"/>
      <c r="GM86" s="166"/>
      <c r="GN86" s="166"/>
      <c r="GO86" s="166"/>
      <c r="GP86" s="166"/>
      <c r="GQ86" s="166"/>
      <c r="GR86" s="166"/>
      <c r="GS86" s="166"/>
      <c r="GT86" s="166"/>
      <c r="GU86" s="166"/>
      <c r="GV86" s="166"/>
      <c r="GW86" s="166"/>
      <c r="GX86" s="166"/>
      <c r="GY86" s="166"/>
      <c r="GZ86" s="166"/>
      <c r="HA86" s="166"/>
      <c r="HB86" s="166"/>
      <c r="HC86" s="166"/>
      <c r="HD86" s="166"/>
      <c r="HE86" s="166"/>
      <c r="HF86" s="166"/>
      <c r="HG86" s="166"/>
      <c r="HH86" s="166"/>
      <c r="HI86" s="166"/>
      <c r="HJ86" s="166"/>
      <c r="HK86" s="166"/>
      <c r="HL86" s="166"/>
      <c r="HM86" s="166"/>
      <c r="HN86" s="166"/>
      <c r="HO86" s="166"/>
      <c r="HP86" s="166"/>
      <c r="HQ86" s="166"/>
      <c r="HR86" s="166"/>
      <c r="HS86" s="166"/>
      <c r="HT86" s="166"/>
      <c r="HU86" s="166"/>
      <c r="HV86" s="166"/>
      <c r="HW86" s="166"/>
      <c r="HX86" s="166"/>
      <c r="HY86" s="166"/>
      <c r="HZ86" s="166"/>
      <c r="IA86" s="166"/>
      <c r="IB86" s="166"/>
      <c r="IC86" s="166"/>
      <c r="ID86" s="166"/>
      <c r="IE86" s="166"/>
      <c r="IF86" s="166"/>
      <c r="IG86" s="166"/>
      <c r="IH86" s="166"/>
      <c r="II86" s="166"/>
      <c r="IJ86" s="166"/>
      <c r="IK86" s="166"/>
      <c r="IL86" s="166"/>
      <c r="IM86" s="166"/>
      <c r="IN86" s="166"/>
      <c r="IO86" s="166"/>
      <c r="IP86" s="166"/>
      <c r="IQ86" s="166"/>
      <c r="IR86" s="166"/>
      <c r="IS86" s="166"/>
      <c r="IT86" s="166"/>
      <c r="IU86" s="166"/>
      <c r="IV86" s="166"/>
    </row>
    <row r="87" spans="1:256" ht="17.25">
      <c r="A87" s="175" t="s">
        <v>369</v>
      </c>
      <c r="B87" s="183">
        <v>71589</v>
      </c>
      <c r="C87" s="183">
        <v>127800</v>
      </c>
      <c r="D87" s="173"/>
      <c r="E87" s="173"/>
      <c r="F87" s="174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6"/>
      <c r="FT87" s="166"/>
      <c r="FU87" s="166"/>
      <c r="FV87" s="166"/>
      <c r="FW87" s="166"/>
      <c r="FX87" s="166"/>
      <c r="FY87" s="166"/>
      <c r="FZ87" s="166"/>
      <c r="GA87" s="166"/>
      <c r="GB87" s="166"/>
      <c r="GC87" s="166"/>
      <c r="GD87" s="166"/>
      <c r="GE87" s="166"/>
      <c r="GF87" s="166"/>
      <c r="GG87" s="166"/>
      <c r="GH87" s="166"/>
      <c r="GI87" s="166"/>
      <c r="GJ87" s="166"/>
      <c r="GK87" s="166"/>
      <c r="GL87" s="166"/>
      <c r="GM87" s="166"/>
      <c r="GN87" s="166"/>
      <c r="GO87" s="166"/>
      <c r="GP87" s="166"/>
      <c r="GQ87" s="166"/>
      <c r="GR87" s="166"/>
      <c r="GS87" s="166"/>
      <c r="GT87" s="166"/>
      <c r="GU87" s="166"/>
      <c r="GV87" s="166"/>
      <c r="GW87" s="166"/>
      <c r="GX87" s="166"/>
      <c r="GY87" s="166"/>
      <c r="GZ87" s="166"/>
      <c r="HA87" s="166"/>
      <c r="HB87" s="166"/>
      <c r="HC87" s="166"/>
      <c r="HD87" s="166"/>
      <c r="HE87" s="166"/>
      <c r="HF87" s="166"/>
      <c r="HG87" s="166"/>
      <c r="HH87" s="166"/>
      <c r="HI87" s="166"/>
      <c r="HJ87" s="166"/>
      <c r="HK87" s="166"/>
      <c r="HL87" s="166"/>
      <c r="HM87" s="166"/>
      <c r="HN87" s="166"/>
      <c r="HO87" s="166"/>
      <c r="HP87" s="166"/>
      <c r="HQ87" s="166"/>
      <c r="HR87" s="166"/>
      <c r="HS87" s="166"/>
      <c r="HT87" s="166"/>
      <c r="HU87" s="166"/>
      <c r="HV87" s="166"/>
      <c r="HW87" s="166"/>
      <c r="HX87" s="166"/>
      <c r="HY87" s="166"/>
      <c r="HZ87" s="166"/>
      <c r="IA87" s="166"/>
      <c r="IB87" s="166"/>
      <c r="IC87" s="166"/>
      <c r="ID87" s="166"/>
      <c r="IE87" s="166"/>
      <c r="IF87" s="166"/>
      <c r="IG87" s="166"/>
      <c r="IH87" s="166"/>
      <c r="II87" s="166"/>
      <c r="IJ87" s="166"/>
      <c r="IK87" s="166"/>
      <c r="IL87" s="166"/>
      <c r="IM87" s="166"/>
      <c r="IN87" s="166"/>
      <c r="IO87" s="166"/>
      <c r="IP87" s="166"/>
      <c r="IQ87" s="166"/>
      <c r="IR87" s="166"/>
      <c r="IS87" s="166"/>
      <c r="IT87" s="166"/>
      <c r="IU87" s="166"/>
      <c r="IV87" s="166"/>
    </row>
    <row r="88" spans="1:256" ht="17.25">
      <c r="A88" s="177" t="s">
        <v>44</v>
      </c>
      <c r="B88" s="173">
        <f>SUM(B86:B87)</f>
        <v>2322217.7</v>
      </c>
      <c r="C88" s="173">
        <f>SUM(C86:C87)</f>
        <v>2594152.12</v>
      </c>
      <c r="D88" s="173">
        <f>C88-B88</f>
        <v>271934.4199999999</v>
      </c>
      <c r="E88" s="178">
        <f>D88/B88</f>
        <v>0.11710117445061241</v>
      </c>
      <c r="F88" s="174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  <c r="FH88" s="166"/>
      <c r="FI88" s="166"/>
      <c r="FJ88" s="166"/>
      <c r="FK88" s="166"/>
      <c r="FL88" s="166"/>
      <c r="FM88" s="166"/>
      <c r="FN88" s="166"/>
      <c r="FO88" s="166"/>
      <c r="FP88" s="166"/>
      <c r="FQ88" s="166"/>
      <c r="FR88" s="166"/>
      <c r="FS88" s="166"/>
      <c r="FT88" s="166"/>
      <c r="FU88" s="166"/>
      <c r="FV88" s="166"/>
      <c r="FW88" s="166"/>
      <c r="FX88" s="166"/>
      <c r="FY88" s="166"/>
      <c r="FZ88" s="166"/>
      <c r="GA88" s="166"/>
      <c r="GB88" s="166"/>
      <c r="GC88" s="166"/>
      <c r="GD88" s="166"/>
      <c r="GE88" s="166"/>
      <c r="GF88" s="166"/>
      <c r="GG88" s="166"/>
      <c r="GH88" s="166"/>
      <c r="GI88" s="166"/>
      <c r="GJ88" s="166"/>
      <c r="GK88" s="166"/>
      <c r="GL88" s="166"/>
      <c r="GM88" s="166"/>
      <c r="GN88" s="166"/>
      <c r="GO88" s="166"/>
      <c r="GP88" s="166"/>
      <c r="GQ88" s="166"/>
      <c r="GR88" s="166"/>
      <c r="GS88" s="166"/>
      <c r="GT88" s="166"/>
      <c r="GU88" s="166"/>
      <c r="GV88" s="166"/>
      <c r="GW88" s="166"/>
      <c r="GX88" s="166"/>
      <c r="GY88" s="166"/>
      <c r="GZ88" s="166"/>
      <c r="HA88" s="166"/>
      <c r="HB88" s="166"/>
      <c r="HC88" s="166"/>
      <c r="HD88" s="166"/>
      <c r="HE88" s="166"/>
      <c r="HF88" s="166"/>
      <c r="HG88" s="166"/>
      <c r="HH88" s="166"/>
      <c r="HI88" s="166"/>
      <c r="HJ88" s="166"/>
      <c r="HK88" s="166"/>
      <c r="HL88" s="166"/>
      <c r="HM88" s="166"/>
      <c r="HN88" s="166"/>
      <c r="HO88" s="166"/>
      <c r="HP88" s="166"/>
      <c r="HQ88" s="166"/>
      <c r="HR88" s="166"/>
      <c r="HS88" s="166"/>
      <c r="HT88" s="166"/>
      <c r="HU88" s="166"/>
      <c r="HV88" s="166"/>
      <c r="HW88" s="166"/>
      <c r="HX88" s="166"/>
      <c r="HY88" s="166"/>
      <c r="HZ88" s="166"/>
      <c r="IA88" s="166"/>
      <c r="IB88" s="166"/>
      <c r="IC88" s="166"/>
      <c r="ID88" s="166"/>
      <c r="IE88" s="166"/>
      <c r="IF88" s="166"/>
      <c r="IG88" s="166"/>
      <c r="IH88" s="166"/>
      <c r="II88" s="166"/>
      <c r="IJ88" s="166"/>
      <c r="IK88" s="166"/>
      <c r="IL88" s="166"/>
      <c r="IM88" s="166"/>
      <c r="IN88" s="166"/>
      <c r="IO88" s="166"/>
      <c r="IP88" s="166"/>
      <c r="IQ88" s="166"/>
      <c r="IR88" s="166"/>
      <c r="IS88" s="166"/>
      <c r="IT88" s="166"/>
      <c r="IU88" s="166"/>
      <c r="IV88" s="166"/>
    </row>
    <row r="89" spans="1:256" ht="17.25">
      <c r="A89" s="179" t="s">
        <v>370</v>
      </c>
      <c r="B89" s="180"/>
      <c r="C89" s="180"/>
      <c r="D89" s="180"/>
      <c r="E89" s="180"/>
      <c r="F89" s="174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  <c r="GB89" s="166"/>
      <c r="GC89" s="166"/>
      <c r="GD89" s="166"/>
      <c r="GE89" s="166"/>
      <c r="GF89" s="166"/>
      <c r="GG89" s="166"/>
      <c r="GH89" s="166"/>
      <c r="GI89" s="166"/>
      <c r="GJ89" s="166"/>
      <c r="GK89" s="166"/>
      <c r="GL89" s="166"/>
      <c r="GM89" s="166"/>
      <c r="GN89" s="166"/>
      <c r="GO89" s="166"/>
      <c r="GP89" s="166"/>
      <c r="GQ89" s="166"/>
      <c r="GR89" s="166"/>
      <c r="GS89" s="166"/>
      <c r="GT89" s="166"/>
      <c r="GU89" s="166"/>
      <c r="GV89" s="166"/>
      <c r="GW89" s="166"/>
      <c r="GX89" s="166"/>
      <c r="GY89" s="166"/>
      <c r="GZ89" s="166"/>
      <c r="HA89" s="166"/>
      <c r="HB89" s="166"/>
      <c r="HC89" s="166"/>
      <c r="HD89" s="166"/>
      <c r="HE89" s="166"/>
      <c r="HF89" s="166"/>
      <c r="HG89" s="166"/>
      <c r="HH89" s="166"/>
      <c r="HI89" s="166"/>
      <c r="HJ89" s="166"/>
      <c r="HK89" s="166"/>
      <c r="HL89" s="166"/>
      <c r="HM89" s="166"/>
      <c r="HN89" s="166"/>
      <c r="HO89" s="166"/>
      <c r="HP89" s="166"/>
      <c r="HQ89" s="166"/>
      <c r="HR89" s="166"/>
      <c r="HS89" s="166"/>
      <c r="HT89" s="166"/>
      <c r="HU89" s="166"/>
      <c r="HV89" s="166"/>
      <c r="HW89" s="166"/>
      <c r="HX89" s="166"/>
      <c r="HY89" s="166"/>
      <c r="HZ89" s="166"/>
      <c r="IA89" s="166"/>
      <c r="IB89" s="166"/>
      <c r="IC89" s="166"/>
      <c r="ID89" s="166"/>
      <c r="IE89" s="166"/>
      <c r="IF89" s="166"/>
      <c r="IG89" s="166"/>
      <c r="IH89" s="166"/>
      <c r="II89" s="166"/>
      <c r="IJ89" s="166"/>
      <c r="IK89" s="166"/>
      <c r="IL89" s="166"/>
      <c r="IM89" s="166"/>
      <c r="IN89" s="166"/>
      <c r="IO89" s="166"/>
      <c r="IP89" s="166"/>
      <c r="IQ89" s="166"/>
      <c r="IR89" s="166"/>
      <c r="IS89" s="166"/>
      <c r="IT89" s="166"/>
      <c r="IU89" s="166"/>
      <c r="IV89" s="166"/>
    </row>
    <row r="90" spans="1:256" ht="17.25">
      <c r="A90" s="175" t="s">
        <v>371</v>
      </c>
      <c r="B90" s="176">
        <v>592873.65</v>
      </c>
      <c r="C90" s="176">
        <v>674275.92</v>
      </c>
      <c r="D90" s="175"/>
      <c r="E90" s="175"/>
      <c r="F90" s="174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6"/>
      <c r="FT90" s="166"/>
      <c r="FU90" s="166"/>
      <c r="FV90" s="166"/>
      <c r="FW90" s="166"/>
      <c r="FX90" s="166"/>
      <c r="FY90" s="166"/>
      <c r="FZ90" s="166"/>
      <c r="GA90" s="166"/>
      <c r="GB90" s="166"/>
      <c r="GC90" s="166"/>
      <c r="GD90" s="166"/>
      <c r="GE90" s="166"/>
      <c r="GF90" s="166"/>
      <c r="GG90" s="166"/>
      <c r="GH90" s="166"/>
      <c r="GI90" s="166"/>
      <c r="GJ90" s="166"/>
      <c r="GK90" s="166"/>
      <c r="GL90" s="166"/>
      <c r="GM90" s="166"/>
      <c r="GN90" s="166"/>
      <c r="GO90" s="166"/>
      <c r="GP90" s="166"/>
      <c r="GQ90" s="166"/>
      <c r="GR90" s="166"/>
      <c r="GS90" s="166"/>
      <c r="GT90" s="166"/>
      <c r="GU90" s="166"/>
      <c r="GV90" s="166"/>
      <c r="GW90" s="166"/>
      <c r="GX90" s="166"/>
      <c r="GY90" s="166"/>
      <c r="GZ90" s="166"/>
      <c r="HA90" s="166"/>
      <c r="HB90" s="166"/>
      <c r="HC90" s="166"/>
      <c r="HD90" s="166"/>
      <c r="HE90" s="166"/>
      <c r="HF90" s="166"/>
      <c r="HG90" s="166"/>
      <c r="HH90" s="166"/>
      <c r="HI90" s="166"/>
      <c r="HJ90" s="166"/>
      <c r="HK90" s="166"/>
      <c r="HL90" s="166"/>
      <c r="HM90" s="166"/>
      <c r="HN90" s="166"/>
      <c r="HO90" s="166"/>
      <c r="HP90" s="166"/>
      <c r="HQ90" s="166"/>
      <c r="HR90" s="166"/>
      <c r="HS90" s="166"/>
      <c r="HT90" s="166"/>
      <c r="HU90" s="166"/>
      <c r="HV90" s="166"/>
      <c r="HW90" s="166"/>
      <c r="HX90" s="166"/>
      <c r="HY90" s="166"/>
      <c r="HZ90" s="166"/>
      <c r="IA90" s="166"/>
      <c r="IB90" s="166"/>
      <c r="IC90" s="166"/>
      <c r="ID90" s="166"/>
      <c r="IE90" s="166"/>
      <c r="IF90" s="166"/>
      <c r="IG90" s="166"/>
      <c r="IH90" s="166"/>
      <c r="II90" s="166"/>
      <c r="IJ90" s="166"/>
      <c r="IK90" s="166"/>
      <c r="IL90" s="166"/>
      <c r="IM90" s="166"/>
      <c r="IN90" s="166"/>
      <c r="IO90" s="166"/>
      <c r="IP90" s="166"/>
      <c r="IQ90" s="166"/>
      <c r="IR90" s="166"/>
      <c r="IS90" s="166"/>
      <c r="IT90" s="166"/>
      <c r="IU90" s="166"/>
      <c r="IV90" s="166"/>
    </row>
    <row r="91" spans="1:256" ht="17.25">
      <c r="A91" s="175" t="s">
        <v>372</v>
      </c>
      <c r="B91" s="183">
        <v>42213.06</v>
      </c>
      <c r="C91" s="183">
        <v>31803.88</v>
      </c>
      <c r="D91" s="173"/>
      <c r="E91" s="173"/>
      <c r="F91" s="174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66"/>
      <c r="GA91" s="166"/>
      <c r="GB91" s="166"/>
      <c r="GC91" s="166"/>
      <c r="GD91" s="166"/>
      <c r="GE91" s="166"/>
      <c r="GF91" s="166"/>
      <c r="GG91" s="166"/>
      <c r="GH91" s="166"/>
      <c r="GI91" s="166"/>
      <c r="GJ91" s="166"/>
      <c r="GK91" s="166"/>
      <c r="GL91" s="166"/>
      <c r="GM91" s="166"/>
      <c r="GN91" s="166"/>
      <c r="GO91" s="166"/>
      <c r="GP91" s="166"/>
      <c r="GQ91" s="166"/>
      <c r="GR91" s="166"/>
      <c r="GS91" s="166"/>
      <c r="GT91" s="166"/>
      <c r="GU91" s="166"/>
      <c r="GV91" s="166"/>
      <c r="GW91" s="166"/>
      <c r="GX91" s="166"/>
      <c r="GY91" s="166"/>
      <c r="GZ91" s="166"/>
      <c r="HA91" s="166"/>
      <c r="HB91" s="166"/>
      <c r="HC91" s="166"/>
      <c r="HD91" s="166"/>
      <c r="HE91" s="166"/>
      <c r="HF91" s="166"/>
      <c r="HG91" s="166"/>
      <c r="HH91" s="166"/>
      <c r="HI91" s="166"/>
      <c r="HJ91" s="166"/>
      <c r="HK91" s="166"/>
      <c r="HL91" s="166"/>
      <c r="HM91" s="166"/>
      <c r="HN91" s="166"/>
      <c r="HO91" s="166"/>
      <c r="HP91" s="166"/>
      <c r="HQ91" s="166"/>
      <c r="HR91" s="166"/>
      <c r="HS91" s="166"/>
      <c r="HT91" s="166"/>
      <c r="HU91" s="166"/>
      <c r="HV91" s="166"/>
      <c r="HW91" s="166"/>
      <c r="HX91" s="166"/>
      <c r="HY91" s="166"/>
      <c r="HZ91" s="166"/>
      <c r="IA91" s="166"/>
      <c r="IB91" s="166"/>
      <c r="IC91" s="166"/>
      <c r="ID91" s="166"/>
      <c r="IE91" s="166"/>
      <c r="IF91" s="166"/>
      <c r="IG91" s="166"/>
      <c r="IH91" s="166"/>
      <c r="II91" s="166"/>
      <c r="IJ91" s="166"/>
      <c r="IK91" s="166"/>
      <c r="IL91" s="166"/>
      <c r="IM91" s="166"/>
      <c r="IN91" s="166"/>
      <c r="IO91" s="166"/>
      <c r="IP91" s="166"/>
      <c r="IQ91" s="166"/>
      <c r="IR91" s="166"/>
      <c r="IS91" s="166"/>
      <c r="IT91" s="166"/>
      <c r="IU91" s="166"/>
      <c r="IV91" s="166"/>
    </row>
    <row r="92" spans="1:256" ht="17.25">
      <c r="A92" s="175" t="s">
        <v>373</v>
      </c>
      <c r="B92" s="183">
        <v>0</v>
      </c>
      <c r="C92" s="183">
        <v>0</v>
      </c>
      <c r="D92" s="173" t="s">
        <v>10</v>
      </c>
      <c r="E92" s="178" t="s">
        <v>10</v>
      </c>
      <c r="F92" s="174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6"/>
      <c r="FT92" s="166"/>
      <c r="FU92" s="166"/>
      <c r="FV92" s="166"/>
      <c r="FW92" s="166"/>
      <c r="FX92" s="166"/>
      <c r="FY92" s="166"/>
      <c r="FZ92" s="166"/>
      <c r="GA92" s="166"/>
      <c r="GB92" s="166"/>
      <c r="GC92" s="166"/>
      <c r="GD92" s="166"/>
      <c r="GE92" s="166"/>
      <c r="GF92" s="166"/>
      <c r="GG92" s="166"/>
      <c r="GH92" s="166"/>
      <c r="GI92" s="166"/>
      <c r="GJ92" s="166"/>
      <c r="GK92" s="166"/>
      <c r="GL92" s="166"/>
      <c r="GM92" s="166"/>
      <c r="GN92" s="166"/>
      <c r="GO92" s="166"/>
      <c r="GP92" s="166"/>
      <c r="GQ92" s="166"/>
      <c r="GR92" s="166"/>
      <c r="GS92" s="166"/>
      <c r="GT92" s="166"/>
      <c r="GU92" s="166"/>
      <c r="GV92" s="166"/>
      <c r="GW92" s="166"/>
      <c r="GX92" s="166"/>
      <c r="GY92" s="166"/>
      <c r="GZ92" s="166"/>
      <c r="HA92" s="166"/>
      <c r="HB92" s="166"/>
      <c r="HC92" s="166"/>
      <c r="HD92" s="166"/>
      <c r="HE92" s="166"/>
      <c r="HF92" s="166"/>
      <c r="HG92" s="166"/>
      <c r="HH92" s="166"/>
      <c r="HI92" s="166"/>
      <c r="HJ92" s="166"/>
      <c r="HK92" s="166"/>
      <c r="HL92" s="166"/>
      <c r="HM92" s="166"/>
      <c r="HN92" s="166"/>
      <c r="HO92" s="166"/>
      <c r="HP92" s="166"/>
      <c r="HQ92" s="166"/>
      <c r="HR92" s="166"/>
      <c r="HS92" s="166"/>
      <c r="HT92" s="166"/>
      <c r="HU92" s="166"/>
      <c r="HV92" s="166"/>
      <c r="HW92" s="166"/>
      <c r="HX92" s="166"/>
      <c r="HY92" s="166"/>
      <c r="HZ92" s="166"/>
      <c r="IA92" s="166"/>
      <c r="IB92" s="166"/>
      <c r="IC92" s="166"/>
      <c r="ID92" s="166"/>
      <c r="IE92" s="166"/>
      <c r="IF92" s="166"/>
      <c r="IG92" s="166"/>
      <c r="IH92" s="166"/>
      <c r="II92" s="166"/>
      <c r="IJ92" s="166"/>
      <c r="IK92" s="166"/>
      <c r="IL92" s="166"/>
      <c r="IM92" s="166"/>
      <c r="IN92" s="166"/>
      <c r="IO92" s="166"/>
      <c r="IP92" s="166"/>
      <c r="IQ92" s="166"/>
      <c r="IR92" s="166"/>
      <c r="IS92" s="166"/>
      <c r="IT92" s="166"/>
      <c r="IU92" s="166"/>
      <c r="IV92" s="166"/>
    </row>
    <row r="93" spans="1:256" ht="17.25">
      <c r="A93" s="175" t="s">
        <v>374</v>
      </c>
      <c r="B93" s="183">
        <v>78618.56</v>
      </c>
      <c r="C93" s="183">
        <v>79132.99</v>
      </c>
      <c r="D93" s="173"/>
      <c r="E93" s="173"/>
      <c r="F93" s="174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  <c r="IH93" s="166"/>
      <c r="II93" s="166"/>
      <c r="IJ93" s="166"/>
      <c r="IK93" s="166"/>
      <c r="IL93" s="166"/>
      <c r="IM93" s="166"/>
      <c r="IN93" s="166"/>
      <c r="IO93" s="166"/>
      <c r="IP93" s="166"/>
      <c r="IQ93" s="166"/>
      <c r="IR93" s="166"/>
      <c r="IS93" s="166"/>
      <c r="IT93" s="166"/>
      <c r="IU93" s="166"/>
      <c r="IV93" s="166"/>
    </row>
    <row r="94" spans="1:256" ht="17.25">
      <c r="A94" s="175" t="s">
        <v>375</v>
      </c>
      <c r="B94" s="183">
        <v>102244.57</v>
      </c>
      <c r="C94" s="183">
        <v>79390.67</v>
      </c>
      <c r="D94" s="173"/>
      <c r="E94" s="173"/>
      <c r="F94" s="174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Q94" s="166"/>
      <c r="FR94" s="166"/>
      <c r="FS94" s="166"/>
      <c r="FT94" s="166"/>
      <c r="FU94" s="166"/>
      <c r="FV94" s="166"/>
      <c r="FW94" s="166"/>
      <c r="FX94" s="166"/>
      <c r="FY94" s="166"/>
      <c r="FZ94" s="166"/>
      <c r="GA94" s="166"/>
      <c r="GB94" s="166"/>
      <c r="GC94" s="166"/>
      <c r="GD94" s="166"/>
      <c r="GE94" s="166"/>
      <c r="GF94" s="166"/>
      <c r="GG94" s="166"/>
      <c r="GH94" s="166"/>
      <c r="GI94" s="166"/>
      <c r="GJ94" s="166"/>
      <c r="GK94" s="166"/>
      <c r="GL94" s="166"/>
      <c r="GM94" s="166"/>
      <c r="GN94" s="166"/>
      <c r="GO94" s="166"/>
      <c r="GP94" s="166"/>
      <c r="GQ94" s="166"/>
      <c r="GR94" s="166"/>
      <c r="GS94" s="166"/>
      <c r="GT94" s="166"/>
      <c r="GU94" s="166"/>
      <c r="GV94" s="166"/>
      <c r="GW94" s="166"/>
      <c r="GX94" s="166"/>
      <c r="GY94" s="166"/>
      <c r="GZ94" s="166"/>
      <c r="HA94" s="166"/>
      <c r="HB94" s="166"/>
      <c r="HC94" s="166"/>
      <c r="HD94" s="166"/>
      <c r="HE94" s="166"/>
      <c r="HF94" s="166"/>
      <c r="HG94" s="166"/>
      <c r="HH94" s="166"/>
      <c r="HI94" s="166"/>
      <c r="HJ94" s="166"/>
      <c r="HK94" s="166"/>
      <c r="HL94" s="166"/>
      <c r="HM94" s="166"/>
      <c r="HN94" s="166"/>
      <c r="HO94" s="166"/>
      <c r="HP94" s="166"/>
      <c r="HQ94" s="166"/>
      <c r="HR94" s="166"/>
      <c r="HS94" s="166"/>
      <c r="HT94" s="166"/>
      <c r="HU94" s="166"/>
      <c r="HV94" s="166"/>
      <c r="HW94" s="166"/>
      <c r="HX94" s="166"/>
      <c r="HY94" s="166"/>
      <c r="HZ94" s="166"/>
      <c r="IA94" s="166"/>
      <c r="IB94" s="166"/>
      <c r="IC94" s="166"/>
      <c r="ID94" s="166"/>
      <c r="IE94" s="166"/>
      <c r="IF94" s="166"/>
      <c r="IG94" s="166"/>
      <c r="IH94" s="166"/>
      <c r="II94" s="166"/>
      <c r="IJ94" s="166"/>
      <c r="IK94" s="166"/>
      <c r="IL94" s="166"/>
      <c r="IM94" s="166"/>
      <c r="IN94" s="166"/>
      <c r="IO94" s="166"/>
      <c r="IP94" s="166"/>
      <c r="IQ94" s="166"/>
      <c r="IR94" s="166"/>
      <c r="IS94" s="166"/>
      <c r="IT94" s="166"/>
      <c r="IU94" s="166"/>
      <c r="IV94" s="166"/>
    </row>
    <row r="95" spans="1:256" ht="17.25">
      <c r="A95" s="177" t="s">
        <v>44</v>
      </c>
      <c r="B95" s="173">
        <f>SUM(B90:B94)</f>
        <v>815949.8400000001</v>
      </c>
      <c r="C95" s="173">
        <f>SUM(C90:C94)</f>
        <v>864603.4600000001</v>
      </c>
      <c r="D95" s="173">
        <f>C95-B95</f>
        <v>48653.619999999995</v>
      </c>
      <c r="E95" s="178">
        <f>D95/B95</f>
        <v>0.05962819969423609</v>
      </c>
      <c r="F95" s="174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66"/>
      <c r="GA95" s="166"/>
      <c r="GB95" s="166"/>
      <c r="GC95" s="166"/>
      <c r="GD95" s="166"/>
      <c r="GE95" s="166"/>
      <c r="GF95" s="166"/>
      <c r="GG95" s="166"/>
      <c r="GH95" s="166"/>
      <c r="GI95" s="166"/>
      <c r="GJ95" s="166"/>
      <c r="GK95" s="166"/>
      <c r="GL95" s="166"/>
      <c r="GM95" s="166"/>
      <c r="GN95" s="166"/>
      <c r="GO95" s="166"/>
      <c r="GP95" s="166"/>
      <c r="GQ95" s="166"/>
      <c r="GR95" s="166"/>
      <c r="GS95" s="166"/>
      <c r="GT95" s="166"/>
      <c r="GU95" s="166"/>
      <c r="GV95" s="166"/>
      <c r="GW95" s="166"/>
      <c r="GX95" s="166"/>
      <c r="GY95" s="166"/>
      <c r="GZ95" s="166"/>
      <c r="HA95" s="166"/>
      <c r="HB95" s="166"/>
      <c r="HC95" s="166"/>
      <c r="HD95" s="166"/>
      <c r="HE95" s="166"/>
      <c r="HF95" s="166"/>
      <c r="HG95" s="166"/>
      <c r="HH95" s="166"/>
      <c r="HI95" s="166"/>
      <c r="HJ95" s="166"/>
      <c r="HK95" s="166"/>
      <c r="HL95" s="166"/>
      <c r="HM95" s="166"/>
      <c r="HN95" s="166"/>
      <c r="HO95" s="166"/>
      <c r="HP95" s="166"/>
      <c r="HQ95" s="166"/>
      <c r="HR95" s="166"/>
      <c r="HS95" s="166"/>
      <c r="HT95" s="166"/>
      <c r="HU95" s="166"/>
      <c r="HV95" s="166"/>
      <c r="HW95" s="166"/>
      <c r="HX95" s="166"/>
      <c r="HY95" s="166"/>
      <c r="HZ95" s="166"/>
      <c r="IA95" s="166"/>
      <c r="IB95" s="166"/>
      <c r="IC95" s="166"/>
      <c r="ID95" s="166"/>
      <c r="IE95" s="166"/>
      <c r="IF95" s="166"/>
      <c r="IG95" s="166"/>
      <c r="IH95" s="166"/>
      <c r="II95" s="166"/>
      <c r="IJ95" s="166"/>
      <c r="IK95" s="166"/>
      <c r="IL95" s="166"/>
      <c r="IM95" s="166"/>
      <c r="IN95" s="166"/>
      <c r="IO95" s="166"/>
      <c r="IP95" s="166"/>
      <c r="IQ95" s="166"/>
      <c r="IR95" s="166"/>
      <c r="IS95" s="166"/>
      <c r="IT95" s="166"/>
      <c r="IU95" s="166"/>
      <c r="IV95" s="166"/>
    </row>
    <row r="96" spans="1:256" ht="17.25">
      <c r="A96" s="179" t="s">
        <v>376</v>
      </c>
      <c r="B96" s="180"/>
      <c r="C96" s="180"/>
      <c r="D96" s="180"/>
      <c r="E96" s="180"/>
      <c r="F96" s="174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6"/>
      <c r="FT96" s="166"/>
      <c r="FU96" s="166"/>
      <c r="FV96" s="166"/>
      <c r="FW96" s="166"/>
      <c r="FX96" s="166"/>
      <c r="FY96" s="166"/>
      <c r="FZ96" s="166"/>
      <c r="GA96" s="166"/>
      <c r="GB96" s="166"/>
      <c r="GC96" s="166"/>
      <c r="GD96" s="166"/>
      <c r="GE96" s="166"/>
      <c r="GF96" s="166"/>
      <c r="GG96" s="166"/>
      <c r="GH96" s="166"/>
      <c r="GI96" s="166"/>
      <c r="GJ96" s="166"/>
      <c r="GK96" s="166"/>
      <c r="GL96" s="166"/>
      <c r="GM96" s="166"/>
      <c r="GN96" s="166"/>
      <c r="GO96" s="166"/>
      <c r="GP96" s="166"/>
      <c r="GQ96" s="166"/>
      <c r="GR96" s="166"/>
      <c r="GS96" s="166"/>
      <c r="GT96" s="166"/>
      <c r="GU96" s="166"/>
      <c r="GV96" s="166"/>
      <c r="GW96" s="166"/>
      <c r="GX96" s="166"/>
      <c r="GY96" s="166"/>
      <c r="GZ96" s="166"/>
      <c r="HA96" s="166"/>
      <c r="HB96" s="166"/>
      <c r="HC96" s="166"/>
      <c r="HD96" s="166"/>
      <c r="HE96" s="166"/>
      <c r="HF96" s="166"/>
      <c r="HG96" s="166"/>
      <c r="HH96" s="166"/>
      <c r="HI96" s="166"/>
      <c r="HJ96" s="166"/>
      <c r="HK96" s="166"/>
      <c r="HL96" s="166"/>
      <c r="HM96" s="166"/>
      <c r="HN96" s="166"/>
      <c r="HO96" s="166"/>
      <c r="HP96" s="166"/>
      <c r="HQ96" s="166"/>
      <c r="HR96" s="166"/>
      <c r="HS96" s="166"/>
      <c r="HT96" s="166"/>
      <c r="HU96" s="166"/>
      <c r="HV96" s="166"/>
      <c r="HW96" s="166"/>
      <c r="HX96" s="166"/>
      <c r="HY96" s="166"/>
      <c r="HZ96" s="166"/>
      <c r="IA96" s="166"/>
      <c r="IB96" s="166"/>
      <c r="IC96" s="166"/>
      <c r="ID96" s="166"/>
      <c r="IE96" s="166"/>
      <c r="IF96" s="166"/>
      <c r="IG96" s="166"/>
      <c r="IH96" s="166"/>
      <c r="II96" s="166"/>
      <c r="IJ96" s="166"/>
      <c r="IK96" s="166"/>
      <c r="IL96" s="166"/>
      <c r="IM96" s="166"/>
      <c r="IN96" s="166"/>
      <c r="IO96" s="166"/>
      <c r="IP96" s="166"/>
      <c r="IQ96" s="166"/>
      <c r="IR96" s="166"/>
      <c r="IS96" s="166"/>
      <c r="IT96" s="166"/>
      <c r="IU96" s="166"/>
      <c r="IV96" s="166"/>
    </row>
    <row r="97" spans="1:256" ht="17.25">
      <c r="A97" s="175" t="s">
        <v>377</v>
      </c>
      <c r="B97" s="176">
        <v>6508052.48</v>
      </c>
      <c r="C97" s="176">
        <v>7547965.71</v>
      </c>
      <c r="D97" s="175"/>
      <c r="E97" s="175"/>
      <c r="F97" s="174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6"/>
      <c r="FK97" s="166"/>
      <c r="FL97" s="166"/>
      <c r="FM97" s="166"/>
      <c r="FN97" s="166"/>
      <c r="FO97" s="166"/>
      <c r="FP97" s="166"/>
      <c r="FQ97" s="166"/>
      <c r="FR97" s="166"/>
      <c r="FS97" s="166"/>
      <c r="FT97" s="166"/>
      <c r="FU97" s="166"/>
      <c r="FV97" s="166"/>
      <c r="FW97" s="166"/>
      <c r="FX97" s="166"/>
      <c r="FY97" s="166"/>
      <c r="FZ97" s="166"/>
      <c r="GA97" s="166"/>
      <c r="GB97" s="166"/>
      <c r="GC97" s="166"/>
      <c r="GD97" s="166"/>
      <c r="GE97" s="166"/>
      <c r="GF97" s="166"/>
      <c r="GG97" s="166"/>
      <c r="GH97" s="166"/>
      <c r="GI97" s="166"/>
      <c r="GJ97" s="166"/>
      <c r="GK97" s="166"/>
      <c r="GL97" s="166"/>
      <c r="GM97" s="166"/>
      <c r="GN97" s="166"/>
      <c r="GO97" s="166"/>
      <c r="GP97" s="166"/>
      <c r="GQ97" s="166"/>
      <c r="GR97" s="166"/>
      <c r="GS97" s="166"/>
      <c r="GT97" s="166"/>
      <c r="GU97" s="166"/>
      <c r="GV97" s="166"/>
      <c r="GW97" s="166"/>
      <c r="GX97" s="166"/>
      <c r="GY97" s="166"/>
      <c r="GZ97" s="166"/>
      <c r="HA97" s="166"/>
      <c r="HB97" s="166"/>
      <c r="HC97" s="166"/>
      <c r="HD97" s="166"/>
      <c r="HE97" s="166"/>
      <c r="HF97" s="166"/>
      <c r="HG97" s="166"/>
      <c r="HH97" s="166"/>
      <c r="HI97" s="166"/>
      <c r="HJ97" s="166"/>
      <c r="HK97" s="166"/>
      <c r="HL97" s="166"/>
      <c r="HM97" s="166"/>
      <c r="HN97" s="166"/>
      <c r="HO97" s="166"/>
      <c r="HP97" s="166"/>
      <c r="HQ97" s="166"/>
      <c r="HR97" s="166"/>
      <c r="HS97" s="166"/>
      <c r="HT97" s="166"/>
      <c r="HU97" s="166"/>
      <c r="HV97" s="166"/>
      <c r="HW97" s="166"/>
      <c r="HX97" s="166"/>
      <c r="HY97" s="166"/>
      <c r="HZ97" s="166"/>
      <c r="IA97" s="166"/>
      <c r="IB97" s="166"/>
      <c r="IC97" s="166"/>
      <c r="ID97" s="166"/>
      <c r="IE97" s="166"/>
      <c r="IF97" s="166"/>
      <c r="IG97" s="166"/>
      <c r="IH97" s="166"/>
      <c r="II97" s="166"/>
      <c r="IJ97" s="166"/>
      <c r="IK97" s="166"/>
      <c r="IL97" s="166"/>
      <c r="IM97" s="166"/>
      <c r="IN97" s="166"/>
      <c r="IO97" s="166"/>
      <c r="IP97" s="166"/>
      <c r="IQ97" s="166"/>
      <c r="IR97" s="166"/>
      <c r="IS97" s="166"/>
      <c r="IT97" s="166"/>
      <c r="IU97" s="166"/>
      <c r="IV97" s="166"/>
    </row>
    <row r="98" spans="1:256" ht="17.25">
      <c r="A98" s="175" t="s">
        <v>378</v>
      </c>
      <c r="B98" s="183">
        <v>79974</v>
      </c>
      <c r="C98" s="183">
        <v>80952.5</v>
      </c>
      <c r="D98" s="173"/>
      <c r="E98" s="173"/>
      <c r="F98" s="174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6"/>
      <c r="FT98" s="166"/>
      <c r="FU98" s="166"/>
      <c r="FV98" s="166"/>
      <c r="FW98" s="166"/>
      <c r="FX98" s="166"/>
      <c r="FY98" s="166"/>
      <c r="FZ98" s="166"/>
      <c r="GA98" s="166"/>
      <c r="GB98" s="166"/>
      <c r="GC98" s="166"/>
      <c r="GD98" s="166"/>
      <c r="GE98" s="166"/>
      <c r="GF98" s="166"/>
      <c r="GG98" s="166"/>
      <c r="GH98" s="166"/>
      <c r="GI98" s="166"/>
      <c r="GJ98" s="166"/>
      <c r="GK98" s="166"/>
      <c r="GL98" s="166"/>
      <c r="GM98" s="166"/>
      <c r="GN98" s="166"/>
      <c r="GO98" s="166"/>
      <c r="GP98" s="166"/>
      <c r="GQ98" s="166"/>
      <c r="GR98" s="166"/>
      <c r="GS98" s="166"/>
      <c r="GT98" s="166"/>
      <c r="GU98" s="166"/>
      <c r="GV98" s="166"/>
      <c r="GW98" s="166"/>
      <c r="GX98" s="166"/>
      <c r="GY98" s="166"/>
      <c r="GZ98" s="166"/>
      <c r="HA98" s="166"/>
      <c r="HB98" s="166"/>
      <c r="HC98" s="166"/>
      <c r="HD98" s="166"/>
      <c r="HE98" s="166"/>
      <c r="HF98" s="166"/>
      <c r="HG98" s="166"/>
      <c r="HH98" s="166"/>
      <c r="HI98" s="166"/>
      <c r="HJ98" s="166"/>
      <c r="HK98" s="166"/>
      <c r="HL98" s="166"/>
      <c r="HM98" s="166"/>
      <c r="HN98" s="166"/>
      <c r="HO98" s="166"/>
      <c r="HP98" s="166"/>
      <c r="HQ98" s="166"/>
      <c r="HR98" s="166"/>
      <c r="HS98" s="166"/>
      <c r="HT98" s="166"/>
      <c r="HU98" s="166"/>
      <c r="HV98" s="166"/>
      <c r="HW98" s="166"/>
      <c r="HX98" s="166"/>
      <c r="HY98" s="166"/>
      <c r="HZ98" s="166"/>
      <c r="IA98" s="166"/>
      <c r="IB98" s="166"/>
      <c r="IC98" s="166"/>
      <c r="ID98" s="166"/>
      <c r="IE98" s="166"/>
      <c r="IF98" s="166"/>
      <c r="IG98" s="166"/>
      <c r="IH98" s="166"/>
      <c r="II98" s="166"/>
      <c r="IJ98" s="166"/>
      <c r="IK98" s="166"/>
      <c r="IL98" s="166"/>
      <c r="IM98" s="166"/>
      <c r="IN98" s="166"/>
      <c r="IO98" s="166"/>
      <c r="IP98" s="166"/>
      <c r="IQ98" s="166"/>
      <c r="IR98" s="166"/>
      <c r="IS98" s="166"/>
      <c r="IT98" s="166"/>
      <c r="IU98" s="166"/>
      <c r="IV98" s="166"/>
    </row>
    <row r="99" spans="1:256" ht="17.25">
      <c r="A99" s="175" t="s">
        <v>379</v>
      </c>
      <c r="B99" s="183">
        <v>638136.17</v>
      </c>
      <c r="C99" s="183">
        <v>189642.69</v>
      </c>
      <c r="D99" s="173"/>
      <c r="E99" s="173"/>
      <c r="F99" s="174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66"/>
      <c r="GA99" s="166"/>
      <c r="GB99" s="166"/>
      <c r="GC99" s="166"/>
      <c r="GD99" s="166"/>
      <c r="GE99" s="166"/>
      <c r="GF99" s="166"/>
      <c r="GG99" s="166"/>
      <c r="GH99" s="166"/>
      <c r="GI99" s="166"/>
      <c r="GJ99" s="166"/>
      <c r="GK99" s="166"/>
      <c r="GL99" s="166"/>
      <c r="GM99" s="166"/>
      <c r="GN99" s="166"/>
      <c r="GO99" s="166"/>
      <c r="GP99" s="166"/>
      <c r="GQ99" s="166"/>
      <c r="GR99" s="166"/>
      <c r="GS99" s="166"/>
      <c r="GT99" s="166"/>
      <c r="GU99" s="166"/>
      <c r="GV99" s="166"/>
      <c r="GW99" s="166"/>
      <c r="GX99" s="166"/>
      <c r="GY99" s="166"/>
      <c r="GZ99" s="166"/>
      <c r="HA99" s="166"/>
      <c r="HB99" s="166"/>
      <c r="HC99" s="166"/>
      <c r="HD99" s="166"/>
      <c r="HE99" s="166"/>
      <c r="HF99" s="166"/>
      <c r="HG99" s="166"/>
      <c r="HH99" s="166"/>
      <c r="HI99" s="166"/>
      <c r="HJ99" s="166"/>
      <c r="HK99" s="166"/>
      <c r="HL99" s="166"/>
      <c r="HM99" s="166"/>
      <c r="HN99" s="166"/>
      <c r="HO99" s="166"/>
      <c r="HP99" s="166"/>
      <c r="HQ99" s="166"/>
      <c r="HR99" s="166"/>
      <c r="HS99" s="166"/>
      <c r="HT99" s="166"/>
      <c r="HU99" s="166"/>
      <c r="HV99" s="166"/>
      <c r="HW99" s="166"/>
      <c r="HX99" s="166"/>
      <c r="HY99" s="166"/>
      <c r="HZ99" s="166"/>
      <c r="IA99" s="166"/>
      <c r="IB99" s="166"/>
      <c r="IC99" s="166"/>
      <c r="ID99" s="166"/>
      <c r="IE99" s="166"/>
      <c r="IF99" s="166"/>
      <c r="IG99" s="166"/>
      <c r="IH99" s="166"/>
      <c r="II99" s="166"/>
      <c r="IJ99" s="166"/>
      <c r="IK99" s="166"/>
      <c r="IL99" s="166"/>
      <c r="IM99" s="166"/>
      <c r="IN99" s="166"/>
      <c r="IO99" s="166"/>
      <c r="IP99" s="166"/>
      <c r="IQ99" s="166"/>
      <c r="IR99" s="166"/>
      <c r="IS99" s="166"/>
      <c r="IT99" s="166"/>
      <c r="IU99" s="166"/>
      <c r="IV99" s="166"/>
    </row>
    <row r="100" spans="1:256" ht="17.25">
      <c r="A100" s="175" t="s">
        <v>380</v>
      </c>
      <c r="B100" s="183">
        <v>846946.14</v>
      </c>
      <c r="C100" s="183">
        <v>510716.7</v>
      </c>
      <c r="D100" s="173" t="s">
        <v>10</v>
      </c>
      <c r="E100" s="178" t="s">
        <v>10</v>
      </c>
      <c r="F100" s="174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  <c r="IT100" s="166"/>
      <c r="IU100" s="166"/>
      <c r="IV100" s="166"/>
    </row>
    <row r="101" spans="1:256" ht="17.25">
      <c r="A101" s="175" t="s">
        <v>381</v>
      </c>
      <c r="B101" s="183">
        <v>72172.3</v>
      </c>
      <c r="C101" s="183">
        <v>68028.92</v>
      </c>
      <c r="D101" s="173"/>
      <c r="E101" s="173"/>
      <c r="F101" s="174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6"/>
      <c r="FT101" s="166"/>
      <c r="FU101" s="166"/>
      <c r="FV101" s="166"/>
      <c r="FW101" s="166"/>
      <c r="FX101" s="166"/>
      <c r="FY101" s="166"/>
      <c r="FZ101" s="166"/>
      <c r="GA101" s="166"/>
      <c r="GB101" s="166"/>
      <c r="GC101" s="166"/>
      <c r="GD101" s="166"/>
      <c r="GE101" s="166"/>
      <c r="GF101" s="166"/>
      <c r="GG101" s="166"/>
      <c r="GH101" s="166"/>
      <c r="GI101" s="166"/>
      <c r="GJ101" s="166"/>
      <c r="GK101" s="166"/>
      <c r="GL101" s="166"/>
      <c r="GM101" s="166"/>
      <c r="GN101" s="166"/>
      <c r="GO101" s="166"/>
      <c r="GP101" s="166"/>
      <c r="GQ101" s="166"/>
      <c r="GR101" s="166"/>
      <c r="GS101" s="166"/>
      <c r="GT101" s="166"/>
      <c r="GU101" s="166"/>
      <c r="GV101" s="166"/>
      <c r="GW101" s="166"/>
      <c r="GX101" s="166"/>
      <c r="GY101" s="166"/>
      <c r="GZ101" s="166"/>
      <c r="HA101" s="166"/>
      <c r="HB101" s="166"/>
      <c r="HC101" s="166"/>
      <c r="HD101" s="166"/>
      <c r="HE101" s="166"/>
      <c r="HF101" s="166"/>
      <c r="HG101" s="166"/>
      <c r="HH101" s="166"/>
      <c r="HI101" s="166"/>
      <c r="HJ101" s="166"/>
      <c r="HK101" s="166"/>
      <c r="HL101" s="166"/>
      <c r="HM101" s="166"/>
      <c r="HN101" s="166"/>
      <c r="HO101" s="166"/>
      <c r="HP101" s="166"/>
      <c r="HQ101" s="166"/>
      <c r="HR101" s="166"/>
      <c r="HS101" s="166"/>
      <c r="HT101" s="166"/>
      <c r="HU101" s="166"/>
      <c r="HV101" s="166"/>
      <c r="HW101" s="166"/>
      <c r="HX101" s="166"/>
      <c r="HY101" s="166"/>
      <c r="HZ101" s="166"/>
      <c r="IA101" s="166"/>
      <c r="IB101" s="166"/>
      <c r="IC101" s="166"/>
      <c r="ID101" s="166"/>
      <c r="IE101" s="166"/>
      <c r="IF101" s="166"/>
      <c r="IG101" s="166"/>
      <c r="IH101" s="166"/>
      <c r="II101" s="166"/>
      <c r="IJ101" s="166"/>
      <c r="IK101" s="166"/>
      <c r="IL101" s="166"/>
      <c r="IM101" s="166"/>
      <c r="IN101" s="166"/>
      <c r="IO101" s="166"/>
      <c r="IP101" s="166"/>
      <c r="IQ101" s="166"/>
      <c r="IR101" s="166"/>
      <c r="IS101" s="166"/>
      <c r="IT101" s="166"/>
      <c r="IU101" s="166"/>
      <c r="IV101" s="166"/>
    </row>
    <row r="102" spans="1:256" ht="17.25">
      <c r="A102" s="175" t="s">
        <v>382</v>
      </c>
      <c r="B102" s="183">
        <v>324621.04</v>
      </c>
      <c r="C102" s="183">
        <v>348348.81</v>
      </c>
      <c r="D102" s="173"/>
      <c r="E102" s="173"/>
      <c r="F102" s="174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6"/>
      <c r="FT102" s="166"/>
      <c r="FU102" s="166"/>
      <c r="FV102" s="166"/>
      <c r="FW102" s="166"/>
      <c r="FX102" s="166"/>
      <c r="FY102" s="166"/>
      <c r="FZ102" s="166"/>
      <c r="GA102" s="166"/>
      <c r="GB102" s="166"/>
      <c r="GC102" s="166"/>
      <c r="GD102" s="166"/>
      <c r="GE102" s="166"/>
      <c r="GF102" s="166"/>
      <c r="GG102" s="166"/>
      <c r="GH102" s="166"/>
      <c r="GI102" s="166"/>
      <c r="GJ102" s="166"/>
      <c r="GK102" s="166"/>
      <c r="GL102" s="166"/>
      <c r="GM102" s="166"/>
      <c r="GN102" s="166"/>
      <c r="GO102" s="166"/>
      <c r="GP102" s="166"/>
      <c r="GQ102" s="166"/>
      <c r="GR102" s="166"/>
      <c r="GS102" s="166"/>
      <c r="GT102" s="166"/>
      <c r="GU102" s="166"/>
      <c r="GV102" s="166"/>
      <c r="GW102" s="166"/>
      <c r="GX102" s="166"/>
      <c r="GY102" s="166"/>
      <c r="GZ102" s="166"/>
      <c r="HA102" s="166"/>
      <c r="HB102" s="166"/>
      <c r="HC102" s="166"/>
      <c r="HD102" s="166"/>
      <c r="HE102" s="166"/>
      <c r="HF102" s="166"/>
      <c r="HG102" s="166"/>
      <c r="HH102" s="166"/>
      <c r="HI102" s="166"/>
      <c r="HJ102" s="166"/>
      <c r="HK102" s="166"/>
      <c r="HL102" s="166"/>
      <c r="HM102" s="166"/>
      <c r="HN102" s="166"/>
      <c r="HO102" s="166"/>
      <c r="HP102" s="166"/>
      <c r="HQ102" s="166"/>
      <c r="HR102" s="166"/>
      <c r="HS102" s="166"/>
      <c r="HT102" s="166"/>
      <c r="HU102" s="166"/>
      <c r="HV102" s="166"/>
      <c r="HW102" s="166"/>
      <c r="HX102" s="166"/>
      <c r="HY102" s="166"/>
      <c r="HZ102" s="166"/>
      <c r="IA102" s="166"/>
      <c r="IB102" s="166"/>
      <c r="IC102" s="166"/>
      <c r="ID102" s="166"/>
      <c r="IE102" s="166"/>
      <c r="IF102" s="166"/>
      <c r="IG102" s="166"/>
      <c r="IH102" s="166"/>
      <c r="II102" s="166"/>
      <c r="IJ102" s="166"/>
      <c r="IK102" s="166"/>
      <c r="IL102" s="166"/>
      <c r="IM102" s="166"/>
      <c r="IN102" s="166"/>
      <c r="IO102" s="166"/>
      <c r="IP102" s="166"/>
      <c r="IQ102" s="166"/>
      <c r="IR102" s="166"/>
      <c r="IS102" s="166"/>
      <c r="IT102" s="166"/>
      <c r="IU102" s="166"/>
      <c r="IV102" s="166"/>
    </row>
    <row r="103" spans="1:256" ht="17.25">
      <c r="A103" s="175" t="s">
        <v>383</v>
      </c>
      <c r="B103" s="183">
        <v>93643.04</v>
      </c>
      <c r="C103" s="183">
        <v>92363.6</v>
      </c>
      <c r="D103" s="173"/>
      <c r="E103" s="173"/>
      <c r="F103" s="174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  <c r="GF103" s="166"/>
      <c r="GG103" s="166"/>
      <c r="GH103" s="166"/>
      <c r="GI103" s="166"/>
      <c r="GJ103" s="166"/>
      <c r="GK103" s="166"/>
      <c r="GL103" s="166"/>
      <c r="GM103" s="166"/>
      <c r="GN103" s="166"/>
      <c r="GO103" s="166"/>
      <c r="GP103" s="166"/>
      <c r="GQ103" s="166"/>
      <c r="GR103" s="166"/>
      <c r="GS103" s="166"/>
      <c r="GT103" s="166"/>
      <c r="GU103" s="166"/>
      <c r="GV103" s="166"/>
      <c r="GW103" s="166"/>
      <c r="GX103" s="166"/>
      <c r="GY103" s="166"/>
      <c r="GZ103" s="166"/>
      <c r="HA103" s="166"/>
      <c r="HB103" s="166"/>
      <c r="HC103" s="166"/>
      <c r="HD103" s="166"/>
      <c r="HE103" s="166"/>
      <c r="HF103" s="166"/>
      <c r="HG103" s="166"/>
      <c r="HH103" s="166"/>
      <c r="HI103" s="166"/>
      <c r="HJ103" s="166"/>
      <c r="HK103" s="166"/>
      <c r="HL103" s="166"/>
      <c r="HM103" s="166"/>
      <c r="HN103" s="166"/>
      <c r="HO103" s="166"/>
      <c r="HP103" s="166"/>
      <c r="HQ103" s="166"/>
      <c r="HR103" s="166"/>
      <c r="HS103" s="166"/>
      <c r="HT103" s="166"/>
      <c r="HU103" s="166"/>
      <c r="HV103" s="166"/>
      <c r="HW103" s="166"/>
      <c r="HX103" s="166"/>
      <c r="HY103" s="166"/>
      <c r="HZ103" s="166"/>
      <c r="IA103" s="166"/>
      <c r="IB103" s="166"/>
      <c r="IC103" s="166"/>
      <c r="ID103" s="166"/>
      <c r="IE103" s="166"/>
      <c r="IF103" s="166"/>
      <c r="IG103" s="166"/>
      <c r="IH103" s="166"/>
      <c r="II103" s="166"/>
      <c r="IJ103" s="166"/>
      <c r="IK103" s="166"/>
      <c r="IL103" s="166"/>
      <c r="IM103" s="166"/>
      <c r="IN103" s="166"/>
      <c r="IO103" s="166"/>
      <c r="IP103" s="166"/>
      <c r="IQ103" s="166"/>
      <c r="IR103" s="166"/>
      <c r="IS103" s="166"/>
      <c r="IT103" s="166"/>
      <c r="IU103" s="166"/>
      <c r="IV103" s="166"/>
    </row>
    <row r="104" spans="1:256" ht="17.25">
      <c r="A104" s="175" t="s">
        <v>384</v>
      </c>
      <c r="B104" s="183">
        <v>99021.38</v>
      </c>
      <c r="C104" s="183">
        <v>93539.4</v>
      </c>
      <c r="D104" s="173"/>
      <c r="E104" s="173"/>
      <c r="F104" s="174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66"/>
      <c r="FQ104" s="166"/>
      <c r="FR104" s="166"/>
      <c r="FS104" s="166"/>
      <c r="FT104" s="166"/>
      <c r="FU104" s="166"/>
      <c r="FV104" s="166"/>
      <c r="FW104" s="166"/>
      <c r="FX104" s="166"/>
      <c r="FY104" s="166"/>
      <c r="FZ104" s="166"/>
      <c r="GA104" s="166"/>
      <c r="GB104" s="166"/>
      <c r="GC104" s="166"/>
      <c r="GD104" s="166"/>
      <c r="GE104" s="166"/>
      <c r="GF104" s="166"/>
      <c r="GG104" s="166"/>
      <c r="GH104" s="166"/>
      <c r="GI104" s="166"/>
      <c r="GJ104" s="166"/>
      <c r="GK104" s="166"/>
      <c r="GL104" s="166"/>
      <c r="GM104" s="166"/>
      <c r="GN104" s="166"/>
      <c r="GO104" s="166"/>
      <c r="GP104" s="166"/>
      <c r="GQ104" s="166"/>
      <c r="GR104" s="166"/>
      <c r="GS104" s="166"/>
      <c r="GT104" s="166"/>
      <c r="GU104" s="166"/>
      <c r="GV104" s="166"/>
      <c r="GW104" s="166"/>
      <c r="GX104" s="166"/>
      <c r="GY104" s="166"/>
      <c r="GZ104" s="166"/>
      <c r="HA104" s="166"/>
      <c r="HB104" s="166"/>
      <c r="HC104" s="166"/>
      <c r="HD104" s="166"/>
      <c r="HE104" s="166"/>
      <c r="HF104" s="166"/>
      <c r="HG104" s="166"/>
      <c r="HH104" s="166"/>
      <c r="HI104" s="166"/>
      <c r="HJ104" s="166"/>
      <c r="HK104" s="166"/>
      <c r="HL104" s="166"/>
      <c r="HM104" s="166"/>
      <c r="HN104" s="166"/>
      <c r="HO104" s="166"/>
      <c r="HP104" s="166"/>
      <c r="HQ104" s="166"/>
      <c r="HR104" s="166"/>
      <c r="HS104" s="166"/>
      <c r="HT104" s="166"/>
      <c r="HU104" s="166"/>
      <c r="HV104" s="166"/>
      <c r="HW104" s="166"/>
      <c r="HX104" s="166"/>
      <c r="HY104" s="166"/>
      <c r="HZ104" s="166"/>
      <c r="IA104" s="166"/>
      <c r="IB104" s="166"/>
      <c r="IC104" s="166"/>
      <c r="ID104" s="166"/>
      <c r="IE104" s="166"/>
      <c r="IF104" s="166"/>
      <c r="IG104" s="166"/>
      <c r="IH104" s="166"/>
      <c r="II104" s="166"/>
      <c r="IJ104" s="166"/>
      <c r="IK104" s="166"/>
      <c r="IL104" s="166"/>
      <c r="IM104" s="166"/>
      <c r="IN104" s="166"/>
      <c r="IO104" s="166"/>
      <c r="IP104" s="166"/>
      <c r="IQ104" s="166"/>
      <c r="IR104" s="166"/>
      <c r="IS104" s="166"/>
      <c r="IT104" s="166"/>
      <c r="IU104" s="166"/>
      <c r="IV104" s="166"/>
    </row>
    <row r="105" spans="1:256" ht="17.25">
      <c r="A105" s="175" t="s">
        <v>385</v>
      </c>
      <c r="B105" s="183">
        <v>128404.5</v>
      </c>
      <c r="C105" s="183">
        <v>136564.5</v>
      </c>
      <c r="D105" s="173"/>
      <c r="E105" s="173"/>
      <c r="F105" s="174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66"/>
      <c r="GA105" s="166"/>
      <c r="GB105" s="166"/>
      <c r="GC105" s="166"/>
      <c r="GD105" s="166"/>
      <c r="GE105" s="166"/>
      <c r="GF105" s="166"/>
      <c r="GG105" s="166"/>
      <c r="GH105" s="166"/>
      <c r="GI105" s="166"/>
      <c r="GJ105" s="166"/>
      <c r="GK105" s="166"/>
      <c r="GL105" s="166"/>
      <c r="GM105" s="166"/>
      <c r="GN105" s="166"/>
      <c r="GO105" s="166"/>
      <c r="GP105" s="166"/>
      <c r="GQ105" s="166"/>
      <c r="GR105" s="166"/>
      <c r="GS105" s="166"/>
      <c r="GT105" s="166"/>
      <c r="GU105" s="166"/>
      <c r="GV105" s="166"/>
      <c r="GW105" s="166"/>
      <c r="GX105" s="166"/>
      <c r="GY105" s="166"/>
      <c r="GZ105" s="166"/>
      <c r="HA105" s="166"/>
      <c r="HB105" s="166"/>
      <c r="HC105" s="166"/>
      <c r="HD105" s="166"/>
      <c r="HE105" s="166"/>
      <c r="HF105" s="166"/>
      <c r="HG105" s="166"/>
      <c r="HH105" s="166"/>
      <c r="HI105" s="166"/>
      <c r="HJ105" s="166"/>
      <c r="HK105" s="166"/>
      <c r="HL105" s="166"/>
      <c r="HM105" s="166"/>
      <c r="HN105" s="166"/>
      <c r="HO105" s="166"/>
      <c r="HP105" s="166"/>
      <c r="HQ105" s="166"/>
      <c r="HR105" s="166"/>
      <c r="HS105" s="166"/>
      <c r="HT105" s="166"/>
      <c r="HU105" s="166"/>
      <c r="HV105" s="166"/>
      <c r="HW105" s="166"/>
      <c r="HX105" s="166"/>
      <c r="HY105" s="166"/>
      <c r="HZ105" s="166"/>
      <c r="IA105" s="166"/>
      <c r="IB105" s="166"/>
      <c r="IC105" s="166"/>
      <c r="ID105" s="166"/>
      <c r="IE105" s="166"/>
      <c r="IF105" s="166"/>
      <c r="IG105" s="166"/>
      <c r="IH105" s="166"/>
      <c r="II105" s="166"/>
      <c r="IJ105" s="166"/>
      <c r="IK105" s="166"/>
      <c r="IL105" s="166"/>
      <c r="IM105" s="166"/>
      <c r="IN105" s="166"/>
      <c r="IO105" s="166"/>
      <c r="IP105" s="166"/>
      <c r="IQ105" s="166"/>
      <c r="IR105" s="166"/>
      <c r="IS105" s="166"/>
      <c r="IT105" s="166"/>
      <c r="IU105" s="166"/>
      <c r="IV105" s="166"/>
    </row>
    <row r="106" spans="1:256" ht="17.25">
      <c r="A106" s="175" t="s">
        <v>386</v>
      </c>
      <c r="B106" s="183">
        <v>950741.09</v>
      </c>
      <c r="C106" s="183">
        <v>1056373.05</v>
      </c>
      <c r="D106" s="173"/>
      <c r="E106" s="173"/>
      <c r="F106" s="174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6"/>
      <c r="FT106" s="166"/>
      <c r="FU106" s="166"/>
      <c r="FV106" s="166"/>
      <c r="FW106" s="166"/>
      <c r="FX106" s="166"/>
      <c r="FY106" s="166"/>
      <c r="FZ106" s="166"/>
      <c r="GA106" s="166"/>
      <c r="GB106" s="166"/>
      <c r="GC106" s="166"/>
      <c r="GD106" s="166"/>
      <c r="GE106" s="166"/>
      <c r="GF106" s="166"/>
      <c r="GG106" s="166"/>
      <c r="GH106" s="166"/>
      <c r="GI106" s="166"/>
      <c r="GJ106" s="166"/>
      <c r="GK106" s="166"/>
      <c r="GL106" s="166"/>
      <c r="GM106" s="166"/>
      <c r="GN106" s="166"/>
      <c r="GO106" s="166"/>
      <c r="GP106" s="166"/>
      <c r="GQ106" s="166"/>
      <c r="GR106" s="166"/>
      <c r="GS106" s="166"/>
      <c r="GT106" s="166"/>
      <c r="GU106" s="166"/>
      <c r="GV106" s="166"/>
      <c r="GW106" s="166"/>
      <c r="GX106" s="166"/>
      <c r="GY106" s="166"/>
      <c r="GZ106" s="166"/>
      <c r="HA106" s="166"/>
      <c r="HB106" s="166"/>
      <c r="HC106" s="166"/>
      <c r="HD106" s="166"/>
      <c r="HE106" s="166"/>
      <c r="HF106" s="166"/>
      <c r="HG106" s="166"/>
      <c r="HH106" s="166"/>
      <c r="HI106" s="166"/>
      <c r="HJ106" s="166"/>
      <c r="HK106" s="166"/>
      <c r="HL106" s="166"/>
      <c r="HM106" s="166"/>
      <c r="HN106" s="166"/>
      <c r="HO106" s="166"/>
      <c r="HP106" s="166"/>
      <c r="HQ106" s="166"/>
      <c r="HR106" s="166"/>
      <c r="HS106" s="166"/>
      <c r="HT106" s="166"/>
      <c r="HU106" s="166"/>
      <c r="HV106" s="166"/>
      <c r="HW106" s="166"/>
      <c r="HX106" s="166"/>
      <c r="HY106" s="166"/>
      <c r="HZ106" s="166"/>
      <c r="IA106" s="166"/>
      <c r="IB106" s="166"/>
      <c r="IC106" s="166"/>
      <c r="ID106" s="166"/>
      <c r="IE106" s="166"/>
      <c r="IF106" s="166"/>
      <c r="IG106" s="166"/>
      <c r="IH106" s="166"/>
      <c r="II106" s="166"/>
      <c r="IJ106" s="166"/>
      <c r="IK106" s="166"/>
      <c r="IL106" s="166"/>
      <c r="IM106" s="166"/>
      <c r="IN106" s="166"/>
      <c r="IO106" s="166"/>
      <c r="IP106" s="166"/>
      <c r="IQ106" s="166"/>
      <c r="IR106" s="166"/>
      <c r="IS106" s="166"/>
      <c r="IT106" s="166"/>
      <c r="IU106" s="166"/>
      <c r="IV106" s="166"/>
    </row>
    <row r="107" spans="1:256" ht="17.25">
      <c r="A107" s="175" t="s">
        <v>387</v>
      </c>
      <c r="B107" s="183">
        <v>71669.03</v>
      </c>
      <c r="C107" s="183">
        <v>20904.31</v>
      </c>
      <c r="D107" s="173"/>
      <c r="E107" s="173"/>
      <c r="F107" s="174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66"/>
      <c r="GA107" s="166"/>
      <c r="GB107" s="166"/>
      <c r="GC107" s="166"/>
      <c r="GD107" s="166"/>
      <c r="GE107" s="166"/>
      <c r="GF107" s="166"/>
      <c r="GG107" s="166"/>
      <c r="GH107" s="166"/>
      <c r="GI107" s="166"/>
      <c r="GJ107" s="166"/>
      <c r="GK107" s="166"/>
      <c r="GL107" s="166"/>
      <c r="GM107" s="166"/>
      <c r="GN107" s="166"/>
      <c r="GO107" s="166"/>
      <c r="GP107" s="166"/>
      <c r="GQ107" s="166"/>
      <c r="GR107" s="166"/>
      <c r="GS107" s="166"/>
      <c r="GT107" s="166"/>
      <c r="GU107" s="166"/>
      <c r="GV107" s="166"/>
      <c r="GW107" s="166"/>
      <c r="GX107" s="166"/>
      <c r="GY107" s="166"/>
      <c r="GZ107" s="166"/>
      <c r="HA107" s="166"/>
      <c r="HB107" s="166"/>
      <c r="HC107" s="166"/>
      <c r="HD107" s="166"/>
      <c r="HE107" s="166"/>
      <c r="HF107" s="166"/>
      <c r="HG107" s="166"/>
      <c r="HH107" s="166"/>
      <c r="HI107" s="166"/>
      <c r="HJ107" s="166"/>
      <c r="HK107" s="166"/>
      <c r="HL107" s="166"/>
      <c r="HM107" s="166"/>
      <c r="HN107" s="166"/>
      <c r="HO107" s="166"/>
      <c r="HP107" s="166"/>
      <c r="HQ107" s="166"/>
      <c r="HR107" s="166"/>
      <c r="HS107" s="166"/>
      <c r="HT107" s="166"/>
      <c r="HU107" s="166"/>
      <c r="HV107" s="166"/>
      <c r="HW107" s="166"/>
      <c r="HX107" s="166"/>
      <c r="HY107" s="166"/>
      <c r="HZ107" s="166"/>
      <c r="IA107" s="166"/>
      <c r="IB107" s="166"/>
      <c r="IC107" s="166"/>
      <c r="ID107" s="166"/>
      <c r="IE107" s="166"/>
      <c r="IF107" s="166"/>
      <c r="IG107" s="166"/>
      <c r="IH107" s="166"/>
      <c r="II107" s="166"/>
      <c r="IJ107" s="166"/>
      <c r="IK107" s="166"/>
      <c r="IL107" s="166"/>
      <c r="IM107" s="166"/>
      <c r="IN107" s="166"/>
      <c r="IO107" s="166"/>
      <c r="IP107" s="166"/>
      <c r="IQ107" s="166"/>
      <c r="IR107" s="166"/>
      <c r="IS107" s="166"/>
      <c r="IT107" s="166"/>
      <c r="IU107" s="166"/>
      <c r="IV107" s="166"/>
    </row>
    <row r="108" spans="1:256" ht="17.25">
      <c r="A108" s="175" t="s">
        <v>388</v>
      </c>
      <c r="B108" s="183">
        <v>165.3</v>
      </c>
      <c r="C108" s="183">
        <v>111.95</v>
      </c>
      <c r="D108" s="173"/>
      <c r="E108" s="173"/>
      <c r="F108" s="174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66"/>
      <c r="GA108" s="166"/>
      <c r="GB108" s="166"/>
      <c r="GC108" s="166"/>
      <c r="GD108" s="166"/>
      <c r="GE108" s="166"/>
      <c r="GF108" s="166"/>
      <c r="GG108" s="166"/>
      <c r="GH108" s="166"/>
      <c r="GI108" s="166"/>
      <c r="GJ108" s="166"/>
      <c r="GK108" s="166"/>
      <c r="GL108" s="166"/>
      <c r="GM108" s="166"/>
      <c r="GN108" s="166"/>
      <c r="GO108" s="166"/>
      <c r="GP108" s="166"/>
      <c r="GQ108" s="166"/>
      <c r="GR108" s="166"/>
      <c r="GS108" s="166"/>
      <c r="GT108" s="166"/>
      <c r="GU108" s="166"/>
      <c r="GV108" s="166"/>
      <c r="GW108" s="166"/>
      <c r="GX108" s="166"/>
      <c r="GY108" s="166"/>
      <c r="GZ108" s="166"/>
      <c r="HA108" s="166"/>
      <c r="HB108" s="166"/>
      <c r="HC108" s="166"/>
      <c r="HD108" s="166"/>
      <c r="HE108" s="166"/>
      <c r="HF108" s="166"/>
      <c r="HG108" s="166"/>
      <c r="HH108" s="166"/>
      <c r="HI108" s="166"/>
      <c r="HJ108" s="166"/>
      <c r="HK108" s="166"/>
      <c r="HL108" s="166"/>
      <c r="HM108" s="166"/>
      <c r="HN108" s="166"/>
      <c r="HO108" s="166"/>
      <c r="HP108" s="166"/>
      <c r="HQ108" s="166"/>
      <c r="HR108" s="166"/>
      <c r="HS108" s="166"/>
      <c r="HT108" s="166"/>
      <c r="HU108" s="166"/>
      <c r="HV108" s="166"/>
      <c r="HW108" s="166"/>
      <c r="HX108" s="166"/>
      <c r="HY108" s="166"/>
      <c r="HZ108" s="166"/>
      <c r="IA108" s="166"/>
      <c r="IB108" s="166"/>
      <c r="IC108" s="166"/>
      <c r="ID108" s="166"/>
      <c r="IE108" s="166"/>
      <c r="IF108" s="166"/>
      <c r="IG108" s="166"/>
      <c r="IH108" s="166"/>
      <c r="II108" s="166"/>
      <c r="IJ108" s="166"/>
      <c r="IK108" s="166"/>
      <c r="IL108" s="166"/>
      <c r="IM108" s="166"/>
      <c r="IN108" s="166"/>
      <c r="IO108" s="166"/>
      <c r="IP108" s="166"/>
      <c r="IQ108" s="166"/>
      <c r="IR108" s="166"/>
      <c r="IS108" s="166"/>
      <c r="IT108" s="166"/>
      <c r="IU108" s="166"/>
      <c r="IV108" s="166"/>
    </row>
    <row r="109" spans="1:256" ht="17.25">
      <c r="A109" s="175" t="s">
        <v>389</v>
      </c>
      <c r="B109" s="183">
        <v>1242900.29</v>
      </c>
      <c r="C109" s="183">
        <v>1314395.67</v>
      </c>
      <c r="D109" s="173"/>
      <c r="E109" s="173"/>
      <c r="F109" s="174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6"/>
      <c r="EO109" s="166"/>
      <c r="EP109" s="166"/>
      <c r="EQ109" s="166"/>
      <c r="ER109" s="166"/>
      <c r="ES109" s="166"/>
      <c r="ET109" s="166"/>
      <c r="EU109" s="166"/>
      <c r="EV109" s="166"/>
      <c r="EW109" s="166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6"/>
      <c r="FI109" s="166"/>
      <c r="FJ109" s="166"/>
      <c r="FK109" s="166"/>
      <c r="FL109" s="166"/>
      <c r="FM109" s="166"/>
      <c r="FN109" s="166"/>
      <c r="FO109" s="166"/>
      <c r="FP109" s="166"/>
      <c r="FQ109" s="166"/>
      <c r="FR109" s="166"/>
      <c r="FS109" s="166"/>
      <c r="FT109" s="166"/>
      <c r="FU109" s="166"/>
      <c r="FV109" s="166"/>
      <c r="FW109" s="166"/>
      <c r="FX109" s="166"/>
      <c r="FY109" s="166"/>
      <c r="FZ109" s="166"/>
      <c r="GA109" s="166"/>
      <c r="GB109" s="166"/>
      <c r="GC109" s="166"/>
      <c r="GD109" s="166"/>
      <c r="GE109" s="166"/>
      <c r="GF109" s="166"/>
      <c r="GG109" s="166"/>
      <c r="GH109" s="166"/>
      <c r="GI109" s="166"/>
      <c r="GJ109" s="166"/>
      <c r="GK109" s="166"/>
      <c r="GL109" s="166"/>
      <c r="GM109" s="166"/>
      <c r="GN109" s="166"/>
      <c r="GO109" s="166"/>
      <c r="GP109" s="166"/>
      <c r="GQ109" s="166"/>
      <c r="GR109" s="166"/>
      <c r="GS109" s="166"/>
      <c r="GT109" s="166"/>
      <c r="GU109" s="166"/>
      <c r="GV109" s="166"/>
      <c r="GW109" s="166"/>
      <c r="GX109" s="166"/>
      <c r="GY109" s="166"/>
      <c r="GZ109" s="166"/>
      <c r="HA109" s="166"/>
      <c r="HB109" s="166"/>
      <c r="HC109" s="166"/>
      <c r="HD109" s="166"/>
      <c r="HE109" s="166"/>
      <c r="HF109" s="166"/>
      <c r="HG109" s="166"/>
      <c r="HH109" s="166"/>
      <c r="HI109" s="166"/>
      <c r="HJ109" s="166"/>
      <c r="HK109" s="166"/>
      <c r="HL109" s="166"/>
      <c r="HM109" s="166"/>
      <c r="HN109" s="166"/>
      <c r="HO109" s="166"/>
      <c r="HP109" s="166"/>
      <c r="HQ109" s="166"/>
      <c r="HR109" s="166"/>
      <c r="HS109" s="166"/>
      <c r="HT109" s="166"/>
      <c r="HU109" s="166"/>
      <c r="HV109" s="166"/>
      <c r="HW109" s="166"/>
      <c r="HX109" s="166"/>
      <c r="HY109" s="166"/>
      <c r="HZ109" s="166"/>
      <c r="IA109" s="166"/>
      <c r="IB109" s="166"/>
      <c r="IC109" s="166"/>
      <c r="ID109" s="166"/>
      <c r="IE109" s="166"/>
      <c r="IF109" s="166"/>
      <c r="IG109" s="166"/>
      <c r="IH109" s="166"/>
      <c r="II109" s="166"/>
      <c r="IJ109" s="166"/>
      <c r="IK109" s="166"/>
      <c r="IL109" s="166"/>
      <c r="IM109" s="166"/>
      <c r="IN109" s="166"/>
      <c r="IO109" s="166"/>
      <c r="IP109" s="166"/>
      <c r="IQ109" s="166"/>
      <c r="IR109" s="166"/>
      <c r="IS109" s="166"/>
      <c r="IT109" s="166"/>
      <c r="IU109" s="166"/>
      <c r="IV109" s="166"/>
    </row>
    <row r="110" spans="1:256" ht="17.25">
      <c r="A110" s="175" t="s">
        <v>390</v>
      </c>
      <c r="B110" s="183">
        <v>360511.97</v>
      </c>
      <c r="C110" s="183">
        <v>324694.85</v>
      </c>
      <c r="D110" s="173"/>
      <c r="E110" s="173"/>
      <c r="F110" s="174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6"/>
      <c r="FT110" s="166"/>
      <c r="FU110" s="166"/>
      <c r="FV110" s="166"/>
      <c r="FW110" s="166"/>
      <c r="FX110" s="166"/>
      <c r="FY110" s="166"/>
      <c r="FZ110" s="166"/>
      <c r="GA110" s="166"/>
      <c r="GB110" s="166"/>
      <c r="GC110" s="166"/>
      <c r="GD110" s="166"/>
      <c r="GE110" s="166"/>
      <c r="GF110" s="166"/>
      <c r="GG110" s="166"/>
      <c r="GH110" s="166"/>
      <c r="GI110" s="166"/>
      <c r="GJ110" s="166"/>
      <c r="GK110" s="166"/>
      <c r="GL110" s="166"/>
      <c r="GM110" s="166"/>
      <c r="GN110" s="166"/>
      <c r="GO110" s="166"/>
      <c r="GP110" s="166"/>
      <c r="GQ110" s="166"/>
      <c r="GR110" s="166"/>
      <c r="GS110" s="166"/>
      <c r="GT110" s="166"/>
      <c r="GU110" s="166"/>
      <c r="GV110" s="166"/>
      <c r="GW110" s="166"/>
      <c r="GX110" s="166"/>
      <c r="GY110" s="166"/>
      <c r="GZ110" s="166"/>
      <c r="HA110" s="166"/>
      <c r="HB110" s="166"/>
      <c r="HC110" s="166"/>
      <c r="HD110" s="166"/>
      <c r="HE110" s="166"/>
      <c r="HF110" s="166"/>
      <c r="HG110" s="166"/>
      <c r="HH110" s="166"/>
      <c r="HI110" s="166"/>
      <c r="HJ110" s="166"/>
      <c r="HK110" s="166"/>
      <c r="HL110" s="166"/>
      <c r="HM110" s="166"/>
      <c r="HN110" s="166"/>
      <c r="HO110" s="166"/>
      <c r="HP110" s="166"/>
      <c r="HQ110" s="166"/>
      <c r="HR110" s="166"/>
      <c r="HS110" s="166"/>
      <c r="HT110" s="166"/>
      <c r="HU110" s="166"/>
      <c r="HV110" s="166"/>
      <c r="HW110" s="166"/>
      <c r="HX110" s="166"/>
      <c r="HY110" s="166"/>
      <c r="HZ110" s="166"/>
      <c r="IA110" s="166"/>
      <c r="IB110" s="166"/>
      <c r="IC110" s="166"/>
      <c r="ID110" s="166"/>
      <c r="IE110" s="166"/>
      <c r="IF110" s="166"/>
      <c r="IG110" s="166"/>
      <c r="IH110" s="166"/>
      <c r="II110" s="166"/>
      <c r="IJ110" s="166"/>
      <c r="IK110" s="166"/>
      <c r="IL110" s="166"/>
      <c r="IM110" s="166"/>
      <c r="IN110" s="166"/>
      <c r="IO110" s="166"/>
      <c r="IP110" s="166"/>
      <c r="IQ110" s="166"/>
      <c r="IR110" s="166"/>
      <c r="IS110" s="166"/>
      <c r="IT110" s="166"/>
      <c r="IU110" s="166"/>
      <c r="IV110" s="166"/>
    </row>
    <row r="111" spans="1:256" ht="17.25">
      <c r="A111" s="175" t="s">
        <v>391</v>
      </c>
      <c r="B111" s="183">
        <v>1069012.3</v>
      </c>
      <c r="C111" s="183">
        <v>1394073.67</v>
      </c>
      <c r="D111" s="173"/>
      <c r="E111" s="173"/>
      <c r="F111" s="174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66"/>
      <c r="GA111" s="166"/>
      <c r="GB111" s="166"/>
      <c r="GC111" s="166"/>
      <c r="GD111" s="166"/>
      <c r="GE111" s="166"/>
      <c r="GF111" s="166"/>
      <c r="GG111" s="166"/>
      <c r="GH111" s="166"/>
      <c r="GI111" s="166"/>
      <c r="GJ111" s="166"/>
      <c r="GK111" s="166"/>
      <c r="GL111" s="166"/>
      <c r="GM111" s="166"/>
      <c r="GN111" s="166"/>
      <c r="GO111" s="166"/>
      <c r="GP111" s="166"/>
      <c r="GQ111" s="166"/>
      <c r="GR111" s="166"/>
      <c r="GS111" s="166"/>
      <c r="GT111" s="166"/>
      <c r="GU111" s="166"/>
      <c r="GV111" s="166"/>
      <c r="GW111" s="166"/>
      <c r="GX111" s="166"/>
      <c r="GY111" s="166"/>
      <c r="GZ111" s="166"/>
      <c r="HA111" s="166"/>
      <c r="HB111" s="166"/>
      <c r="HC111" s="166"/>
      <c r="HD111" s="166"/>
      <c r="HE111" s="166"/>
      <c r="HF111" s="166"/>
      <c r="HG111" s="166"/>
      <c r="HH111" s="166"/>
      <c r="HI111" s="166"/>
      <c r="HJ111" s="166"/>
      <c r="HK111" s="166"/>
      <c r="HL111" s="166"/>
      <c r="HM111" s="166"/>
      <c r="HN111" s="166"/>
      <c r="HO111" s="166"/>
      <c r="HP111" s="166"/>
      <c r="HQ111" s="166"/>
      <c r="HR111" s="166"/>
      <c r="HS111" s="166"/>
      <c r="HT111" s="166"/>
      <c r="HU111" s="166"/>
      <c r="HV111" s="166"/>
      <c r="HW111" s="166"/>
      <c r="HX111" s="166"/>
      <c r="HY111" s="166"/>
      <c r="HZ111" s="166"/>
      <c r="IA111" s="166"/>
      <c r="IB111" s="166"/>
      <c r="IC111" s="166"/>
      <c r="ID111" s="166"/>
      <c r="IE111" s="166"/>
      <c r="IF111" s="166"/>
      <c r="IG111" s="166"/>
      <c r="IH111" s="166"/>
      <c r="II111" s="166"/>
      <c r="IJ111" s="166"/>
      <c r="IK111" s="166"/>
      <c r="IL111" s="166"/>
      <c r="IM111" s="166"/>
      <c r="IN111" s="166"/>
      <c r="IO111" s="166"/>
      <c r="IP111" s="166"/>
      <c r="IQ111" s="166"/>
      <c r="IR111" s="166"/>
      <c r="IS111" s="166"/>
      <c r="IT111" s="166"/>
      <c r="IU111" s="166"/>
      <c r="IV111" s="166"/>
    </row>
    <row r="112" spans="1:256" ht="17.25">
      <c r="A112" s="175" t="s">
        <v>392</v>
      </c>
      <c r="B112" s="183">
        <v>3612256.54</v>
      </c>
      <c r="C112" s="183">
        <v>3707066.04</v>
      </c>
      <c r="D112" s="173"/>
      <c r="E112" s="173"/>
      <c r="F112" s="174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6"/>
      <c r="FI112" s="166"/>
      <c r="FJ112" s="166"/>
      <c r="FK112" s="166"/>
      <c r="FL112" s="166"/>
      <c r="FM112" s="166"/>
      <c r="FN112" s="166"/>
      <c r="FO112" s="166"/>
      <c r="FP112" s="166"/>
      <c r="FQ112" s="166"/>
      <c r="FR112" s="166"/>
      <c r="FS112" s="166"/>
      <c r="FT112" s="166"/>
      <c r="FU112" s="166"/>
      <c r="FV112" s="166"/>
      <c r="FW112" s="166"/>
      <c r="FX112" s="166"/>
      <c r="FY112" s="166"/>
      <c r="FZ112" s="166"/>
      <c r="GA112" s="166"/>
      <c r="GB112" s="166"/>
      <c r="GC112" s="166"/>
      <c r="GD112" s="166"/>
      <c r="GE112" s="166"/>
      <c r="GF112" s="166"/>
      <c r="GG112" s="166"/>
      <c r="GH112" s="166"/>
      <c r="GI112" s="166"/>
      <c r="GJ112" s="166"/>
      <c r="GK112" s="166"/>
      <c r="GL112" s="166"/>
      <c r="GM112" s="166"/>
      <c r="GN112" s="166"/>
      <c r="GO112" s="166"/>
      <c r="GP112" s="166"/>
      <c r="GQ112" s="166"/>
      <c r="GR112" s="166"/>
      <c r="GS112" s="166"/>
      <c r="GT112" s="166"/>
      <c r="GU112" s="166"/>
      <c r="GV112" s="166"/>
      <c r="GW112" s="166"/>
      <c r="GX112" s="166"/>
      <c r="GY112" s="166"/>
      <c r="GZ112" s="166"/>
      <c r="HA112" s="166"/>
      <c r="HB112" s="166"/>
      <c r="HC112" s="166"/>
      <c r="HD112" s="166"/>
      <c r="HE112" s="166"/>
      <c r="HF112" s="166"/>
      <c r="HG112" s="166"/>
      <c r="HH112" s="166"/>
      <c r="HI112" s="166"/>
      <c r="HJ112" s="166"/>
      <c r="HK112" s="166"/>
      <c r="HL112" s="166"/>
      <c r="HM112" s="166"/>
      <c r="HN112" s="166"/>
      <c r="HO112" s="166"/>
      <c r="HP112" s="166"/>
      <c r="HQ112" s="166"/>
      <c r="HR112" s="166"/>
      <c r="HS112" s="166"/>
      <c r="HT112" s="166"/>
      <c r="HU112" s="166"/>
      <c r="HV112" s="166"/>
      <c r="HW112" s="166"/>
      <c r="HX112" s="166"/>
      <c r="HY112" s="166"/>
      <c r="HZ112" s="166"/>
      <c r="IA112" s="166"/>
      <c r="IB112" s="166"/>
      <c r="IC112" s="166"/>
      <c r="ID112" s="166"/>
      <c r="IE112" s="166"/>
      <c r="IF112" s="166"/>
      <c r="IG112" s="166"/>
      <c r="IH112" s="166"/>
      <c r="II112" s="166"/>
      <c r="IJ112" s="166"/>
      <c r="IK112" s="166"/>
      <c r="IL112" s="166"/>
      <c r="IM112" s="166"/>
      <c r="IN112" s="166"/>
      <c r="IO112" s="166"/>
      <c r="IP112" s="166"/>
      <c r="IQ112" s="166"/>
      <c r="IR112" s="166"/>
      <c r="IS112" s="166"/>
      <c r="IT112" s="166"/>
      <c r="IU112" s="166"/>
      <c r="IV112" s="166"/>
    </row>
    <row r="113" spans="1:256" ht="17.25">
      <c r="A113" s="175" t="s">
        <v>393</v>
      </c>
      <c r="B113" s="183">
        <v>0</v>
      </c>
      <c r="C113" s="183">
        <v>0</v>
      </c>
      <c r="D113" s="173"/>
      <c r="E113" s="173"/>
      <c r="F113" s="174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66"/>
      <c r="GA113" s="166"/>
      <c r="GB113" s="166"/>
      <c r="GC113" s="166"/>
      <c r="GD113" s="166"/>
      <c r="GE113" s="166"/>
      <c r="GF113" s="166"/>
      <c r="GG113" s="166"/>
      <c r="GH113" s="166"/>
      <c r="GI113" s="166"/>
      <c r="GJ113" s="166"/>
      <c r="GK113" s="166"/>
      <c r="GL113" s="166"/>
      <c r="GM113" s="166"/>
      <c r="GN113" s="166"/>
      <c r="GO113" s="166"/>
      <c r="GP113" s="166"/>
      <c r="GQ113" s="166"/>
      <c r="GR113" s="166"/>
      <c r="GS113" s="166"/>
      <c r="GT113" s="166"/>
      <c r="GU113" s="166"/>
      <c r="GV113" s="166"/>
      <c r="GW113" s="166"/>
      <c r="GX113" s="166"/>
      <c r="GY113" s="166"/>
      <c r="GZ113" s="166"/>
      <c r="HA113" s="166"/>
      <c r="HB113" s="166"/>
      <c r="HC113" s="166"/>
      <c r="HD113" s="166"/>
      <c r="HE113" s="166"/>
      <c r="HF113" s="166"/>
      <c r="HG113" s="166"/>
      <c r="HH113" s="166"/>
      <c r="HI113" s="166"/>
      <c r="HJ113" s="166"/>
      <c r="HK113" s="166"/>
      <c r="HL113" s="166"/>
      <c r="HM113" s="166"/>
      <c r="HN113" s="166"/>
      <c r="HO113" s="166"/>
      <c r="HP113" s="166"/>
      <c r="HQ113" s="166"/>
      <c r="HR113" s="166"/>
      <c r="HS113" s="166"/>
      <c r="HT113" s="166"/>
      <c r="HU113" s="166"/>
      <c r="HV113" s="166"/>
      <c r="HW113" s="166"/>
      <c r="HX113" s="166"/>
      <c r="HY113" s="166"/>
      <c r="HZ113" s="166"/>
      <c r="IA113" s="166"/>
      <c r="IB113" s="166"/>
      <c r="IC113" s="166"/>
      <c r="ID113" s="166"/>
      <c r="IE113" s="166"/>
      <c r="IF113" s="166"/>
      <c r="IG113" s="166"/>
      <c r="IH113" s="166"/>
      <c r="II113" s="166"/>
      <c r="IJ113" s="166"/>
      <c r="IK113" s="166"/>
      <c r="IL113" s="166"/>
      <c r="IM113" s="166"/>
      <c r="IN113" s="166"/>
      <c r="IO113" s="166"/>
      <c r="IP113" s="166"/>
      <c r="IQ113" s="166"/>
      <c r="IR113" s="166"/>
      <c r="IS113" s="166"/>
      <c r="IT113" s="166"/>
      <c r="IU113" s="166"/>
      <c r="IV113" s="166"/>
    </row>
    <row r="114" spans="1:256" ht="17.25">
      <c r="A114" s="175" t="s">
        <v>394</v>
      </c>
      <c r="B114" s="183">
        <v>42428.48</v>
      </c>
      <c r="C114" s="183">
        <v>67215.5</v>
      </c>
      <c r="D114" s="173"/>
      <c r="E114" s="173"/>
      <c r="F114" s="174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166"/>
      <c r="FL114" s="166"/>
      <c r="FM114" s="166"/>
      <c r="FN114" s="166"/>
      <c r="FO114" s="166"/>
      <c r="FP114" s="166"/>
      <c r="FQ114" s="166"/>
      <c r="FR114" s="166"/>
      <c r="FS114" s="166"/>
      <c r="FT114" s="166"/>
      <c r="FU114" s="166"/>
      <c r="FV114" s="166"/>
      <c r="FW114" s="166"/>
      <c r="FX114" s="166"/>
      <c r="FY114" s="166"/>
      <c r="FZ114" s="166"/>
      <c r="GA114" s="166"/>
      <c r="GB114" s="166"/>
      <c r="GC114" s="166"/>
      <c r="GD114" s="166"/>
      <c r="GE114" s="166"/>
      <c r="GF114" s="166"/>
      <c r="GG114" s="166"/>
      <c r="GH114" s="166"/>
      <c r="GI114" s="166"/>
      <c r="GJ114" s="166"/>
      <c r="GK114" s="166"/>
      <c r="GL114" s="166"/>
      <c r="GM114" s="166"/>
      <c r="GN114" s="166"/>
      <c r="GO114" s="166"/>
      <c r="GP114" s="166"/>
      <c r="GQ114" s="166"/>
      <c r="GR114" s="166"/>
      <c r="GS114" s="166"/>
      <c r="GT114" s="166"/>
      <c r="GU114" s="166"/>
      <c r="GV114" s="166"/>
      <c r="GW114" s="166"/>
      <c r="GX114" s="166"/>
      <c r="GY114" s="166"/>
      <c r="GZ114" s="166"/>
      <c r="HA114" s="166"/>
      <c r="HB114" s="166"/>
      <c r="HC114" s="166"/>
      <c r="HD114" s="166"/>
      <c r="HE114" s="166"/>
      <c r="HF114" s="166"/>
      <c r="HG114" s="166"/>
      <c r="HH114" s="166"/>
      <c r="HI114" s="166"/>
      <c r="HJ114" s="166"/>
      <c r="HK114" s="166"/>
      <c r="HL114" s="166"/>
      <c r="HM114" s="166"/>
      <c r="HN114" s="166"/>
      <c r="HO114" s="166"/>
      <c r="HP114" s="166"/>
      <c r="HQ114" s="166"/>
      <c r="HR114" s="166"/>
      <c r="HS114" s="166"/>
      <c r="HT114" s="166"/>
      <c r="HU114" s="166"/>
      <c r="HV114" s="166"/>
      <c r="HW114" s="166"/>
      <c r="HX114" s="166"/>
      <c r="HY114" s="166"/>
      <c r="HZ114" s="166"/>
      <c r="IA114" s="166"/>
      <c r="IB114" s="166"/>
      <c r="IC114" s="166"/>
      <c r="ID114" s="166"/>
      <c r="IE114" s="166"/>
      <c r="IF114" s="166"/>
      <c r="IG114" s="166"/>
      <c r="IH114" s="166"/>
      <c r="II114" s="166"/>
      <c r="IJ114" s="166"/>
      <c r="IK114" s="166"/>
      <c r="IL114" s="166"/>
      <c r="IM114" s="166"/>
      <c r="IN114" s="166"/>
      <c r="IO114" s="166"/>
      <c r="IP114" s="166"/>
      <c r="IQ114" s="166"/>
      <c r="IR114" s="166"/>
      <c r="IS114" s="166"/>
      <c r="IT114" s="166"/>
      <c r="IU114" s="166"/>
      <c r="IV114" s="166"/>
    </row>
    <row r="115" spans="1:256" ht="17.25">
      <c r="A115" s="175" t="s">
        <v>395</v>
      </c>
      <c r="B115" s="183">
        <v>0</v>
      </c>
      <c r="C115" s="183">
        <v>46404.76</v>
      </c>
      <c r="D115" s="173"/>
      <c r="E115" s="173"/>
      <c r="F115" s="174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  <c r="IT115" s="166"/>
      <c r="IU115" s="166"/>
      <c r="IV115" s="166"/>
    </row>
    <row r="116" spans="1:256" ht="17.25">
      <c r="A116" s="175" t="s">
        <v>396</v>
      </c>
      <c r="B116" s="183">
        <v>0</v>
      </c>
      <c r="C116" s="183">
        <v>7992.02</v>
      </c>
      <c r="D116" s="173"/>
      <c r="E116" s="173"/>
      <c r="F116" s="174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  <c r="GB116" s="166"/>
      <c r="GC116" s="166"/>
      <c r="GD116" s="166"/>
      <c r="GE116" s="166"/>
      <c r="GF116" s="166"/>
      <c r="GG116" s="166"/>
      <c r="GH116" s="166"/>
      <c r="GI116" s="166"/>
      <c r="GJ116" s="166"/>
      <c r="GK116" s="166"/>
      <c r="GL116" s="166"/>
      <c r="GM116" s="166"/>
      <c r="GN116" s="166"/>
      <c r="GO116" s="166"/>
      <c r="GP116" s="166"/>
      <c r="GQ116" s="166"/>
      <c r="GR116" s="166"/>
      <c r="GS116" s="166"/>
      <c r="GT116" s="166"/>
      <c r="GU116" s="166"/>
      <c r="GV116" s="166"/>
      <c r="GW116" s="166"/>
      <c r="GX116" s="166"/>
      <c r="GY116" s="166"/>
      <c r="GZ116" s="166"/>
      <c r="HA116" s="166"/>
      <c r="HB116" s="166"/>
      <c r="HC116" s="166"/>
      <c r="HD116" s="166"/>
      <c r="HE116" s="166"/>
      <c r="HF116" s="166"/>
      <c r="HG116" s="166"/>
      <c r="HH116" s="166"/>
      <c r="HI116" s="166"/>
      <c r="HJ116" s="166"/>
      <c r="HK116" s="166"/>
      <c r="HL116" s="166"/>
      <c r="HM116" s="166"/>
      <c r="HN116" s="166"/>
      <c r="HO116" s="166"/>
      <c r="HP116" s="166"/>
      <c r="HQ116" s="166"/>
      <c r="HR116" s="166"/>
      <c r="HS116" s="166"/>
      <c r="HT116" s="166"/>
      <c r="HU116" s="166"/>
      <c r="HV116" s="166"/>
      <c r="HW116" s="166"/>
      <c r="HX116" s="166"/>
      <c r="HY116" s="166"/>
      <c r="HZ116" s="166"/>
      <c r="IA116" s="166"/>
      <c r="IB116" s="166"/>
      <c r="IC116" s="166"/>
      <c r="ID116" s="166"/>
      <c r="IE116" s="166"/>
      <c r="IF116" s="166"/>
      <c r="IG116" s="166"/>
      <c r="IH116" s="166"/>
      <c r="II116" s="166"/>
      <c r="IJ116" s="166"/>
      <c r="IK116" s="166"/>
      <c r="IL116" s="166"/>
      <c r="IM116" s="166"/>
      <c r="IN116" s="166"/>
      <c r="IO116" s="166"/>
      <c r="IP116" s="166"/>
      <c r="IQ116" s="166"/>
      <c r="IR116" s="166"/>
      <c r="IS116" s="166"/>
      <c r="IT116" s="166"/>
      <c r="IU116" s="166"/>
      <c r="IV116" s="166"/>
    </row>
    <row r="117" spans="1:256" ht="17.25">
      <c r="A117" s="175" t="s">
        <v>397</v>
      </c>
      <c r="B117" s="183">
        <v>0</v>
      </c>
      <c r="C117" s="183">
        <v>-2426.69</v>
      </c>
      <c r="D117" s="173"/>
      <c r="E117" s="173"/>
      <c r="F117" s="174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  <c r="GF117" s="166"/>
      <c r="GG117" s="166"/>
      <c r="GH117" s="166"/>
      <c r="GI117" s="166"/>
      <c r="GJ117" s="166"/>
      <c r="GK117" s="166"/>
      <c r="GL117" s="166"/>
      <c r="GM117" s="166"/>
      <c r="GN117" s="166"/>
      <c r="GO117" s="166"/>
      <c r="GP117" s="166"/>
      <c r="GQ117" s="166"/>
      <c r="GR117" s="166"/>
      <c r="GS117" s="166"/>
      <c r="GT117" s="166"/>
      <c r="GU117" s="166"/>
      <c r="GV117" s="166"/>
      <c r="GW117" s="166"/>
      <c r="GX117" s="166"/>
      <c r="GY117" s="166"/>
      <c r="GZ117" s="166"/>
      <c r="HA117" s="166"/>
      <c r="HB117" s="166"/>
      <c r="HC117" s="166"/>
      <c r="HD117" s="166"/>
      <c r="HE117" s="166"/>
      <c r="HF117" s="166"/>
      <c r="HG117" s="166"/>
      <c r="HH117" s="166"/>
      <c r="HI117" s="166"/>
      <c r="HJ117" s="166"/>
      <c r="HK117" s="166"/>
      <c r="HL117" s="166"/>
      <c r="HM117" s="166"/>
      <c r="HN117" s="166"/>
      <c r="HO117" s="166"/>
      <c r="HP117" s="166"/>
      <c r="HQ117" s="166"/>
      <c r="HR117" s="166"/>
      <c r="HS117" s="166"/>
      <c r="HT117" s="166"/>
      <c r="HU117" s="166"/>
      <c r="HV117" s="166"/>
      <c r="HW117" s="166"/>
      <c r="HX117" s="166"/>
      <c r="HY117" s="166"/>
      <c r="HZ117" s="166"/>
      <c r="IA117" s="166"/>
      <c r="IB117" s="166"/>
      <c r="IC117" s="166"/>
      <c r="ID117" s="166"/>
      <c r="IE117" s="166"/>
      <c r="IF117" s="166"/>
      <c r="IG117" s="166"/>
      <c r="IH117" s="166"/>
      <c r="II117" s="166"/>
      <c r="IJ117" s="166"/>
      <c r="IK117" s="166"/>
      <c r="IL117" s="166"/>
      <c r="IM117" s="166"/>
      <c r="IN117" s="166"/>
      <c r="IO117" s="166"/>
      <c r="IP117" s="166"/>
      <c r="IQ117" s="166"/>
      <c r="IR117" s="166"/>
      <c r="IS117" s="166"/>
      <c r="IT117" s="166"/>
      <c r="IU117" s="166"/>
      <c r="IV117" s="166"/>
    </row>
    <row r="118" spans="1:256" ht="17.25">
      <c r="A118" s="175" t="s">
        <v>398</v>
      </c>
      <c r="B118" s="183">
        <v>0</v>
      </c>
      <c r="C118" s="183">
        <v>122886.06</v>
      </c>
      <c r="D118" s="173"/>
      <c r="E118" s="173"/>
      <c r="F118" s="174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6"/>
      <c r="FI118" s="166"/>
      <c r="FJ118" s="166"/>
      <c r="FK118" s="166"/>
      <c r="FL118" s="166"/>
      <c r="FM118" s="166"/>
      <c r="FN118" s="166"/>
      <c r="FO118" s="166"/>
      <c r="FP118" s="166"/>
      <c r="FQ118" s="166"/>
      <c r="FR118" s="166"/>
      <c r="FS118" s="166"/>
      <c r="FT118" s="166"/>
      <c r="FU118" s="166"/>
      <c r="FV118" s="166"/>
      <c r="FW118" s="166"/>
      <c r="FX118" s="166"/>
      <c r="FY118" s="166"/>
      <c r="FZ118" s="166"/>
      <c r="GA118" s="166"/>
      <c r="GB118" s="166"/>
      <c r="GC118" s="166"/>
      <c r="GD118" s="166"/>
      <c r="GE118" s="166"/>
      <c r="GF118" s="166"/>
      <c r="GG118" s="166"/>
      <c r="GH118" s="166"/>
      <c r="GI118" s="166"/>
      <c r="GJ118" s="166"/>
      <c r="GK118" s="166"/>
      <c r="GL118" s="166"/>
      <c r="GM118" s="166"/>
      <c r="GN118" s="166"/>
      <c r="GO118" s="166"/>
      <c r="GP118" s="166"/>
      <c r="GQ118" s="166"/>
      <c r="GR118" s="166"/>
      <c r="GS118" s="166"/>
      <c r="GT118" s="166"/>
      <c r="GU118" s="166"/>
      <c r="GV118" s="166"/>
      <c r="GW118" s="166"/>
      <c r="GX118" s="166"/>
      <c r="GY118" s="166"/>
      <c r="GZ118" s="166"/>
      <c r="HA118" s="166"/>
      <c r="HB118" s="166"/>
      <c r="HC118" s="166"/>
      <c r="HD118" s="166"/>
      <c r="HE118" s="166"/>
      <c r="HF118" s="166"/>
      <c r="HG118" s="166"/>
      <c r="HH118" s="166"/>
      <c r="HI118" s="166"/>
      <c r="HJ118" s="166"/>
      <c r="HK118" s="166"/>
      <c r="HL118" s="166"/>
      <c r="HM118" s="166"/>
      <c r="HN118" s="166"/>
      <c r="HO118" s="166"/>
      <c r="HP118" s="166"/>
      <c r="HQ118" s="166"/>
      <c r="HR118" s="166"/>
      <c r="HS118" s="166"/>
      <c r="HT118" s="166"/>
      <c r="HU118" s="166"/>
      <c r="HV118" s="166"/>
      <c r="HW118" s="166"/>
      <c r="HX118" s="166"/>
      <c r="HY118" s="166"/>
      <c r="HZ118" s="166"/>
      <c r="IA118" s="166"/>
      <c r="IB118" s="166"/>
      <c r="IC118" s="166"/>
      <c r="ID118" s="166"/>
      <c r="IE118" s="166"/>
      <c r="IF118" s="166"/>
      <c r="IG118" s="166"/>
      <c r="IH118" s="166"/>
      <c r="II118" s="166"/>
      <c r="IJ118" s="166"/>
      <c r="IK118" s="166"/>
      <c r="IL118" s="166"/>
      <c r="IM118" s="166"/>
      <c r="IN118" s="166"/>
      <c r="IO118" s="166"/>
      <c r="IP118" s="166"/>
      <c r="IQ118" s="166"/>
      <c r="IR118" s="166"/>
      <c r="IS118" s="166"/>
      <c r="IT118" s="166"/>
      <c r="IU118" s="166"/>
      <c r="IV118" s="166"/>
    </row>
    <row r="119" spans="1:256" ht="17.25">
      <c r="A119" s="175" t="s">
        <v>399</v>
      </c>
      <c r="B119" s="183">
        <v>0</v>
      </c>
      <c r="C119" s="183">
        <v>42971.81</v>
      </c>
      <c r="D119" s="173"/>
      <c r="E119" s="173"/>
      <c r="F119" s="174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6"/>
      <c r="FT119" s="166"/>
      <c r="FU119" s="166"/>
      <c r="FV119" s="166"/>
      <c r="FW119" s="166"/>
      <c r="FX119" s="166"/>
      <c r="FY119" s="166"/>
      <c r="FZ119" s="166"/>
      <c r="GA119" s="166"/>
      <c r="GB119" s="166"/>
      <c r="GC119" s="166"/>
      <c r="GD119" s="166"/>
      <c r="GE119" s="166"/>
      <c r="GF119" s="166"/>
      <c r="GG119" s="166"/>
      <c r="GH119" s="166"/>
      <c r="GI119" s="166"/>
      <c r="GJ119" s="166"/>
      <c r="GK119" s="166"/>
      <c r="GL119" s="166"/>
      <c r="GM119" s="166"/>
      <c r="GN119" s="166"/>
      <c r="GO119" s="166"/>
      <c r="GP119" s="166"/>
      <c r="GQ119" s="166"/>
      <c r="GR119" s="166"/>
      <c r="GS119" s="166"/>
      <c r="GT119" s="166"/>
      <c r="GU119" s="166"/>
      <c r="GV119" s="166"/>
      <c r="GW119" s="166"/>
      <c r="GX119" s="166"/>
      <c r="GY119" s="166"/>
      <c r="GZ119" s="166"/>
      <c r="HA119" s="166"/>
      <c r="HB119" s="166"/>
      <c r="HC119" s="166"/>
      <c r="HD119" s="166"/>
      <c r="HE119" s="166"/>
      <c r="HF119" s="166"/>
      <c r="HG119" s="166"/>
      <c r="HH119" s="166"/>
      <c r="HI119" s="166"/>
      <c r="HJ119" s="166"/>
      <c r="HK119" s="166"/>
      <c r="HL119" s="166"/>
      <c r="HM119" s="166"/>
      <c r="HN119" s="166"/>
      <c r="HO119" s="166"/>
      <c r="HP119" s="166"/>
      <c r="HQ119" s="166"/>
      <c r="HR119" s="166"/>
      <c r="HS119" s="166"/>
      <c r="HT119" s="166"/>
      <c r="HU119" s="166"/>
      <c r="HV119" s="166"/>
      <c r="HW119" s="166"/>
      <c r="HX119" s="166"/>
      <c r="HY119" s="166"/>
      <c r="HZ119" s="166"/>
      <c r="IA119" s="166"/>
      <c r="IB119" s="166"/>
      <c r="IC119" s="166"/>
      <c r="ID119" s="166"/>
      <c r="IE119" s="166"/>
      <c r="IF119" s="166"/>
      <c r="IG119" s="166"/>
      <c r="IH119" s="166"/>
      <c r="II119" s="166"/>
      <c r="IJ119" s="166"/>
      <c r="IK119" s="166"/>
      <c r="IL119" s="166"/>
      <c r="IM119" s="166"/>
      <c r="IN119" s="166"/>
      <c r="IO119" s="166"/>
      <c r="IP119" s="166"/>
      <c r="IQ119" s="166"/>
      <c r="IR119" s="166"/>
      <c r="IS119" s="166"/>
      <c r="IT119" s="166"/>
      <c r="IU119" s="166"/>
      <c r="IV119" s="166"/>
    </row>
    <row r="120" spans="1:256" ht="17.25">
      <c r="A120" s="175" t="s">
        <v>400</v>
      </c>
      <c r="B120" s="183">
        <v>0</v>
      </c>
      <c r="C120" s="183">
        <v>551846.19</v>
      </c>
      <c r="D120" s="173"/>
      <c r="E120" s="173"/>
      <c r="F120" s="174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  <c r="ER120" s="166"/>
      <c r="ES120" s="166"/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6"/>
      <c r="FI120" s="166"/>
      <c r="FJ120" s="166"/>
      <c r="FK120" s="166"/>
      <c r="FL120" s="166"/>
      <c r="FM120" s="166"/>
      <c r="FN120" s="166"/>
      <c r="FO120" s="166"/>
      <c r="FP120" s="166"/>
      <c r="FQ120" s="166"/>
      <c r="FR120" s="166"/>
      <c r="FS120" s="166"/>
      <c r="FT120" s="166"/>
      <c r="FU120" s="166"/>
      <c r="FV120" s="166"/>
      <c r="FW120" s="166"/>
      <c r="FX120" s="166"/>
      <c r="FY120" s="166"/>
      <c r="FZ120" s="166"/>
      <c r="GA120" s="166"/>
      <c r="GB120" s="166"/>
      <c r="GC120" s="166"/>
      <c r="GD120" s="166"/>
      <c r="GE120" s="166"/>
      <c r="GF120" s="166"/>
      <c r="GG120" s="166"/>
      <c r="GH120" s="166"/>
      <c r="GI120" s="166"/>
      <c r="GJ120" s="166"/>
      <c r="GK120" s="166"/>
      <c r="GL120" s="166"/>
      <c r="GM120" s="166"/>
      <c r="GN120" s="166"/>
      <c r="GO120" s="166"/>
      <c r="GP120" s="166"/>
      <c r="GQ120" s="166"/>
      <c r="GR120" s="166"/>
      <c r="GS120" s="166"/>
      <c r="GT120" s="166"/>
      <c r="GU120" s="166"/>
      <c r="GV120" s="166"/>
      <c r="GW120" s="166"/>
      <c r="GX120" s="166"/>
      <c r="GY120" s="166"/>
      <c r="GZ120" s="166"/>
      <c r="HA120" s="166"/>
      <c r="HB120" s="166"/>
      <c r="HC120" s="166"/>
      <c r="HD120" s="166"/>
      <c r="HE120" s="166"/>
      <c r="HF120" s="166"/>
      <c r="HG120" s="166"/>
      <c r="HH120" s="166"/>
      <c r="HI120" s="166"/>
      <c r="HJ120" s="166"/>
      <c r="HK120" s="166"/>
      <c r="HL120" s="166"/>
      <c r="HM120" s="166"/>
      <c r="HN120" s="166"/>
      <c r="HO120" s="166"/>
      <c r="HP120" s="166"/>
      <c r="HQ120" s="166"/>
      <c r="HR120" s="166"/>
      <c r="HS120" s="166"/>
      <c r="HT120" s="166"/>
      <c r="HU120" s="166"/>
      <c r="HV120" s="166"/>
      <c r="HW120" s="166"/>
      <c r="HX120" s="166"/>
      <c r="HY120" s="166"/>
      <c r="HZ120" s="166"/>
      <c r="IA120" s="166"/>
      <c r="IB120" s="166"/>
      <c r="IC120" s="166"/>
      <c r="ID120" s="166"/>
      <c r="IE120" s="166"/>
      <c r="IF120" s="166"/>
      <c r="IG120" s="166"/>
      <c r="IH120" s="166"/>
      <c r="II120" s="166"/>
      <c r="IJ120" s="166"/>
      <c r="IK120" s="166"/>
      <c r="IL120" s="166"/>
      <c r="IM120" s="166"/>
      <c r="IN120" s="166"/>
      <c r="IO120" s="166"/>
      <c r="IP120" s="166"/>
      <c r="IQ120" s="166"/>
      <c r="IR120" s="166"/>
      <c r="IS120" s="166"/>
      <c r="IT120" s="166"/>
      <c r="IU120" s="166"/>
      <c r="IV120" s="166"/>
    </row>
    <row r="121" spans="1:256" ht="17.25">
      <c r="A121" s="175" t="s">
        <v>401</v>
      </c>
      <c r="B121" s="183">
        <v>0</v>
      </c>
      <c r="C121" s="183">
        <v>197081.29</v>
      </c>
      <c r="D121" s="173"/>
      <c r="E121" s="173"/>
      <c r="F121" s="174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66"/>
      <c r="GA121" s="166"/>
      <c r="GB121" s="166"/>
      <c r="GC121" s="166"/>
      <c r="GD121" s="166"/>
      <c r="GE121" s="166"/>
      <c r="GF121" s="166"/>
      <c r="GG121" s="166"/>
      <c r="GH121" s="166"/>
      <c r="GI121" s="166"/>
      <c r="GJ121" s="166"/>
      <c r="GK121" s="166"/>
      <c r="GL121" s="166"/>
      <c r="GM121" s="166"/>
      <c r="GN121" s="166"/>
      <c r="GO121" s="166"/>
      <c r="GP121" s="166"/>
      <c r="GQ121" s="166"/>
      <c r="GR121" s="166"/>
      <c r="GS121" s="166"/>
      <c r="GT121" s="166"/>
      <c r="GU121" s="166"/>
      <c r="GV121" s="166"/>
      <c r="GW121" s="166"/>
      <c r="GX121" s="166"/>
      <c r="GY121" s="166"/>
      <c r="GZ121" s="166"/>
      <c r="HA121" s="166"/>
      <c r="HB121" s="166"/>
      <c r="HC121" s="166"/>
      <c r="HD121" s="166"/>
      <c r="HE121" s="166"/>
      <c r="HF121" s="166"/>
      <c r="HG121" s="166"/>
      <c r="HH121" s="166"/>
      <c r="HI121" s="166"/>
      <c r="HJ121" s="166"/>
      <c r="HK121" s="166"/>
      <c r="HL121" s="166"/>
      <c r="HM121" s="166"/>
      <c r="HN121" s="166"/>
      <c r="HO121" s="166"/>
      <c r="HP121" s="166"/>
      <c r="HQ121" s="166"/>
      <c r="HR121" s="166"/>
      <c r="HS121" s="166"/>
      <c r="HT121" s="166"/>
      <c r="HU121" s="166"/>
      <c r="HV121" s="166"/>
      <c r="HW121" s="166"/>
      <c r="HX121" s="166"/>
      <c r="HY121" s="166"/>
      <c r="HZ121" s="166"/>
      <c r="IA121" s="166"/>
      <c r="IB121" s="166"/>
      <c r="IC121" s="166"/>
      <c r="ID121" s="166"/>
      <c r="IE121" s="166"/>
      <c r="IF121" s="166"/>
      <c r="IG121" s="166"/>
      <c r="IH121" s="166"/>
      <c r="II121" s="166"/>
      <c r="IJ121" s="166"/>
      <c r="IK121" s="166"/>
      <c r="IL121" s="166"/>
      <c r="IM121" s="166"/>
      <c r="IN121" s="166"/>
      <c r="IO121" s="166"/>
      <c r="IP121" s="166"/>
      <c r="IQ121" s="166"/>
      <c r="IR121" s="166"/>
      <c r="IS121" s="166"/>
      <c r="IT121" s="166"/>
      <c r="IU121" s="166"/>
      <c r="IV121" s="166"/>
    </row>
    <row r="122" spans="1:256" ht="17.25">
      <c r="A122" s="175" t="s">
        <v>10</v>
      </c>
      <c r="B122" s="183" t="s">
        <v>10</v>
      </c>
      <c r="C122" s="183" t="s">
        <v>10</v>
      </c>
      <c r="D122" s="173"/>
      <c r="E122" s="173"/>
      <c r="F122" s="174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66"/>
      <c r="GA122" s="166"/>
      <c r="GB122" s="166"/>
      <c r="GC122" s="166"/>
      <c r="GD122" s="166"/>
      <c r="GE122" s="166"/>
      <c r="GF122" s="166"/>
      <c r="GG122" s="166"/>
      <c r="GH122" s="166"/>
      <c r="GI122" s="166"/>
      <c r="GJ122" s="166"/>
      <c r="GK122" s="166"/>
      <c r="GL122" s="166"/>
      <c r="GM122" s="166"/>
      <c r="GN122" s="166"/>
      <c r="GO122" s="166"/>
      <c r="GP122" s="166"/>
      <c r="GQ122" s="166"/>
      <c r="GR122" s="166"/>
      <c r="GS122" s="166"/>
      <c r="GT122" s="166"/>
      <c r="GU122" s="166"/>
      <c r="GV122" s="166"/>
      <c r="GW122" s="166"/>
      <c r="GX122" s="166"/>
      <c r="GY122" s="166"/>
      <c r="GZ122" s="166"/>
      <c r="HA122" s="166"/>
      <c r="HB122" s="166"/>
      <c r="HC122" s="166"/>
      <c r="HD122" s="166"/>
      <c r="HE122" s="166"/>
      <c r="HF122" s="166"/>
      <c r="HG122" s="166"/>
      <c r="HH122" s="166"/>
      <c r="HI122" s="166"/>
      <c r="HJ122" s="166"/>
      <c r="HK122" s="166"/>
      <c r="HL122" s="166"/>
      <c r="HM122" s="166"/>
      <c r="HN122" s="166"/>
      <c r="HO122" s="166"/>
      <c r="HP122" s="166"/>
      <c r="HQ122" s="166"/>
      <c r="HR122" s="166"/>
      <c r="HS122" s="166"/>
      <c r="HT122" s="166"/>
      <c r="HU122" s="166"/>
      <c r="HV122" s="166"/>
      <c r="HW122" s="166"/>
      <c r="HX122" s="166"/>
      <c r="HY122" s="166"/>
      <c r="HZ122" s="166"/>
      <c r="IA122" s="166"/>
      <c r="IB122" s="166"/>
      <c r="IC122" s="166"/>
      <c r="ID122" s="166"/>
      <c r="IE122" s="166"/>
      <c r="IF122" s="166"/>
      <c r="IG122" s="166"/>
      <c r="IH122" s="166"/>
      <c r="II122" s="166"/>
      <c r="IJ122" s="166"/>
      <c r="IK122" s="166"/>
      <c r="IL122" s="166"/>
      <c r="IM122" s="166"/>
      <c r="IN122" s="166"/>
      <c r="IO122" s="166"/>
      <c r="IP122" s="166"/>
      <c r="IQ122" s="166"/>
      <c r="IR122" s="166"/>
      <c r="IS122" s="166"/>
      <c r="IT122" s="166"/>
      <c r="IU122" s="166"/>
      <c r="IV122" s="166"/>
    </row>
    <row r="123" spans="1:256" ht="17.25">
      <c r="A123" s="177" t="s">
        <v>44</v>
      </c>
      <c r="B123" s="173">
        <f>SUM(B97:B122)</f>
        <v>16140656.05</v>
      </c>
      <c r="C123" s="173">
        <f>SUM(C97:C122)</f>
        <v>17919713.31</v>
      </c>
      <c r="D123" s="173">
        <f>C123-B123</f>
        <v>1779057.259999998</v>
      </c>
      <c r="E123" s="178">
        <f>D123/B123</f>
        <v>0.1102221157856838</v>
      </c>
      <c r="F123" s="174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66"/>
      <c r="FQ123" s="166"/>
      <c r="FR123" s="166"/>
      <c r="FS123" s="166"/>
      <c r="FT123" s="166"/>
      <c r="FU123" s="166"/>
      <c r="FV123" s="166"/>
      <c r="FW123" s="166"/>
      <c r="FX123" s="166"/>
      <c r="FY123" s="166"/>
      <c r="FZ123" s="166"/>
      <c r="GA123" s="166"/>
      <c r="GB123" s="166"/>
      <c r="GC123" s="166"/>
      <c r="GD123" s="166"/>
      <c r="GE123" s="166"/>
      <c r="GF123" s="166"/>
      <c r="GG123" s="166"/>
      <c r="GH123" s="166"/>
      <c r="GI123" s="166"/>
      <c r="GJ123" s="166"/>
      <c r="GK123" s="166"/>
      <c r="GL123" s="166"/>
      <c r="GM123" s="166"/>
      <c r="GN123" s="166"/>
      <c r="GO123" s="166"/>
      <c r="GP123" s="166"/>
      <c r="GQ123" s="166"/>
      <c r="GR123" s="166"/>
      <c r="GS123" s="166"/>
      <c r="GT123" s="166"/>
      <c r="GU123" s="166"/>
      <c r="GV123" s="166"/>
      <c r="GW123" s="166"/>
      <c r="GX123" s="166"/>
      <c r="GY123" s="166"/>
      <c r="GZ123" s="166"/>
      <c r="HA123" s="166"/>
      <c r="HB123" s="166"/>
      <c r="HC123" s="166"/>
      <c r="HD123" s="166"/>
      <c r="HE123" s="166"/>
      <c r="HF123" s="166"/>
      <c r="HG123" s="166"/>
      <c r="HH123" s="166"/>
      <c r="HI123" s="166"/>
      <c r="HJ123" s="166"/>
      <c r="HK123" s="166"/>
      <c r="HL123" s="166"/>
      <c r="HM123" s="166"/>
      <c r="HN123" s="166"/>
      <c r="HO123" s="166"/>
      <c r="HP123" s="166"/>
      <c r="HQ123" s="166"/>
      <c r="HR123" s="166"/>
      <c r="HS123" s="166"/>
      <c r="HT123" s="166"/>
      <c r="HU123" s="166"/>
      <c r="HV123" s="166"/>
      <c r="HW123" s="166"/>
      <c r="HX123" s="166"/>
      <c r="HY123" s="166"/>
      <c r="HZ123" s="166"/>
      <c r="IA123" s="166"/>
      <c r="IB123" s="166"/>
      <c r="IC123" s="166"/>
      <c r="ID123" s="166"/>
      <c r="IE123" s="166"/>
      <c r="IF123" s="166"/>
      <c r="IG123" s="166"/>
      <c r="IH123" s="166"/>
      <c r="II123" s="166"/>
      <c r="IJ123" s="166"/>
      <c r="IK123" s="166"/>
      <c r="IL123" s="166"/>
      <c r="IM123" s="166"/>
      <c r="IN123" s="166"/>
      <c r="IO123" s="166"/>
      <c r="IP123" s="166"/>
      <c r="IQ123" s="166"/>
      <c r="IR123" s="166"/>
      <c r="IS123" s="166"/>
      <c r="IT123" s="166"/>
      <c r="IU123" s="166"/>
      <c r="IV123" s="166"/>
    </row>
    <row r="124" spans="1:256" ht="17.25">
      <c r="A124" s="184" t="s">
        <v>10</v>
      </c>
      <c r="B124" s="184"/>
      <c r="C124" s="184"/>
      <c r="D124" s="184"/>
      <c r="E124" s="184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6"/>
      <c r="ER124" s="166"/>
      <c r="ES124" s="166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6"/>
      <c r="FI124" s="166"/>
      <c r="FJ124" s="166"/>
      <c r="FK124" s="166"/>
      <c r="FL124" s="166"/>
      <c r="FM124" s="166"/>
      <c r="FN124" s="166"/>
      <c r="FO124" s="166"/>
      <c r="FP124" s="166"/>
      <c r="FQ124" s="166"/>
      <c r="FR124" s="166"/>
      <c r="FS124" s="166"/>
      <c r="FT124" s="166"/>
      <c r="FU124" s="166"/>
      <c r="FV124" s="166"/>
      <c r="FW124" s="166"/>
      <c r="FX124" s="166"/>
      <c r="FY124" s="166"/>
      <c r="FZ124" s="166"/>
      <c r="GA124" s="166"/>
      <c r="GB124" s="166"/>
      <c r="GC124" s="166"/>
      <c r="GD124" s="166"/>
      <c r="GE124" s="166"/>
      <c r="GF124" s="166"/>
      <c r="GG124" s="166"/>
      <c r="GH124" s="166"/>
      <c r="GI124" s="166"/>
      <c r="GJ124" s="166"/>
      <c r="GK124" s="166"/>
      <c r="GL124" s="166"/>
      <c r="GM124" s="166"/>
      <c r="GN124" s="166"/>
      <c r="GO124" s="166"/>
      <c r="GP124" s="166"/>
      <c r="GQ124" s="166"/>
      <c r="GR124" s="166"/>
      <c r="GS124" s="166"/>
      <c r="GT124" s="166"/>
      <c r="GU124" s="166"/>
      <c r="GV124" s="166"/>
      <c r="GW124" s="166"/>
      <c r="GX124" s="166"/>
      <c r="GY124" s="166"/>
      <c r="GZ124" s="166"/>
      <c r="HA124" s="166"/>
      <c r="HB124" s="166"/>
      <c r="HC124" s="166"/>
      <c r="HD124" s="166"/>
      <c r="HE124" s="166"/>
      <c r="HF124" s="166"/>
      <c r="HG124" s="166"/>
      <c r="HH124" s="166"/>
      <c r="HI124" s="166"/>
      <c r="HJ124" s="166"/>
      <c r="HK124" s="166"/>
      <c r="HL124" s="166"/>
      <c r="HM124" s="166"/>
      <c r="HN124" s="166"/>
      <c r="HO124" s="166"/>
      <c r="HP124" s="166"/>
      <c r="HQ124" s="166"/>
      <c r="HR124" s="166"/>
      <c r="HS124" s="166"/>
      <c r="HT124" s="166"/>
      <c r="HU124" s="166"/>
      <c r="HV124" s="166"/>
      <c r="HW124" s="166"/>
      <c r="HX124" s="166"/>
      <c r="HY124" s="166"/>
      <c r="HZ124" s="166"/>
      <c r="IA124" s="166"/>
      <c r="IB124" s="166"/>
      <c r="IC124" s="166"/>
      <c r="ID124" s="166"/>
      <c r="IE124" s="166"/>
      <c r="IF124" s="166"/>
      <c r="IG124" s="166"/>
      <c r="IH124" s="166"/>
      <c r="II124" s="166"/>
      <c r="IJ124" s="166"/>
      <c r="IK124" s="166"/>
      <c r="IL124" s="166"/>
      <c r="IM124" s="166"/>
      <c r="IN124" s="166"/>
      <c r="IO124" s="166"/>
      <c r="IP124" s="166"/>
      <c r="IQ124" s="166"/>
      <c r="IR124" s="166"/>
      <c r="IS124" s="166"/>
      <c r="IT124" s="166"/>
      <c r="IU124" s="166"/>
      <c r="IV124" s="166"/>
    </row>
    <row r="125" spans="1:256" ht="17.25">
      <c r="A125" s="164"/>
      <c r="B125" s="164"/>
      <c r="C125" s="164"/>
      <c r="D125" s="164"/>
      <c r="E125" s="164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  <c r="HQ125" s="166"/>
      <c r="HR125" s="166"/>
      <c r="HS125" s="166"/>
      <c r="HT125" s="166"/>
      <c r="HU125" s="166"/>
      <c r="HV125" s="166"/>
      <c r="HW125" s="166"/>
      <c r="HX125" s="166"/>
      <c r="HY125" s="166"/>
      <c r="HZ125" s="166"/>
      <c r="IA125" s="166"/>
      <c r="IB125" s="166"/>
      <c r="IC125" s="166"/>
      <c r="ID125" s="166"/>
      <c r="IE125" s="166"/>
      <c r="IF125" s="166"/>
      <c r="IG125" s="166"/>
      <c r="IH125" s="166"/>
      <c r="II125" s="166"/>
      <c r="IJ125" s="166"/>
      <c r="IK125" s="166"/>
      <c r="IL125" s="166"/>
      <c r="IM125" s="166"/>
      <c r="IN125" s="166"/>
      <c r="IO125" s="166"/>
      <c r="IP125" s="166"/>
      <c r="IQ125" s="166"/>
      <c r="IR125" s="166"/>
      <c r="IS125" s="166"/>
      <c r="IT125" s="166"/>
      <c r="IU125" s="166"/>
      <c r="IV125" s="166"/>
    </row>
    <row r="126" spans="1:256" ht="17.25">
      <c r="A126" s="164"/>
      <c r="B126" s="165" t="s">
        <v>56</v>
      </c>
      <c r="C126" s="165"/>
      <c r="D126" s="165"/>
      <c r="E126" s="164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6"/>
      <c r="FT126" s="166"/>
      <c r="FU126" s="166"/>
      <c r="FV126" s="166"/>
      <c r="FW126" s="166"/>
      <c r="FX126" s="166"/>
      <c r="FY126" s="166"/>
      <c r="FZ126" s="166"/>
      <c r="GA126" s="166"/>
      <c r="GB126" s="166"/>
      <c r="GC126" s="166"/>
      <c r="GD126" s="166"/>
      <c r="GE126" s="166"/>
      <c r="GF126" s="166"/>
      <c r="GG126" s="166"/>
      <c r="GH126" s="166"/>
      <c r="GI126" s="166"/>
      <c r="GJ126" s="166"/>
      <c r="GK126" s="166"/>
      <c r="GL126" s="166"/>
      <c r="GM126" s="166"/>
      <c r="GN126" s="166"/>
      <c r="GO126" s="166"/>
      <c r="GP126" s="166"/>
      <c r="GQ126" s="166"/>
      <c r="GR126" s="166"/>
      <c r="GS126" s="166"/>
      <c r="GT126" s="166"/>
      <c r="GU126" s="166"/>
      <c r="GV126" s="166"/>
      <c r="GW126" s="166"/>
      <c r="GX126" s="166"/>
      <c r="GY126" s="166"/>
      <c r="GZ126" s="166"/>
      <c r="HA126" s="166"/>
      <c r="HB126" s="166"/>
      <c r="HC126" s="166"/>
      <c r="HD126" s="166"/>
      <c r="HE126" s="166"/>
      <c r="HF126" s="166"/>
      <c r="HG126" s="166"/>
      <c r="HH126" s="166"/>
      <c r="HI126" s="166"/>
      <c r="HJ126" s="166"/>
      <c r="HK126" s="166"/>
      <c r="HL126" s="166"/>
      <c r="HM126" s="166"/>
      <c r="HN126" s="166"/>
      <c r="HO126" s="166"/>
      <c r="HP126" s="166"/>
      <c r="HQ126" s="166"/>
      <c r="HR126" s="166"/>
      <c r="HS126" s="166"/>
      <c r="HT126" s="166"/>
      <c r="HU126" s="166"/>
      <c r="HV126" s="166"/>
      <c r="HW126" s="166"/>
      <c r="HX126" s="166"/>
      <c r="HY126" s="166"/>
      <c r="HZ126" s="166"/>
      <c r="IA126" s="166"/>
      <c r="IB126" s="166"/>
      <c r="IC126" s="166"/>
      <c r="ID126" s="166"/>
      <c r="IE126" s="166"/>
      <c r="IF126" s="166"/>
      <c r="IG126" s="166"/>
      <c r="IH126" s="166"/>
      <c r="II126" s="166"/>
      <c r="IJ126" s="166"/>
      <c r="IK126" s="166"/>
      <c r="IL126" s="166"/>
      <c r="IM126" s="166"/>
      <c r="IN126" s="166"/>
      <c r="IO126" s="166"/>
      <c r="IP126" s="166"/>
      <c r="IQ126" s="166"/>
      <c r="IR126" s="166"/>
      <c r="IS126" s="166"/>
      <c r="IT126" s="166"/>
      <c r="IU126" s="166"/>
      <c r="IV126" s="166"/>
    </row>
    <row r="127" spans="1:256" ht="17.25">
      <c r="A127" s="164" t="s">
        <v>9</v>
      </c>
      <c r="B127" s="165" t="s">
        <v>338</v>
      </c>
      <c r="C127" s="165"/>
      <c r="D127" s="165"/>
      <c r="E127" s="164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/>
      <c r="EG127" s="166"/>
      <c r="EH127" s="166"/>
      <c r="EI127" s="166"/>
      <c r="EJ127" s="166"/>
      <c r="EK127" s="166"/>
      <c r="EL127" s="166"/>
      <c r="EM127" s="166"/>
      <c r="EN127" s="166"/>
      <c r="EO127" s="166"/>
      <c r="EP127" s="166"/>
      <c r="EQ127" s="166"/>
      <c r="ER127" s="166"/>
      <c r="ES127" s="166"/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  <c r="FF127" s="166"/>
      <c r="FG127" s="166"/>
      <c r="FH127" s="166"/>
      <c r="FI127" s="166"/>
      <c r="FJ127" s="166"/>
      <c r="FK127" s="166"/>
      <c r="FL127" s="166"/>
      <c r="FM127" s="166"/>
      <c r="FN127" s="166"/>
      <c r="FO127" s="166"/>
      <c r="FP127" s="166"/>
      <c r="FQ127" s="166"/>
      <c r="FR127" s="166"/>
      <c r="FS127" s="166"/>
      <c r="FT127" s="166"/>
      <c r="FU127" s="166"/>
      <c r="FV127" s="166"/>
      <c r="FW127" s="166"/>
      <c r="FX127" s="166"/>
      <c r="FY127" s="166"/>
      <c r="FZ127" s="166"/>
      <c r="GA127" s="166"/>
      <c r="GB127" s="166"/>
      <c r="GC127" s="166"/>
      <c r="GD127" s="166"/>
      <c r="GE127" s="166"/>
      <c r="GF127" s="166"/>
      <c r="GG127" s="166"/>
      <c r="GH127" s="166"/>
      <c r="GI127" s="166"/>
      <c r="GJ127" s="166"/>
      <c r="GK127" s="166"/>
      <c r="GL127" s="166"/>
      <c r="GM127" s="166"/>
      <c r="GN127" s="166"/>
      <c r="GO127" s="166"/>
      <c r="GP127" s="166"/>
      <c r="GQ127" s="166"/>
      <c r="GR127" s="166"/>
      <c r="GS127" s="166"/>
      <c r="GT127" s="166"/>
      <c r="GU127" s="166"/>
      <c r="GV127" s="166"/>
      <c r="GW127" s="166"/>
      <c r="GX127" s="166"/>
      <c r="GY127" s="166"/>
      <c r="GZ127" s="166"/>
      <c r="HA127" s="166"/>
      <c r="HB127" s="166"/>
      <c r="HC127" s="166"/>
      <c r="HD127" s="166"/>
      <c r="HE127" s="166"/>
      <c r="HF127" s="166"/>
      <c r="HG127" s="166"/>
      <c r="HH127" s="166"/>
      <c r="HI127" s="166"/>
      <c r="HJ127" s="166"/>
      <c r="HK127" s="166"/>
      <c r="HL127" s="166"/>
      <c r="HM127" s="166"/>
      <c r="HN127" s="166"/>
      <c r="HO127" s="166"/>
      <c r="HP127" s="166"/>
      <c r="HQ127" s="166"/>
      <c r="HR127" s="166"/>
      <c r="HS127" s="166"/>
      <c r="HT127" s="166"/>
      <c r="HU127" s="166"/>
      <c r="HV127" s="166"/>
      <c r="HW127" s="166"/>
      <c r="HX127" s="166"/>
      <c r="HY127" s="166"/>
      <c r="HZ127" s="166"/>
      <c r="IA127" s="166"/>
      <c r="IB127" s="166"/>
      <c r="IC127" s="166"/>
      <c r="ID127" s="166"/>
      <c r="IE127" s="166"/>
      <c r="IF127" s="166"/>
      <c r="IG127" s="166"/>
      <c r="IH127" s="166"/>
      <c r="II127" s="166"/>
      <c r="IJ127" s="166"/>
      <c r="IK127" s="166"/>
      <c r="IL127" s="166"/>
      <c r="IM127" s="166"/>
      <c r="IN127" s="166"/>
      <c r="IO127" s="166"/>
      <c r="IP127" s="166"/>
      <c r="IQ127" s="166"/>
      <c r="IR127" s="166"/>
      <c r="IS127" s="166"/>
      <c r="IT127" s="166"/>
      <c r="IU127" s="166"/>
      <c r="IV127" s="166"/>
    </row>
    <row r="128" spans="1:256" ht="17.25">
      <c r="A128" s="168" t="s">
        <v>295</v>
      </c>
      <c r="B128" s="164" t="s">
        <v>9</v>
      </c>
      <c r="C128" s="164"/>
      <c r="D128" s="164"/>
      <c r="E128" s="168" t="s">
        <v>402</v>
      </c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166"/>
      <c r="DP128" s="166"/>
      <c r="DQ128" s="166"/>
      <c r="DR128" s="166"/>
      <c r="DS128" s="166"/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/>
      <c r="EG128" s="166"/>
      <c r="EH128" s="166"/>
      <c r="EI128" s="166"/>
      <c r="EJ128" s="166"/>
      <c r="EK128" s="166"/>
      <c r="EL128" s="166"/>
      <c r="EM128" s="166"/>
      <c r="EN128" s="166"/>
      <c r="EO128" s="166"/>
      <c r="EP128" s="166"/>
      <c r="EQ128" s="166"/>
      <c r="ER128" s="166"/>
      <c r="ES128" s="166"/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  <c r="FF128" s="166"/>
      <c r="FG128" s="166"/>
      <c r="FH128" s="166"/>
      <c r="FI128" s="166"/>
      <c r="FJ128" s="166"/>
      <c r="FK128" s="166"/>
      <c r="FL128" s="166"/>
      <c r="FM128" s="166"/>
      <c r="FN128" s="166"/>
      <c r="FO128" s="166"/>
      <c r="FP128" s="166"/>
      <c r="FQ128" s="166"/>
      <c r="FR128" s="166"/>
      <c r="FS128" s="166"/>
      <c r="FT128" s="166"/>
      <c r="FU128" s="166"/>
      <c r="FV128" s="166"/>
      <c r="FW128" s="166"/>
      <c r="FX128" s="166"/>
      <c r="FY128" s="166"/>
      <c r="FZ128" s="166"/>
      <c r="GA128" s="166"/>
      <c r="GB128" s="166"/>
      <c r="GC128" s="166"/>
      <c r="GD128" s="166"/>
      <c r="GE128" s="166"/>
      <c r="GF128" s="166"/>
      <c r="GG128" s="166"/>
      <c r="GH128" s="166"/>
      <c r="GI128" s="166"/>
      <c r="GJ128" s="166"/>
      <c r="GK128" s="166"/>
      <c r="GL128" s="166"/>
      <c r="GM128" s="166"/>
      <c r="GN128" s="166"/>
      <c r="GO128" s="166"/>
      <c r="GP128" s="166"/>
      <c r="GQ128" s="166"/>
      <c r="GR128" s="166"/>
      <c r="GS128" s="166"/>
      <c r="GT128" s="166"/>
      <c r="GU128" s="166"/>
      <c r="GV128" s="166"/>
      <c r="GW128" s="166"/>
      <c r="GX128" s="166"/>
      <c r="GY128" s="166"/>
      <c r="GZ128" s="166"/>
      <c r="HA128" s="166"/>
      <c r="HB128" s="166"/>
      <c r="HC128" s="166"/>
      <c r="HD128" s="166"/>
      <c r="HE128" s="166"/>
      <c r="HF128" s="166"/>
      <c r="HG128" s="166"/>
      <c r="HH128" s="166"/>
      <c r="HI128" s="166"/>
      <c r="HJ128" s="166"/>
      <c r="HK128" s="166"/>
      <c r="HL128" s="166"/>
      <c r="HM128" s="166"/>
      <c r="HN128" s="166"/>
      <c r="HO128" s="166"/>
      <c r="HP128" s="166"/>
      <c r="HQ128" s="166"/>
      <c r="HR128" s="166"/>
      <c r="HS128" s="166"/>
      <c r="HT128" s="166"/>
      <c r="HU128" s="166"/>
      <c r="HV128" s="166"/>
      <c r="HW128" s="166"/>
      <c r="HX128" s="166"/>
      <c r="HY128" s="166"/>
      <c r="HZ128" s="166"/>
      <c r="IA128" s="166"/>
      <c r="IB128" s="166"/>
      <c r="IC128" s="166"/>
      <c r="ID128" s="166"/>
      <c r="IE128" s="166"/>
      <c r="IF128" s="166"/>
      <c r="IG128" s="166"/>
      <c r="IH128" s="166"/>
      <c r="II128" s="166"/>
      <c r="IJ128" s="166"/>
      <c r="IK128" s="166"/>
      <c r="IL128" s="166"/>
      <c r="IM128" s="166"/>
      <c r="IN128" s="166"/>
      <c r="IO128" s="166"/>
      <c r="IP128" s="166"/>
      <c r="IQ128" s="166"/>
      <c r="IR128" s="166"/>
      <c r="IS128" s="166"/>
      <c r="IT128" s="166"/>
      <c r="IU128" s="166"/>
      <c r="IV128" s="166"/>
    </row>
    <row r="129" spans="1:256" ht="17.25">
      <c r="A129" s="169" t="s">
        <v>12</v>
      </c>
      <c r="B129" s="169" t="s">
        <v>297</v>
      </c>
      <c r="C129" s="169" t="s">
        <v>298</v>
      </c>
      <c r="D129" s="169" t="s">
        <v>299</v>
      </c>
      <c r="E129" s="169" t="s">
        <v>300</v>
      </c>
      <c r="F129" s="174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  <c r="IC129" s="166"/>
      <c r="ID129" s="166"/>
      <c r="IE129" s="166"/>
      <c r="IF129" s="166"/>
      <c r="IG129" s="166"/>
      <c r="IH129" s="166"/>
      <c r="II129" s="166"/>
      <c r="IJ129" s="166"/>
      <c r="IK129" s="166"/>
      <c r="IL129" s="166"/>
      <c r="IM129" s="166"/>
      <c r="IN129" s="166"/>
      <c r="IO129" s="166"/>
      <c r="IP129" s="166"/>
      <c r="IQ129" s="166"/>
      <c r="IR129" s="166"/>
      <c r="IS129" s="166"/>
      <c r="IT129" s="166"/>
      <c r="IU129" s="166"/>
      <c r="IV129" s="166"/>
    </row>
    <row r="130" spans="1:256" ht="17.25">
      <c r="A130" s="172" t="s">
        <v>403</v>
      </c>
      <c r="B130" s="173" t="s">
        <v>10</v>
      </c>
      <c r="C130" s="173" t="s">
        <v>10</v>
      </c>
      <c r="D130" s="173"/>
      <c r="E130" s="173"/>
      <c r="F130" s="174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  <c r="GF130" s="166"/>
      <c r="GG130" s="166"/>
      <c r="GH130" s="166"/>
      <c r="GI130" s="166"/>
      <c r="GJ130" s="166"/>
      <c r="GK130" s="166"/>
      <c r="GL130" s="166"/>
      <c r="GM130" s="166"/>
      <c r="GN130" s="166"/>
      <c r="GO130" s="166"/>
      <c r="GP130" s="166"/>
      <c r="GQ130" s="166"/>
      <c r="GR130" s="166"/>
      <c r="GS130" s="166"/>
      <c r="GT130" s="166"/>
      <c r="GU130" s="166"/>
      <c r="GV130" s="166"/>
      <c r="GW130" s="166"/>
      <c r="GX130" s="166"/>
      <c r="GY130" s="166"/>
      <c r="GZ130" s="166"/>
      <c r="HA130" s="166"/>
      <c r="HB130" s="166"/>
      <c r="HC130" s="166"/>
      <c r="HD130" s="166"/>
      <c r="HE130" s="166"/>
      <c r="HF130" s="166"/>
      <c r="HG130" s="166"/>
      <c r="HH130" s="166"/>
      <c r="HI130" s="166"/>
      <c r="HJ130" s="166"/>
      <c r="HK130" s="166"/>
      <c r="HL130" s="166"/>
      <c r="HM130" s="166"/>
      <c r="HN130" s="166"/>
      <c r="HO130" s="166"/>
      <c r="HP130" s="166"/>
      <c r="HQ130" s="166"/>
      <c r="HR130" s="166"/>
      <c r="HS130" s="166"/>
      <c r="HT130" s="166"/>
      <c r="HU130" s="166"/>
      <c r="HV130" s="166"/>
      <c r="HW130" s="166"/>
      <c r="HX130" s="166"/>
      <c r="HY130" s="166"/>
      <c r="HZ130" s="166"/>
      <c r="IA130" s="166"/>
      <c r="IB130" s="166"/>
      <c r="IC130" s="166"/>
      <c r="ID130" s="166"/>
      <c r="IE130" s="166"/>
      <c r="IF130" s="166"/>
      <c r="IG130" s="166"/>
      <c r="IH130" s="166"/>
      <c r="II130" s="166"/>
      <c r="IJ130" s="166"/>
      <c r="IK130" s="166"/>
      <c r="IL130" s="166"/>
      <c r="IM130" s="166"/>
      <c r="IN130" s="166"/>
      <c r="IO130" s="166"/>
      <c r="IP130" s="166"/>
      <c r="IQ130" s="166"/>
      <c r="IR130" s="166"/>
      <c r="IS130" s="166"/>
      <c r="IT130" s="166"/>
      <c r="IU130" s="166"/>
      <c r="IV130" s="166"/>
    </row>
    <row r="131" spans="1:256" ht="17.25">
      <c r="A131" s="175" t="s">
        <v>404</v>
      </c>
      <c r="B131" s="176">
        <v>3188665.25</v>
      </c>
      <c r="C131" s="176">
        <v>2423623.01</v>
      </c>
      <c r="D131" s="175"/>
      <c r="E131" s="175"/>
      <c r="F131" s="174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6"/>
      <c r="FF131" s="166"/>
      <c r="FG131" s="166"/>
      <c r="FH131" s="166"/>
      <c r="FI131" s="166"/>
      <c r="FJ131" s="166"/>
      <c r="FK131" s="166"/>
      <c r="FL131" s="166"/>
      <c r="FM131" s="166"/>
      <c r="FN131" s="166"/>
      <c r="FO131" s="166"/>
      <c r="FP131" s="166"/>
      <c r="FQ131" s="166"/>
      <c r="FR131" s="166"/>
      <c r="FS131" s="166"/>
      <c r="FT131" s="166"/>
      <c r="FU131" s="166"/>
      <c r="FV131" s="166"/>
      <c r="FW131" s="166"/>
      <c r="FX131" s="166"/>
      <c r="FY131" s="166"/>
      <c r="FZ131" s="166"/>
      <c r="GA131" s="166"/>
      <c r="GB131" s="166"/>
      <c r="GC131" s="166"/>
      <c r="GD131" s="166"/>
      <c r="GE131" s="166"/>
      <c r="GF131" s="166"/>
      <c r="GG131" s="166"/>
      <c r="GH131" s="166"/>
      <c r="GI131" s="166"/>
      <c r="GJ131" s="166"/>
      <c r="GK131" s="166"/>
      <c r="GL131" s="166"/>
      <c r="GM131" s="166"/>
      <c r="GN131" s="166"/>
      <c r="GO131" s="166"/>
      <c r="GP131" s="166"/>
      <c r="GQ131" s="166"/>
      <c r="GR131" s="166"/>
      <c r="GS131" s="166"/>
      <c r="GT131" s="166"/>
      <c r="GU131" s="166"/>
      <c r="GV131" s="166"/>
      <c r="GW131" s="166"/>
      <c r="GX131" s="166"/>
      <c r="GY131" s="166"/>
      <c r="GZ131" s="166"/>
      <c r="HA131" s="166"/>
      <c r="HB131" s="166"/>
      <c r="HC131" s="166"/>
      <c r="HD131" s="166"/>
      <c r="HE131" s="166"/>
      <c r="HF131" s="166"/>
      <c r="HG131" s="166"/>
      <c r="HH131" s="166"/>
      <c r="HI131" s="166"/>
      <c r="HJ131" s="166"/>
      <c r="HK131" s="166"/>
      <c r="HL131" s="166"/>
      <c r="HM131" s="166"/>
      <c r="HN131" s="166"/>
      <c r="HO131" s="166"/>
      <c r="HP131" s="166"/>
      <c r="HQ131" s="166"/>
      <c r="HR131" s="166"/>
      <c r="HS131" s="166"/>
      <c r="HT131" s="166"/>
      <c r="HU131" s="166"/>
      <c r="HV131" s="166"/>
      <c r="HW131" s="166"/>
      <c r="HX131" s="166"/>
      <c r="HY131" s="166"/>
      <c r="HZ131" s="166"/>
      <c r="IA131" s="166"/>
      <c r="IB131" s="166"/>
      <c r="IC131" s="166"/>
      <c r="ID131" s="166"/>
      <c r="IE131" s="166"/>
      <c r="IF131" s="166"/>
      <c r="IG131" s="166"/>
      <c r="IH131" s="166"/>
      <c r="II131" s="166"/>
      <c r="IJ131" s="166"/>
      <c r="IK131" s="166"/>
      <c r="IL131" s="166"/>
      <c r="IM131" s="166"/>
      <c r="IN131" s="166"/>
      <c r="IO131" s="166"/>
      <c r="IP131" s="166"/>
      <c r="IQ131" s="166"/>
      <c r="IR131" s="166"/>
      <c r="IS131" s="166"/>
      <c r="IT131" s="166"/>
      <c r="IU131" s="166"/>
      <c r="IV131" s="166"/>
    </row>
    <row r="132" spans="1:256" ht="17.25">
      <c r="A132" s="175" t="s">
        <v>405</v>
      </c>
      <c r="B132" s="183">
        <v>3021706</v>
      </c>
      <c r="C132" s="183">
        <v>1616070</v>
      </c>
      <c r="D132" s="173"/>
      <c r="E132" s="173"/>
      <c r="F132" s="174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166"/>
      <c r="FK132" s="166"/>
      <c r="FL132" s="166"/>
      <c r="FM132" s="166"/>
      <c r="FN132" s="166"/>
      <c r="FO132" s="166"/>
      <c r="FP132" s="166"/>
      <c r="FQ132" s="166"/>
      <c r="FR132" s="166"/>
      <c r="FS132" s="166"/>
      <c r="FT132" s="166"/>
      <c r="FU132" s="166"/>
      <c r="FV132" s="166"/>
      <c r="FW132" s="166"/>
      <c r="FX132" s="166"/>
      <c r="FY132" s="166"/>
      <c r="FZ132" s="166"/>
      <c r="GA132" s="166"/>
      <c r="GB132" s="166"/>
      <c r="GC132" s="166"/>
      <c r="GD132" s="166"/>
      <c r="GE132" s="166"/>
      <c r="GF132" s="166"/>
      <c r="GG132" s="166"/>
      <c r="GH132" s="166"/>
      <c r="GI132" s="166"/>
      <c r="GJ132" s="166"/>
      <c r="GK132" s="166"/>
      <c r="GL132" s="166"/>
      <c r="GM132" s="166"/>
      <c r="GN132" s="166"/>
      <c r="GO132" s="166"/>
      <c r="GP132" s="166"/>
      <c r="GQ132" s="166"/>
      <c r="GR132" s="166"/>
      <c r="GS132" s="166"/>
      <c r="GT132" s="166"/>
      <c r="GU132" s="166"/>
      <c r="GV132" s="166"/>
      <c r="GW132" s="166"/>
      <c r="GX132" s="166"/>
      <c r="GY132" s="166"/>
      <c r="GZ132" s="166"/>
      <c r="HA132" s="166"/>
      <c r="HB132" s="166"/>
      <c r="HC132" s="166"/>
      <c r="HD132" s="166"/>
      <c r="HE132" s="166"/>
      <c r="HF132" s="166"/>
      <c r="HG132" s="166"/>
      <c r="HH132" s="166"/>
      <c r="HI132" s="166"/>
      <c r="HJ132" s="166"/>
      <c r="HK132" s="166"/>
      <c r="HL132" s="166"/>
      <c r="HM132" s="166"/>
      <c r="HN132" s="166"/>
      <c r="HO132" s="166"/>
      <c r="HP132" s="166"/>
      <c r="HQ132" s="166"/>
      <c r="HR132" s="166"/>
      <c r="HS132" s="166"/>
      <c r="HT132" s="166"/>
      <c r="HU132" s="166"/>
      <c r="HV132" s="166"/>
      <c r="HW132" s="166"/>
      <c r="HX132" s="166"/>
      <c r="HY132" s="166"/>
      <c r="HZ132" s="166"/>
      <c r="IA132" s="166"/>
      <c r="IB132" s="166"/>
      <c r="IC132" s="166"/>
      <c r="ID132" s="166"/>
      <c r="IE132" s="166"/>
      <c r="IF132" s="166"/>
      <c r="IG132" s="166"/>
      <c r="IH132" s="166"/>
      <c r="II132" s="166"/>
      <c r="IJ132" s="166"/>
      <c r="IK132" s="166"/>
      <c r="IL132" s="166"/>
      <c r="IM132" s="166"/>
      <c r="IN132" s="166"/>
      <c r="IO132" s="166"/>
      <c r="IP132" s="166"/>
      <c r="IQ132" s="166"/>
      <c r="IR132" s="166"/>
      <c r="IS132" s="166"/>
      <c r="IT132" s="166"/>
      <c r="IU132" s="166"/>
      <c r="IV132" s="166"/>
    </row>
    <row r="133" spans="1:256" ht="17.25">
      <c r="A133" s="175" t="s">
        <v>406</v>
      </c>
      <c r="B133" s="183">
        <v>29625.21</v>
      </c>
      <c r="C133" s="183">
        <v>18474.18</v>
      </c>
      <c r="D133" s="173"/>
      <c r="E133" s="173"/>
      <c r="F133" s="174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6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6"/>
      <c r="FT133" s="166"/>
      <c r="FU133" s="166"/>
      <c r="FV133" s="166"/>
      <c r="FW133" s="166"/>
      <c r="FX133" s="166"/>
      <c r="FY133" s="166"/>
      <c r="FZ133" s="166"/>
      <c r="GA133" s="166"/>
      <c r="GB133" s="166"/>
      <c r="GC133" s="166"/>
      <c r="GD133" s="166"/>
      <c r="GE133" s="166"/>
      <c r="GF133" s="166"/>
      <c r="GG133" s="166"/>
      <c r="GH133" s="166"/>
      <c r="GI133" s="166"/>
      <c r="GJ133" s="166"/>
      <c r="GK133" s="166"/>
      <c r="GL133" s="166"/>
      <c r="GM133" s="166"/>
      <c r="GN133" s="166"/>
      <c r="GO133" s="166"/>
      <c r="GP133" s="166"/>
      <c r="GQ133" s="166"/>
      <c r="GR133" s="166"/>
      <c r="GS133" s="166"/>
      <c r="GT133" s="166"/>
      <c r="GU133" s="166"/>
      <c r="GV133" s="166"/>
      <c r="GW133" s="166"/>
      <c r="GX133" s="166"/>
      <c r="GY133" s="166"/>
      <c r="GZ133" s="166"/>
      <c r="HA133" s="166"/>
      <c r="HB133" s="166"/>
      <c r="HC133" s="166"/>
      <c r="HD133" s="166"/>
      <c r="HE133" s="166"/>
      <c r="HF133" s="166"/>
      <c r="HG133" s="166"/>
      <c r="HH133" s="166"/>
      <c r="HI133" s="166"/>
      <c r="HJ133" s="166"/>
      <c r="HK133" s="166"/>
      <c r="HL133" s="166"/>
      <c r="HM133" s="166"/>
      <c r="HN133" s="166"/>
      <c r="HO133" s="166"/>
      <c r="HP133" s="166"/>
      <c r="HQ133" s="166"/>
      <c r="HR133" s="166"/>
      <c r="HS133" s="166"/>
      <c r="HT133" s="166"/>
      <c r="HU133" s="166"/>
      <c r="HV133" s="166"/>
      <c r="HW133" s="166"/>
      <c r="HX133" s="166"/>
      <c r="HY133" s="166"/>
      <c r="HZ133" s="166"/>
      <c r="IA133" s="166"/>
      <c r="IB133" s="166"/>
      <c r="IC133" s="166"/>
      <c r="ID133" s="166"/>
      <c r="IE133" s="166"/>
      <c r="IF133" s="166"/>
      <c r="IG133" s="166"/>
      <c r="IH133" s="166"/>
      <c r="II133" s="166"/>
      <c r="IJ133" s="166"/>
      <c r="IK133" s="166"/>
      <c r="IL133" s="166"/>
      <c r="IM133" s="166"/>
      <c r="IN133" s="166"/>
      <c r="IO133" s="166"/>
      <c r="IP133" s="166"/>
      <c r="IQ133" s="166"/>
      <c r="IR133" s="166"/>
      <c r="IS133" s="166"/>
      <c r="IT133" s="166"/>
      <c r="IU133" s="166"/>
      <c r="IV133" s="166"/>
    </row>
    <row r="134" spans="1:256" ht="17.25">
      <c r="A134" s="175" t="s">
        <v>407</v>
      </c>
      <c r="B134" s="183">
        <v>0</v>
      </c>
      <c r="C134" s="183">
        <v>0</v>
      </c>
      <c r="D134" s="173"/>
      <c r="E134" s="173"/>
      <c r="F134" s="174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6"/>
      <c r="FH134" s="166"/>
      <c r="FI134" s="166"/>
      <c r="FJ134" s="166"/>
      <c r="FK134" s="166"/>
      <c r="FL134" s="166"/>
      <c r="FM134" s="166"/>
      <c r="FN134" s="166"/>
      <c r="FO134" s="166"/>
      <c r="FP134" s="166"/>
      <c r="FQ134" s="166"/>
      <c r="FR134" s="166"/>
      <c r="FS134" s="166"/>
      <c r="FT134" s="166"/>
      <c r="FU134" s="166"/>
      <c r="FV134" s="166"/>
      <c r="FW134" s="166"/>
      <c r="FX134" s="166"/>
      <c r="FY134" s="166"/>
      <c r="FZ134" s="166"/>
      <c r="GA134" s="166"/>
      <c r="GB134" s="166"/>
      <c r="GC134" s="166"/>
      <c r="GD134" s="166"/>
      <c r="GE134" s="166"/>
      <c r="GF134" s="166"/>
      <c r="GG134" s="166"/>
      <c r="GH134" s="166"/>
      <c r="GI134" s="166"/>
      <c r="GJ134" s="166"/>
      <c r="GK134" s="166"/>
      <c r="GL134" s="166"/>
      <c r="GM134" s="166"/>
      <c r="GN134" s="166"/>
      <c r="GO134" s="166"/>
      <c r="GP134" s="166"/>
      <c r="GQ134" s="166"/>
      <c r="GR134" s="166"/>
      <c r="GS134" s="166"/>
      <c r="GT134" s="166"/>
      <c r="GU134" s="166"/>
      <c r="GV134" s="166"/>
      <c r="GW134" s="166"/>
      <c r="GX134" s="166"/>
      <c r="GY134" s="166"/>
      <c r="GZ134" s="166"/>
      <c r="HA134" s="166"/>
      <c r="HB134" s="166"/>
      <c r="HC134" s="166"/>
      <c r="HD134" s="166"/>
      <c r="HE134" s="166"/>
      <c r="HF134" s="166"/>
      <c r="HG134" s="166"/>
      <c r="HH134" s="166"/>
      <c r="HI134" s="166"/>
      <c r="HJ134" s="166"/>
      <c r="HK134" s="166"/>
      <c r="HL134" s="166"/>
      <c r="HM134" s="166"/>
      <c r="HN134" s="166"/>
      <c r="HO134" s="166"/>
      <c r="HP134" s="166"/>
      <c r="HQ134" s="166"/>
      <c r="HR134" s="166"/>
      <c r="HS134" s="166"/>
      <c r="HT134" s="166"/>
      <c r="HU134" s="166"/>
      <c r="HV134" s="166"/>
      <c r="HW134" s="166"/>
      <c r="HX134" s="166"/>
      <c r="HY134" s="166"/>
      <c r="HZ134" s="166"/>
      <c r="IA134" s="166"/>
      <c r="IB134" s="166"/>
      <c r="IC134" s="166"/>
      <c r="ID134" s="166"/>
      <c r="IE134" s="166"/>
      <c r="IF134" s="166"/>
      <c r="IG134" s="166"/>
      <c r="IH134" s="166"/>
      <c r="II134" s="166"/>
      <c r="IJ134" s="166"/>
      <c r="IK134" s="166"/>
      <c r="IL134" s="166"/>
      <c r="IM134" s="166"/>
      <c r="IN134" s="166"/>
      <c r="IO134" s="166"/>
      <c r="IP134" s="166"/>
      <c r="IQ134" s="166"/>
      <c r="IR134" s="166"/>
      <c r="IS134" s="166"/>
      <c r="IT134" s="166"/>
      <c r="IU134" s="166"/>
      <c r="IV134" s="166"/>
    </row>
    <row r="135" spans="1:256" ht="17.25">
      <c r="A135" s="175" t="s">
        <v>408</v>
      </c>
      <c r="B135" s="183">
        <v>0</v>
      </c>
      <c r="C135" s="183">
        <v>0</v>
      </c>
      <c r="D135" s="173"/>
      <c r="E135" s="173"/>
      <c r="F135" s="174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6"/>
      <c r="FT135" s="166"/>
      <c r="FU135" s="166"/>
      <c r="FV135" s="166"/>
      <c r="FW135" s="166"/>
      <c r="FX135" s="166"/>
      <c r="FY135" s="166"/>
      <c r="FZ135" s="166"/>
      <c r="GA135" s="166"/>
      <c r="GB135" s="166"/>
      <c r="GC135" s="166"/>
      <c r="GD135" s="166"/>
      <c r="GE135" s="166"/>
      <c r="GF135" s="166"/>
      <c r="GG135" s="166"/>
      <c r="GH135" s="166"/>
      <c r="GI135" s="166"/>
      <c r="GJ135" s="166"/>
      <c r="GK135" s="166"/>
      <c r="GL135" s="166"/>
      <c r="GM135" s="166"/>
      <c r="GN135" s="166"/>
      <c r="GO135" s="166"/>
      <c r="GP135" s="166"/>
      <c r="GQ135" s="166"/>
      <c r="GR135" s="166"/>
      <c r="GS135" s="166"/>
      <c r="GT135" s="166"/>
      <c r="GU135" s="166"/>
      <c r="GV135" s="166"/>
      <c r="GW135" s="166"/>
      <c r="GX135" s="166"/>
      <c r="GY135" s="166"/>
      <c r="GZ135" s="166"/>
      <c r="HA135" s="166"/>
      <c r="HB135" s="166"/>
      <c r="HC135" s="166"/>
      <c r="HD135" s="166"/>
      <c r="HE135" s="166"/>
      <c r="HF135" s="166"/>
      <c r="HG135" s="166"/>
      <c r="HH135" s="166"/>
      <c r="HI135" s="166"/>
      <c r="HJ135" s="166"/>
      <c r="HK135" s="166"/>
      <c r="HL135" s="166"/>
      <c r="HM135" s="166"/>
      <c r="HN135" s="166"/>
      <c r="HO135" s="166"/>
      <c r="HP135" s="166"/>
      <c r="HQ135" s="166"/>
      <c r="HR135" s="166"/>
      <c r="HS135" s="166"/>
      <c r="HT135" s="166"/>
      <c r="HU135" s="166"/>
      <c r="HV135" s="166"/>
      <c r="HW135" s="166"/>
      <c r="HX135" s="166"/>
      <c r="HY135" s="166"/>
      <c r="HZ135" s="166"/>
      <c r="IA135" s="166"/>
      <c r="IB135" s="166"/>
      <c r="IC135" s="166"/>
      <c r="ID135" s="166"/>
      <c r="IE135" s="166"/>
      <c r="IF135" s="166"/>
      <c r="IG135" s="166"/>
      <c r="IH135" s="166"/>
      <c r="II135" s="166"/>
      <c r="IJ135" s="166"/>
      <c r="IK135" s="166"/>
      <c r="IL135" s="166"/>
      <c r="IM135" s="166"/>
      <c r="IN135" s="166"/>
      <c r="IO135" s="166"/>
      <c r="IP135" s="166"/>
      <c r="IQ135" s="166"/>
      <c r="IR135" s="166"/>
      <c r="IS135" s="166"/>
      <c r="IT135" s="166"/>
      <c r="IU135" s="166"/>
      <c r="IV135" s="166"/>
    </row>
    <row r="136" spans="1:256" ht="17.25">
      <c r="A136" s="175" t="s">
        <v>409</v>
      </c>
      <c r="B136" s="183">
        <v>0</v>
      </c>
      <c r="C136" s="183">
        <v>0</v>
      </c>
      <c r="D136" s="173"/>
      <c r="E136" s="173"/>
      <c r="F136" s="174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  <c r="FH136" s="166"/>
      <c r="FI136" s="166"/>
      <c r="FJ136" s="166"/>
      <c r="FK136" s="166"/>
      <c r="FL136" s="166"/>
      <c r="FM136" s="166"/>
      <c r="FN136" s="166"/>
      <c r="FO136" s="166"/>
      <c r="FP136" s="166"/>
      <c r="FQ136" s="166"/>
      <c r="FR136" s="166"/>
      <c r="FS136" s="166"/>
      <c r="FT136" s="166"/>
      <c r="FU136" s="166"/>
      <c r="FV136" s="166"/>
      <c r="FW136" s="166"/>
      <c r="FX136" s="166"/>
      <c r="FY136" s="166"/>
      <c r="FZ136" s="166"/>
      <c r="GA136" s="166"/>
      <c r="GB136" s="166"/>
      <c r="GC136" s="166"/>
      <c r="GD136" s="166"/>
      <c r="GE136" s="166"/>
      <c r="GF136" s="166"/>
      <c r="GG136" s="166"/>
      <c r="GH136" s="166"/>
      <c r="GI136" s="166"/>
      <c r="GJ136" s="166"/>
      <c r="GK136" s="166"/>
      <c r="GL136" s="166"/>
      <c r="GM136" s="166"/>
      <c r="GN136" s="166"/>
      <c r="GO136" s="166"/>
      <c r="GP136" s="166"/>
      <c r="GQ136" s="166"/>
      <c r="GR136" s="166"/>
      <c r="GS136" s="166"/>
      <c r="GT136" s="166"/>
      <c r="GU136" s="166"/>
      <c r="GV136" s="166"/>
      <c r="GW136" s="166"/>
      <c r="GX136" s="166"/>
      <c r="GY136" s="166"/>
      <c r="GZ136" s="166"/>
      <c r="HA136" s="166"/>
      <c r="HB136" s="166"/>
      <c r="HC136" s="166"/>
      <c r="HD136" s="166"/>
      <c r="HE136" s="166"/>
      <c r="HF136" s="166"/>
      <c r="HG136" s="166"/>
      <c r="HH136" s="166"/>
      <c r="HI136" s="166"/>
      <c r="HJ136" s="166"/>
      <c r="HK136" s="166"/>
      <c r="HL136" s="166"/>
      <c r="HM136" s="166"/>
      <c r="HN136" s="166"/>
      <c r="HO136" s="166"/>
      <c r="HP136" s="166"/>
      <c r="HQ136" s="166"/>
      <c r="HR136" s="166"/>
      <c r="HS136" s="166"/>
      <c r="HT136" s="166"/>
      <c r="HU136" s="166"/>
      <c r="HV136" s="166"/>
      <c r="HW136" s="166"/>
      <c r="HX136" s="166"/>
      <c r="HY136" s="166"/>
      <c r="HZ136" s="166"/>
      <c r="IA136" s="166"/>
      <c r="IB136" s="166"/>
      <c r="IC136" s="166"/>
      <c r="ID136" s="166"/>
      <c r="IE136" s="166"/>
      <c r="IF136" s="166"/>
      <c r="IG136" s="166"/>
      <c r="IH136" s="166"/>
      <c r="II136" s="166"/>
      <c r="IJ136" s="166"/>
      <c r="IK136" s="166"/>
      <c r="IL136" s="166"/>
      <c r="IM136" s="166"/>
      <c r="IN136" s="166"/>
      <c r="IO136" s="166"/>
      <c r="IP136" s="166"/>
      <c r="IQ136" s="166"/>
      <c r="IR136" s="166"/>
      <c r="IS136" s="166"/>
      <c r="IT136" s="166"/>
      <c r="IU136" s="166"/>
      <c r="IV136" s="166"/>
    </row>
    <row r="137" spans="1:256" ht="17.25">
      <c r="A137" s="175" t="s">
        <v>410</v>
      </c>
      <c r="B137" s="183">
        <v>20</v>
      </c>
      <c r="C137" s="183">
        <v>0</v>
      </c>
      <c r="D137" s="173"/>
      <c r="E137" s="173"/>
      <c r="F137" s="174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6"/>
      <c r="FT137" s="166"/>
      <c r="FU137" s="166"/>
      <c r="FV137" s="166"/>
      <c r="FW137" s="166"/>
      <c r="FX137" s="166"/>
      <c r="FY137" s="166"/>
      <c r="FZ137" s="166"/>
      <c r="GA137" s="166"/>
      <c r="GB137" s="166"/>
      <c r="GC137" s="166"/>
      <c r="GD137" s="166"/>
      <c r="GE137" s="166"/>
      <c r="GF137" s="166"/>
      <c r="GG137" s="166"/>
      <c r="GH137" s="166"/>
      <c r="GI137" s="166"/>
      <c r="GJ137" s="166"/>
      <c r="GK137" s="166"/>
      <c r="GL137" s="166"/>
      <c r="GM137" s="166"/>
      <c r="GN137" s="166"/>
      <c r="GO137" s="166"/>
      <c r="GP137" s="166"/>
      <c r="GQ137" s="166"/>
      <c r="GR137" s="166"/>
      <c r="GS137" s="166"/>
      <c r="GT137" s="166"/>
      <c r="GU137" s="166"/>
      <c r="GV137" s="166"/>
      <c r="GW137" s="166"/>
      <c r="GX137" s="166"/>
      <c r="GY137" s="166"/>
      <c r="GZ137" s="166"/>
      <c r="HA137" s="166"/>
      <c r="HB137" s="166"/>
      <c r="HC137" s="166"/>
      <c r="HD137" s="166"/>
      <c r="HE137" s="166"/>
      <c r="HF137" s="166"/>
      <c r="HG137" s="166"/>
      <c r="HH137" s="166"/>
      <c r="HI137" s="166"/>
      <c r="HJ137" s="166"/>
      <c r="HK137" s="166"/>
      <c r="HL137" s="166"/>
      <c r="HM137" s="166"/>
      <c r="HN137" s="166"/>
      <c r="HO137" s="166"/>
      <c r="HP137" s="166"/>
      <c r="HQ137" s="166"/>
      <c r="HR137" s="166"/>
      <c r="HS137" s="166"/>
      <c r="HT137" s="166"/>
      <c r="HU137" s="166"/>
      <c r="HV137" s="166"/>
      <c r="HW137" s="166"/>
      <c r="HX137" s="166"/>
      <c r="HY137" s="166"/>
      <c r="HZ137" s="166"/>
      <c r="IA137" s="166"/>
      <c r="IB137" s="166"/>
      <c r="IC137" s="166"/>
      <c r="ID137" s="166"/>
      <c r="IE137" s="166"/>
      <c r="IF137" s="166"/>
      <c r="IG137" s="166"/>
      <c r="IH137" s="166"/>
      <c r="II137" s="166"/>
      <c r="IJ137" s="166"/>
      <c r="IK137" s="166"/>
      <c r="IL137" s="166"/>
      <c r="IM137" s="166"/>
      <c r="IN137" s="166"/>
      <c r="IO137" s="166"/>
      <c r="IP137" s="166"/>
      <c r="IQ137" s="166"/>
      <c r="IR137" s="166"/>
      <c r="IS137" s="166"/>
      <c r="IT137" s="166"/>
      <c r="IU137" s="166"/>
      <c r="IV137" s="166"/>
    </row>
    <row r="138" spans="1:256" ht="17.25">
      <c r="A138" s="175" t="s">
        <v>411</v>
      </c>
      <c r="B138" s="183">
        <v>13529288.75</v>
      </c>
      <c r="C138" s="183">
        <v>15312461.58</v>
      </c>
      <c r="D138" s="173"/>
      <c r="E138" s="173"/>
      <c r="F138" s="174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  <c r="DS138" s="166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66"/>
      <c r="EV138" s="166"/>
      <c r="EW138" s="166"/>
      <c r="EX138" s="166"/>
      <c r="EY138" s="166"/>
      <c r="EZ138" s="166"/>
      <c r="FA138" s="166"/>
      <c r="FB138" s="166"/>
      <c r="FC138" s="166"/>
      <c r="FD138" s="166"/>
      <c r="FE138" s="166"/>
      <c r="FF138" s="166"/>
      <c r="FG138" s="166"/>
      <c r="FH138" s="166"/>
      <c r="FI138" s="166"/>
      <c r="FJ138" s="166"/>
      <c r="FK138" s="166"/>
      <c r="FL138" s="166"/>
      <c r="FM138" s="166"/>
      <c r="FN138" s="166"/>
      <c r="FO138" s="166"/>
      <c r="FP138" s="166"/>
      <c r="FQ138" s="166"/>
      <c r="FR138" s="166"/>
      <c r="FS138" s="166"/>
      <c r="FT138" s="166"/>
      <c r="FU138" s="166"/>
      <c r="FV138" s="166"/>
      <c r="FW138" s="166"/>
      <c r="FX138" s="166"/>
      <c r="FY138" s="166"/>
      <c r="FZ138" s="166"/>
      <c r="GA138" s="166"/>
      <c r="GB138" s="166"/>
      <c r="GC138" s="166"/>
      <c r="GD138" s="166"/>
      <c r="GE138" s="166"/>
      <c r="GF138" s="166"/>
      <c r="GG138" s="166"/>
      <c r="GH138" s="166"/>
      <c r="GI138" s="166"/>
      <c r="GJ138" s="166"/>
      <c r="GK138" s="166"/>
      <c r="GL138" s="166"/>
      <c r="GM138" s="166"/>
      <c r="GN138" s="166"/>
      <c r="GO138" s="166"/>
      <c r="GP138" s="166"/>
      <c r="GQ138" s="166"/>
      <c r="GR138" s="166"/>
      <c r="GS138" s="166"/>
      <c r="GT138" s="166"/>
      <c r="GU138" s="166"/>
      <c r="GV138" s="166"/>
      <c r="GW138" s="166"/>
      <c r="GX138" s="166"/>
      <c r="GY138" s="166"/>
      <c r="GZ138" s="166"/>
      <c r="HA138" s="166"/>
      <c r="HB138" s="166"/>
      <c r="HC138" s="166"/>
      <c r="HD138" s="166"/>
      <c r="HE138" s="166"/>
      <c r="HF138" s="166"/>
      <c r="HG138" s="166"/>
      <c r="HH138" s="166"/>
      <c r="HI138" s="166"/>
      <c r="HJ138" s="166"/>
      <c r="HK138" s="166"/>
      <c r="HL138" s="166"/>
      <c r="HM138" s="166"/>
      <c r="HN138" s="166"/>
      <c r="HO138" s="166"/>
      <c r="HP138" s="166"/>
      <c r="HQ138" s="166"/>
      <c r="HR138" s="166"/>
      <c r="HS138" s="166"/>
      <c r="HT138" s="166"/>
      <c r="HU138" s="166"/>
      <c r="HV138" s="166"/>
      <c r="HW138" s="166"/>
      <c r="HX138" s="166"/>
      <c r="HY138" s="166"/>
      <c r="HZ138" s="166"/>
      <c r="IA138" s="166"/>
      <c r="IB138" s="166"/>
      <c r="IC138" s="166"/>
      <c r="ID138" s="166"/>
      <c r="IE138" s="166"/>
      <c r="IF138" s="166"/>
      <c r="IG138" s="166"/>
      <c r="IH138" s="166"/>
      <c r="II138" s="166"/>
      <c r="IJ138" s="166"/>
      <c r="IK138" s="166"/>
      <c r="IL138" s="166"/>
      <c r="IM138" s="166"/>
      <c r="IN138" s="166"/>
      <c r="IO138" s="166"/>
      <c r="IP138" s="166"/>
      <c r="IQ138" s="166"/>
      <c r="IR138" s="166"/>
      <c r="IS138" s="166"/>
      <c r="IT138" s="166"/>
      <c r="IU138" s="166"/>
      <c r="IV138" s="166"/>
    </row>
    <row r="139" spans="1:256" ht="17.25">
      <c r="A139" s="175" t="s">
        <v>412</v>
      </c>
      <c r="B139" s="183">
        <v>1000027.96</v>
      </c>
      <c r="C139" s="183">
        <v>1036955.31</v>
      </c>
      <c r="D139" s="173"/>
      <c r="E139" s="173"/>
      <c r="F139" s="174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6"/>
      <c r="ER139" s="166"/>
      <c r="ES139" s="166"/>
      <c r="ET139" s="166"/>
      <c r="EU139" s="166"/>
      <c r="EV139" s="166"/>
      <c r="EW139" s="166"/>
      <c r="EX139" s="166"/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6"/>
      <c r="FK139" s="166"/>
      <c r="FL139" s="166"/>
      <c r="FM139" s="166"/>
      <c r="FN139" s="166"/>
      <c r="FO139" s="166"/>
      <c r="FP139" s="166"/>
      <c r="FQ139" s="166"/>
      <c r="FR139" s="166"/>
      <c r="FS139" s="166"/>
      <c r="FT139" s="166"/>
      <c r="FU139" s="166"/>
      <c r="FV139" s="166"/>
      <c r="FW139" s="166"/>
      <c r="FX139" s="166"/>
      <c r="FY139" s="166"/>
      <c r="FZ139" s="166"/>
      <c r="GA139" s="166"/>
      <c r="GB139" s="166"/>
      <c r="GC139" s="166"/>
      <c r="GD139" s="166"/>
      <c r="GE139" s="166"/>
      <c r="GF139" s="166"/>
      <c r="GG139" s="166"/>
      <c r="GH139" s="166"/>
      <c r="GI139" s="166"/>
      <c r="GJ139" s="166"/>
      <c r="GK139" s="166"/>
      <c r="GL139" s="166"/>
      <c r="GM139" s="166"/>
      <c r="GN139" s="166"/>
      <c r="GO139" s="166"/>
      <c r="GP139" s="166"/>
      <c r="GQ139" s="166"/>
      <c r="GR139" s="166"/>
      <c r="GS139" s="166"/>
      <c r="GT139" s="166"/>
      <c r="GU139" s="166"/>
      <c r="GV139" s="166"/>
      <c r="GW139" s="166"/>
      <c r="GX139" s="166"/>
      <c r="GY139" s="166"/>
      <c r="GZ139" s="166"/>
      <c r="HA139" s="166"/>
      <c r="HB139" s="166"/>
      <c r="HC139" s="166"/>
      <c r="HD139" s="166"/>
      <c r="HE139" s="166"/>
      <c r="HF139" s="166"/>
      <c r="HG139" s="166"/>
      <c r="HH139" s="166"/>
      <c r="HI139" s="166"/>
      <c r="HJ139" s="166"/>
      <c r="HK139" s="166"/>
      <c r="HL139" s="166"/>
      <c r="HM139" s="166"/>
      <c r="HN139" s="166"/>
      <c r="HO139" s="166"/>
      <c r="HP139" s="166"/>
      <c r="HQ139" s="166"/>
      <c r="HR139" s="166"/>
      <c r="HS139" s="166"/>
      <c r="HT139" s="166"/>
      <c r="HU139" s="166"/>
      <c r="HV139" s="166"/>
      <c r="HW139" s="166"/>
      <c r="HX139" s="166"/>
      <c r="HY139" s="166"/>
      <c r="HZ139" s="166"/>
      <c r="IA139" s="166"/>
      <c r="IB139" s="166"/>
      <c r="IC139" s="166"/>
      <c r="ID139" s="166"/>
      <c r="IE139" s="166"/>
      <c r="IF139" s="166"/>
      <c r="IG139" s="166"/>
      <c r="IH139" s="166"/>
      <c r="II139" s="166"/>
      <c r="IJ139" s="166"/>
      <c r="IK139" s="166"/>
      <c r="IL139" s="166"/>
      <c r="IM139" s="166"/>
      <c r="IN139" s="166"/>
      <c r="IO139" s="166"/>
      <c r="IP139" s="166"/>
      <c r="IQ139" s="166"/>
      <c r="IR139" s="166"/>
      <c r="IS139" s="166"/>
      <c r="IT139" s="166"/>
      <c r="IU139" s="166"/>
      <c r="IV139" s="166"/>
    </row>
    <row r="140" spans="1:256" ht="17.25">
      <c r="A140" s="175" t="s">
        <v>413</v>
      </c>
      <c r="B140" s="183">
        <v>877746.41</v>
      </c>
      <c r="C140" s="183">
        <v>666733.15</v>
      </c>
      <c r="D140" s="173"/>
      <c r="E140" s="173"/>
      <c r="F140" s="174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6"/>
      <c r="ER140" s="166"/>
      <c r="ES140" s="166"/>
      <c r="ET140" s="166"/>
      <c r="EU140" s="166"/>
      <c r="EV140" s="166"/>
      <c r="EW140" s="166"/>
      <c r="EX140" s="166"/>
      <c r="EY140" s="166"/>
      <c r="EZ140" s="166"/>
      <c r="FA140" s="166"/>
      <c r="FB140" s="166"/>
      <c r="FC140" s="166"/>
      <c r="FD140" s="166"/>
      <c r="FE140" s="166"/>
      <c r="FF140" s="166"/>
      <c r="FG140" s="166"/>
      <c r="FH140" s="166"/>
      <c r="FI140" s="166"/>
      <c r="FJ140" s="166"/>
      <c r="FK140" s="166"/>
      <c r="FL140" s="166"/>
      <c r="FM140" s="166"/>
      <c r="FN140" s="166"/>
      <c r="FO140" s="166"/>
      <c r="FP140" s="166"/>
      <c r="FQ140" s="166"/>
      <c r="FR140" s="166"/>
      <c r="FS140" s="166"/>
      <c r="FT140" s="166"/>
      <c r="FU140" s="166"/>
      <c r="FV140" s="166"/>
      <c r="FW140" s="166"/>
      <c r="FX140" s="166"/>
      <c r="FY140" s="166"/>
      <c r="FZ140" s="166"/>
      <c r="GA140" s="166"/>
      <c r="GB140" s="166"/>
      <c r="GC140" s="166"/>
      <c r="GD140" s="166"/>
      <c r="GE140" s="166"/>
      <c r="GF140" s="166"/>
      <c r="GG140" s="166"/>
      <c r="GH140" s="166"/>
      <c r="GI140" s="166"/>
      <c r="GJ140" s="166"/>
      <c r="GK140" s="166"/>
      <c r="GL140" s="166"/>
      <c r="GM140" s="166"/>
      <c r="GN140" s="166"/>
      <c r="GO140" s="166"/>
      <c r="GP140" s="166"/>
      <c r="GQ140" s="166"/>
      <c r="GR140" s="166"/>
      <c r="GS140" s="166"/>
      <c r="GT140" s="166"/>
      <c r="GU140" s="166"/>
      <c r="GV140" s="166"/>
      <c r="GW140" s="166"/>
      <c r="GX140" s="166"/>
      <c r="GY140" s="166"/>
      <c r="GZ140" s="166"/>
      <c r="HA140" s="166"/>
      <c r="HB140" s="166"/>
      <c r="HC140" s="166"/>
      <c r="HD140" s="166"/>
      <c r="HE140" s="166"/>
      <c r="HF140" s="166"/>
      <c r="HG140" s="166"/>
      <c r="HH140" s="166"/>
      <c r="HI140" s="166"/>
      <c r="HJ140" s="166"/>
      <c r="HK140" s="166"/>
      <c r="HL140" s="166"/>
      <c r="HM140" s="166"/>
      <c r="HN140" s="166"/>
      <c r="HO140" s="166"/>
      <c r="HP140" s="166"/>
      <c r="HQ140" s="166"/>
      <c r="HR140" s="166"/>
      <c r="HS140" s="166"/>
      <c r="HT140" s="166"/>
      <c r="HU140" s="166"/>
      <c r="HV140" s="166"/>
      <c r="HW140" s="166"/>
      <c r="HX140" s="166"/>
      <c r="HY140" s="166"/>
      <c r="HZ140" s="166"/>
      <c r="IA140" s="166"/>
      <c r="IB140" s="166"/>
      <c r="IC140" s="166"/>
      <c r="ID140" s="166"/>
      <c r="IE140" s="166"/>
      <c r="IF140" s="166"/>
      <c r="IG140" s="166"/>
      <c r="IH140" s="166"/>
      <c r="II140" s="166"/>
      <c r="IJ140" s="166"/>
      <c r="IK140" s="166"/>
      <c r="IL140" s="166"/>
      <c r="IM140" s="166"/>
      <c r="IN140" s="166"/>
      <c r="IO140" s="166"/>
      <c r="IP140" s="166"/>
      <c r="IQ140" s="166"/>
      <c r="IR140" s="166"/>
      <c r="IS140" s="166"/>
      <c r="IT140" s="166"/>
      <c r="IU140" s="166"/>
      <c r="IV140" s="166"/>
    </row>
    <row r="141" spans="1:256" ht="17.25">
      <c r="A141" s="175" t="s">
        <v>414</v>
      </c>
      <c r="B141" s="183">
        <v>815</v>
      </c>
      <c r="C141" s="183">
        <v>7</v>
      </c>
      <c r="D141" s="173"/>
      <c r="E141" s="173"/>
      <c r="F141" s="174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6"/>
      <c r="FT141" s="166"/>
      <c r="FU141" s="166"/>
      <c r="FV141" s="166"/>
      <c r="FW141" s="166"/>
      <c r="FX141" s="166"/>
      <c r="FY141" s="166"/>
      <c r="FZ141" s="166"/>
      <c r="GA141" s="166"/>
      <c r="GB141" s="166"/>
      <c r="GC141" s="166"/>
      <c r="GD141" s="166"/>
      <c r="GE141" s="166"/>
      <c r="GF141" s="166"/>
      <c r="GG141" s="166"/>
      <c r="GH141" s="166"/>
      <c r="GI141" s="166"/>
      <c r="GJ141" s="166"/>
      <c r="GK141" s="166"/>
      <c r="GL141" s="166"/>
      <c r="GM141" s="166"/>
      <c r="GN141" s="166"/>
      <c r="GO141" s="166"/>
      <c r="GP141" s="166"/>
      <c r="GQ141" s="166"/>
      <c r="GR141" s="166"/>
      <c r="GS141" s="166"/>
      <c r="GT141" s="166"/>
      <c r="GU141" s="166"/>
      <c r="GV141" s="166"/>
      <c r="GW141" s="166"/>
      <c r="GX141" s="166"/>
      <c r="GY141" s="166"/>
      <c r="GZ141" s="166"/>
      <c r="HA141" s="166"/>
      <c r="HB141" s="166"/>
      <c r="HC141" s="166"/>
      <c r="HD141" s="166"/>
      <c r="HE141" s="166"/>
      <c r="HF141" s="166"/>
      <c r="HG141" s="166"/>
      <c r="HH141" s="166"/>
      <c r="HI141" s="166"/>
      <c r="HJ141" s="166"/>
      <c r="HK141" s="166"/>
      <c r="HL141" s="166"/>
      <c r="HM141" s="166"/>
      <c r="HN141" s="166"/>
      <c r="HO141" s="166"/>
      <c r="HP141" s="166"/>
      <c r="HQ141" s="166"/>
      <c r="HR141" s="166"/>
      <c r="HS141" s="166"/>
      <c r="HT141" s="166"/>
      <c r="HU141" s="166"/>
      <c r="HV141" s="166"/>
      <c r="HW141" s="166"/>
      <c r="HX141" s="166"/>
      <c r="HY141" s="166"/>
      <c r="HZ141" s="166"/>
      <c r="IA141" s="166"/>
      <c r="IB141" s="166"/>
      <c r="IC141" s="166"/>
      <c r="ID141" s="166"/>
      <c r="IE141" s="166"/>
      <c r="IF141" s="166"/>
      <c r="IG141" s="166"/>
      <c r="IH141" s="166"/>
      <c r="II141" s="166"/>
      <c r="IJ141" s="166"/>
      <c r="IK141" s="166"/>
      <c r="IL141" s="166"/>
      <c r="IM141" s="166"/>
      <c r="IN141" s="166"/>
      <c r="IO141" s="166"/>
      <c r="IP141" s="166"/>
      <c r="IQ141" s="166"/>
      <c r="IR141" s="166"/>
      <c r="IS141" s="166"/>
      <c r="IT141" s="166"/>
      <c r="IU141" s="166"/>
      <c r="IV141" s="166"/>
    </row>
    <row r="142" spans="1:256" ht="17.25">
      <c r="A142" s="175" t="s">
        <v>415</v>
      </c>
      <c r="B142" s="183">
        <v>0</v>
      </c>
      <c r="C142" s="183">
        <v>616</v>
      </c>
      <c r="D142" s="173"/>
      <c r="E142" s="173"/>
      <c r="F142" s="174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6"/>
      <c r="FT142" s="166"/>
      <c r="FU142" s="166"/>
      <c r="FV142" s="166"/>
      <c r="FW142" s="166"/>
      <c r="FX142" s="166"/>
      <c r="FY142" s="166"/>
      <c r="FZ142" s="166"/>
      <c r="GA142" s="166"/>
      <c r="GB142" s="166"/>
      <c r="GC142" s="166"/>
      <c r="GD142" s="166"/>
      <c r="GE142" s="166"/>
      <c r="GF142" s="166"/>
      <c r="GG142" s="166"/>
      <c r="GH142" s="166"/>
      <c r="GI142" s="166"/>
      <c r="GJ142" s="166"/>
      <c r="GK142" s="166"/>
      <c r="GL142" s="166"/>
      <c r="GM142" s="166"/>
      <c r="GN142" s="166"/>
      <c r="GO142" s="166"/>
      <c r="GP142" s="166"/>
      <c r="GQ142" s="166"/>
      <c r="GR142" s="166"/>
      <c r="GS142" s="166"/>
      <c r="GT142" s="166"/>
      <c r="GU142" s="166"/>
      <c r="GV142" s="166"/>
      <c r="GW142" s="166"/>
      <c r="GX142" s="166"/>
      <c r="GY142" s="166"/>
      <c r="GZ142" s="166"/>
      <c r="HA142" s="166"/>
      <c r="HB142" s="166"/>
      <c r="HC142" s="166"/>
      <c r="HD142" s="166"/>
      <c r="HE142" s="166"/>
      <c r="HF142" s="166"/>
      <c r="HG142" s="166"/>
      <c r="HH142" s="166"/>
      <c r="HI142" s="166"/>
      <c r="HJ142" s="166"/>
      <c r="HK142" s="166"/>
      <c r="HL142" s="166"/>
      <c r="HM142" s="166"/>
      <c r="HN142" s="166"/>
      <c r="HO142" s="166"/>
      <c r="HP142" s="166"/>
      <c r="HQ142" s="166"/>
      <c r="HR142" s="166"/>
      <c r="HS142" s="166"/>
      <c r="HT142" s="166"/>
      <c r="HU142" s="166"/>
      <c r="HV142" s="166"/>
      <c r="HW142" s="166"/>
      <c r="HX142" s="166"/>
      <c r="HY142" s="166"/>
      <c r="HZ142" s="166"/>
      <c r="IA142" s="166"/>
      <c r="IB142" s="166"/>
      <c r="IC142" s="166"/>
      <c r="ID142" s="166"/>
      <c r="IE142" s="166"/>
      <c r="IF142" s="166"/>
      <c r="IG142" s="166"/>
      <c r="IH142" s="166"/>
      <c r="II142" s="166"/>
      <c r="IJ142" s="166"/>
      <c r="IK142" s="166"/>
      <c r="IL142" s="166"/>
      <c r="IM142" s="166"/>
      <c r="IN142" s="166"/>
      <c r="IO142" s="166"/>
      <c r="IP142" s="166"/>
      <c r="IQ142" s="166"/>
      <c r="IR142" s="166"/>
      <c r="IS142" s="166"/>
      <c r="IT142" s="166"/>
      <c r="IU142" s="166"/>
      <c r="IV142" s="166"/>
    </row>
    <row r="143" spans="1:256" ht="17.25">
      <c r="A143" s="177" t="s">
        <v>44</v>
      </c>
      <c r="B143" s="173">
        <f>SUM(B131:B142)</f>
        <v>21647894.580000002</v>
      </c>
      <c r="C143" s="173">
        <f>SUM(C131:C142)</f>
        <v>21074940.229999997</v>
      </c>
      <c r="D143" s="173">
        <f>C143-B143</f>
        <v>-572954.3500000052</v>
      </c>
      <c r="E143" s="178">
        <f>D143/B143</f>
        <v>-0.026466978018700477</v>
      </c>
      <c r="F143" s="174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6"/>
      <c r="FT143" s="166"/>
      <c r="FU143" s="166"/>
      <c r="FV143" s="166"/>
      <c r="FW143" s="166"/>
      <c r="FX143" s="166"/>
      <c r="FY143" s="166"/>
      <c r="FZ143" s="166"/>
      <c r="GA143" s="166"/>
      <c r="GB143" s="166"/>
      <c r="GC143" s="166"/>
      <c r="GD143" s="166"/>
      <c r="GE143" s="166"/>
      <c r="GF143" s="166"/>
      <c r="GG143" s="166"/>
      <c r="GH143" s="166"/>
      <c r="GI143" s="166"/>
      <c r="GJ143" s="166"/>
      <c r="GK143" s="166"/>
      <c r="GL143" s="166"/>
      <c r="GM143" s="166"/>
      <c r="GN143" s="166"/>
      <c r="GO143" s="166"/>
      <c r="GP143" s="166"/>
      <c r="GQ143" s="166"/>
      <c r="GR143" s="166"/>
      <c r="GS143" s="166"/>
      <c r="GT143" s="166"/>
      <c r="GU143" s="166"/>
      <c r="GV143" s="166"/>
      <c r="GW143" s="166"/>
      <c r="GX143" s="166"/>
      <c r="GY143" s="166"/>
      <c r="GZ143" s="166"/>
      <c r="HA143" s="166"/>
      <c r="HB143" s="166"/>
      <c r="HC143" s="166"/>
      <c r="HD143" s="166"/>
      <c r="HE143" s="166"/>
      <c r="HF143" s="166"/>
      <c r="HG143" s="166"/>
      <c r="HH143" s="166"/>
      <c r="HI143" s="166"/>
      <c r="HJ143" s="166"/>
      <c r="HK143" s="166"/>
      <c r="HL143" s="166"/>
      <c r="HM143" s="166"/>
      <c r="HN143" s="166"/>
      <c r="HO143" s="166"/>
      <c r="HP143" s="166"/>
      <c r="HQ143" s="166"/>
      <c r="HR143" s="166"/>
      <c r="HS143" s="166"/>
      <c r="HT143" s="166"/>
      <c r="HU143" s="166"/>
      <c r="HV143" s="166"/>
      <c r="HW143" s="166"/>
      <c r="HX143" s="166"/>
      <c r="HY143" s="166"/>
      <c r="HZ143" s="166"/>
      <c r="IA143" s="166"/>
      <c r="IB143" s="166"/>
      <c r="IC143" s="166"/>
      <c r="ID143" s="166"/>
      <c r="IE143" s="166"/>
      <c r="IF143" s="166"/>
      <c r="IG143" s="166"/>
      <c r="IH143" s="166"/>
      <c r="II143" s="166"/>
      <c r="IJ143" s="166"/>
      <c r="IK143" s="166"/>
      <c r="IL143" s="166"/>
      <c r="IM143" s="166"/>
      <c r="IN143" s="166"/>
      <c r="IO143" s="166"/>
      <c r="IP143" s="166"/>
      <c r="IQ143" s="166"/>
      <c r="IR143" s="166"/>
      <c r="IS143" s="166"/>
      <c r="IT143" s="166"/>
      <c r="IU143" s="166"/>
      <c r="IV143" s="166"/>
    </row>
    <row r="144" spans="1:256" ht="17.25">
      <c r="A144" s="179" t="s">
        <v>416</v>
      </c>
      <c r="B144" s="180"/>
      <c r="C144" s="180"/>
      <c r="D144" s="180"/>
      <c r="E144" s="180"/>
      <c r="F144" s="174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  <c r="IU144" s="166"/>
      <c r="IV144" s="166"/>
    </row>
    <row r="145" spans="1:256" ht="17.25">
      <c r="A145" s="175" t="s">
        <v>417</v>
      </c>
      <c r="B145" s="176">
        <v>1987430.51</v>
      </c>
      <c r="C145" s="176">
        <v>1963705.83</v>
      </c>
      <c r="D145" s="175"/>
      <c r="E145" s="175"/>
      <c r="F145" s="174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6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6"/>
      <c r="ER145" s="166"/>
      <c r="ES145" s="166"/>
      <c r="ET145" s="166"/>
      <c r="EU145" s="166"/>
      <c r="EV145" s="166"/>
      <c r="EW145" s="166"/>
      <c r="EX145" s="166"/>
      <c r="EY145" s="166"/>
      <c r="EZ145" s="166"/>
      <c r="FA145" s="166"/>
      <c r="FB145" s="166"/>
      <c r="FC145" s="166"/>
      <c r="FD145" s="166"/>
      <c r="FE145" s="166"/>
      <c r="FF145" s="166"/>
      <c r="FG145" s="166"/>
      <c r="FH145" s="166"/>
      <c r="FI145" s="166"/>
      <c r="FJ145" s="166"/>
      <c r="FK145" s="166"/>
      <c r="FL145" s="166"/>
      <c r="FM145" s="166"/>
      <c r="FN145" s="166"/>
      <c r="FO145" s="166"/>
      <c r="FP145" s="166"/>
      <c r="FQ145" s="166"/>
      <c r="FR145" s="166"/>
      <c r="FS145" s="166"/>
      <c r="FT145" s="166"/>
      <c r="FU145" s="166"/>
      <c r="FV145" s="166"/>
      <c r="FW145" s="166"/>
      <c r="FX145" s="166"/>
      <c r="FY145" s="166"/>
      <c r="FZ145" s="166"/>
      <c r="GA145" s="166"/>
      <c r="GB145" s="166"/>
      <c r="GC145" s="166"/>
      <c r="GD145" s="166"/>
      <c r="GE145" s="166"/>
      <c r="GF145" s="166"/>
      <c r="GG145" s="166"/>
      <c r="GH145" s="166"/>
      <c r="GI145" s="166"/>
      <c r="GJ145" s="166"/>
      <c r="GK145" s="166"/>
      <c r="GL145" s="166"/>
      <c r="GM145" s="166"/>
      <c r="GN145" s="166"/>
      <c r="GO145" s="166"/>
      <c r="GP145" s="166"/>
      <c r="GQ145" s="166"/>
      <c r="GR145" s="166"/>
      <c r="GS145" s="166"/>
      <c r="GT145" s="166"/>
      <c r="GU145" s="166"/>
      <c r="GV145" s="166"/>
      <c r="GW145" s="166"/>
      <c r="GX145" s="166"/>
      <c r="GY145" s="166"/>
      <c r="GZ145" s="166"/>
      <c r="HA145" s="166"/>
      <c r="HB145" s="166"/>
      <c r="HC145" s="166"/>
      <c r="HD145" s="166"/>
      <c r="HE145" s="166"/>
      <c r="HF145" s="166"/>
      <c r="HG145" s="166"/>
      <c r="HH145" s="166"/>
      <c r="HI145" s="166"/>
      <c r="HJ145" s="166"/>
      <c r="HK145" s="166"/>
      <c r="HL145" s="166"/>
      <c r="HM145" s="166"/>
      <c r="HN145" s="166"/>
      <c r="HO145" s="166"/>
      <c r="HP145" s="166"/>
      <c r="HQ145" s="166"/>
      <c r="HR145" s="166"/>
      <c r="HS145" s="166"/>
      <c r="HT145" s="166"/>
      <c r="HU145" s="166"/>
      <c r="HV145" s="166"/>
      <c r="HW145" s="166"/>
      <c r="HX145" s="166"/>
      <c r="HY145" s="166"/>
      <c r="HZ145" s="166"/>
      <c r="IA145" s="166"/>
      <c r="IB145" s="166"/>
      <c r="IC145" s="166"/>
      <c r="ID145" s="166"/>
      <c r="IE145" s="166"/>
      <c r="IF145" s="166"/>
      <c r="IG145" s="166"/>
      <c r="IH145" s="166"/>
      <c r="II145" s="166"/>
      <c r="IJ145" s="166"/>
      <c r="IK145" s="166"/>
      <c r="IL145" s="166"/>
      <c r="IM145" s="166"/>
      <c r="IN145" s="166"/>
      <c r="IO145" s="166"/>
      <c r="IP145" s="166"/>
      <c r="IQ145" s="166"/>
      <c r="IR145" s="166"/>
      <c r="IS145" s="166"/>
      <c r="IT145" s="166"/>
      <c r="IU145" s="166"/>
      <c r="IV145" s="166"/>
    </row>
    <row r="146" spans="1:256" ht="17.25">
      <c r="A146" s="175" t="s">
        <v>418</v>
      </c>
      <c r="B146" s="183">
        <v>483068.32</v>
      </c>
      <c r="C146" s="183">
        <v>513694.51</v>
      </c>
      <c r="D146" s="173"/>
      <c r="E146" s="173"/>
      <c r="F146" s="174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166"/>
      <c r="DP146" s="166"/>
      <c r="DQ146" s="166"/>
      <c r="DR146" s="166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6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6"/>
      <c r="FF146" s="166"/>
      <c r="FG146" s="166"/>
      <c r="FH146" s="166"/>
      <c r="FI146" s="166"/>
      <c r="FJ146" s="166"/>
      <c r="FK146" s="166"/>
      <c r="FL146" s="166"/>
      <c r="FM146" s="166"/>
      <c r="FN146" s="166"/>
      <c r="FO146" s="166"/>
      <c r="FP146" s="166"/>
      <c r="FQ146" s="166"/>
      <c r="FR146" s="166"/>
      <c r="FS146" s="166"/>
      <c r="FT146" s="166"/>
      <c r="FU146" s="166"/>
      <c r="FV146" s="166"/>
      <c r="FW146" s="166"/>
      <c r="FX146" s="166"/>
      <c r="FY146" s="166"/>
      <c r="FZ146" s="166"/>
      <c r="GA146" s="166"/>
      <c r="GB146" s="166"/>
      <c r="GC146" s="166"/>
      <c r="GD146" s="166"/>
      <c r="GE146" s="166"/>
      <c r="GF146" s="166"/>
      <c r="GG146" s="166"/>
      <c r="GH146" s="166"/>
      <c r="GI146" s="166"/>
      <c r="GJ146" s="166"/>
      <c r="GK146" s="166"/>
      <c r="GL146" s="166"/>
      <c r="GM146" s="166"/>
      <c r="GN146" s="166"/>
      <c r="GO146" s="166"/>
      <c r="GP146" s="166"/>
      <c r="GQ146" s="166"/>
      <c r="GR146" s="166"/>
      <c r="GS146" s="166"/>
      <c r="GT146" s="166"/>
      <c r="GU146" s="166"/>
      <c r="GV146" s="166"/>
      <c r="GW146" s="166"/>
      <c r="GX146" s="166"/>
      <c r="GY146" s="166"/>
      <c r="GZ146" s="166"/>
      <c r="HA146" s="166"/>
      <c r="HB146" s="166"/>
      <c r="HC146" s="166"/>
      <c r="HD146" s="166"/>
      <c r="HE146" s="166"/>
      <c r="HF146" s="166"/>
      <c r="HG146" s="166"/>
      <c r="HH146" s="166"/>
      <c r="HI146" s="166"/>
      <c r="HJ146" s="166"/>
      <c r="HK146" s="166"/>
      <c r="HL146" s="166"/>
      <c r="HM146" s="166"/>
      <c r="HN146" s="166"/>
      <c r="HO146" s="166"/>
      <c r="HP146" s="166"/>
      <c r="HQ146" s="166"/>
      <c r="HR146" s="166"/>
      <c r="HS146" s="166"/>
      <c r="HT146" s="166"/>
      <c r="HU146" s="166"/>
      <c r="HV146" s="166"/>
      <c r="HW146" s="166"/>
      <c r="HX146" s="166"/>
      <c r="HY146" s="166"/>
      <c r="HZ146" s="166"/>
      <c r="IA146" s="166"/>
      <c r="IB146" s="166"/>
      <c r="IC146" s="166"/>
      <c r="ID146" s="166"/>
      <c r="IE146" s="166"/>
      <c r="IF146" s="166"/>
      <c r="IG146" s="166"/>
      <c r="IH146" s="166"/>
      <c r="II146" s="166"/>
      <c r="IJ146" s="166"/>
      <c r="IK146" s="166"/>
      <c r="IL146" s="166"/>
      <c r="IM146" s="166"/>
      <c r="IN146" s="166"/>
      <c r="IO146" s="166"/>
      <c r="IP146" s="166"/>
      <c r="IQ146" s="166"/>
      <c r="IR146" s="166"/>
      <c r="IS146" s="166"/>
      <c r="IT146" s="166"/>
      <c r="IU146" s="166"/>
      <c r="IV146" s="166"/>
    </row>
    <row r="147" spans="1:256" ht="17.25">
      <c r="A147" s="175" t="s">
        <v>419</v>
      </c>
      <c r="B147" s="183">
        <v>2500</v>
      </c>
      <c r="C147" s="183">
        <v>21720</v>
      </c>
      <c r="D147" s="173"/>
      <c r="E147" s="173"/>
      <c r="F147" s="174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  <c r="GF147" s="166"/>
      <c r="GG147" s="166"/>
      <c r="GH147" s="166"/>
      <c r="GI147" s="166"/>
      <c r="GJ147" s="166"/>
      <c r="GK147" s="166"/>
      <c r="GL147" s="166"/>
      <c r="GM147" s="166"/>
      <c r="GN147" s="166"/>
      <c r="GO147" s="166"/>
      <c r="GP147" s="166"/>
      <c r="GQ147" s="166"/>
      <c r="GR147" s="166"/>
      <c r="GS147" s="166"/>
      <c r="GT147" s="166"/>
      <c r="GU147" s="166"/>
      <c r="GV147" s="166"/>
      <c r="GW147" s="166"/>
      <c r="GX147" s="166"/>
      <c r="GY147" s="166"/>
      <c r="GZ147" s="166"/>
      <c r="HA147" s="166"/>
      <c r="HB147" s="166"/>
      <c r="HC147" s="166"/>
      <c r="HD147" s="166"/>
      <c r="HE147" s="166"/>
      <c r="HF147" s="166"/>
      <c r="HG147" s="166"/>
      <c r="HH147" s="166"/>
      <c r="HI147" s="166"/>
      <c r="HJ147" s="166"/>
      <c r="HK147" s="166"/>
      <c r="HL147" s="166"/>
      <c r="HM147" s="166"/>
      <c r="HN147" s="166"/>
      <c r="HO147" s="166"/>
      <c r="HP147" s="166"/>
      <c r="HQ147" s="166"/>
      <c r="HR147" s="166"/>
      <c r="HS147" s="166"/>
      <c r="HT147" s="166"/>
      <c r="HU147" s="166"/>
      <c r="HV147" s="166"/>
      <c r="HW147" s="166"/>
      <c r="HX147" s="166"/>
      <c r="HY147" s="166"/>
      <c r="HZ147" s="166"/>
      <c r="IA147" s="166"/>
      <c r="IB147" s="166"/>
      <c r="IC147" s="166"/>
      <c r="ID147" s="166"/>
      <c r="IE147" s="166"/>
      <c r="IF147" s="166"/>
      <c r="IG147" s="166"/>
      <c r="IH147" s="166"/>
      <c r="II147" s="166"/>
      <c r="IJ147" s="166"/>
      <c r="IK147" s="166"/>
      <c r="IL147" s="166"/>
      <c r="IM147" s="166"/>
      <c r="IN147" s="166"/>
      <c r="IO147" s="166"/>
      <c r="IP147" s="166"/>
      <c r="IQ147" s="166"/>
      <c r="IR147" s="166"/>
      <c r="IS147" s="166"/>
      <c r="IT147" s="166"/>
      <c r="IU147" s="166"/>
      <c r="IV147" s="166"/>
    </row>
    <row r="148" spans="1:256" ht="17.25">
      <c r="A148" s="175" t="s">
        <v>420</v>
      </c>
      <c r="B148" s="183">
        <v>7833</v>
      </c>
      <c r="C148" s="183">
        <v>7458</v>
      </c>
      <c r="D148" s="173"/>
      <c r="E148" s="173"/>
      <c r="F148" s="174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6"/>
      <c r="DP148" s="166"/>
      <c r="DQ148" s="166"/>
      <c r="DR148" s="166"/>
      <c r="DS148" s="166"/>
      <c r="DT148" s="166"/>
      <c r="DU148" s="166"/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/>
      <c r="EM148" s="166"/>
      <c r="EN148" s="166"/>
      <c r="EO148" s="166"/>
      <c r="EP148" s="166"/>
      <c r="EQ148" s="166"/>
      <c r="ER148" s="166"/>
      <c r="ES148" s="166"/>
      <c r="ET148" s="166"/>
      <c r="EU148" s="166"/>
      <c r="EV148" s="166"/>
      <c r="EW148" s="166"/>
      <c r="EX148" s="166"/>
      <c r="EY148" s="166"/>
      <c r="EZ148" s="166"/>
      <c r="FA148" s="166"/>
      <c r="FB148" s="166"/>
      <c r="FC148" s="166"/>
      <c r="FD148" s="166"/>
      <c r="FE148" s="166"/>
      <c r="FF148" s="166"/>
      <c r="FG148" s="166"/>
      <c r="FH148" s="166"/>
      <c r="FI148" s="166"/>
      <c r="FJ148" s="166"/>
      <c r="FK148" s="166"/>
      <c r="FL148" s="166"/>
      <c r="FM148" s="166"/>
      <c r="FN148" s="166"/>
      <c r="FO148" s="166"/>
      <c r="FP148" s="166"/>
      <c r="FQ148" s="166"/>
      <c r="FR148" s="166"/>
      <c r="FS148" s="166"/>
      <c r="FT148" s="166"/>
      <c r="FU148" s="166"/>
      <c r="FV148" s="166"/>
      <c r="FW148" s="166"/>
      <c r="FX148" s="166"/>
      <c r="FY148" s="166"/>
      <c r="FZ148" s="166"/>
      <c r="GA148" s="166"/>
      <c r="GB148" s="166"/>
      <c r="GC148" s="166"/>
      <c r="GD148" s="166"/>
      <c r="GE148" s="166"/>
      <c r="GF148" s="166"/>
      <c r="GG148" s="166"/>
      <c r="GH148" s="166"/>
      <c r="GI148" s="166"/>
      <c r="GJ148" s="166"/>
      <c r="GK148" s="166"/>
      <c r="GL148" s="166"/>
      <c r="GM148" s="166"/>
      <c r="GN148" s="166"/>
      <c r="GO148" s="166"/>
      <c r="GP148" s="166"/>
      <c r="GQ148" s="166"/>
      <c r="GR148" s="166"/>
      <c r="GS148" s="166"/>
      <c r="GT148" s="166"/>
      <c r="GU148" s="166"/>
      <c r="GV148" s="166"/>
      <c r="GW148" s="166"/>
      <c r="GX148" s="166"/>
      <c r="GY148" s="166"/>
      <c r="GZ148" s="166"/>
      <c r="HA148" s="166"/>
      <c r="HB148" s="166"/>
      <c r="HC148" s="166"/>
      <c r="HD148" s="166"/>
      <c r="HE148" s="166"/>
      <c r="HF148" s="166"/>
      <c r="HG148" s="166"/>
      <c r="HH148" s="166"/>
      <c r="HI148" s="166"/>
      <c r="HJ148" s="166"/>
      <c r="HK148" s="166"/>
      <c r="HL148" s="166"/>
      <c r="HM148" s="166"/>
      <c r="HN148" s="166"/>
      <c r="HO148" s="166"/>
      <c r="HP148" s="166"/>
      <c r="HQ148" s="166"/>
      <c r="HR148" s="166"/>
      <c r="HS148" s="166"/>
      <c r="HT148" s="166"/>
      <c r="HU148" s="166"/>
      <c r="HV148" s="166"/>
      <c r="HW148" s="166"/>
      <c r="HX148" s="166"/>
      <c r="HY148" s="166"/>
      <c r="HZ148" s="166"/>
      <c r="IA148" s="166"/>
      <c r="IB148" s="166"/>
      <c r="IC148" s="166"/>
      <c r="ID148" s="166"/>
      <c r="IE148" s="166"/>
      <c r="IF148" s="166"/>
      <c r="IG148" s="166"/>
      <c r="IH148" s="166"/>
      <c r="II148" s="166"/>
      <c r="IJ148" s="166"/>
      <c r="IK148" s="166"/>
      <c r="IL148" s="166"/>
      <c r="IM148" s="166"/>
      <c r="IN148" s="166"/>
      <c r="IO148" s="166"/>
      <c r="IP148" s="166"/>
      <c r="IQ148" s="166"/>
      <c r="IR148" s="166"/>
      <c r="IS148" s="166"/>
      <c r="IT148" s="166"/>
      <c r="IU148" s="166"/>
      <c r="IV148" s="166"/>
    </row>
    <row r="149" spans="1:256" ht="17.25">
      <c r="A149" s="175" t="s">
        <v>421</v>
      </c>
      <c r="B149" s="183">
        <v>0</v>
      </c>
      <c r="C149" s="183">
        <v>0</v>
      </c>
      <c r="D149" s="173"/>
      <c r="E149" s="173"/>
      <c r="F149" s="174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  <c r="GF149" s="166"/>
      <c r="GG149" s="166"/>
      <c r="GH149" s="166"/>
      <c r="GI149" s="166"/>
      <c r="GJ149" s="166"/>
      <c r="GK149" s="166"/>
      <c r="GL149" s="166"/>
      <c r="GM149" s="166"/>
      <c r="GN149" s="166"/>
      <c r="GO149" s="166"/>
      <c r="GP149" s="166"/>
      <c r="GQ149" s="166"/>
      <c r="GR149" s="166"/>
      <c r="GS149" s="166"/>
      <c r="GT149" s="166"/>
      <c r="GU149" s="166"/>
      <c r="GV149" s="166"/>
      <c r="GW149" s="166"/>
      <c r="GX149" s="166"/>
      <c r="GY149" s="166"/>
      <c r="GZ149" s="166"/>
      <c r="HA149" s="166"/>
      <c r="HB149" s="166"/>
      <c r="HC149" s="166"/>
      <c r="HD149" s="166"/>
      <c r="HE149" s="166"/>
      <c r="HF149" s="166"/>
      <c r="HG149" s="166"/>
      <c r="HH149" s="166"/>
      <c r="HI149" s="166"/>
      <c r="HJ149" s="166"/>
      <c r="HK149" s="166"/>
      <c r="HL149" s="166"/>
      <c r="HM149" s="166"/>
      <c r="HN149" s="166"/>
      <c r="HO149" s="166"/>
      <c r="HP149" s="166"/>
      <c r="HQ149" s="166"/>
      <c r="HR149" s="166"/>
      <c r="HS149" s="166"/>
      <c r="HT149" s="166"/>
      <c r="HU149" s="166"/>
      <c r="HV149" s="166"/>
      <c r="HW149" s="166"/>
      <c r="HX149" s="166"/>
      <c r="HY149" s="166"/>
      <c r="HZ149" s="166"/>
      <c r="IA149" s="166"/>
      <c r="IB149" s="166"/>
      <c r="IC149" s="166"/>
      <c r="ID149" s="166"/>
      <c r="IE149" s="166"/>
      <c r="IF149" s="166"/>
      <c r="IG149" s="166"/>
      <c r="IH149" s="166"/>
      <c r="II149" s="166"/>
      <c r="IJ149" s="166"/>
      <c r="IK149" s="166"/>
      <c r="IL149" s="166"/>
      <c r="IM149" s="166"/>
      <c r="IN149" s="166"/>
      <c r="IO149" s="166"/>
      <c r="IP149" s="166"/>
      <c r="IQ149" s="166"/>
      <c r="IR149" s="166"/>
      <c r="IS149" s="166"/>
      <c r="IT149" s="166"/>
      <c r="IU149" s="166"/>
      <c r="IV149" s="166"/>
    </row>
    <row r="150" spans="1:256" ht="17.25">
      <c r="A150" s="175" t="s">
        <v>422</v>
      </c>
      <c r="B150" s="183">
        <v>0</v>
      </c>
      <c r="C150" s="183">
        <v>0</v>
      </c>
      <c r="D150" s="173"/>
      <c r="E150" s="173"/>
      <c r="F150" s="174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  <c r="GB150" s="166"/>
      <c r="GC150" s="166"/>
      <c r="GD150" s="166"/>
      <c r="GE150" s="166"/>
      <c r="GF150" s="166"/>
      <c r="GG150" s="166"/>
      <c r="GH150" s="166"/>
      <c r="GI150" s="166"/>
      <c r="GJ150" s="166"/>
      <c r="GK150" s="166"/>
      <c r="GL150" s="166"/>
      <c r="GM150" s="166"/>
      <c r="GN150" s="166"/>
      <c r="GO150" s="166"/>
      <c r="GP150" s="166"/>
      <c r="GQ150" s="166"/>
      <c r="GR150" s="166"/>
      <c r="GS150" s="166"/>
      <c r="GT150" s="166"/>
      <c r="GU150" s="166"/>
      <c r="GV150" s="166"/>
      <c r="GW150" s="166"/>
      <c r="GX150" s="166"/>
      <c r="GY150" s="166"/>
      <c r="GZ150" s="166"/>
      <c r="HA150" s="166"/>
      <c r="HB150" s="166"/>
      <c r="HC150" s="166"/>
      <c r="HD150" s="166"/>
      <c r="HE150" s="166"/>
      <c r="HF150" s="166"/>
      <c r="HG150" s="166"/>
      <c r="HH150" s="166"/>
      <c r="HI150" s="166"/>
      <c r="HJ150" s="166"/>
      <c r="HK150" s="166"/>
      <c r="HL150" s="166"/>
      <c r="HM150" s="166"/>
      <c r="HN150" s="166"/>
      <c r="HO150" s="166"/>
      <c r="HP150" s="166"/>
      <c r="HQ150" s="166"/>
      <c r="HR150" s="166"/>
      <c r="HS150" s="166"/>
      <c r="HT150" s="166"/>
      <c r="HU150" s="166"/>
      <c r="HV150" s="166"/>
      <c r="HW150" s="166"/>
      <c r="HX150" s="166"/>
      <c r="HY150" s="166"/>
      <c r="HZ150" s="166"/>
      <c r="IA150" s="166"/>
      <c r="IB150" s="166"/>
      <c r="IC150" s="166"/>
      <c r="ID150" s="166"/>
      <c r="IE150" s="166"/>
      <c r="IF150" s="166"/>
      <c r="IG150" s="166"/>
      <c r="IH150" s="166"/>
      <c r="II150" s="166"/>
      <c r="IJ150" s="166"/>
      <c r="IK150" s="166"/>
      <c r="IL150" s="166"/>
      <c r="IM150" s="166"/>
      <c r="IN150" s="166"/>
      <c r="IO150" s="166"/>
      <c r="IP150" s="166"/>
      <c r="IQ150" s="166"/>
      <c r="IR150" s="166"/>
      <c r="IS150" s="166"/>
      <c r="IT150" s="166"/>
      <c r="IU150" s="166"/>
      <c r="IV150" s="166"/>
    </row>
    <row r="151" spans="1:256" ht="17.25">
      <c r="A151" s="175" t="s">
        <v>423</v>
      </c>
      <c r="B151" s="183">
        <v>0</v>
      </c>
      <c r="C151" s="183">
        <v>0</v>
      </c>
      <c r="D151" s="173"/>
      <c r="E151" s="173"/>
      <c r="F151" s="174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  <c r="GB151" s="166"/>
      <c r="GC151" s="166"/>
      <c r="GD151" s="166"/>
      <c r="GE151" s="166"/>
      <c r="GF151" s="166"/>
      <c r="GG151" s="166"/>
      <c r="GH151" s="166"/>
      <c r="GI151" s="166"/>
      <c r="GJ151" s="166"/>
      <c r="GK151" s="166"/>
      <c r="GL151" s="166"/>
      <c r="GM151" s="166"/>
      <c r="GN151" s="166"/>
      <c r="GO151" s="166"/>
      <c r="GP151" s="166"/>
      <c r="GQ151" s="166"/>
      <c r="GR151" s="166"/>
      <c r="GS151" s="166"/>
      <c r="GT151" s="166"/>
      <c r="GU151" s="166"/>
      <c r="GV151" s="166"/>
      <c r="GW151" s="166"/>
      <c r="GX151" s="166"/>
      <c r="GY151" s="166"/>
      <c r="GZ151" s="166"/>
      <c r="HA151" s="166"/>
      <c r="HB151" s="166"/>
      <c r="HC151" s="166"/>
      <c r="HD151" s="166"/>
      <c r="HE151" s="166"/>
      <c r="HF151" s="166"/>
      <c r="HG151" s="166"/>
      <c r="HH151" s="166"/>
      <c r="HI151" s="166"/>
      <c r="HJ151" s="166"/>
      <c r="HK151" s="166"/>
      <c r="HL151" s="166"/>
      <c r="HM151" s="166"/>
      <c r="HN151" s="166"/>
      <c r="HO151" s="166"/>
      <c r="HP151" s="166"/>
      <c r="HQ151" s="166"/>
      <c r="HR151" s="166"/>
      <c r="HS151" s="166"/>
      <c r="HT151" s="166"/>
      <c r="HU151" s="166"/>
      <c r="HV151" s="166"/>
      <c r="HW151" s="166"/>
      <c r="HX151" s="166"/>
      <c r="HY151" s="166"/>
      <c r="HZ151" s="166"/>
      <c r="IA151" s="166"/>
      <c r="IB151" s="166"/>
      <c r="IC151" s="166"/>
      <c r="ID151" s="166"/>
      <c r="IE151" s="166"/>
      <c r="IF151" s="166"/>
      <c r="IG151" s="166"/>
      <c r="IH151" s="166"/>
      <c r="II151" s="166"/>
      <c r="IJ151" s="166"/>
      <c r="IK151" s="166"/>
      <c r="IL151" s="166"/>
      <c r="IM151" s="166"/>
      <c r="IN151" s="166"/>
      <c r="IO151" s="166"/>
      <c r="IP151" s="166"/>
      <c r="IQ151" s="166"/>
      <c r="IR151" s="166"/>
      <c r="IS151" s="166"/>
      <c r="IT151" s="166"/>
      <c r="IU151" s="166"/>
      <c r="IV151" s="166"/>
    </row>
    <row r="152" spans="1:256" ht="17.25">
      <c r="A152" s="175" t="s">
        <v>424</v>
      </c>
      <c r="B152" s="183">
        <v>0</v>
      </c>
      <c r="C152" s="183">
        <v>0</v>
      </c>
      <c r="D152" s="173"/>
      <c r="E152" s="173"/>
      <c r="F152" s="174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6"/>
      <c r="EK152" s="166"/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6"/>
      <c r="FB152" s="166"/>
      <c r="FC152" s="166"/>
      <c r="FD152" s="166"/>
      <c r="FE152" s="166"/>
      <c r="FF152" s="166"/>
      <c r="FG152" s="166"/>
      <c r="FH152" s="166"/>
      <c r="FI152" s="166"/>
      <c r="FJ152" s="166"/>
      <c r="FK152" s="166"/>
      <c r="FL152" s="166"/>
      <c r="FM152" s="166"/>
      <c r="FN152" s="166"/>
      <c r="FO152" s="166"/>
      <c r="FP152" s="166"/>
      <c r="FQ152" s="166"/>
      <c r="FR152" s="166"/>
      <c r="FS152" s="166"/>
      <c r="FT152" s="166"/>
      <c r="FU152" s="166"/>
      <c r="FV152" s="166"/>
      <c r="FW152" s="166"/>
      <c r="FX152" s="166"/>
      <c r="FY152" s="166"/>
      <c r="FZ152" s="166"/>
      <c r="GA152" s="166"/>
      <c r="GB152" s="166"/>
      <c r="GC152" s="166"/>
      <c r="GD152" s="166"/>
      <c r="GE152" s="166"/>
      <c r="GF152" s="166"/>
      <c r="GG152" s="166"/>
      <c r="GH152" s="166"/>
      <c r="GI152" s="166"/>
      <c r="GJ152" s="166"/>
      <c r="GK152" s="166"/>
      <c r="GL152" s="166"/>
      <c r="GM152" s="166"/>
      <c r="GN152" s="166"/>
      <c r="GO152" s="166"/>
      <c r="GP152" s="166"/>
      <c r="GQ152" s="166"/>
      <c r="GR152" s="166"/>
      <c r="GS152" s="166"/>
      <c r="GT152" s="166"/>
      <c r="GU152" s="166"/>
      <c r="GV152" s="166"/>
      <c r="GW152" s="166"/>
      <c r="GX152" s="166"/>
      <c r="GY152" s="166"/>
      <c r="GZ152" s="166"/>
      <c r="HA152" s="166"/>
      <c r="HB152" s="166"/>
      <c r="HC152" s="166"/>
      <c r="HD152" s="166"/>
      <c r="HE152" s="166"/>
      <c r="HF152" s="166"/>
      <c r="HG152" s="166"/>
      <c r="HH152" s="166"/>
      <c r="HI152" s="166"/>
      <c r="HJ152" s="166"/>
      <c r="HK152" s="166"/>
      <c r="HL152" s="166"/>
      <c r="HM152" s="166"/>
      <c r="HN152" s="166"/>
      <c r="HO152" s="166"/>
      <c r="HP152" s="166"/>
      <c r="HQ152" s="166"/>
      <c r="HR152" s="166"/>
      <c r="HS152" s="166"/>
      <c r="HT152" s="166"/>
      <c r="HU152" s="166"/>
      <c r="HV152" s="166"/>
      <c r="HW152" s="166"/>
      <c r="HX152" s="166"/>
      <c r="HY152" s="166"/>
      <c r="HZ152" s="166"/>
      <c r="IA152" s="166"/>
      <c r="IB152" s="166"/>
      <c r="IC152" s="166"/>
      <c r="ID152" s="166"/>
      <c r="IE152" s="166"/>
      <c r="IF152" s="166"/>
      <c r="IG152" s="166"/>
      <c r="IH152" s="166"/>
      <c r="II152" s="166"/>
      <c r="IJ152" s="166"/>
      <c r="IK152" s="166"/>
      <c r="IL152" s="166"/>
      <c r="IM152" s="166"/>
      <c r="IN152" s="166"/>
      <c r="IO152" s="166"/>
      <c r="IP152" s="166"/>
      <c r="IQ152" s="166"/>
      <c r="IR152" s="166"/>
      <c r="IS152" s="166"/>
      <c r="IT152" s="166"/>
      <c r="IU152" s="166"/>
      <c r="IV152" s="166"/>
    </row>
    <row r="153" spans="1:256" ht="17.25">
      <c r="A153" s="175" t="s">
        <v>425</v>
      </c>
      <c r="B153" s="183">
        <v>0</v>
      </c>
      <c r="C153" s="183">
        <v>0</v>
      </c>
      <c r="D153" s="173"/>
      <c r="E153" s="173"/>
      <c r="F153" s="174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6"/>
      <c r="GC153" s="166"/>
      <c r="GD153" s="166"/>
      <c r="GE153" s="166"/>
      <c r="GF153" s="166"/>
      <c r="GG153" s="166"/>
      <c r="GH153" s="166"/>
      <c r="GI153" s="166"/>
      <c r="GJ153" s="166"/>
      <c r="GK153" s="166"/>
      <c r="GL153" s="166"/>
      <c r="GM153" s="166"/>
      <c r="GN153" s="166"/>
      <c r="GO153" s="166"/>
      <c r="GP153" s="166"/>
      <c r="GQ153" s="166"/>
      <c r="GR153" s="166"/>
      <c r="GS153" s="166"/>
      <c r="GT153" s="166"/>
      <c r="GU153" s="166"/>
      <c r="GV153" s="166"/>
      <c r="GW153" s="166"/>
      <c r="GX153" s="166"/>
      <c r="GY153" s="166"/>
      <c r="GZ153" s="166"/>
      <c r="HA153" s="166"/>
      <c r="HB153" s="166"/>
      <c r="HC153" s="166"/>
      <c r="HD153" s="166"/>
      <c r="HE153" s="166"/>
      <c r="HF153" s="166"/>
      <c r="HG153" s="166"/>
      <c r="HH153" s="166"/>
      <c r="HI153" s="166"/>
      <c r="HJ153" s="166"/>
      <c r="HK153" s="166"/>
      <c r="HL153" s="166"/>
      <c r="HM153" s="166"/>
      <c r="HN153" s="166"/>
      <c r="HO153" s="166"/>
      <c r="HP153" s="166"/>
      <c r="HQ153" s="166"/>
      <c r="HR153" s="166"/>
      <c r="HS153" s="166"/>
      <c r="HT153" s="166"/>
      <c r="HU153" s="166"/>
      <c r="HV153" s="166"/>
      <c r="HW153" s="166"/>
      <c r="HX153" s="166"/>
      <c r="HY153" s="166"/>
      <c r="HZ153" s="166"/>
      <c r="IA153" s="166"/>
      <c r="IB153" s="166"/>
      <c r="IC153" s="166"/>
      <c r="ID153" s="166"/>
      <c r="IE153" s="166"/>
      <c r="IF153" s="166"/>
      <c r="IG153" s="166"/>
      <c r="IH153" s="166"/>
      <c r="II153" s="166"/>
      <c r="IJ153" s="166"/>
      <c r="IK153" s="166"/>
      <c r="IL153" s="166"/>
      <c r="IM153" s="166"/>
      <c r="IN153" s="166"/>
      <c r="IO153" s="166"/>
      <c r="IP153" s="166"/>
      <c r="IQ153" s="166"/>
      <c r="IR153" s="166"/>
      <c r="IS153" s="166"/>
      <c r="IT153" s="166"/>
      <c r="IU153" s="166"/>
      <c r="IV153" s="166"/>
    </row>
    <row r="154" spans="1:256" ht="17.25">
      <c r="A154" s="175" t="s">
        <v>426</v>
      </c>
      <c r="B154" s="183">
        <v>0</v>
      </c>
      <c r="C154" s="183">
        <v>0</v>
      </c>
      <c r="D154" s="173"/>
      <c r="E154" s="173"/>
      <c r="F154" s="174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DI154" s="166"/>
      <c r="DJ154" s="166"/>
      <c r="DK154" s="166"/>
      <c r="DL154" s="166"/>
      <c r="DM154" s="166"/>
      <c r="DN154" s="166"/>
      <c r="DO154" s="166"/>
      <c r="DP154" s="166"/>
      <c r="DQ154" s="166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6"/>
      <c r="EB154" s="166"/>
      <c r="EC154" s="166"/>
      <c r="ED154" s="166"/>
      <c r="EE154" s="166"/>
      <c r="EF154" s="166"/>
      <c r="EG154" s="166"/>
      <c r="EH154" s="166"/>
      <c r="EI154" s="166"/>
      <c r="EJ154" s="166"/>
      <c r="EK154" s="166"/>
      <c r="EL154" s="166"/>
      <c r="EM154" s="166"/>
      <c r="EN154" s="166"/>
      <c r="EO154" s="166"/>
      <c r="EP154" s="166"/>
      <c r="EQ154" s="166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6"/>
      <c r="FB154" s="166"/>
      <c r="FC154" s="166"/>
      <c r="FD154" s="166"/>
      <c r="FE154" s="166"/>
      <c r="FF154" s="166"/>
      <c r="FG154" s="166"/>
      <c r="FH154" s="166"/>
      <c r="FI154" s="166"/>
      <c r="FJ154" s="166"/>
      <c r="FK154" s="166"/>
      <c r="FL154" s="166"/>
      <c r="FM154" s="166"/>
      <c r="FN154" s="166"/>
      <c r="FO154" s="166"/>
      <c r="FP154" s="166"/>
      <c r="FQ154" s="166"/>
      <c r="FR154" s="166"/>
      <c r="FS154" s="166"/>
      <c r="FT154" s="166"/>
      <c r="FU154" s="166"/>
      <c r="FV154" s="166"/>
      <c r="FW154" s="166"/>
      <c r="FX154" s="166"/>
      <c r="FY154" s="166"/>
      <c r="FZ154" s="166"/>
      <c r="GA154" s="166"/>
      <c r="GB154" s="166"/>
      <c r="GC154" s="166"/>
      <c r="GD154" s="166"/>
      <c r="GE154" s="166"/>
      <c r="GF154" s="166"/>
      <c r="GG154" s="166"/>
      <c r="GH154" s="166"/>
      <c r="GI154" s="166"/>
      <c r="GJ154" s="166"/>
      <c r="GK154" s="166"/>
      <c r="GL154" s="166"/>
      <c r="GM154" s="166"/>
      <c r="GN154" s="166"/>
      <c r="GO154" s="166"/>
      <c r="GP154" s="166"/>
      <c r="GQ154" s="166"/>
      <c r="GR154" s="166"/>
      <c r="GS154" s="166"/>
      <c r="GT154" s="166"/>
      <c r="GU154" s="166"/>
      <c r="GV154" s="166"/>
      <c r="GW154" s="166"/>
      <c r="GX154" s="166"/>
      <c r="GY154" s="166"/>
      <c r="GZ154" s="166"/>
      <c r="HA154" s="166"/>
      <c r="HB154" s="166"/>
      <c r="HC154" s="166"/>
      <c r="HD154" s="166"/>
      <c r="HE154" s="166"/>
      <c r="HF154" s="166"/>
      <c r="HG154" s="166"/>
      <c r="HH154" s="166"/>
      <c r="HI154" s="166"/>
      <c r="HJ154" s="166"/>
      <c r="HK154" s="166"/>
      <c r="HL154" s="166"/>
      <c r="HM154" s="166"/>
      <c r="HN154" s="166"/>
      <c r="HO154" s="166"/>
      <c r="HP154" s="166"/>
      <c r="HQ154" s="166"/>
      <c r="HR154" s="166"/>
      <c r="HS154" s="166"/>
      <c r="HT154" s="166"/>
      <c r="HU154" s="166"/>
      <c r="HV154" s="166"/>
      <c r="HW154" s="166"/>
      <c r="HX154" s="166"/>
      <c r="HY154" s="166"/>
      <c r="HZ154" s="166"/>
      <c r="IA154" s="166"/>
      <c r="IB154" s="166"/>
      <c r="IC154" s="166"/>
      <c r="ID154" s="166"/>
      <c r="IE154" s="166"/>
      <c r="IF154" s="166"/>
      <c r="IG154" s="166"/>
      <c r="IH154" s="166"/>
      <c r="II154" s="166"/>
      <c r="IJ154" s="166"/>
      <c r="IK154" s="166"/>
      <c r="IL154" s="166"/>
      <c r="IM154" s="166"/>
      <c r="IN154" s="166"/>
      <c r="IO154" s="166"/>
      <c r="IP154" s="166"/>
      <c r="IQ154" s="166"/>
      <c r="IR154" s="166"/>
      <c r="IS154" s="166"/>
      <c r="IT154" s="166"/>
      <c r="IU154" s="166"/>
      <c r="IV154" s="166"/>
    </row>
    <row r="155" spans="1:256" ht="17.25">
      <c r="A155" s="175" t="s">
        <v>427</v>
      </c>
      <c r="B155" s="183">
        <v>5012.88</v>
      </c>
      <c r="C155" s="183">
        <v>2889.11</v>
      </c>
      <c r="D155" s="173"/>
      <c r="E155" s="173"/>
      <c r="F155" s="174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  <c r="GB155" s="166"/>
      <c r="GC155" s="166"/>
      <c r="GD155" s="166"/>
      <c r="GE155" s="166"/>
      <c r="GF155" s="166"/>
      <c r="GG155" s="166"/>
      <c r="GH155" s="166"/>
      <c r="GI155" s="166"/>
      <c r="GJ155" s="166"/>
      <c r="GK155" s="166"/>
      <c r="GL155" s="166"/>
      <c r="GM155" s="166"/>
      <c r="GN155" s="166"/>
      <c r="GO155" s="166"/>
      <c r="GP155" s="166"/>
      <c r="GQ155" s="166"/>
      <c r="GR155" s="166"/>
      <c r="GS155" s="166"/>
      <c r="GT155" s="166"/>
      <c r="GU155" s="166"/>
      <c r="GV155" s="166"/>
      <c r="GW155" s="166"/>
      <c r="GX155" s="166"/>
      <c r="GY155" s="166"/>
      <c r="GZ155" s="166"/>
      <c r="HA155" s="166"/>
      <c r="HB155" s="166"/>
      <c r="HC155" s="166"/>
      <c r="HD155" s="166"/>
      <c r="HE155" s="166"/>
      <c r="HF155" s="166"/>
      <c r="HG155" s="166"/>
      <c r="HH155" s="166"/>
      <c r="HI155" s="166"/>
      <c r="HJ155" s="166"/>
      <c r="HK155" s="166"/>
      <c r="HL155" s="166"/>
      <c r="HM155" s="166"/>
      <c r="HN155" s="166"/>
      <c r="HO155" s="166"/>
      <c r="HP155" s="166"/>
      <c r="HQ155" s="166"/>
      <c r="HR155" s="166"/>
      <c r="HS155" s="166"/>
      <c r="HT155" s="166"/>
      <c r="HU155" s="166"/>
      <c r="HV155" s="166"/>
      <c r="HW155" s="166"/>
      <c r="HX155" s="166"/>
      <c r="HY155" s="166"/>
      <c r="HZ155" s="166"/>
      <c r="IA155" s="166"/>
      <c r="IB155" s="166"/>
      <c r="IC155" s="166"/>
      <c r="ID155" s="166"/>
      <c r="IE155" s="166"/>
      <c r="IF155" s="166"/>
      <c r="IG155" s="166"/>
      <c r="IH155" s="166"/>
      <c r="II155" s="166"/>
      <c r="IJ155" s="166"/>
      <c r="IK155" s="166"/>
      <c r="IL155" s="166"/>
      <c r="IM155" s="166"/>
      <c r="IN155" s="166"/>
      <c r="IO155" s="166"/>
      <c r="IP155" s="166"/>
      <c r="IQ155" s="166"/>
      <c r="IR155" s="166"/>
      <c r="IS155" s="166"/>
      <c r="IT155" s="166"/>
      <c r="IU155" s="166"/>
      <c r="IV155" s="166"/>
    </row>
    <row r="156" spans="1:256" ht="17.25">
      <c r="A156" s="175" t="s">
        <v>428</v>
      </c>
      <c r="B156" s="183">
        <v>0</v>
      </c>
      <c r="C156" s="183">
        <v>0</v>
      </c>
      <c r="D156" s="173"/>
      <c r="E156" s="173"/>
      <c r="F156" s="174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166"/>
      <c r="DP156" s="166"/>
      <c r="DQ156" s="166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6"/>
      <c r="EN156" s="166"/>
      <c r="EO156" s="166"/>
      <c r="EP156" s="166"/>
      <c r="EQ156" s="166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6"/>
      <c r="FB156" s="166"/>
      <c r="FC156" s="166"/>
      <c r="FD156" s="166"/>
      <c r="FE156" s="166"/>
      <c r="FF156" s="166"/>
      <c r="FG156" s="166"/>
      <c r="FH156" s="166"/>
      <c r="FI156" s="166"/>
      <c r="FJ156" s="166"/>
      <c r="FK156" s="166"/>
      <c r="FL156" s="166"/>
      <c r="FM156" s="166"/>
      <c r="FN156" s="166"/>
      <c r="FO156" s="166"/>
      <c r="FP156" s="166"/>
      <c r="FQ156" s="166"/>
      <c r="FR156" s="166"/>
      <c r="FS156" s="166"/>
      <c r="FT156" s="166"/>
      <c r="FU156" s="166"/>
      <c r="FV156" s="166"/>
      <c r="FW156" s="166"/>
      <c r="FX156" s="166"/>
      <c r="FY156" s="166"/>
      <c r="FZ156" s="166"/>
      <c r="GA156" s="166"/>
      <c r="GB156" s="166"/>
      <c r="GC156" s="166"/>
      <c r="GD156" s="166"/>
      <c r="GE156" s="166"/>
      <c r="GF156" s="166"/>
      <c r="GG156" s="166"/>
      <c r="GH156" s="166"/>
      <c r="GI156" s="166"/>
      <c r="GJ156" s="166"/>
      <c r="GK156" s="166"/>
      <c r="GL156" s="166"/>
      <c r="GM156" s="166"/>
      <c r="GN156" s="166"/>
      <c r="GO156" s="166"/>
      <c r="GP156" s="166"/>
      <c r="GQ156" s="166"/>
      <c r="GR156" s="166"/>
      <c r="GS156" s="166"/>
      <c r="GT156" s="166"/>
      <c r="GU156" s="166"/>
      <c r="GV156" s="166"/>
      <c r="GW156" s="166"/>
      <c r="GX156" s="166"/>
      <c r="GY156" s="166"/>
      <c r="GZ156" s="166"/>
      <c r="HA156" s="166"/>
      <c r="HB156" s="166"/>
      <c r="HC156" s="166"/>
      <c r="HD156" s="166"/>
      <c r="HE156" s="166"/>
      <c r="HF156" s="166"/>
      <c r="HG156" s="166"/>
      <c r="HH156" s="166"/>
      <c r="HI156" s="166"/>
      <c r="HJ156" s="166"/>
      <c r="HK156" s="166"/>
      <c r="HL156" s="166"/>
      <c r="HM156" s="166"/>
      <c r="HN156" s="166"/>
      <c r="HO156" s="166"/>
      <c r="HP156" s="166"/>
      <c r="HQ156" s="166"/>
      <c r="HR156" s="166"/>
      <c r="HS156" s="166"/>
      <c r="HT156" s="166"/>
      <c r="HU156" s="166"/>
      <c r="HV156" s="166"/>
      <c r="HW156" s="166"/>
      <c r="HX156" s="166"/>
      <c r="HY156" s="166"/>
      <c r="HZ156" s="166"/>
      <c r="IA156" s="166"/>
      <c r="IB156" s="166"/>
      <c r="IC156" s="166"/>
      <c r="ID156" s="166"/>
      <c r="IE156" s="166"/>
      <c r="IF156" s="166"/>
      <c r="IG156" s="166"/>
      <c r="IH156" s="166"/>
      <c r="II156" s="166"/>
      <c r="IJ156" s="166"/>
      <c r="IK156" s="166"/>
      <c r="IL156" s="166"/>
      <c r="IM156" s="166"/>
      <c r="IN156" s="166"/>
      <c r="IO156" s="166"/>
      <c r="IP156" s="166"/>
      <c r="IQ156" s="166"/>
      <c r="IR156" s="166"/>
      <c r="IS156" s="166"/>
      <c r="IT156" s="166"/>
      <c r="IU156" s="166"/>
      <c r="IV156" s="166"/>
    </row>
    <row r="157" spans="1:256" ht="17.25">
      <c r="A157" s="175" t="s">
        <v>429</v>
      </c>
      <c r="B157" s="183">
        <v>0</v>
      </c>
      <c r="C157" s="183">
        <v>12207.3</v>
      </c>
      <c r="D157" s="173"/>
      <c r="E157" s="173"/>
      <c r="F157" s="174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6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6"/>
      <c r="HE157" s="166"/>
      <c r="HF157" s="166"/>
      <c r="HG157" s="166"/>
      <c r="HH157" s="166"/>
      <c r="HI157" s="166"/>
      <c r="HJ157" s="166"/>
      <c r="HK157" s="166"/>
      <c r="HL157" s="166"/>
      <c r="HM157" s="166"/>
      <c r="HN157" s="166"/>
      <c r="HO157" s="166"/>
      <c r="HP157" s="166"/>
      <c r="HQ157" s="166"/>
      <c r="HR157" s="166"/>
      <c r="HS157" s="166"/>
      <c r="HT157" s="166"/>
      <c r="HU157" s="166"/>
      <c r="HV157" s="166"/>
      <c r="HW157" s="166"/>
      <c r="HX157" s="166"/>
      <c r="HY157" s="166"/>
      <c r="HZ157" s="166"/>
      <c r="IA157" s="166"/>
      <c r="IB157" s="166"/>
      <c r="IC157" s="166"/>
      <c r="ID157" s="166"/>
      <c r="IE157" s="166"/>
      <c r="IF157" s="166"/>
      <c r="IG157" s="166"/>
      <c r="IH157" s="166"/>
      <c r="II157" s="166"/>
      <c r="IJ157" s="166"/>
      <c r="IK157" s="166"/>
      <c r="IL157" s="166"/>
      <c r="IM157" s="166"/>
      <c r="IN157" s="166"/>
      <c r="IO157" s="166"/>
      <c r="IP157" s="166"/>
      <c r="IQ157" s="166"/>
      <c r="IR157" s="166"/>
      <c r="IS157" s="166"/>
      <c r="IT157" s="166"/>
      <c r="IU157" s="166"/>
      <c r="IV157" s="166"/>
    </row>
    <row r="158" spans="1:256" ht="17.25">
      <c r="A158" s="175" t="s">
        <v>430</v>
      </c>
      <c r="B158" s="183">
        <v>0</v>
      </c>
      <c r="C158" s="183">
        <v>558.64</v>
      </c>
      <c r="D158" s="173"/>
      <c r="E158" s="173"/>
      <c r="F158" s="174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6"/>
      <c r="GC158" s="166"/>
      <c r="GD158" s="166"/>
      <c r="GE158" s="166"/>
      <c r="GF158" s="166"/>
      <c r="GG158" s="166"/>
      <c r="GH158" s="166"/>
      <c r="GI158" s="166"/>
      <c r="GJ158" s="166"/>
      <c r="GK158" s="166"/>
      <c r="GL158" s="166"/>
      <c r="GM158" s="166"/>
      <c r="GN158" s="166"/>
      <c r="GO158" s="166"/>
      <c r="GP158" s="166"/>
      <c r="GQ158" s="166"/>
      <c r="GR158" s="166"/>
      <c r="GS158" s="166"/>
      <c r="GT158" s="166"/>
      <c r="GU158" s="166"/>
      <c r="GV158" s="166"/>
      <c r="GW158" s="166"/>
      <c r="GX158" s="166"/>
      <c r="GY158" s="166"/>
      <c r="GZ158" s="166"/>
      <c r="HA158" s="166"/>
      <c r="HB158" s="166"/>
      <c r="HC158" s="166"/>
      <c r="HD158" s="166"/>
      <c r="HE158" s="166"/>
      <c r="HF158" s="166"/>
      <c r="HG158" s="166"/>
      <c r="HH158" s="166"/>
      <c r="HI158" s="166"/>
      <c r="HJ158" s="166"/>
      <c r="HK158" s="166"/>
      <c r="HL158" s="166"/>
      <c r="HM158" s="166"/>
      <c r="HN158" s="166"/>
      <c r="HO158" s="166"/>
      <c r="HP158" s="166"/>
      <c r="HQ158" s="166"/>
      <c r="HR158" s="166"/>
      <c r="HS158" s="166"/>
      <c r="HT158" s="166"/>
      <c r="HU158" s="166"/>
      <c r="HV158" s="166"/>
      <c r="HW158" s="166"/>
      <c r="HX158" s="166"/>
      <c r="HY158" s="166"/>
      <c r="HZ158" s="166"/>
      <c r="IA158" s="166"/>
      <c r="IB158" s="166"/>
      <c r="IC158" s="166"/>
      <c r="ID158" s="166"/>
      <c r="IE158" s="166"/>
      <c r="IF158" s="166"/>
      <c r="IG158" s="166"/>
      <c r="IH158" s="166"/>
      <c r="II158" s="166"/>
      <c r="IJ158" s="166"/>
      <c r="IK158" s="166"/>
      <c r="IL158" s="166"/>
      <c r="IM158" s="166"/>
      <c r="IN158" s="166"/>
      <c r="IO158" s="166"/>
      <c r="IP158" s="166"/>
      <c r="IQ158" s="166"/>
      <c r="IR158" s="166"/>
      <c r="IS158" s="166"/>
      <c r="IT158" s="166"/>
      <c r="IU158" s="166"/>
      <c r="IV158" s="166"/>
    </row>
    <row r="159" spans="1:256" ht="17.25">
      <c r="A159" s="175" t="s">
        <v>431</v>
      </c>
      <c r="B159" s="183">
        <v>0</v>
      </c>
      <c r="C159" s="183">
        <v>437.52</v>
      </c>
      <c r="D159" s="173"/>
      <c r="E159" s="173"/>
      <c r="F159" s="174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6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6"/>
      <c r="GC159" s="166"/>
      <c r="GD159" s="166"/>
      <c r="GE159" s="166"/>
      <c r="GF159" s="166"/>
      <c r="GG159" s="166"/>
      <c r="GH159" s="166"/>
      <c r="GI159" s="166"/>
      <c r="GJ159" s="166"/>
      <c r="GK159" s="166"/>
      <c r="GL159" s="166"/>
      <c r="GM159" s="166"/>
      <c r="GN159" s="166"/>
      <c r="GO159" s="166"/>
      <c r="GP159" s="166"/>
      <c r="GQ159" s="166"/>
      <c r="GR159" s="166"/>
      <c r="GS159" s="166"/>
      <c r="GT159" s="166"/>
      <c r="GU159" s="166"/>
      <c r="GV159" s="166"/>
      <c r="GW159" s="166"/>
      <c r="GX159" s="166"/>
      <c r="GY159" s="166"/>
      <c r="GZ159" s="166"/>
      <c r="HA159" s="166"/>
      <c r="HB159" s="166"/>
      <c r="HC159" s="166"/>
      <c r="HD159" s="166"/>
      <c r="HE159" s="166"/>
      <c r="HF159" s="166"/>
      <c r="HG159" s="166"/>
      <c r="HH159" s="166"/>
      <c r="HI159" s="166"/>
      <c r="HJ159" s="166"/>
      <c r="HK159" s="166"/>
      <c r="HL159" s="166"/>
      <c r="HM159" s="166"/>
      <c r="HN159" s="166"/>
      <c r="HO159" s="166"/>
      <c r="HP159" s="166"/>
      <c r="HQ159" s="166"/>
      <c r="HR159" s="166"/>
      <c r="HS159" s="166"/>
      <c r="HT159" s="166"/>
      <c r="HU159" s="166"/>
      <c r="HV159" s="166"/>
      <c r="HW159" s="166"/>
      <c r="HX159" s="166"/>
      <c r="HY159" s="166"/>
      <c r="HZ159" s="166"/>
      <c r="IA159" s="166"/>
      <c r="IB159" s="166"/>
      <c r="IC159" s="166"/>
      <c r="ID159" s="166"/>
      <c r="IE159" s="166"/>
      <c r="IF159" s="166"/>
      <c r="IG159" s="166"/>
      <c r="IH159" s="166"/>
      <c r="II159" s="166"/>
      <c r="IJ159" s="166"/>
      <c r="IK159" s="166"/>
      <c r="IL159" s="166"/>
      <c r="IM159" s="166"/>
      <c r="IN159" s="166"/>
      <c r="IO159" s="166"/>
      <c r="IP159" s="166"/>
      <c r="IQ159" s="166"/>
      <c r="IR159" s="166"/>
      <c r="IS159" s="166"/>
      <c r="IT159" s="166"/>
      <c r="IU159" s="166"/>
      <c r="IV159" s="166"/>
    </row>
    <row r="160" spans="1:256" ht="17.25">
      <c r="A160" s="175" t="s">
        <v>432</v>
      </c>
      <c r="B160" s="183">
        <v>0</v>
      </c>
      <c r="C160" s="183">
        <v>429</v>
      </c>
      <c r="D160" s="173"/>
      <c r="E160" s="173"/>
      <c r="F160" s="174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6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6"/>
      <c r="GC160" s="166"/>
      <c r="GD160" s="166"/>
      <c r="GE160" s="166"/>
      <c r="GF160" s="166"/>
      <c r="GG160" s="166"/>
      <c r="GH160" s="166"/>
      <c r="GI160" s="166"/>
      <c r="GJ160" s="166"/>
      <c r="GK160" s="166"/>
      <c r="GL160" s="166"/>
      <c r="GM160" s="166"/>
      <c r="GN160" s="166"/>
      <c r="GO160" s="166"/>
      <c r="GP160" s="166"/>
      <c r="GQ160" s="166"/>
      <c r="GR160" s="166"/>
      <c r="GS160" s="166"/>
      <c r="GT160" s="166"/>
      <c r="GU160" s="166"/>
      <c r="GV160" s="166"/>
      <c r="GW160" s="166"/>
      <c r="GX160" s="166"/>
      <c r="GY160" s="166"/>
      <c r="GZ160" s="166"/>
      <c r="HA160" s="166"/>
      <c r="HB160" s="166"/>
      <c r="HC160" s="166"/>
      <c r="HD160" s="166"/>
      <c r="HE160" s="166"/>
      <c r="HF160" s="166"/>
      <c r="HG160" s="166"/>
      <c r="HH160" s="166"/>
      <c r="HI160" s="166"/>
      <c r="HJ160" s="166"/>
      <c r="HK160" s="166"/>
      <c r="HL160" s="166"/>
      <c r="HM160" s="166"/>
      <c r="HN160" s="166"/>
      <c r="HO160" s="166"/>
      <c r="HP160" s="166"/>
      <c r="HQ160" s="166"/>
      <c r="HR160" s="166"/>
      <c r="HS160" s="166"/>
      <c r="HT160" s="166"/>
      <c r="HU160" s="166"/>
      <c r="HV160" s="166"/>
      <c r="HW160" s="166"/>
      <c r="HX160" s="166"/>
      <c r="HY160" s="166"/>
      <c r="HZ160" s="166"/>
      <c r="IA160" s="166"/>
      <c r="IB160" s="166"/>
      <c r="IC160" s="166"/>
      <c r="ID160" s="166"/>
      <c r="IE160" s="166"/>
      <c r="IF160" s="166"/>
      <c r="IG160" s="166"/>
      <c r="IH160" s="166"/>
      <c r="II160" s="166"/>
      <c r="IJ160" s="166"/>
      <c r="IK160" s="166"/>
      <c r="IL160" s="166"/>
      <c r="IM160" s="166"/>
      <c r="IN160" s="166"/>
      <c r="IO160" s="166"/>
      <c r="IP160" s="166"/>
      <c r="IQ160" s="166"/>
      <c r="IR160" s="166"/>
      <c r="IS160" s="166"/>
      <c r="IT160" s="166"/>
      <c r="IU160" s="166"/>
      <c r="IV160" s="166"/>
    </row>
    <row r="161" spans="1:256" ht="17.25">
      <c r="A161" s="175" t="s">
        <v>433</v>
      </c>
      <c r="B161" s="183">
        <v>0</v>
      </c>
      <c r="C161" s="183">
        <v>27806.96</v>
      </c>
      <c r="D161" s="173"/>
      <c r="E161" s="173"/>
      <c r="F161" s="174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6"/>
      <c r="IN161" s="166"/>
      <c r="IO161" s="166"/>
      <c r="IP161" s="166"/>
      <c r="IQ161" s="166"/>
      <c r="IR161" s="166"/>
      <c r="IS161" s="166"/>
      <c r="IT161" s="166"/>
      <c r="IU161" s="166"/>
      <c r="IV161" s="166"/>
    </row>
    <row r="162" spans="1:256" ht="17.25">
      <c r="A162" s="175" t="s">
        <v>434</v>
      </c>
      <c r="B162" s="183">
        <v>0</v>
      </c>
      <c r="C162" s="183">
        <v>26912.04</v>
      </c>
      <c r="D162" s="173"/>
      <c r="E162" s="173"/>
      <c r="F162" s="174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6"/>
      <c r="GC162" s="166"/>
      <c r="GD162" s="166"/>
      <c r="GE162" s="166"/>
      <c r="GF162" s="166"/>
      <c r="GG162" s="166"/>
      <c r="GH162" s="166"/>
      <c r="GI162" s="166"/>
      <c r="GJ162" s="166"/>
      <c r="GK162" s="166"/>
      <c r="GL162" s="166"/>
      <c r="GM162" s="166"/>
      <c r="GN162" s="166"/>
      <c r="GO162" s="166"/>
      <c r="GP162" s="166"/>
      <c r="GQ162" s="166"/>
      <c r="GR162" s="166"/>
      <c r="GS162" s="166"/>
      <c r="GT162" s="166"/>
      <c r="GU162" s="166"/>
      <c r="GV162" s="166"/>
      <c r="GW162" s="166"/>
      <c r="GX162" s="166"/>
      <c r="GY162" s="166"/>
      <c r="GZ162" s="166"/>
      <c r="HA162" s="166"/>
      <c r="HB162" s="166"/>
      <c r="HC162" s="166"/>
      <c r="HD162" s="166"/>
      <c r="HE162" s="166"/>
      <c r="HF162" s="166"/>
      <c r="HG162" s="166"/>
      <c r="HH162" s="166"/>
      <c r="HI162" s="166"/>
      <c r="HJ162" s="166"/>
      <c r="HK162" s="166"/>
      <c r="HL162" s="166"/>
      <c r="HM162" s="166"/>
      <c r="HN162" s="166"/>
      <c r="HO162" s="166"/>
      <c r="HP162" s="166"/>
      <c r="HQ162" s="166"/>
      <c r="HR162" s="166"/>
      <c r="HS162" s="166"/>
      <c r="HT162" s="166"/>
      <c r="HU162" s="166"/>
      <c r="HV162" s="166"/>
      <c r="HW162" s="166"/>
      <c r="HX162" s="166"/>
      <c r="HY162" s="166"/>
      <c r="HZ162" s="166"/>
      <c r="IA162" s="166"/>
      <c r="IB162" s="166"/>
      <c r="IC162" s="166"/>
      <c r="ID162" s="166"/>
      <c r="IE162" s="166"/>
      <c r="IF162" s="166"/>
      <c r="IG162" s="166"/>
      <c r="IH162" s="166"/>
      <c r="II162" s="166"/>
      <c r="IJ162" s="166"/>
      <c r="IK162" s="166"/>
      <c r="IL162" s="166"/>
      <c r="IM162" s="166"/>
      <c r="IN162" s="166"/>
      <c r="IO162" s="166"/>
      <c r="IP162" s="166"/>
      <c r="IQ162" s="166"/>
      <c r="IR162" s="166"/>
      <c r="IS162" s="166"/>
      <c r="IT162" s="166"/>
      <c r="IU162" s="166"/>
      <c r="IV162" s="166"/>
    </row>
    <row r="163" spans="1:256" ht="17.25">
      <c r="A163" s="177" t="s">
        <v>44</v>
      </c>
      <c r="B163" s="173">
        <f>SUM(B145:B162)</f>
        <v>2485844.71</v>
      </c>
      <c r="C163" s="173">
        <f>SUM(C145:C162)</f>
        <v>2577818.9099999997</v>
      </c>
      <c r="D163" s="173">
        <f>C163-B163</f>
        <v>91974.19999999972</v>
      </c>
      <c r="E163" s="178">
        <f>D163/B163</f>
        <v>0.03699917361290027</v>
      </c>
      <c r="F163" s="174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6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6"/>
      <c r="HE163" s="166"/>
      <c r="HF163" s="166"/>
      <c r="HG163" s="166"/>
      <c r="HH163" s="166"/>
      <c r="HI163" s="166"/>
      <c r="HJ163" s="166"/>
      <c r="HK163" s="166"/>
      <c r="HL163" s="166"/>
      <c r="HM163" s="166"/>
      <c r="HN163" s="166"/>
      <c r="HO163" s="166"/>
      <c r="HP163" s="166"/>
      <c r="HQ163" s="166"/>
      <c r="HR163" s="166"/>
      <c r="HS163" s="166"/>
      <c r="HT163" s="166"/>
      <c r="HU163" s="166"/>
      <c r="HV163" s="166"/>
      <c r="HW163" s="166"/>
      <c r="HX163" s="166"/>
      <c r="HY163" s="166"/>
      <c r="HZ163" s="166"/>
      <c r="IA163" s="166"/>
      <c r="IB163" s="166"/>
      <c r="IC163" s="166"/>
      <c r="ID163" s="166"/>
      <c r="IE163" s="166"/>
      <c r="IF163" s="166"/>
      <c r="IG163" s="166"/>
      <c r="IH163" s="166"/>
      <c r="II163" s="166"/>
      <c r="IJ163" s="166"/>
      <c r="IK163" s="166"/>
      <c r="IL163" s="166"/>
      <c r="IM163" s="166"/>
      <c r="IN163" s="166"/>
      <c r="IO163" s="166"/>
      <c r="IP163" s="166"/>
      <c r="IQ163" s="166"/>
      <c r="IR163" s="166"/>
      <c r="IS163" s="166"/>
      <c r="IT163" s="166"/>
      <c r="IU163" s="166"/>
      <c r="IV163" s="166"/>
    </row>
    <row r="164" spans="1:256" ht="17.25">
      <c r="A164" s="179" t="s">
        <v>435</v>
      </c>
      <c r="B164" s="186">
        <v>18200</v>
      </c>
      <c r="C164" s="186">
        <v>20744.5</v>
      </c>
      <c r="D164" s="180" t="s">
        <v>10</v>
      </c>
      <c r="E164" s="181" t="s">
        <v>10</v>
      </c>
      <c r="F164" s="174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  <c r="FH164" s="166"/>
      <c r="FI164" s="166"/>
      <c r="FJ164" s="166"/>
      <c r="FK164" s="166"/>
      <c r="FL164" s="166"/>
      <c r="FM164" s="166"/>
      <c r="FN164" s="166"/>
      <c r="FO164" s="166"/>
      <c r="FP164" s="166"/>
      <c r="FQ164" s="166"/>
      <c r="FR164" s="166"/>
      <c r="FS164" s="166"/>
      <c r="FT164" s="166"/>
      <c r="FU164" s="166"/>
      <c r="FV164" s="166"/>
      <c r="FW164" s="166"/>
      <c r="FX164" s="166"/>
      <c r="FY164" s="166"/>
      <c r="FZ164" s="166"/>
      <c r="GA164" s="166"/>
      <c r="GB164" s="166"/>
      <c r="GC164" s="166"/>
      <c r="GD164" s="166"/>
      <c r="GE164" s="166"/>
      <c r="GF164" s="166"/>
      <c r="GG164" s="166"/>
      <c r="GH164" s="166"/>
      <c r="GI164" s="166"/>
      <c r="GJ164" s="166"/>
      <c r="GK164" s="166"/>
      <c r="GL164" s="166"/>
      <c r="GM164" s="166"/>
      <c r="GN164" s="166"/>
      <c r="GO164" s="166"/>
      <c r="GP164" s="166"/>
      <c r="GQ164" s="166"/>
      <c r="GR164" s="166"/>
      <c r="GS164" s="166"/>
      <c r="GT164" s="166"/>
      <c r="GU164" s="166"/>
      <c r="GV164" s="166"/>
      <c r="GW164" s="166"/>
      <c r="GX164" s="166"/>
      <c r="GY164" s="166"/>
      <c r="GZ164" s="166"/>
      <c r="HA164" s="166"/>
      <c r="HB164" s="166"/>
      <c r="HC164" s="166"/>
      <c r="HD164" s="166"/>
      <c r="HE164" s="166"/>
      <c r="HF164" s="166"/>
      <c r="HG164" s="166"/>
      <c r="HH164" s="166"/>
      <c r="HI164" s="166"/>
      <c r="HJ164" s="166"/>
      <c r="HK164" s="166"/>
      <c r="HL164" s="166"/>
      <c r="HM164" s="166"/>
      <c r="HN164" s="166"/>
      <c r="HO164" s="166"/>
      <c r="HP164" s="166"/>
      <c r="HQ164" s="166"/>
      <c r="HR164" s="166"/>
      <c r="HS164" s="166"/>
      <c r="HT164" s="166"/>
      <c r="HU164" s="166"/>
      <c r="HV164" s="166"/>
      <c r="HW164" s="166"/>
      <c r="HX164" s="166"/>
      <c r="HY164" s="166"/>
      <c r="HZ164" s="166"/>
      <c r="IA164" s="166"/>
      <c r="IB164" s="166"/>
      <c r="IC164" s="166"/>
      <c r="ID164" s="166"/>
      <c r="IE164" s="166"/>
      <c r="IF164" s="166"/>
      <c r="IG164" s="166"/>
      <c r="IH164" s="166"/>
      <c r="II164" s="166"/>
      <c r="IJ164" s="166"/>
      <c r="IK164" s="166"/>
      <c r="IL164" s="166"/>
      <c r="IM164" s="166"/>
      <c r="IN164" s="166"/>
      <c r="IO164" s="166"/>
      <c r="IP164" s="166"/>
      <c r="IQ164" s="166"/>
      <c r="IR164" s="166"/>
      <c r="IS164" s="166"/>
      <c r="IT164" s="166"/>
      <c r="IU164" s="166"/>
      <c r="IV164" s="166"/>
    </row>
    <row r="165" spans="1:256" ht="17.25">
      <c r="A165" s="175" t="s">
        <v>436</v>
      </c>
      <c r="B165" s="183">
        <v>9152.5</v>
      </c>
      <c r="C165" s="183">
        <v>41.11</v>
      </c>
      <c r="D165" s="173" t="s">
        <v>10</v>
      </c>
      <c r="E165" s="178" t="s">
        <v>9</v>
      </c>
      <c r="F165" s="174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6"/>
      <c r="BY165" s="166"/>
      <c r="BZ165" s="166"/>
      <c r="CA165" s="166"/>
      <c r="CB165" s="166"/>
      <c r="CC165" s="166"/>
      <c r="CD165" s="166"/>
      <c r="CE165" s="166"/>
      <c r="CF165" s="166"/>
      <c r="CG165" s="166"/>
      <c r="CH165" s="166"/>
      <c r="CI165" s="166"/>
      <c r="CJ165" s="166"/>
      <c r="CK165" s="166"/>
      <c r="CL165" s="166"/>
      <c r="CM165" s="166"/>
      <c r="CN165" s="166"/>
      <c r="CO165" s="166"/>
      <c r="CP165" s="166"/>
      <c r="CQ165" s="166"/>
      <c r="CR165" s="166"/>
      <c r="CS165" s="166"/>
      <c r="CT165" s="166"/>
      <c r="CU165" s="166"/>
      <c r="CV165" s="166"/>
      <c r="CW165" s="166"/>
      <c r="CX165" s="166"/>
      <c r="CY165" s="166"/>
      <c r="CZ165" s="166"/>
      <c r="DA165" s="166"/>
      <c r="DB165" s="166"/>
      <c r="DC165" s="166"/>
      <c r="DD165" s="166"/>
      <c r="DE165" s="166"/>
      <c r="DF165" s="166"/>
      <c r="DG165" s="166"/>
      <c r="DH165" s="166"/>
      <c r="DI165" s="166"/>
      <c r="DJ165" s="166"/>
      <c r="DK165" s="166"/>
      <c r="DL165" s="166"/>
      <c r="DM165" s="166"/>
      <c r="DN165" s="166"/>
      <c r="DO165" s="166"/>
      <c r="DP165" s="166"/>
      <c r="DQ165" s="166"/>
      <c r="DR165" s="166"/>
      <c r="DS165" s="166"/>
      <c r="DT165" s="166"/>
      <c r="DU165" s="166"/>
      <c r="DV165" s="166"/>
      <c r="DW165" s="166"/>
      <c r="DX165" s="166"/>
      <c r="DY165" s="166"/>
      <c r="DZ165" s="166"/>
      <c r="EA165" s="166"/>
      <c r="EB165" s="166"/>
      <c r="EC165" s="166"/>
      <c r="ED165" s="166"/>
      <c r="EE165" s="166"/>
      <c r="EF165" s="166"/>
      <c r="EG165" s="166"/>
      <c r="EH165" s="166"/>
      <c r="EI165" s="166"/>
      <c r="EJ165" s="166"/>
      <c r="EK165" s="166"/>
      <c r="EL165" s="166"/>
      <c r="EM165" s="166"/>
      <c r="EN165" s="166"/>
      <c r="EO165" s="166"/>
      <c r="EP165" s="166"/>
      <c r="EQ165" s="166"/>
      <c r="ER165" s="166"/>
      <c r="ES165" s="166"/>
      <c r="ET165" s="166"/>
      <c r="EU165" s="166"/>
      <c r="EV165" s="166"/>
      <c r="EW165" s="166"/>
      <c r="EX165" s="166"/>
      <c r="EY165" s="166"/>
      <c r="EZ165" s="166"/>
      <c r="FA165" s="166"/>
      <c r="FB165" s="166"/>
      <c r="FC165" s="166"/>
      <c r="FD165" s="166"/>
      <c r="FE165" s="166"/>
      <c r="FF165" s="166"/>
      <c r="FG165" s="166"/>
      <c r="FH165" s="166"/>
      <c r="FI165" s="166"/>
      <c r="FJ165" s="166"/>
      <c r="FK165" s="166"/>
      <c r="FL165" s="166"/>
      <c r="FM165" s="166"/>
      <c r="FN165" s="166"/>
      <c r="FO165" s="166"/>
      <c r="FP165" s="166"/>
      <c r="FQ165" s="166"/>
      <c r="FR165" s="166"/>
      <c r="FS165" s="166"/>
      <c r="FT165" s="166"/>
      <c r="FU165" s="166"/>
      <c r="FV165" s="166"/>
      <c r="FW165" s="166"/>
      <c r="FX165" s="166"/>
      <c r="FY165" s="166"/>
      <c r="FZ165" s="166"/>
      <c r="GA165" s="166"/>
      <c r="GB165" s="166"/>
      <c r="GC165" s="166"/>
      <c r="GD165" s="166"/>
      <c r="GE165" s="166"/>
      <c r="GF165" s="166"/>
      <c r="GG165" s="166"/>
      <c r="GH165" s="166"/>
      <c r="GI165" s="166"/>
      <c r="GJ165" s="166"/>
      <c r="GK165" s="166"/>
      <c r="GL165" s="166"/>
      <c r="GM165" s="166"/>
      <c r="GN165" s="166"/>
      <c r="GO165" s="166"/>
      <c r="GP165" s="166"/>
      <c r="GQ165" s="166"/>
      <c r="GR165" s="166"/>
      <c r="GS165" s="166"/>
      <c r="GT165" s="166"/>
      <c r="GU165" s="166"/>
      <c r="GV165" s="166"/>
      <c r="GW165" s="166"/>
      <c r="GX165" s="166"/>
      <c r="GY165" s="166"/>
      <c r="GZ165" s="166"/>
      <c r="HA165" s="166"/>
      <c r="HB165" s="166"/>
      <c r="HC165" s="166"/>
      <c r="HD165" s="166"/>
      <c r="HE165" s="166"/>
      <c r="HF165" s="166"/>
      <c r="HG165" s="166"/>
      <c r="HH165" s="166"/>
      <c r="HI165" s="166"/>
      <c r="HJ165" s="166"/>
      <c r="HK165" s="166"/>
      <c r="HL165" s="166"/>
      <c r="HM165" s="166"/>
      <c r="HN165" s="166"/>
      <c r="HO165" s="166"/>
      <c r="HP165" s="166"/>
      <c r="HQ165" s="166"/>
      <c r="HR165" s="166"/>
      <c r="HS165" s="166"/>
      <c r="HT165" s="166"/>
      <c r="HU165" s="166"/>
      <c r="HV165" s="166"/>
      <c r="HW165" s="166"/>
      <c r="HX165" s="166"/>
      <c r="HY165" s="166"/>
      <c r="HZ165" s="166"/>
      <c r="IA165" s="166"/>
      <c r="IB165" s="166"/>
      <c r="IC165" s="166"/>
      <c r="ID165" s="166"/>
      <c r="IE165" s="166"/>
      <c r="IF165" s="166"/>
      <c r="IG165" s="166"/>
      <c r="IH165" s="166"/>
      <c r="II165" s="166"/>
      <c r="IJ165" s="166"/>
      <c r="IK165" s="166"/>
      <c r="IL165" s="166"/>
      <c r="IM165" s="166"/>
      <c r="IN165" s="166"/>
      <c r="IO165" s="166"/>
      <c r="IP165" s="166"/>
      <c r="IQ165" s="166"/>
      <c r="IR165" s="166"/>
      <c r="IS165" s="166"/>
      <c r="IT165" s="166"/>
      <c r="IU165" s="166"/>
      <c r="IV165" s="166"/>
    </row>
    <row r="166" spans="1:256" ht="17.25">
      <c r="A166" s="175" t="s">
        <v>437</v>
      </c>
      <c r="B166" s="183">
        <v>0</v>
      </c>
      <c r="C166" s="183">
        <v>0</v>
      </c>
      <c r="D166" s="173"/>
      <c r="E166" s="173"/>
      <c r="F166" s="174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6"/>
      <c r="DS166" s="166"/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6"/>
      <c r="EF166" s="166"/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6"/>
      <c r="ES166" s="166"/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6"/>
      <c r="FK166" s="166"/>
      <c r="FL166" s="166"/>
      <c r="FM166" s="166"/>
      <c r="FN166" s="166"/>
      <c r="FO166" s="166"/>
      <c r="FP166" s="166"/>
      <c r="FQ166" s="166"/>
      <c r="FR166" s="166"/>
      <c r="FS166" s="166"/>
      <c r="FT166" s="166"/>
      <c r="FU166" s="166"/>
      <c r="FV166" s="166"/>
      <c r="FW166" s="166"/>
      <c r="FX166" s="166"/>
      <c r="FY166" s="166"/>
      <c r="FZ166" s="166"/>
      <c r="GA166" s="166"/>
      <c r="GB166" s="166"/>
      <c r="GC166" s="166"/>
      <c r="GD166" s="166"/>
      <c r="GE166" s="166"/>
      <c r="GF166" s="166"/>
      <c r="GG166" s="166"/>
      <c r="GH166" s="166"/>
      <c r="GI166" s="166"/>
      <c r="GJ166" s="166"/>
      <c r="GK166" s="166"/>
      <c r="GL166" s="166"/>
      <c r="GM166" s="166"/>
      <c r="GN166" s="166"/>
      <c r="GO166" s="166"/>
      <c r="GP166" s="166"/>
      <c r="GQ166" s="166"/>
      <c r="GR166" s="166"/>
      <c r="GS166" s="166"/>
      <c r="GT166" s="166"/>
      <c r="GU166" s="166"/>
      <c r="GV166" s="166"/>
      <c r="GW166" s="166"/>
      <c r="GX166" s="166"/>
      <c r="GY166" s="166"/>
      <c r="GZ166" s="166"/>
      <c r="HA166" s="166"/>
      <c r="HB166" s="166"/>
      <c r="HC166" s="166"/>
      <c r="HD166" s="166"/>
      <c r="HE166" s="166"/>
      <c r="HF166" s="166"/>
      <c r="HG166" s="166"/>
      <c r="HH166" s="166"/>
      <c r="HI166" s="166"/>
      <c r="HJ166" s="166"/>
      <c r="HK166" s="166"/>
      <c r="HL166" s="166"/>
      <c r="HM166" s="166"/>
      <c r="HN166" s="166"/>
      <c r="HO166" s="166"/>
      <c r="HP166" s="166"/>
      <c r="HQ166" s="166"/>
      <c r="HR166" s="166"/>
      <c r="HS166" s="166"/>
      <c r="HT166" s="166"/>
      <c r="HU166" s="166"/>
      <c r="HV166" s="166"/>
      <c r="HW166" s="166"/>
      <c r="HX166" s="166"/>
      <c r="HY166" s="166"/>
      <c r="HZ166" s="166"/>
      <c r="IA166" s="166"/>
      <c r="IB166" s="166"/>
      <c r="IC166" s="166"/>
      <c r="ID166" s="166"/>
      <c r="IE166" s="166"/>
      <c r="IF166" s="166"/>
      <c r="IG166" s="166"/>
      <c r="IH166" s="166"/>
      <c r="II166" s="166"/>
      <c r="IJ166" s="166"/>
      <c r="IK166" s="166"/>
      <c r="IL166" s="166"/>
      <c r="IM166" s="166"/>
      <c r="IN166" s="166"/>
      <c r="IO166" s="166"/>
      <c r="IP166" s="166"/>
      <c r="IQ166" s="166"/>
      <c r="IR166" s="166"/>
      <c r="IS166" s="166"/>
      <c r="IT166" s="166"/>
      <c r="IU166" s="166"/>
      <c r="IV166" s="166"/>
    </row>
    <row r="167" spans="1:256" ht="17.25">
      <c r="A167" s="177" t="s">
        <v>44</v>
      </c>
      <c r="B167" s="173">
        <f>SUM(B164:B166)</f>
        <v>27352.5</v>
      </c>
      <c r="C167" s="173">
        <f>SUM(C164:C166)</f>
        <v>20785.61</v>
      </c>
      <c r="D167" s="173">
        <f>C167-B167</f>
        <v>-6566.889999999999</v>
      </c>
      <c r="E167" s="178">
        <f>D167/B167</f>
        <v>-0.2400837217804588</v>
      </c>
      <c r="F167" s="174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6"/>
      <c r="DL167" s="166"/>
      <c r="DM167" s="166"/>
      <c r="DN167" s="166"/>
      <c r="DO167" s="166"/>
      <c r="DP167" s="166"/>
      <c r="DQ167" s="166"/>
      <c r="DR167" s="166"/>
      <c r="DS167" s="166"/>
      <c r="DT167" s="166"/>
      <c r="DU167" s="166"/>
      <c r="DV167" s="166"/>
      <c r="DW167" s="166"/>
      <c r="DX167" s="166"/>
      <c r="DY167" s="166"/>
      <c r="DZ167" s="166"/>
      <c r="EA167" s="166"/>
      <c r="EB167" s="166"/>
      <c r="EC167" s="166"/>
      <c r="ED167" s="166"/>
      <c r="EE167" s="166"/>
      <c r="EF167" s="166"/>
      <c r="EG167" s="166"/>
      <c r="EH167" s="166"/>
      <c r="EI167" s="166"/>
      <c r="EJ167" s="166"/>
      <c r="EK167" s="166"/>
      <c r="EL167" s="166"/>
      <c r="EM167" s="166"/>
      <c r="EN167" s="166"/>
      <c r="EO167" s="166"/>
      <c r="EP167" s="166"/>
      <c r="EQ167" s="166"/>
      <c r="ER167" s="166"/>
      <c r="ES167" s="166"/>
      <c r="ET167" s="166"/>
      <c r="EU167" s="166"/>
      <c r="EV167" s="166"/>
      <c r="EW167" s="166"/>
      <c r="EX167" s="166"/>
      <c r="EY167" s="166"/>
      <c r="EZ167" s="166"/>
      <c r="FA167" s="166"/>
      <c r="FB167" s="166"/>
      <c r="FC167" s="166"/>
      <c r="FD167" s="166"/>
      <c r="FE167" s="166"/>
      <c r="FF167" s="166"/>
      <c r="FG167" s="166"/>
      <c r="FH167" s="166"/>
      <c r="FI167" s="166"/>
      <c r="FJ167" s="166"/>
      <c r="FK167" s="166"/>
      <c r="FL167" s="166"/>
      <c r="FM167" s="166"/>
      <c r="FN167" s="166"/>
      <c r="FO167" s="166"/>
      <c r="FP167" s="166"/>
      <c r="FQ167" s="166"/>
      <c r="FR167" s="166"/>
      <c r="FS167" s="166"/>
      <c r="FT167" s="166"/>
      <c r="FU167" s="166"/>
      <c r="FV167" s="166"/>
      <c r="FW167" s="166"/>
      <c r="FX167" s="166"/>
      <c r="FY167" s="166"/>
      <c r="FZ167" s="166"/>
      <c r="GA167" s="166"/>
      <c r="GB167" s="166"/>
      <c r="GC167" s="166"/>
      <c r="GD167" s="166"/>
      <c r="GE167" s="166"/>
      <c r="GF167" s="166"/>
      <c r="GG167" s="166"/>
      <c r="GH167" s="166"/>
      <c r="GI167" s="166"/>
      <c r="GJ167" s="166"/>
      <c r="GK167" s="166"/>
      <c r="GL167" s="166"/>
      <c r="GM167" s="166"/>
      <c r="GN167" s="166"/>
      <c r="GO167" s="166"/>
      <c r="GP167" s="166"/>
      <c r="GQ167" s="166"/>
      <c r="GR167" s="166"/>
      <c r="GS167" s="166"/>
      <c r="GT167" s="166"/>
      <c r="GU167" s="166"/>
      <c r="GV167" s="166"/>
      <c r="GW167" s="166"/>
      <c r="GX167" s="166"/>
      <c r="GY167" s="166"/>
      <c r="GZ167" s="166"/>
      <c r="HA167" s="166"/>
      <c r="HB167" s="166"/>
      <c r="HC167" s="166"/>
      <c r="HD167" s="166"/>
      <c r="HE167" s="166"/>
      <c r="HF167" s="166"/>
      <c r="HG167" s="166"/>
      <c r="HH167" s="166"/>
      <c r="HI167" s="166"/>
      <c r="HJ167" s="166"/>
      <c r="HK167" s="166"/>
      <c r="HL167" s="166"/>
      <c r="HM167" s="166"/>
      <c r="HN167" s="166"/>
      <c r="HO167" s="166"/>
      <c r="HP167" s="166"/>
      <c r="HQ167" s="166"/>
      <c r="HR167" s="166"/>
      <c r="HS167" s="166"/>
      <c r="HT167" s="166"/>
      <c r="HU167" s="166"/>
      <c r="HV167" s="166"/>
      <c r="HW167" s="166"/>
      <c r="HX167" s="166"/>
      <c r="HY167" s="166"/>
      <c r="HZ167" s="166"/>
      <c r="IA167" s="166"/>
      <c r="IB167" s="166"/>
      <c r="IC167" s="166"/>
      <c r="ID167" s="166"/>
      <c r="IE167" s="166"/>
      <c r="IF167" s="166"/>
      <c r="IG167" s="166"/>
      <c r="IH167" s="166"/>
      <c r="II167" s="166"/>
      <c r="IJ167" s="166"/>
      <c r="IK167" s="166"/>
      <c r="IL167" s="166"/>
      <c r="IM167" s="166"/>
      <c r="IN167" s="166"/>
      <c r="IO167" s="166"/>
      <c r="IP167" s="166"/>
      <c r="IQ167" s="166"/>
      <c r="IR167" s="166"/>
      <c r="IS167" s="166"/>
      <c r="IT167" s="166"/>
      <c r="IU167" s="166"/>
      <c r="IV167" s="166"/>
    </row>
    <row r="168" spans="1:256" ht="17.25">
      <c r="A168" s="179" t="s">
        <v>438</v>
      </c>
      <c r="B168" s="186">
        <v>374855175.42</v>
      </c>
      <c r="C168" s="186">
        <v>394767988.07</v>
      </c>
      <c r="D168" s="180"/>
      <c r="E168" s="180"/>
      <c r="F168" s="174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DI168" s="166"/>
      <c r="DJ168" s="166"/>
      <c r="DK168" s="166"/>
      <c r="DL168" s="166"/>
      <c r="DM168" s="166"/>
      <c r="DN168" s="166"/>
      <c r="DO168" s="166"/>
      <c r="DP168" s="166"/>
      <c r="DQ168" s="166"/>
      <c r="DR168" s="166"/>
      <c r="DS168" s="166"/>
      <c r="DT168" s="166"/>
      <c r="DU168" s="166"/>
      <c r="DV168" s="166"/>
      <c r="DW168" s="166"/>
      <c r="DX168" s="166"/>
      <c r="DY168" s="166"/>
      <c r="DZ168" s="166"/>
      <c r="EA168" s="166"/>
      <c r="EB168" s="166"/>
      <c r="EC168" s="166"/>
      <c r="ED168" s="166"/>
      <c r="EE168" s="166"/>
      <c r="EF168" s="166"/>
      <c r="EG168" s="166"/>
      <c r="EH168" s="166"/>
      <c r="EI168" s="166"/>
      <c r="EJ168" s="166"/>
      <c r="EK168" s="166"/>
      <c r="EL168" s="166"/>
      <c r="EM168" s="166"/>
      <c r="EN168" s="166"/>
      <c r="EO168" s="166"/>
      <c r="EP168" s="166"/>
      <c r="EQ168" s="166"/>
      <c r="ER168" s="166"/>
      <c r="ES168" s="166"/>
      <c r="ET168" s="166"/>
      <c r="EU168" s="166"/>
      <c r="EV168" s="166"/>
      <c r="EW168" s="166"/>
      <c r="EX168" s="166"/>
      <c r="EY168" s="166"/>
      <c r="EZ168" s="166"/>
      <c r="FA168" s="166"/>
      <c r="FB168" s="166"/>
      <c r="FC168" s="166"/>
      <c r="FD168" s="166"/>
      <c r="FE168" s="166"/>
      <c r="FF168" s="166"/>
      <c r="FG168" s="166"/>
      <c r="FH168" s="166"/>
      <c r="FI168" s="166"/>
      <c r="FJ168" s="166"/>
      <c r="FK168" s="166"/>
      <c r="FL168" s="166"/>
      <c r="FM168" s="166"/>
      <c r="FN168" s="166"/>
      <c r="FO168" s="166"/>
      <c r="FP168" s="166"/>
      <c r="FQ168" s="166"/>
      <c r="FR168" s="166"/>
      <c r="FS168" s="166"/>
      <c r="FT168" s="166"/>
      <c r="FU168" s="166"/>
      <c r="FV168" s="166"/>
      <c r="FW168" s="166"/>
      <c r="FX168" s="166"/>
      <c r="FY168" s="166"/>
      <c r="FZ168" s="166"/>
      <c r="GA168" s="166"/>
      <c r="GB168" s="166"/>
      <c r="GC168" s="166"/>
      <c r="GD168" s="166"/>
      <c r="GE168" s="166"/>
      <c r="GF168" s="166"/>
      <c r="GG168" s="166"/>
      <c r="GH168" s="166"/>
      <c r="GI168" s="166"/>
      <c r="GJ168" s="166"/>
      <c r="GK168" s="166"/>
      <c r="GL168" s="166"/>
      <c r="GM168" s="166"/>
      <c r="GN168" s="166"/>
      <c r="GO168" s="166"/>
      <c r="GP168" s="166"/>
      <c r="GQ168" s="166"/>
      <c r="GR168" s="166"/>
      <c r="GS168" s="166"/>
      <c r="GT168" s="166"/>
      <c r="GU168" s="166"/>
      <c r="GV168" s="166"/>
      <c r="GW168" s="166"/>
      <c r="GX168" s="166"/>
      <c r="GY168" s="166"/>
      <c r="GZ168" s="166"/>
      <c r="HA168" s="166"/>
      <c r="HB168" s="166"/>
      <c r="HC168" s="166"/>
      <c r="HD168" s="166"/>
      <c r="HE168" s="166"/>
      <c r="HF168" s="166"/>
      <c r="HG168" s="166"/>
      <c r="HH168" s="166"/>
      <c r="HI168" s="166"/>
      <c r="HJ168" s="166"/>
      <c r="HK168" s="166"/>
      <c r="HL168" s="166"/>
      <c r="HM168" s="166"/>
      <c r="HN168" s="166"/>
      <c r="HO168" s="166"/>
      <c r="HP168" s="166"/>
      <c r="HQ168" s="166"/>
      <c r="HR168" s="166"/>
      <c r="HS168" s="166"/>
      <c r="HT168" s="166"/>
      <c r="HU168" s="166"/>
      <c r="HV168" s="166"/>
      <c r="HW168" s="166"/>
      <c r="HX168" s="166"/>
      <c r="HY168" s="166"/>
      <c r="HZ168" s="166"/>
      <c r="IA168" s="166"/>
      <c r="IB168" s="166"/>
      <c r="IC168" s="166"/>
      <c r="ID168" s="166"/>
      <c r="IE168" s="166"/>
      <c r="IF168" s="166"/>
      <c r="IG168" s="166"/>
      <c r="IH168" s="166"/>
      <c r="II168" s="166"/>
      <c r="IJ168" s="166"/>
      <c r="IK168" s="166"/>
      <c r="IL168" s="166"/>
      <c r="IM168" s="166"/>
      <c r="IN168" s="166"/>
      <c r="IO168" s="166"/>
      <c r="IP168" s="166"/>
      <c r="IQ168" s="166"/>
      <c r="IR168" s="166"/>
      <c r="IS168" s="166"/>
      <c r="IT168" s="166"/>
      <c r="IU168" s="166"/>
      <c r="IV168" s="166"/>
    </row>
    <row r="169" spans="1:256" ht="17.25">
      <c r="A169" s="177" t="s">
        <v>44</v>
      </c>
      <c r="B169" s="173">
        <f>SUM(B168)</f>
        <v>374855175.42</v>
      </c>
      <c r="C169" s="173">
        <f>SUM(C168)</f>
        <v>394767988.07</v>
      </c>
      <c r="D169" s="173">
        <f>C169-B169</f>
        <v>19912812.649999976</v>
      </c>
      <c r="E169" s="178">
        <f>D169/B169</f>
        <v>0.05312134913887479</v>
      </c>
      <c r="F169" s="174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6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6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6"/>
      <c r="FT169" s="166"/>
      <c r="FU169" s="166"/>
      <c r="FV169" s="166"/>
      <c r="FW169" s="166"/>
      <c r="FX169" s="166"/>
      <c r="FY169" s="166"/>
      <c r="FZ169" s="166"/>
      <c r="GA169" s="166"/>
      <c r="GB169" s="166"/>
      <c r="GC169" s="166"/>
      <c r="GD169" s="166"/>
      <c r="GE169" s="166"/>
      <c r="GF169" s="166"/>
      <c r="GG169" s="166"/>
      <c r="GH169" s="166"/>
      <c r="GI169" s="166"/>
      <c r="GJ169" s="166"/>
      <c r="GK169" s="166"/>
      <c r="GL169" s="166"/>
      <c r="GM169" s="166"/>
      <c r="GN169" s="166"/>
      <c r="GO169" s="166"/>
      <c r="GP169" s="166"/>
      <c r="GQ169" s="166"/>
      <c r="GR169" s="166"/>
      <c r="GS169" s="166"/>
      <c r="GT169" s="166"/>
      <c r="GU169" s="166"/>
      <c r="GV169" s="166"/>
      <c r="GW169" s="166"/>
      <c r="GX169" s="166"/>
      <c r="GY169" s="166"/>
      <c r="GZ169" s="166"/>
      <c r="HA169" s="166"/>
      <c r="HB169" s="166"/>
      <c r="HC169" s="166"/>
      <c r="HD169" s="166"/>
      <c r="HE169" s="166"/>
      <c r="HF169" s="166"/>
      <c r="HG169" s="166"/>
      <c r="HH169" s="166"/>
      <c r="HI169" s="166"/>
      <c r="HJ169" s="166"/>
      <c r="HK169" s="166"/>
      <c r="HL169" s="166"/>
      <c r="HM169" s="166"/>
      <c r="HN169" s="166"/>
      <c r="HO169" s="166"/>
      <c r="HP169" s="166"/>
      <c r="HQ169" s="166"/>
      <c r="HR169" s="166"/>
      <c r="HS169" s="166"/>
      <c r="HT169" s="166"/>
      <c r="HU169" s="166"/>
      <c r="HV169" s="166"/>
      <c r="HW169" s="166"/>
      <c r="HX169" s="166"/>
      <c r="HY169" s="166"/>
      <c r="HZ169" s="166"/>
      <c r="IA169" s="166"/>
      <c r="IB169" s="166"/>
      <c r="IC169" s="166"/>
      <c r="ID169" s="166"/>
      <c r="IE169" s="166"/>
      <c r="IF169" s="166"/>
      <c r="IG169" s="166"/>
      <c r="IH169" s="166"/>
      <c r="II169" s="166"/>
      <c r="IJ169" s="166"/>
      <c r="IK169" s="166"/>
      <c r="IL169" s="166"/>
      <c r="IM169" s="166"/>
      <c r="IN169" s="166"/>
      <c r="IO169" s="166"/>
      <c r="IP169" s="166"/>
      <c r="IQ169" s="166"/>
      <c r="IR169" s="166"/>
      <c r="IS169" s="166"/>
      <c r="IT169" s="166"/>
      <c r="IU169" s="166"/>
      <c r="IV169" s="166"/>
    </row>
    <row r="170" spans="1:256" ht="17.25">
      <c r="A170" s="179" t="s">
        <v>439</v>
      </c>
      <c r="B170" s="180"/>
      <c r="C170" s="180"/>
      <c r="D170" s="180"/>
      <c r="E170" s="180"/>
      <c r="F170" s="174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  <c r="GF170" s="166"/>
      <c r="GG170" s="166"/>
      <c r="GH170" s="166"/>
      <c r="GI170" s="166"/>
      <c r="GJ170" s="166"/>
      <c r="GK170" s="166"/>
      <c r="GL170" s="166"/>
      <c r="GM170" s="166"/>
      <c r="GN170" s="166"/>
      <c r="GO170" s="166"/>
      <c r="GP170" s="166"/>
      <c r="GQ170" s="166"/>
      <c r="GR170" s="166"/>
      <c r="GS170" s="166"/>
      <c r="GT170" s="166"/>
      <c r="GU170" s="166"/>
      <c r="GV170" s="166"/>
      <c r="GW170" s="166"/>
      <c r="GX170" s="166"/>
      <c r="GY170" s="166"/>
      <c r="GZ170" s="166"/>
      <c r="HA170" s="166"/>
      <c r="HB170" s="166"/>
      <c r="HC170" s="166"/>
      <c r="HD170" s="166"/>
      <c r="HE170" s="166"/>
      <c r="HF170" s="166"/>
      <c r="HG170" s="166"/>
      <c r="HH170" s="166"/>
      <c r="HI170" s="166"/>
      <c r="HJ170" s="166"/>
      <c r="HK170" s="166"/>
      <c r="HL170" s="166"/>
      <c r="HM170" s="166"/>
      <c r="HN170" s="166"/>
      <c r="HO170" s="166"/>
      <c r="HP170" s="166"/>
      <c r="HQ170" s="166"/>
      <c r="HR170" s="166"/>
      <c r="HS170" s="166"/>
      <c r="HT170" s="166"/>
      <c r="HU170" s="166"/>
      <c r="HV170" s="166"/>
      <c r="HW170" s="166"/>
      <c r="HX170" s="166"/>
      <c r="HY170" s="166"/>
      <c r="HZ170" s="166"/>
      <c r="IA170" s="166"/>
      <c r="IB170" s="166"/>
      <c r="IC170" s="166"/>
      <c r="ID170" s="166"/>
      <c r="IE170" s="166"/>
      <c r="IF170" s="166"/>
      <c r="IG170" s="166"/>
      <c r="IH170" s="166"/>
      <c r="II170" s="166"/>
      <c r="IJ170" s="166"/>
      <c r="IK170" s="166"/>
      <c r="IL170" s="166"/>
      <c r="IM170" s="166"/>
      <c r="IN170" s="166"/>
      <c r="IO170" s="166"/>
      <c r="IP170" s="166"/>
      <c r="IQ170" s="166"/>
      <c r="IR170" s="166"/>
      <c r="IS170" s="166"/>
      <c r="IT170" s="166"/>
      <c r="IU170" s="166"/>
      <c r="IV170" s="166"/>
    </row>
    <row r="171" spans="1:256" ht="17.25">
      <c r="A171" s="175" t="s">
        <v>440</v>
      </c>
      <c r="B171" s="176">
        <v>11723632.56</v>
      </c>
      <c r="C171" s="176">
        <v>11055732.35</v>
      </c>
      <c r="D171" s="175"/>
      <c r="E171" s="175"/>
      <c r="F171" s="174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6"/>
      <c r="DP171" s="166"/>
      <c r="DQ171" s="166"/>
      <c r="DR171" s="166"/>
      <c r="DS171" s="166"/>
      <c r="DT171" s="166"/>
      <c r="DU171" s="166"/>
      <c r="DV171" s="166"/>
      <c r="DW171" s="166"/>
      <c r="DX171" s="166"/>
      <c r="DY171" s="166"/>
      <c r="DZ171" s="166"/>
      <c r="EA171" s="166"/>
      <c r="EB171" s="166"/>
      <c r="EC171" s="166"/>
      <c r="ED171" s="166"/>
      <c r="EE171" s="166"/>
      <c r="EF171" s="166"/>
      <c r="EG171" s="166"/>
      <c r="EH171" s="166"/>
      <c r="EI171" s="166"/>
      <c r="EJ171" s="166"/>
      <c r="EK171" s="166"/>
      <c r="EL171" s="166"/>
      <c r="EM171" s="166"/>
      <c r="EN171" s="166"/>
      <c r="EO171" s="166"/>
      <c r="EP171" s="166"/>
      <c r="EQ171" s="166"/>
      <c r="ER171" s="166"/>
      <c r="ES171" s="166"/>
      <c r="ET171" s="166"/>
      <c r="EU171" s="166"/>
      <c r="EV171" s="166"/>
      <c r="EW171" s="166"/>
      <c r="EX171" s="166"/>
      <c r="EY171" s="166"/>
      <c r="EZ171" s="166"/>
      <c r="FA171" s="166"/>
      <c r="FB171" s="166"/>
      <c r="FC171" s="166"/>
      <c r="FD171" s="166"/>
      <c r="FE171" s="166"/>
      <c r="FF171" s="166"/>
      <c r="FG171" s="166"/>
      <c r="FH171" s="166"/>
      <c r="FI171" s="166"/>
      <c r="FJ171" s="166"/>
      <c r="FK171" s="166"/>
      <c r="FL171" s="166"/>
      <c r="FM171" s="166"/>
      <c r="FN171" s="166"/>
      <c r="FO171" s="166"/>
      <c r="FP171" s="166"/>
      <c r="FQ171" s="166"/>
      <c r="FR171" s="166"/>
      <c r="FS171" s="166"/>
      <c r="FT171" s="166"/>
      <c r="FU171" s="166"/>
      <c r="FV171" s="166"/>
      <c r="FW171" s="166"/>
      <c r="FX171" s="166"/>
      <c r="FY171" s="166"/>
      <c r="FZ171" s="166"/>
      <c r="GA171" s="166"/>
      <c r="GB171" s="166"/>
      <c r="GC171" s="166"/>
      <c r="GD171" s="166"/>
      <c r="GE171" s="166"/>
      <c r="GF171" s="166"/>
      <c r="GG171" s="166"/>
      <c r="GH171" s="166"/>
      <c r="GI171" s="166"/>
      <c r="GJ171" s="166"/>
      <c r="GK171" s="166"/>
      <c r="GL171" s="166"/>
      <c r="GM171" s="166"/>
      <c r="GN171" s="166"/>
      <c r="GO171" s="166"/>
      <c r="GP171" s="166"/>
      <c r="GQ171" s="166"/>
      <c r="GR171" s="166"/>
      <c r="GS171" s="166"/>
      <c r="GT171" s="166"/>
      <c r="GU171" s="166"/>
      <c r="GV171" s="166"/>
      <c r="GW171" s="166"/>
      <c r="GX171" s="166"/>
      <c r="GY171" s="166"/>
      <c r="GZ171" s="166"/>
      <c r="HA171" s="166"/>
      <c r="HB171" s="166"/>
      <c r="HC171" s="166"/>
      <c r="HD171" s="166"/>
      <c r="HE171" s="166"/>
      <c r="HF171" s="166"/>
      <c r="HG171" s="166"/>
      <c r="HH171" s="166"/>
      <c r="HI171" s="166"/>
      <c r="HJ171" s="166"/>
      <c r="HK171" s="166"/>
      <c r="HL171" s="166"/>
      <c r="HM171" s="166"/>
      <c r="HN171" s="166"/>
      <c r="HO171" s="166"/>
      <c r="HP171" s="166"/>
      <c r="HQ171" s="166"/>
      <c r="HR171" s="166"/>
      <c r="HS171" s="166"/>
      <c r="HT171" s="166"/>
      <c r="HU171" s="166"/>
      <c r="HV171" s="166"/>
      <c r="HW171" s="166"/>
      <c r="HX171" s="166"/>
      <c r="HY171" s="166"/>
      <c r="HZ171" s="166"/>
      <c r="IA171" s="166"/>
      <c r="IB171" s="166"/>
      <c r="IC171" s="166"/>
      <c r="ID171" s="166"/>
      <c r="IE171" s="166"/>
      <c r="IF171" s="166"/>
      <c r="IG171" s="166"/>
      <c r="IH171" s="166"/>
      <c r="II171" s="166"/>
      <c r="IJ171" s="166"/>
      <c r="IK171" s="166"/>
      <c r="IL171" s="166"/>
      <c r="IM171" s="166"/>
      <c r="IN171" s="166"/>
      <c r="IO171" s="166"/>
      <c r="IP171" s="166"/>
      <c r="IQ171" s="166"/>
      <c r="IR171" s="166"/>
      <c r="IS171" s="166"/>
      <c r="IT171" s="166"/>
      <c r="IU171" s="166"/>
      <c r="IV171" s="166"/>
    </row>
    <row r="172" spans="1:256" ht="17.25">
      <c r="A172" s="175" t="s">
        <v>441</v>
      </c>
      <c r="B172" s="183">
        <v>121118.45</v>
      </c>
      <c r="C172" s="183">
        <v>48651.05</v>
      </c>
      <c r="D172" s="173"/>
      <c r="E172" s="173"/>
      <c r="F172" s="174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6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6"/>
      <c r="EB172" s="166"/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6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166"/>
      <c r="FI172" s="166"/>
      <c r="FJ172" s="166"/>
      <c r="FK172" s="166"/>
      <c r="FL172" s="166"/>
      <c r="FM172" s="166"/>
      <c r="FN172" s="166"/>
      <c r="FO172" s="166"/>
      <c r="FP172" s="166"/>
      <c r="FQ172" s="166"/>
      <c r="FR172" s="166"/>
      <c r="FS172" s="166"/>
      <c r="FT172" s="166"/>
      <c r="FU172" s="166"/>
      <c r="FV172" s="166"/>
      <c r="FW172" s="166"/>
      <c r="FX172" s="166"/>
      <c r="FY172" s="166"/>
      <c r="FZ172" s="166"/>
      <c r="GA172" s="166"/>
      <c r="GB172" s="166"/>
      <c r="GC172" s="166"/>
      <c r="GD172" s="166"/>
      <c r="GE172" s="166"/>
      <c r="GF172" s="166"/>
      <c r="GG172" s="166"/>
      <c r="GH172" s="166"/>
      <c r="GI172" s="166"/>
      <c r="GJ172" s="166"/>
      <c r="GK172" s="166"/>
      <c r="GL172" s="166"/>
      <c r="GM172" s="166"/>
      <c r="GN172" s="166"/>
      <c r="GO172" s="166"/>
      <c r="GP172" s="166"/>
      <c r="GQ172" s="166"/>
      <c r="GR172" s="166"/>
      <c r="GS172" s="166"/>
      <c r="GT172" s="166"/>
      <c r="GU172" s="166"/>
      <c r="GV172" s="166"/>
      <c r="GW172" s="166"/>
      <c r="GX172" s="166"/>
      <c r="GY172" s="166"/>
      <c r="GZ172" s="166"/>
      <c r="HA172" s="166"/>
      <c r="HB172" s="166"/>
      <c r="HC172" s="166"/>
      <c r="HD172" s="166"/>
      <c r="HE172" s="166"/>
      <c r="HF172" s="166"/>
      <c r="HG172" s="166"/>
      <c r="HH172" s="166"/>
      <c r="HI172" s="166"/>
      <c r="HJ172" s="166"/>
      <c r="HK172" s="166"/>
      <c r="HL172" s="166"/>
      <c r="HM172" s="166"/>
      <c r="HN172" s="166"/>
      <c r="HO172" s="166"/>
      <c r="HP172" s="166"/>
      <c r="HQ172" s="166"/>
      <c r="HR172" s="166"/>
      <c r="HS172" s="166"/>
      <c r="HT172" s="166"/>
      <c r="HU172" s="166"/>
      <c r="HV172" s="166"/>
      <c r="HW172" s="166"/>
      <c r="HX172" s="166"/>
      <c r="HY172" s="166"/>
      <c r="HZ172" s="166"/>
      <c r="IA172" s="166"/>
      <c r="IB172" s="166"/>
      <c r="IC172" s="166"/>
      <c r="ID172" s="166"/>
      <c r="IE172" s="166"/>
      <c r="IF172" s="166"/>
      <c r="IG172" s="166"/>
      <c r="IH172" s="166"/>
      <c r="II172" s="166"/>
      <c r="IJ172" s="166"/>
      <c r="IK172" s="166"/>
      <c r="IL172" s="166"/>
      <c r="IM172" s="166"/>
      <c r="IN172" s="166"/>
      <c r="IO172" s="166"/>
      <c r="IP172" s="166"/>
      <c r="IQ172" s="166"/>
      <c r="IR172" s="166"/>
      <c r="IS172" s="166"/>
      <c r="IT172" s="166"/>
      <c r="IU172" s="166"/>
      <c r="IV172" s="166"/>
    </row>
    <row r="173" spans="1:256" ht="17.25">
      <c r="A173" s="175" t="s">
        <v>442</v>
      </c>
      <c r="B173" s="183">
        <v>0</v>
      </c>
      <c r="C173" s="183">
        <v>0</v>
      </c>
      <c r="D173" s="173"/>
      <c r="E173" s="173"/>
      <c r="F173" s="174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DI173" s="166"/>
      <c r="DJ173" s="166"/>
      <c r="DK173" s="166"/>
      <c r="DL173" s="166"/>
      <c r="DM173" s="166"/>
      <c r="DN173" s="166"/>
      <c r="DO173" s="166"/>
      <c r="DP173" s="166"/>
      <c r="DQ173" s="166"/>
      <c r="DR173" s="166"/>
      <c r="DS173" s="166"/>
      <c r="DT173" s="166"/>
      <c r="DU173" s="166"/>
      <c r="DV173" s="166"/>
      <c r="DW173" s="166"/>
      <c r="DX173" s="166"/>
      <c r="DY173" s="166"/>
      <c r="DZ173" s="166"/>
      <c r="EA173" s="166"/>
      <c r="EB173" s="166"/>
      <c r="EC173" s="166"/>
      <c r="ED173" s="166"/>
      <c r="EE173" s="166"/>
      <c r="EF173" s="166"/>
      <c r="EG173" s="166"/>
      <c r="EH173" s="166"/>
      <c r="EI173" s="166"/>
      <c r="EJ173" s="166"/>
      <c r="EK173" s="166"/>
      <c r="EL173" s="166"/>
      <c r="EM173" s="166"/>
      <c r="EN173" s="166"/>
      <c r="EO173" s="166"/>
      <c r="EP173" s="166"/>
      <c r="EQ173" s="166"/>
      <c r="ER173" s="166"/>
      <c r="ES173" s="166"/>
      <c r="ET173" s="166"/>
      <c r="EU173" s="166"/>
      <c r="EV173" s="166"/>
      <c r="EW173" s="166"/>
      <c r="EX173" s="166"/>
      <c r="EY173" s="166"/>
      <c r="EZ173" s="166"/>
      <c r="FA173" s="166"/>
      <c r="FB173" s="166"/>
      <c r="FC173" s="166"/>
      <c r="FD173" s="166"/>
      <c r="FE173" s="166"/>
      <c r="FF173" s="166"/>
      <c r="FG173" s="166"/>
      <c r="FH173" s="166"/>
      <c r="FI173" s="166"/>
      <c r="FJ173" s="166"/>
      <c r="FK173" s="166"/>
      <c r="FL173" s="166"/>
      <c r="FM173" s="166"/>
      <c r="FN173" s="166"/>
      <c r="FO173" s="166"/>
      <c r="FP173" s="166"/>
      <c r="FQ173" s="166"/>
      <c r="FR173" s="166"/>
      <c r="FS173" s="166"/>
      <c r="FT173" s="166"/>
      <c r="FU173" s="166"/>
      <c r="FV173" s="166"/>
      <c r="FW173" s="166"/>
      <c r="FX173" s="166"/>
      <c r="FY173" s="166"/>
      <c r="FZ173" s="166"/>
      <c r="GA173" s="166"/>
      <c r="GB173" s="166"/>
      <c r="GC173" s="166"/>
      <c r="GD173" s="166"/>
      <c r="GE173" s="166"/>
      <c r="GF173" s="166"/>
      <c r="GG173" s="166"/>
      <c r="GH173" s="166"/>
      <c r="GI173" s="166"/>
      <c r="GJ173" s="166"/>
      <c r="GK173" s="166"/>
      <c r="GL173" s="166"/>
      <c r="GM173" s="166"/>
      <c r="GN173" s="166"/>
      <c r="GO173" s="166"/>
      <c r="GP173" s="166"/>
      <c r="GQ173" s="166"/>
      <c r="GR173" s="166"/>
      <c r="GS173" s="166"/>
      <c r="GT173" s="166"/>
      <c r="GU173" s="166"/>
      <c r="GV173" s="166"/>
      <c r="GW173" s="166"/>
      <c r="GX173" s="166"/>
      <c r="GY173" s="166"/>
      <c r="GZ173" s="166"/>
      <c r="HA173" s="166"/>
      <c r="HB173" s="166"/>
      <c r="HC173" s="166"/>
      <c r="HD173" s="166"/>
      <c r="HE173" s="166"/>
      <c r="HF173" s="166"/>
      <c r="HG173" s="166"/>
      <c r="HH173" s="166"/>
      <c r="HI173" s="166"/>
      <c r="HJ173" s="166"/>
      <c r="HK173" s="166"/>
      <c r="HL173" s="166"/>
      <c r="HM173" s="166"/>
      <c r="HN173" s="166"/>
      <c r="HO173" s="166"/>
      <c r="HP173" s="166"/>
      <c r="HQ173" s="166"/>
      <c r="HR173" s="166"/>
      <c r="HS173" s="166"/>
      <c r="HT173" s="166"/>
      <c r="HU173" s="166"/>
      <c r="HV173" s="166"/>
      <c r="HW173" s="166"/>
      <c r="HX173" s="166"/>
      <c r="HY173" s="166"/>
      <c r="HZ173" s="166"/>
      <c r="IA173" s="166"/>
      <c r="IB173" s="166"/>
      <c r="IC173" s="166"/>
      <c r="ID173" s="166"/>
      <c r="IE173" s="166"/>
      <c r="IF173" s="166"/>
      <c r="IG173" s="166"/>
      <c r="IH173" s="166"/>
      <c r="II173" s="166"/>
      <c r="IJ173" s="166"/>
      <c r="IK173" s="166"/>
      <c r="IL173" s="166"/>
      <c r="IM173" s="166"/>
      <c r="IN173" s="166"/>
      <c r="IO173" s="166"/>
      <c r="IP173" s="166"/>
      <c r="IQ173" s="166"/>
      <c r="IR173" s="166"/>
      <c r="IS173" s="166"/>
      <c r="IT173" s="166"/>
      <c r="IU173" s="166"/>
      <c r="IV173" s="166"/>
    </row>
    <row r="174" spans="1:256" ht="17.25">
      <c r="A174" s="175" t="s">
        <v>443</v>
      </c>
      <c r="B174" s="183">
        <v>0</v>
      </c>
      <c r="C174" s="183">
        <v>0</v>
      </c>
      <c r="D174" s="173" t="s">
        <v>10</v>
      </c>
      <c r="E174" s="178" t="s">
        <v>9</v>
      </c>
      <c r="F174" s="174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6"/>
      <c r="FM174" s="166"/>
      <c r="FN174" s="166"/>
      <c r="FO174" s="166"/>
      <c r="FP174" s="166"/>
      <c r="FQ174" s="166"/>
      <c r="FR174" s="166"/>
      <c r="FS174" s="166"/>
      <c r="FT174" s="166"/>
      <c r="FU174" s="166"/>
      <c r="FV174" s="166"/>
      <c r="FW174" s="166"/>
      <c r="FX174" s="166"/>
      <c r="FY174" s="166"/>
      <c r="FZ174" s="166"/>
      <c r="GA174" s="166"/>
      <c r="GB174" s="166"/>
      <c r="GC174" s="166"/>
      <c r="GD174" s="166"/>
      <c r="GE174" s="166"/>
      <c r="GF174" s="166"/>
      <c r="GG174" s="166"/>
      <c r="GH174" s="166"/>
      <c r="GI174" s="166"/>
      <c r="GJ174" s="166"/>
      <c r="GK174" s="166"/>
      <c r="GL174" s="166"/>
      <c r="GM174" s="166"/>
      <c r="GN174" s="166"/>
      <c r="GO174" s="166"/>
      <c r="GP174" s="166"/>
      <c r="GQ174" s="166"/>
      <c r="GR174" s="166"/>
      <c r="GS174" s="166"/>
      <c r="GT174" s="166"/>
      <c r="GU174" s="166"/>
      <c r="GV174" s="166"/>
      <c r="GW174" s="166"/>
      <c r="GX174" s="166"/>
      <c r="GY174" s="166"/>
      <c r="GZ174" s="166"/>
      <c r="HA174" s="166"/>
      <c r="HB174" s="166"/>
      <c r="HC174" s="166"/>
      <c r="HD174" s="166"/>
      <c r="HE174" s="166"/>
      <c r="HF174" s="166"/>
      <c r="HG174" s="166"/>
      <c r="HH174" s="166"/>
      <c r="HI174" s="166"/>
      <c r="HJ174" s="166"/>
      <c r="HK174" s="166"/>
      <c r="HL174" s="166"/>
      <c r="HM174" s="166"/>
      <c r="HN174" s="166"/>
      <c r="HO174" s="166"/>
      <c r="HP174" s="166"/>
      <c r="HQ174" s="166"/>
      <c r="HR174" s="166"/>
      <c r="HS174" s="166"/>
      <c r="HT174" s="166"/>
      <c r="HU174" s="166"/>
      <c r="HV174" s="166"/>
      <c r="HW174" s="166"/>
      <c r="HX174" s="166"/>
      <c r="HY174" s="166"/>
      <c r="HZ174" s="166"/>
      <c r="IA174" s="166"/>
      <c r="IB174" s="166"/>
      <c r="IC174" s="166"/>
      <c r="ID174" s="166"/>
      <c r="IE174" s="166"/>
      <c r="IF174" s="166"/>
      <c r="IG174" s="166"/>
      <c r="IH174" s="166"/>
      <c r="II174" s="166"/>
      <c r="IJ174" s="166"/>
      <c r="IK174" s="166"/>
      <c r="IL174" s="166"/>
      <c r="IM174" s="166"/>
      <c r="IN174" s="166"/>
      <c r="IO174" s="166"/>
      <c r="IP174" s="166"/>
      <c r="IQ174" s="166"/>
      <c r="IR174" s="166"/>
      <c r="IS174" s="166"/>
      <c r="IT174" s="166"/>
      <c r="IU174" s="166"/>
      <c r="IV174" s="166"/>
    </row>
    <row r="175" spans="1:256" ht="17.25">
      <c r="A175" s="175" t="s">
        <v>444</v>
      </c>
      <c r="B175" s="183">
        <v>151.5</v>
      </c>
      <c r="C175" s="183">
        <v>836.5</v>
      </c>
      <c r="D175" s="173"/>
      <c r="E175" s="173"/>
      <c r="F175" s="174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  <c r="GB175" s="166"/>
      <c r="GC175" s="166"/>
      <c r="GD175" s="166"/>
      <c r="GE175" s="166"/>
      <c r="GF175" s="166"/>
      <c r="GG175" s="166"/>
      <c r="GH175" s="166"/>
      <c r="GI175" s="166"/>
      <c r="GJ175" s="166"/>
      <c r="GK175" s="166"/>
      <c r="GL175" s="166"/>
      <c r="GM175" s="166"/>
      <c r="GN175" s="166"/>
      <c r="GO175" s="166"/>
      <c r="GP175" s="166"/>
      <c r="GQ175" s="166"/>
      <c r="GR175" s="166"/>
      <c r="GS175" s="166"/>
      <c r="GT175" s="166"/>
      <c r="GU175" s="166"/>
      <c r="GV175" s="166"/>
      <c r="GW175" s="166"/>
      <c r="GX175" s="166"/>
      <c r="GY175" s="166"/>
      <c r="GZ175" s="166"/>
      <c r="HA175" s="166"/>
      <c r="HB175" s="166"/>
      <c r="HC175" s="166"/>
      <c r="HD175" s="166"/>
      <c r="HE175" s="166"/>
      <c r="HF175" s="166"/>
      <c r="HG175" s="166"/>
      <c r="HH175" s="166"/>
      <c r="HI175" s="166"/>
      <c r="HJ175" s="166"/>
      <c r="HK175" s="166"/>
      <c r="HL175" s="166"/>
      <c r="HM175" s="166"/>
      <c r="HN175" s="166"/>
      <c r="HO175" s="166"/>
      <c r="HP175" s="166"/>
      <c r="HQ175" s="166"/>
      <c r="HR175" s="166"/>
      <c r="HS175" s="166"/>
      <c r="HT175" s="166"/>
      <c r="HU175" s="166"/>
      <c r="HV175" s="166"/>
      <c r="HW175" s="166"/>
      <c r="HX175" s="166"/>
      <c r="HY175" s="166"/>
      <c r="HZ175" s="166"/>
      <c r="IA175" s="166"/>
      <c r="IB175" s="166"/>
      <c r="IC175" s="166"/>
      <c r="ID175" s="166"/>
      <c r="IE175" s="166"/>
      <c r="IF175" s="166"/>
      <c r="IG175" s="166"/>
      <c r="IH175" s="166"/>
      <c r="II175" s="166"/>
      <c r="IJ175" s="166"/>
      <c r="IK175" s="166"/>
      <c r="IL175" s="166"/>
      <c r="IM175" s="166"/>
      <c r="IN175" s="166"/>
      <c r="IO175" s="166"/>
      <c r="IP175" s="166"/>
      <c r="IQ175" s="166"/>
      <c r="IR175" s="166"/>
      <c r="IS175" s="166"/>
      <c r="IT175" s="166"/>
      <c r="IU175" s="166"/>
      <c r="IV175" s="166"/>
    </row>
    <row r="176" spans="1:256" ht="17.25">
      <c r="A176" s="175" t="s">
        <v>445</v>
      </c>
      <c r="B176" s="183">
        <v>0</v>
      </c>
      <c r="C176" s="183">
        <v>0</v>
      </c>
      <c r="D176" s="173"/>
      <c r="E176" s="173"/>
      <c r="F176" s="174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  <c r="IU176" s="166"/>
      <c r="IV176" s="166"/>
    </row>
    <row r="177" spans="1:256" ht="17.25">
      <c r="A177" s="175" t="s">
        <v>446</v>
      </c>
      <c r="B177" s="183">
        <v>5120.95</v>
      </c>
      <c r="C177" s="183">
        <v>6596.03</v>
      </c>
      <c r="D177" s="173"/>
      <c r="E177" s="173"/>
      <c r="F177" s="174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  <c r="GB177" s="166"/>
      <c r="GC177" s="166"/>
      <c r="GD177" s="166"/>
      <c r="GE177" s="166"/>
      <c r="GF177" s="166"/>
      <c r="GG177" s="166"/>
      <c r="GH177" s="166"/>
      <c r="GI177" s="166"/>
      <c r="GJ177" s="166"/>
      <c r="GK177" s="166"/>
      <c r="GL177" s="166"/>
      <c r="GM177" s="166"/>
      <c r="GN177" s="166"/>
      <c r="GO177" s="166"/>
      <c r="GP177" s="166"/>
      <c r="GQ177" s="166"/>
      <c r="GR177" s="166"/>
      <c r="GS177" s="166"/>
      <c r="GT177" s="166"/>
      <c r="GU177" s="166"/>
      <c r="GV177" s="166"/>
      <c r="GW177" s="166"/>
      <c r="GX177" s="166"/>
      <c r="GY177" s="166"/>
      <c r="GZ177" s="166"/>
      <c r="HA177" s="166"/>
      <c r="HB177" s="166"/>
      <c r="HC177" s="166"/>
      <c r="HD177" s="166"/>
      <c r="HE177" s="166"/>
      <c r="HF177" s="166"/>
      <c r="HG177" s="166"/>
      <c r="HH177" s="166"/>
      <c r="HI177" s="166"/>
      <c r="HJ177" s="166"/>
      <c r="HK177" s="166"/>
      <c r="HL177" s="166"/>
      <c r="HM177" s="166"/>
      <c r="HN177" s="166"/>
      <c r="HO177" s="166"/>
      <c r="HP177" s="166"/>
      <c r="HQ177" s="166"/>
      <c r="HR177" s="166"/>
      <c r="HS177" s="166"/>
      <c r="HT177" s="166"/>
      <c r="HU177" s="166"/>
      <c r="HV177" s="166"/>
      <c r="HW177" s="166"/>
      <c r="HX177" s="166"/>
      <c r="HY177" s="166"/>
      <c r="HZ177" s="166"/>
      <c r="IA177" s="166"/>
      <c r="IB177" s="166"/>
      <c r="IC177" s="166"/>
      <c r="ID177" s="166"/>
      <c r="IE177" s="166"/>
      <c r="IF177" s="166"/>
      <c r="IG177" s="166"/>
      <c r="IH177" s="166"/>
      <c r="II177" s="166"/>
      <c r="IJ177" s="166"/>
      <c r="IK177" s="166"/>
      <c r="IL177" s="166"/>
      <c r="IM177" s="166"/>
      <c r="IN177" s="166"/>
      <c r="IO177" s="166"/>
      <c r="IP177" s="166"/>
      <c r="IQ177" s="166"/>
      <c r="IR177" s="166"/>
      <c r="IS177" s="166"/>
      <c r="IT177" s="166"/>
      <c r="IU177" s="166"/>
      <c r="IV177" s="166"/>
    </row>
    <row r="178" spans="1:256" ht="17.25">
      <c r="A178" s="175" t="s">
        <v>447</v>
      </c>
      <c r="B178" s="183">
        <v>2735</v>
      </c>
      <c r="C178" s="183">
        <v>3000</v>
      </c>
      <c r="D178" s="173"/>
      <c r="E178" s="173"/>
      <c r="F178" s="174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6"/>
      <c r="DR178" s="166"/>
      <c r="DS178" s="166"/>
      <c r="DT178" s="166"/>
      <c r="DU178" s="166"/>
      <c r="DV178" s="166"/>
      <c r="DW178" s="166"/>
      <c r="DX178" s="166"/>
      <c r="DY178" s="166"/>
      <c r="DZ178" s="166"/>
      <c r="EA178" s="166"/>
      <c r="EB178" s="166"/>
      <c r="EC178" s="166"/>
      <c r="ED178" s="166"/>
      <c r="EE178" s="166"/>
      <c r="EF178" s="166"/>
      <c r="EG178" s="166"/>
      <c r="EH178" s="166"/>
      <c r="EI178" s="166"/>
      <c r="EJ178" s="166"/>
      <c r="EK178" s="166"/>
      <c r="EL178" s="166"/>
      <c r="EM178" s="166"/>
      <c r="EN178" s="166"/>
      <c r="EO178" s="166"/>
      <c r="EP178" s="166"/>
      <c r="EQ178" s="166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6"/>
      <c r="FB178" s="166"/>
      <c r="FC178" s="166"/>
      <c r="FD178" s="166"/>
      <c r="FE178" s="166"/>
      <c r="FF178" s="166"/>
      <c r="FG178" s="166"/>
      <c r="FH178" s="166"/>
      <c r="FI178" s="166"/>
      <c r="FJ178" s="166"/>
      <c r="FK178" s="166"/>
      <c r="FL178" s="166"/>
      <c r="FM178" s="166"/>
      <c r="FN178" s="166"/>
      <c r="FO178" s="166"/>
      <c r="FP178" s="166"/>
      <c r="FQ178" s="166"/>
      <c r="FR178" s="166"/>
      <c r="FS178" s="166"/>
      <c r="FT178" s="166"/>
      <c r="FU178" s="166"/>
      <c r="FV178" s="166"/>
      <c r="FW178" s="166"/>
      <c r="FX178" s="166"/>
      <c r="FY178" s="166"/>
      <c r="FZ178" s="166"/>
      <c r="GA178" s="166"/>
      <c r="GB178" s="166"/>
      <c r="GC178" s="166"/>
      <c r="GD178" s="166"/>
      <c r="GE178" s="166"/>
      <c r="GF178" s="166"/>
      <c r="GG178" s="166"/>
      <c r="GH178" s="166"/>
      <c r="GI178" s="166"/>
      <c r="GJ178" s="166"/>
      <c r="GK178" s="166"/>
      <c r="GL178" s="166"/>
      <c r="GM178" s="166"/>
      <c r="GN178" s="166"/>
      <c r="GO178" s="166"/>
      <c r="GP178" s="166"/>
      <c r="GQ178" s="166"/>
      <c r="GR178" s="166"/>
      <c r="GS178" s="166"/>
      <c r="GT178" s="166"/>
      <c r="GU178" s="166"/>
      <c r="GV178" s="166"/>
      <c r="GW178" s="166"/>
      <c r="GX178" s="166"/>
      <c r="GY178" s="166"/>
      <c r="GZ178" s="166"/>
      <c r="HA178" s="166"/>
      <c r="HB178" s="166"/>
      <c r="HC178" s="166"/>
      <c r="HD178" s="166"/>
      <c r="HE178" s="166"/>
      <c r="HF178" s="166"/>
      <c r="HG178" s="166"/>
      <c r="HH178" s="166"/>
      <c r="HI178" s="166"/>
      <c r="HJ178" s="166"/>
      <c r="HK178" s="166"/>
      <c r="HL178" s="166"/>
      <c r="HM178" s="166"/>
      <c r="HN178" s="166"/>
      <c r="HO178" s="166"/>
      <c r="HP178" s="166"/>
      <c r="HQ178" s="166"/>
      <c r="HR178" s="166"/>
      <c r="HS178" s="166"/>
      <c r="HT178" s="166"/>
      <c r="HU178" s="166"/>
      <c r="HV178" s="166"/>
      <c r="HW178" s="166"/>
      <c r="HX178" s="166"/>
      <c r="HY178" s="166"/>
      <c r="HZ178" s="166"/>
      <c r="IA178" s="166"/>
      <c r="IB178" s="166"/>
      <c r="IC178" s="166"/>
      <c r="ID178" s="166"/>
      <c r="IE178" s="166"/>
      <c r="IF178" s="166"/>
      <c r="IG178" s="166"/>
      <c r="IH178" s="166"/>
      <c r="II178" s="166"/>
      <c r="IJ178" s="166"/>
      <c r="IK178" s="166"/>
      <c r="IL178" s="166"/>
      <c r="IM178" s="166"/>
      <c r="IN178" s="166"/>
      <c r="IO178" s="166"/>
      <c r="IP178" s="166"/>
      <c r="IQ178" s="166"/>
      <c r="IR178" s="166"/>
      <c r="IS178" s="166"/>
      <c r="IT178" s="166"/>
      <c r="IU178" s="166"/>
      <c r="IV178" s="166"/>
    </row>
    <row r="179" spans="1:256" ht="17.25">
      <c r="A179" s="177" t="s">
        <v>44</v>
      </c>
      <c r="B179" s="173">
        <f>SUM(B171:B178)</f>
        <v>11852758.459999999</v>
      </c>
      <c r="C179" s="173">
        <f>SUM(C171:C178)</f>
        <v>11114815.93</v>
      </c>
      <c r="D179" s="173">
        <f>C179-B179</f>
        <v>-737942.5299999993</v>
      </c>
      <c r="E179" s="178">
        <f>D179/B179</f>
        <v>-0.062259138452062865</v>
      </c>
      <c r="F179" s="174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DI179" s="166"/>
      <c r="DJ179" s="166"/>
      <c r="DK179" s="166"/>
      <c r="DL179" s="166"/>
      <c r="DM179" s="166"/>
      <c r="DN179" s="166"/>
      <c r="DO179" s="166"/>
      <c r="DP179" s="166"/>
      <c r="DQ179" s="166"/>
      <c r="DR179" s="166"/>
      <c r="DS179" s="166"/>
      <c r="DT179" s="166"/>
      <c r="DU179" s="166"/>
      <c r="DV179" s="166"/>
      <c r="DW179" s="166"/>
      <c r="DX179" s="166"/>
      <c r="DY179" s="166"/>
      <c r="DZ179" s="166"/>
      <c r="EA179" s="166"/>
      <c r="EB179" s="166"/>
      <c r="EC179" s="166"/>
      <c r="ED179" s="166"/>
      <c r="EE179" s="166"/>
      <c r="EF179" s="166"/>
      <c r="EG179" s="166"/>
      <c r="EH179" s="166"/>
      <c r="EI179" s="166"/>
      <c r="EJ179" s="166"/>
      <c r="EK179" s="166"/>
      <c r="EL179" s="166"/>
      <c r="EM179" s="166"/>
      <c r="EN179" s="166"/>
      <c r="EO179" s="166"/>
      <c r="EP179" s="166"/>
      <c r="EQ179" s="166"/>
      <c r="ER179" s="166"/>
      <c r="ES179" s="166"/>
      <c r="ET179" s="166"/>
      <c r="EU179" s="166"/>
      <c r="EV179" s="166"/>
      <c r="EW179" s="166"/>
      <c r="EX179" s="166"/>
      <c r="EY179" s="166"/>
      <c r="EZ179" s="166"/>
      <c r="FA179" s="166"/>
      <c r="FB179" s="166"/>
      <c r="FC179" s="166"/>
      <c r="FD179" s="166"/>
      <c r="FE179" s="166"/>
      <c r="FF179" s="166"/>
      <c r="FG179" s="166"/>
      <c r="FH179" s="166"/>
      <c r="FI179" s="166"/>
      <c r="FJ179" s="166"/>
      <c r="FK179" s="166"/>
      <c r="FL179" s="166"/>
      <c r="FM179" s="166"/>
      <c r="FN179" s="166"/>
      <c r="FO179" s="166"/>
      <c r="FP179" s="166"/>
      <c r="FQ179" s="166"/>
      <c r="FR179" s="166"/>
      <c r="FS179" s="166"/>
      <c r="FT179" s="166"/>
      <c r="FU179" s="166"/>
      <c r="FV179" s="166"/>
      <c r="FW179" s="166"/>
      <c r="FX179" s="166"/>
      <c r="FY179" s="166"/>
      <c r="FZ179" s="166"/>
      <c r="GA179" s="166"/>
      <c r="GB179" s="166"/>
      <c r="GC179" s="166"/>
      <c r="GD179" s="166"/>
      <c r="GE179" s="166"/>
      <c r="GF179" s="166"/>
      <c r="GG179" s="166"/>
      <c r="GH179" s="166"/>
      <c r="GI179" s="166"/>
      <c r="GJ179" s="166"/>
      <c r="GK179" s="166"/>
      <c r="GL179" s="166"/>
      <c r="GM179" s="166"/>
      <c r="GN179" s="166"/>
      <c r="GO179" s="166"/>
      <c r="GP179" s="166"/>
      <c r="GQ179" s="166"/>
      <c r="GR179" s="166"/>
      <c r="GS179" s="166"/>
      <c r="GT179" s="166"/>
      <c r="GU179" s="166"/>
      <c r="GV179" s="166"/>
      <c r="GW179" s="166"/>
      <c r="GX179" s="166"/>
      <c r="GY179" s="166"/>
      <c r="GZ179" s="166"/>
      <c r="HA179" s="166"/>
      <c r="HB179" s="166"/>
      <c r="HC179" s="166"/>
      <c r="HD179" s="166"/>
      <c r="HE179" s="166"/>
      <c r="HF179" s="166"/>
      <c r="HG179" s="166"/>
      <c r="HH179" s="166"/>
      <c r="HI179" s="166"/>
      <c r="HJ179" s="166"/>
      <c r="HK179" s="166"/>
      <c r="HL179" s="166"/>
      <c r="HM179" s="166"/>
      <c r="HN179" s="166"/>
      <c r="HO179" s="166"/>
      <c r="HP179" s="166"/>
      <c r="HQ179" s="166"/>
      <c r="HR179" s="166"/>
      <c r="HS179" s="166"/>
      <c r="HT179" s="166"/>
      <c r="HU179" s="166"/>
      <c r="HV179" s="166"/>
      <c r="HW179" s="166"/>
      <c r="HX179" s="166"/>
      <c r="HY179" s="166"/>
      <c r="HZ179" s="166"/>
      <c r="IA179" s="166"/>
      <c r="IB179" s="166"/>
      <c r="IC179" s="166"/>
      <c r="ID179" s="166"/>
      <c r="IE179" s="166"/>
      <c r="IF179" s="166"/>
      <c r="IG179" s="166"/>
      <c r="IH179" s="166"/>
      <c r="II179" s="166"/>
      <c r="IJ179" s="166"/>
      <c r="IK179" s="166"/>
      <c r="IL179" s="166"/>
      <c r="IM179" s="166"/>
      <c r="IN179" s="166"/>
      <c r="IO179" s="166"/>
      <c r="IP179" s="166"/>
      <c r="IQ179" s="166"/>
      <c r="IR179" s="166"/>
      <c r="IS179" s="166"/>
      <c r="IT179" s="166"/>
      <c r="IU179" s="166"/>
      <c r="IV179" s="166"/>
    </row>
    <row r="180" spans="1:256" ht="17.25">
      <c r="A180" s="179" t="s">
        <v>41</v>
      </c>
      <c r="B180" s="186">
        <v>49212.73</v>
      </c>
      <c r="C180" s="186">
        <v>54005</v>
      </c>
      <c r="D180" s="180"/>
      <c r="E180" s="180"/>
      <c r="F180" s="174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6"/>
      <c r="DP180" s="166"/>
      <c r="DQ180" s="166"/>
      <c r="DR180" s="166"/>
      <c r="DS180" s="166"/>
      <c r="DT180" s="166"/>
      <c r="DU180" s="166"/>
      <c r="DV180" s="166"/>
      <c r="DW180" s="166"/>
      <c r="DX180" s="166"/>
      <c r="DY180" s="166"/>
      <c r="DZ180" s="166"/>
      <c r="EA180" s="166"/>
      <c r="EB180" s="166"/>
      <c r="EC180" s="166"/>
      <c r="ED180" s="166"/>
      <c r="EE180" s="166"/>
      <c r="EF180" s="166"/>
      <c r="EG180" s="166"/>
      <c r="EH180" s="166"/>
      <c r="EI180" s="166"/>
      <c r="EJ180" s="166"/>
      <c r="EK180" s="166"/>
      <c r="EL180" s="166"/>
      <c r="EM180" s="166"/>
      <c r="EN180" s="166"/>
      <c r="EO180" s="166"/>
      <c r="EP180" s="166"/>
      <c r="EQ180" s="166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6"/>
      <c r="FB180" s="166"/>
      <c r="FC180" s="166"/>
      <c r="FD180" s="166"/>
      <c r="FE180" s="166"/>
      <c r="FF180" s="166"/>
      <c r="FG180" s="166"/>
      <c r="FH180" s="166"/>
      <c r="FI180" s="166"/>
      <c r="FJ180" s="166"/>
      <c r="FK180" s="166"/>
      <c r="FL180" s="166"/>
      <c r="FM180" s="166"/>
      <c r="FN180" s="166"/>
      <c r="FO180" s="166"/>
      <c r="FP180" s="166"/>
      <c r="FQ180" s="166"/>
      <c r="FR180" s="166"/>
      <c r="FS180" s="166"/>
      <c r="FT180" s="166"/>
      <c r="FU180" s="166"/>
      <c r="FV180" s="166"/>
      <c r="FW180" s="166"/>
      <c r="FX180" s="166"/>
      <c r="FY180" s="166"/>
      <c r="FZ180" s="166"/>
      <c r="GA180" s="166"/>
      <c r="GB180" s="166"/>
      <c r="GC180" s="166"/>
      <c r="GD180" s="166"/>
      <c r="GE180" s="166"/>
      <c r="GF180" s="166"/>
      <c r="GG180" s="166"/>
      <c r="GH180" s="166"/>
      <c r="GI180" s="166"/>
      <c r="GJ180" s="166"/>
      <c r="GK180" s="166"/>
      <c r="GL180" s="166"/>
      <c r="GM180" s="166"/>
      <c r="GN180" s="166"/>
      <c r="GO180" s="166"/>
      <c r="GP180" s="166"/>
      <c r="GQ180" s="166"/>
      <c r="GR180" s="166"/>
      <c r="GS180" s="166"/>
      <c r="GT180" s="166"/>
      <c r="GU180" s="166"/>
      <c r="GV180" s="166"/>
      <c r="GW180" s="166"/>
      <c r="GX180" s="166"/>
      <c r="GY180" s="166"/>
      <c r="GZ180" s="166"/>
      <c r="HA180" s="166"/>
      <c r="HB180" s="166"/>
      <c r="HC180" s="166"/>
      <c r="HD180" s="166"/>
      <c r="HE180" s="166"/>
      <c r="HF180" s="166"/>
      <c r="HG180" s="166"/>
      <c r="HH180" s="166"/>
      <c r="HI180" s="166"/>
      <c r="HJ180" s="166"/>
      <c r="HK180" s="166"/>
      <c r="HL180" s="166"/>
      <c r="HM180" s="166"/>
      <c r="HN180" s="166"/>
      <c r="HO180" s="166"/>
      <c r="HP180" s="166"/>
      <c r="HQ180" s="166"/>
      <c r="HR180" s="166"/>
      <c r="HS180" s="166"/>
      <c r="HT180" s="166"/>
      <c r="HU180" s="166"/>
      <c r="HV180" s="166"/>
      <c r="HW180" s="166"/>
      <c r="HX180" s="166"/>
      <c r="HY180" s="166"/>
      <c r="HZ180" s="166"/>
      <c r="IA180" s="166"/>
      <c r="IB180" s="166"/>
      <c r="IC180" s="166"/>
      <c r="ID180" s="166"/>
      <c r="IE180" s="166"/>
      <c r="IF180" s="166"/>
      <c r="IG180" s="166"/>
      <c r="IH180" s="166"/>
      <c r="II180" s="166"/>
      <c r="IJ180" s="166"/>
      <c r="IK180" s="166"/>
      <c r="IL180" s="166"/>
      <c r="IM180" s="166"/>
      <c r="IN180" s="166"/>
      <c r="IO180" s="166"/>
      <c r="IP180" s="166"/>
      <c r="IQ180" s="166"/>
      <c r="IR180" s="166"/>
      <c r="IS180" s="166"/>
      <c r="IT180" s="166"/>
      <c r="IU180" s="166"/>
      <c r="IV180" s="166"/>
    </row>
    <row r="181" spans="1:256" ht="17.25">
      <c r="A181" s="177" t="s">
        <v>44</v>
      </c>
      <c r="B181" s="173">
        <f>SUM(B180:B180)</f>
        <v>49212.73</v>
      </c>
      <c r="C181" s="173">
        <f>SUM(C180:C180)</f>
        <v>54005</v>
      </c>
      <c r="D181" s="173">
        <f>C181-B181</f>
        <v>4792.269999999997</v>
      </c>
      <c r="E181" s="178">
        <f>D181/B181</f>
        <v>0.09737866604839839</v>
      </c>
      <c r="F181" s="174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6"/>
      <c r="DP181" s="166"/>
      <c r="DQ181" s="166"/>
      <c r="DR181" s="166"/>
      <c r="DS181" s="166"/>
      <c r="DT181" s="166"/>
      <c r="DU181" s="166"/>
      <c r="DV181" s="166"/>
      <c r="DW181" s="166"/>
      <c r="DX181" s="166"/>
      <c r="DY181" s="166"/>
      <c r="DZ181" s="166"/>
      <c r="EA181" s="166"/>
      <c r="EB181" s="166"/>
      <c r="EC181" s="166"/>
      <c r="ED181" s="166"/>
      <c r="EE181" s="166"/>
      <c r="EF181" s="166"/>
      <c r="EG181" s="166"/>
      <c r="EH181" s="166"/>
      <c r="EI181" s="166"/>
      <c r="EJ181" s="166"/>
      <c r="EK181" s="166"/>
      <c r="EL181" s="166"/>
      <c r="EM181" s="166"/>
      <c r="EN181" s="166"/>
      <c r="EO181" s="166"/>
      <c r="EP181" s="166"/>
      <c r="EQ181" s="166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166"/>
      <c r="FI181" s="166"/>
      <c r="FJ181" s="166"/>
      <c r="FK181" s="166"/>
      <c r="FL181" s="166"/>
      <c r="FM181" s="166"/>
      <c r="FN181" s="166"/>
      <c r="FO181" s="166"/>
      <c r="FP181" s="166"/>
      <c r="FQ181" s="166"/>
      <c r="FR181" s="166"/>
      <c r="FS181" s="166"/>
      <c r="FT181" s="166"/>
      <c r="FU181" s="166"/>
      <c r="FV181" s="166"/>
      <c r="FW181" s="166"/>
      <c r="FX181" s="166"/>
      <c r="FY181" s="166"/>
      <c r="FZ181" s="166"/>
      <c r="GA181" s="166"/>
      <c r="GB181" s="166"/>
      <c r="GC181" s="166"/>
      <c r="GD181" s="166"/>
      <c r="GE181" s="166"/>
      <c r="GF181" s="166"/>
      <c r="GG181" s="166"/>
      <c r="GH181" s="166"/>
      <c r="GI181" s="166"/>
      <c r="GJ181" s="166"/>
      <c r="GK181" s="166"/>
      <c r="GL181" s="166"/>
      <c r="GM181" s="166"/>
      <c r="GN181" s="166"/>
      <c r="GO181" s="166"/>
      <c r="GP181" s="166"/>
      <c r="GQ181" s="166"/>
      <c r="GR181" s="166"/>
      <c r="GS181" s="166"/>
      <c r="GT181" s="166"/>
      <c r="GU181" s="166"/>
      <c r="GV181" s="166"/>
      <c r="GW181" s="166"/>
      <c r="GX181" s="166"/>
      <c r="GY181" s="166"/>
      <c r="GZ181" s="166"/>
      <c r="HA181" s="166"/>
      <c r="HB181" s="166"/>
      <c r="HC181" s="166"/>
      <c r="HD181" s="166"/>
      <c r="HE181" s="166"/>
      <c r="HF181" s="166"/>
      <c r="HG181" s="166"/>
      <c r="HH181" s="166"/>
      <c r="HI181" s="166"/>
      <c r="HJ181" s="166"/>
      <c r="HK181" s="166"/>
      <c r="HL181" s="166"/>
      <c r="HM181" s="166"/>
      <c r="HN181" s="166"/>
      <c r="HO181" s="166"/>
      <c r="HP181" s="166"/>
      <c r="HQ181" s="166"/>
      <c r="HR181" s="166"/>
      <c r="HS181" s="166"/>
      <c r="HT181" s="166"/>
      <c r="HU181" s="166"/>
      <c r="HV181" s="166"/>
      <c r="HW181" s="166"/>
      <c r="HX181" s="166"/>
      <c r="HY181" s="166"/>
      <c r="HZ181" s="166"/>
      <c r="IA181" s="166"/>
      <c r="IB181" s="166"/>
      <c r="IC181" s="166"/>
      <c r="ID181" s="166"/>
      <c r="IE181" s="166"/>
      <c r="IF181" s="166"/>
      <c r="IG181" s="166"/>
      <c r="IH181" s="166"/>
      <c r="II181" s="166"/>
      <c r="IJ181" s="166"/>
      <c r="IK181" s="166"/>
      <c r="IL181" s="166"/>
      <c r="IM181" s="166"/>
      <c r="IN181" s="166"/>
      <c r="IO181" s="166"/>
      <c r="IP181" s="166"/>
      <c r="IQ181" s="166"/>
      <c r="IR181" s="166"/>
      <c r="IS181" s="166"/>
      <c r="IT181" s="166"/>
      <c r="IU181" s="166"/>
      <c r="IV181" s="166"/>
    </row>
    <row r="182" spans="1:256" ht="17.25">
      <c r="A182" s="179" t="s">
        <v>42</v>
      </c>
      <c r="B182" s="186">
        <v>25879.2</v>
      </c>
      <c r="C182" s="186">
        <v>21312.01</v>
      </c>
      <c r="D182" s="180"/>
      <c r="E182" s="180"/>
      <c r="F182" s="174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6"/>
      <c r="DP182" s="166"/>
      <c r="DQ182" s="166"/>
      <c r="DR182" s="166"/>
      <c r="DS182" s="166"/>
      <c r="DT182" s="166"/>
      <c r="DU182" s="166"/>
      <c r="DV182" s="166"/>
      <c r="DW182" s="166"/>
      <c r="DX182" s="166"/>
      <c r="DY182" s="166"/>
      <c r="DZ182" s="166"/>
      <c r="EA182" s="166"/>
      <c r="EB182" s="166"/>
      <c r="EC182" s="166"/>
      <c r="ED182" s="166"/>
      <c r="EE182" s="166"/>
      <c r="EF182" s="166"/>
      <c r="EG182" s="166"/>
      <c r="EH182" s="166"/>
      <c r="EI182" s="166"/>
      <c r="EJ182" s="166"/>
      <c r="EK182" s="166"/>
      <c r="EL182" s="166"/>
      <c r="EM182" s="166"/>
      <c r="EN182" s="166"/>
      <c r="EO182" s="166"/>
      <c r="EP182" s="166"/>
      <c r="EQ182" s="166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6"/>
      <c r="FB182" s="166"/>
      <c r="FC182" s="166"/>
      <c r="FD182" s="166"/>
      <c r="FE182" s="166"/>
      <c r="FF182" s="166"/>
      <c r="FG182" s="166"/>
      <c r="FH182" s="166"/>
      <c r="FI182" s="166"/>
      <c r="FJ182" s="166"/>
      <c r="FK182" s="166"/>
      <c r="FL182" s="166"/>
      <c r="FM182" s="166"/>
      <c r="FN182" s="166"/>
      <c r="FO182" s="166"/>
      <c r="FP182" s="166"/>
      <c r="FQ182" s="166"/>
      <c r="FR182" s="166"/>
      <c r="FS182" s="166"/>
      <c r="FT182" s="166"/>
      <c r="FU182" s="166"/>
      <c r="FV182" s="166"/>
      <c r="FW182" s="166"/>
      <c r="FX182" s="166"/>
      <c r="FY182" s="166"/>
      <c r="FZ182" s="166"/>
      <c r="GA182" s="166"/>
      <c r="GB182" s="166"/>
      <c r="GC182" s="166"/>
      <c r="GD182" s="166"/>
      <c r="GE182" s="166"/>
      <c r="GF182" s="166"/>
      <c r="GG182" s="166"/>
      <c r="GH182" s="166"/>
      <c r="GI182" s="166"/>
      <c r="GJ182" s="166"/>
      <c r="GK182" s="166"/>
      <c r="GL182" s="166"/>
      <c r="GM182" s="166"/>
      <c r="GN182" s="166"/>
      <c r="GO182" s="166"/>
      <c r="GP182" s="166"/>
      <c r="GQ182" s="166"/>
      <c r="GR182" s="166"/>
      <c r="GS182" s="166"/>
      <c r="GT182" s="166"/>
      <c r="GU182" s="166"/>
      <c r="GV182" s="166"/>
      <c r="GW182" s="166"/>
      <c r="GX182" s="166"/>
      <c r="GY182" s="166"/>
      <c r="GZ182" s="166"/>
      <c r="HA182" s="166"/>
      <c r="HB182" s="166"/>
      <c r="HC182" s="166"/>
      <c r="HD182" s="166"/>
      <c r="HE182" s="166"/>
      <c r="HF182" s="166"/>
      <c r="HG182" s="166"/>
      <c r="HH182" s="166"/>
      <c r="HI182" s="166"/>
      <c r="HJ182" s="166"/>
      <c r="HK182" s="166"/>
      <c r="HL182" s="166"/>
      <c r="HM182" s="166"/>
      <c r="HN182" s="166"/>
      <c r="HO182" s="166"/>
      <c r="HP182" s="166"/>
      <c r="HQ182" s="166"/>
      <c r="HR182" s="166"/>
      <c r="HS182" s="166"/>
      <c r="HT182" s="166"/>
      <c r="HU182" s="166"/>
      <c r="HV182" s="166"/>
      <c r="HW182" s="166"/>
      <c r="HX182" s="166"/>
      <c r="HY182" s="166"/>
      <c r="HZ182" s="166"/>
      <c r="IA182" s="166"/>
      <c r="IB182" s="166"/>
      <c r="IC182" s="166"/>
      <c r="ID182" s="166"/>
      <c r="IE182" s="166"/>
      <c r="IF182" s="166"/>
      <c r="IG182" s="166"/>
      <c r="IH182" s="166"/>
      <c r="II182" s="166"/>
      <c r="IJ182" s="166"/>
      <c r="IK182" s="166"/>
      <c r="IL182" s="166"/>
      <c r="IM182" s="166"/>
      <c r="IN182" s="166"/>
      <c r="IO182" s="166"/>
      <c r="IP182" s="166"/>
      <c r="IQ182" s="166"/>
      <c r="IR182" s="166"/>
      <c r="IS182" s="166"/>
      <c r="IT182" s="166"/>
      <c r="IU182" s="166"/>
      <c r="IV182" s="166"/>
    </row>
    <row r="183" spans="1:256" ht="17.25">
      <c r="A183" s="177" t="s">
        <v>44</v>
      </c>
      <c r="B183" s="173">
        <f>SUM(B182:B182)</f>
        <v>25879.2</v>
      </c>
      <c r="C183" s="173">
        <f>SUM(C182:C182)</f>
        <v>21312.01</v>
      </c>
      <c r="D183" s="173">
        <f>C183-B183</f>
        <v>-4567.190000000002</v>
      </c>
      <c r="E183" s="178">
        <f>D183/B183</f>
        <v>-0.1764811122445826</v>
      </c>
      <c r="F183" s="174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6"/>
      <c r="DP183" s="166"/>
      <c r="DQ183" s="166"/>
      <c r="DR183" s="166"/>
      <c r="DS183" s="166"/>
      <c r="DT183" s="166"/>
      <c r="DU183" s="166"/>
      <c r="DV183" s="166"/>
      <c r="DW183" s="166"/>
      <c r="DX183" s="166"/>
      <c r="DY183" s="166"/>
      <c r="DZ183" s="166"/>
      <c r="EA183" s="166"/>
      <c r="EB183" s="166"/>
      <c r="EC183" s="166"/>
      <c r="ED183" s="166"/>
      <c r="EE183" s="166"/>
      <c r="EF183" s="166"/>
      <c r="EG183" s="166"/>
      <c r="EH183" s="166"/>
      <c r="EI183" s="166"/>
      <c r="EJ183" s="166"/>
      <c r="EK183" s="166"/>
      <c r="EL183" s="166"/>
      <c r="EM183" s="166"/>
      <c r="EN183" s="166"/>
      <c r="EO183" s="166"/>
      <c r="EP183" s="166"/>
      <c r="EQ183" s="166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166"/>
      <c r="FI183" s="166"/>
      <c r="FJ183" s="166"/>
      <c r="FK183" s="166"/>
      <c r="FL183" s="166"/>
      <c r="FM183" s="166"/>
      <c r="FN183" s="166"/>
      <c r="FO183" s="166"/>
      <c r="FP183" s="166"/>
      <c r="FQ183" s="166"/>
      <c r="FR183" s="166"/>
      <c r="FS183" s="166"/>
      <c r="FT183" s="166"/>
      <c r="FU183" s="166"/>
      <c r="FV183" s="166"/>
      <c r="FW183" s="166"/>
      <c r="FX183" s="166"/>
      <c r="FY183" s="166"/>
      <c r="FZ183" s="166"/>
      <c r="GA183" s="166"/>
      <c r="GB183" s="166"/>
      <c r="GC183" s="166"/>
      <c r="GD183" s="166"/>
      <c r="GE183" s="166"/>
      <c r="GF183" s="166"/>
      <c r="GG183" s="166"/>
      <c r="GH183" s="166"/>
      <c r="GI183" s="166"/>
      <c r="GJ183" s="166"/>
      <c r="GK183" s="166"/>
      <c r="GL183" s="166"/>
      <c r="GM183" s="166"/>
      <c r="GN183" s="166"/>
      <c r="GO183" s="166"/>
      <c r="GP183" s="166"/>
      <c r="GQ183" s="166"/>
      <c r="GR183" s="166"/>
      <c r="GS183" s="166"/>
      <c r="GT183" s="166"/>
      <c r="GU183" s="166"/>
      <c r="GV183" s="166"/>
      <c r="GW183" s="166"/>
      <c r="GX183" s="166"/>
      <c r="GY183" s="166"/>
      <c r="GZ183" s="166"/>
      <c r="HA183" s="166"/>
      <c r="HB183" s="166"/>
      <c r="HC183" s="166"/>
      <c r="HD183" s="166"/>
      <c r="HE183" s="166"/>
      <c r="HF183" s="166"/>
      <c r="HG183" s="166"/>
      <c r="HH183" s="166"/>
      <c r="HI183" s="166"/>
      <c r="HJ183" s="166"/>
      <c r="HK183" s="166"/>
      <c r="HL183" s="166"/>
      <c r="HM183" s="166"/>
      <c r="HN183" s="166"/>
      <c r="HO183" s="166"/>
      <c r="HP183" s="166"/>
      <c r="HQ183" s="166"/>
      <c r="HR183" s="166"/>
      <c r="HS183" s="166"/>
      <c r="HT183" s="166"/>
      <c r="HU183" s="166"/>
      <c r="HV183" s="166"/>
      <c r="HW183" s="166"/>
      <c r="HX183" s="166"/>
      <c r="HY183" s="166"/>
      <c r="HZ183" s="166"/>
      <c r="IA183" s="166"/>
      <c r="IB183" s="166"/>
      <c r="IC183" s="166"/>
      <c r="ID183" s="166"/>
      <c r="IE183" s="166"/>
      <c r="IF183" s="166"/>
      <c r="IG183" s="166"/>
      <c r="IH183" s="166"/>
      <c r="II183" s="166"/>
      <c r="IJ183" s="166"/>
      <c r="IK183" s="166"/>
      <c r="IL183" s="166"/>
      <c r="IM183" s="166"/>
      <c r="IN183" s="166"/>
      <c r="IO183" s="166"/>
      <c r="IP183" s="166"/>
      <c r="IQ183" s="166"/>
      <c r="IR183" s="166"/>
      <c r="IS183" s="166"/>
      <c r="IT183" s="166"/>
      <c r="IU183" s="166"/>
      <c r="IV183" s="166"/>
    </row>
    <row r="184" spans="1:256" ht="17.25">
      <c r="A184" s="172" t="s">
        <v>448</v>
      </c>
      <c r="B184" s="172">
        <f>B7+B10+B15+B24+B33+B38+B48+B64+B82+B84+B88+B95+B123+B143+B163+B167+B169+B179+B181+B183</f>
        <v>617038704.4900001</v>
      </c>
      <c r="C184" s="172">
        <f>C7+C10+C15+C24+C33+C38+C48+C64+C82+C84+C88+C95+C123+C143+C163+C167+C169+C179+C181+C183</f>
        <v>636213755.81</v>
      </c>
      <c r="D184" s="172">
        <f>C184-B184</f>
        <v>19175051.319999814</v>
      </c>
      <c r="E184" s="187">
        <f>D184/B184</f>
        <v>0.0310759295656316</v>
      </c>
      <c r="F184" s="174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166"/>
      <c r="FS184" s="166"/>
      <c r="FT184" s="166"/>
      <c r="FU184" s="166"/>
      <c r="FV184" s="166"/>
      <c r="FW184" s="166"/>
      <c r="FX184" s="166"/>
      <c r="FY184" s="166"/>
      <c r="FZ184" s="166"/>
      <c r="GA184" s="166"/>
      <c r="GB184" s="166"/>
      <c r="GC184" s="166"/>
      <c r="GD184" s="166"/>
      <c r="GE184" s="166"/>
      <c r="GF184" s="166"/>
      <c r="GG184" s="166"/>
      <c r="GH184" s="166"/>
      <c r="GI184" s="166"/>
      <c r="GJ184" s="166"/>
      <c r="GK184" s="166"/>
      <c r="GL184" s="166"/>
      <c r="GM184" s="166"/>
      <c r="GN184" s="166"/>
      <c r="GO184" s="166"/>
      <c r="GP184" s="166"/>
      <c r="GQ184" s="166"/>
      <c r="GR184" s="166"/>
      <c r="GS184" s="166"/>
      <c r="GT184" s="166"/>
      <c r="GU184" s="166"/>
      <c r="GV184" s="166"/>
      <c r="GW184" s="166"/>
      <c r="GX184" s="166"/>
      <c r="GY184" s="166"/>
      <c r="GZ184" s="166"/>
      <c r="HA184" s="166"/>
      <c r="HB184" s="166"/>
      <c r="HC184" s="166"/>
      <c r="HD184" s="166"/>
      <c r="HE184" s="166"/>
      <c r="HF184" s="166"/>
      <c r="HG184" s="166"/>
      <c r="HH184" s="166"/>
      <c r="HI184" s="166"/>
      <c r="HJ184" s="166"/>
      <c r="HK184" s="166"/>
      <c r="HL184" s="166"/>
      <c r="HM184" s="166"/>
      <c r="HN184" s="166"/>
      <c r="HO184" s="166"/>
      <c r="HP184" s="166"/>
      <c r="HQ184" s="166"/>
      <c r="HR184" s="166"/>
      <c r="HS184" s="166"/>
      <c r="HT184" s="166"/>
      <c r="HU184" s="166"/>
      <c r="HV184" s="166"/>
      <c r="HW184" s="166"/>
      <c r="HX184" s="166"/>
      <c r="HY184" s="166"/>
      <c r="HZ184" s="166"/>
      <c r="IA184" s="166"/>
      <c r="IB184" s="166"/>
      <c r="IC184" s="166"/>
      <c r="ID184" s="166"/>
      <c r="IE184" s="166"/>
      <c r="IF184" s="166"/>
      <c r="IG184" s="166"/>
      <c r="IH184" s="166"/>
      <c r="II184" s="166"/>
      <c r="IJ184" s="166"/>
      <c r="IK184" s="166"/>
      <c r="IL184" s="166"/>
      <c r="IM184" s="166"/>
      <c r="IN184" s="166"/>
      <c r="IO184" s="166"/>
      <c r="IP184" s="166"/>
      <c r="IQ184" s="166"/>
      <c r="IR184" s="166"/>
      <c r="IS184" s="166"/>
      <c r="IT184" s="166"/>
      <c r="IU184" s="166"/>
      <c r="IV184" s="166"/>
    </row>
    <row r="185" spans="1:5" ht="12.75">
      <c r="A185" s="188"/>
      <c r="B185" s="188"/>
      <c r="C185" s="189"/>
      <c r="D185" s="190"/>
      <c r="E185" s="190"/>
    </row>
    <row r="191" ht="12.75">
      <c r="A191" s="191" t="s">
        <v>48</v>
      </c>
    </row>
    <row r="192" ht="12.75">
      <c r="A192" s="191" t="s">
        <v>449</v>
      </c>
    </row>
    <row r="193" ht="12.75">
      <c r="A193" s="191" t="s">
        <v>450</v>
      </c>
    </row>
    <row r="194" ht="12.75">
      <c r="A194" s="191" t="s">
        <v>451</v>
      </c>
    </row>
    <row r="195" ht="12.75">
      <c r="A195" s="191" t="s">
        <v>452</v>
      </c>
    </row>
    <row r="196" ht="12.75">
      <c r="A196" s="191" t="s">
        <v>453</v>
      </c>
    </row>
    <row r="197" ht="12.75">
      <c r="A197" s="191" t="s">
        <v>454</v>
      </c>
    </row>
    <row r="198" ht="12.75">
      <c r="A198" s="191" t="s">
        <v>455</v>
      </c>
    </row>
    <row r="199" ht="12.75">
      <c r="A199" s="191" t="s">
        <v>456</v>
      </c>
    </row>
    <row r="200" ht="12.75">
      <c r="A200" s="191" t="s">
        <v>457</v>
      </c>
    </row>
    <row r="202" ht="12.75">
      <c r="A202" s="191" t="s">
        <v>458</v>
      </c>
    </row>
    <row r="203" ht="12.75">
      <c r="A203" s="191" t="s">
        <v>459</v>
      </c>
    </row>
    <row r="204" ht="12.75">
      <c r="A204" s="191" t="s">
        <v>460</v>
      </c>
    </row>
    <row r="205" ht="12.75">
      <c r="A205" s="191" t="s">
        <v>461</v>
      </c>
    </row>
    <row r="206" ht="12.75">
      <c r="A206" s="191" t="s">
        <v>462</v>
      </c>
    </row>
    <row r="207" ht="12.75">
      <c r="A207" s="191" t="s">
        <v>463</v>
      </c>
    </row>
    <row r="208" ht="12.75">
      <c r="A208" s="191" t="s">
        <v>464</v>
      </c>
    </row>
    <row r="209" ht="12.75">
      <c r="A209" s="191" t="s">
        <v>465</v>
      </c>
    </row>
    <row r="210" ht="12.75">
      <c r="A210" s="191" t="s">
        <v>466</v>
      </c>
    </row>
    <row r="211" ht="12.75">
      <c r="A211" s="191" t="s">
        <v>467</v>
      </c>
    </row>
    <row r="212" ht="12.75">
      <c r="A212" s="191" t="s">
        <v>468</v>
      </c>
    </row>
    <row r="213" ht="12.75">
      <c r="A213" s="191" t="s">
        <v>469</v>
      </c>
    </row>
    <row r="214" ht="12.75">
      <c r="A214" s="191" t="s">
        <v>470</v>
      </c>
    </row>
    <row r="215" ht="12.75">
      <c r="A215" s="191" t="s">
        <v>471</v>
      </c>
    </row>
    <row r="216" ht="12.75">
      <c r="A216" s="191" t="s">
        <v>472</v>
      </c>
    </row>
    <row r="217" ht="12.75">
      <c r="A217" s="191" t="s">
        <v>473</v>
      </c>
    </row>
    <row r="218" ht="12.75">
      <c r="A218" s="167" t="s">
        <v>474</v>
      </c>
    </row>
    <row r="219" ht="12.75">
      <c r="A219" s="167" t="s">
        <v>475</v>
      </c>
    </row>
    <row r="220" ht="12.75">
      <c r="A220" s="191" t="s">
        <v>476</v>
      </c>
    </row>
    <row r="221" ht="12.75">
      <c r="A221" s="191" t="s">
        <v>477</v>
      </c>
    </row>
    <row r="222" ht="12.75">
      <c r="A222" s="191" t="s">
        <v>478</v>
      </c>
    </row>
    <row r="223" ht="12.75">
      <c r="A223" s="191" t="s">
        <v>479</v>
      </c>
    </row>
    <row r="224" ht="12.75">
      <c r="A224" s="191" t="s">
        <v>480</v>
      </c>
    </row>
    <row r="225" ht="12.75">
      <c r="A225" s="191" t="s">
        <v>481</v>
      </c>
    </row>
    <row r="226" ht="12.75">
      <c r="A226" s="191" t="s">
        <v>482</v>
      </c>
    </row>
    <row r="227" ht="12.75">
      <c r="A227" s="191" t="s">
        <v>483</v>
      </c>
    </row>
    <row r="228" ht="12.75">
      <c r="A228" s="191" t="s">
        <v>484</v>
      </c>
    </row>
    <row r="229" ht="12.75">
      <c r="A229" s="191" t="s">
        <v>485</v>
      </c>
    </row>
    <row r="230" ht="12.75">
      <c r="A230" s="191" t="s">
        <v>486</v>
      </c>
    </row>
    <row r="231" ht="12.75">
      <c r="A231" s="191" t="s">
        <v>487</v>
      </c>
    </row>
    <row r="232" ht="12.75">
      <c r="A232" s="191" t="s">
        <v>488</v>
      </c>
    </row>
    <row r="233" ht="12.75">
      <c r="A233" s="191" t="s">
        <v>489</v>
      </c>
    </row>
    <row r="234" ht="12.75">
      <c r="A234" s="191" t="s">
        <v>490</v>
      </c>
    </row>
    <row r="235" ht="12.75">
      <c r="A235" s="191" t="s">
        <v>491</v>
      </c>
    </row>
    <row r="236" ht="12.75">
      <c r="A236" s="191" t="s">
        <v>492</v>
      </c>
    </row>
    <row r="237" ht="12.75">
      <c r="A237" s="191" t="s">
        <v>493</v>
      </c>
    </row>
    <row r="240" ht="12.75">
      <c r="A240" s="192"/>
    </row>
  </sheetData>
  <sheetProtection/>
  <printOptions/>
  <pageMargins left="0.75" right="0.26944444444444443" top="0.25" bottom="0.26944444444444443" header="0.5" footer="0.5"/>
  <pageSetup orientation="portrait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C19" sqref="C19"/>
    </sheetView>
  </sheetViews>
  <sheetFormatPr defaultColWidth="19.140625" defaultRowHeight="12.75"/>
  <sheetData>
    <row r="1" spans="1:7" ht="17.25">
      <c r="A1" s="3"/>
      <c r="B1" s="1"/>
      <c r="C1" s="1" t="s">
        <v>56</v>
      </c>
      <c r="D1" s="1"/>
      <c r="E1" s="1"/>
      <c r="F1" s="1"/>
      <c r="G1" s="105"/>
    </row>
    <row r="2" spans="1:7" ht="17.25">
      <c r="A2" s="3"/>
      <c r="B2" s="3"/>
      <c r="C2" s="3" t="s">
        <v>160</v>
      </c>
      <c r="D2" s="3"/>
      <c r="E2" s="3"/>
      <c r="F2" s="3"/>
      <c r="G2" s="105"/>
    </row>
    <row r="3" spans="1:7" ht="17.25">
      <c r="A3" s="3" t="s">
        <v>290</v>
      </c>
      <c r="B3" s="3" t="s">
        <v>291</v>
      </c>
      <c r="C3" s="3" t="s">
        <v>9</v>
      </c>
      <c r="D3" s="3" t="s">
        <v>10</v>
      </c>
      <c r="E3" s="3"/>
      <c r="F3" s="106" t="s">
        <v>292</v>
      </c>
      <c r="G3" s="105"/>
    </row>
    <row r="4" spans="1:9" ht="17.25">
      <c r="A4" s="90" t="s">
        <v>164</v>
      </c>
      <c r="B4" s="161" t="s">
        <v>165</v>
      </c>
      <c r="C4" s="107" t="s">
        <v>166</v>
      </c>
      <c r="D4" s="90" t="s">
        <v>164</v>
      </c>
      <c r="E4" s="161" t="s">
        <v>165</v>
      </c>
      <c r="F4" s="107" t="s">
        <v>166</v>
      </c>
      <c r="G4" s="19"/>
      <c r="H4" s="108" t="s">
        <v>169</v>
      </c>
      <c r="I4" s="108" t="s">
        <v>169</v>
      </c>
    </row>
    <row r="5" spans="1:10" ht="17.25">
      <c r="A5" s="94" t="s">
        <v>170</v>
      </c>
      <c r="B5" s="6">
        <f aca="true" t="shared" si="0" ref="B5:B36">E64</f>
        <v>23054.610000000004</v>
      </c>
      <c r="C5" s="6">
        <f aca="true" t="shared" si="1" ref="C5:C36">B5+H5</f>
        <v>23054.610000000004</v>
      </c>
      <c r="D5" s="94" t="s">
        <v>171</v>
      </c>
      <c r="E5" s="6">
        <f aca="true" t="shared" si="2" ref="E5:E51">J64</f>
        <v>1014.04</v>
      </c>
      <c r="F5" s="6">
        <f aca="true" t="shared" si="3" ref="F5:F51">E5+I5</f>
        <v>1014.04</v>
      </c>
      <c r="G5" s="92"/>
      <c r="H5" s="6">
        <v>0</v>
      </c>
      <c r="I5" s="6">
        <v>0</v>
      </c>
      <c r="J5" s="19"/>
    </row>
    <row r="6" spans="1:10" ht="17.25">
      <c r="A6" s="95" t="s">
        <v>172</v>
      </c>
      <c r="B6" s="6">
        <f t="shared" si="0"/>
        <v>-1552</v>
      </c>
      <c r="C6" s="6">
        <f t="shared" si="1"/>
        <v>-1552</v>
      </c>
      <c r="D6" s="95" t="s">
        <v>173</v>
      </c>
      <c r="E6" s="6">
        <f t="shared" si="2"/>
        <v>540</v>
      </c>
      <c r="F6" s="6">
        <f t="shared" si="3"/>
        <v>540</v>
      </c>
      <c r="G6" s="92"/>
      <c r="H6" s="6">
        <v>0</v>
      </c>
      <c r="I6" s="6">
        <v>0</v>
      </c>
      <c r="J6" s="19"/>
    </row>
    <row r="7" spans="1:10" ht="17.25">
      <c r="A7" s="95" t="s">
        <v>174</v>
      </c>
      <c r="B7" s="6">
        <f t="shared" si="0"/>
        <v>190</v>
      </c>
      <c r="C7" s="6">
        <f t="shared" si="1"/>
        <v>190</v>
      </c>
      <c r="D7" s="95" t="s">
        <v>175</v>
      </c>
      <c r="E7" s="6">
        <f t="shared" si="2"/>
        <v>2779.39</v>
      </c>
      <c r="F7" s="6">
        <f t="shared" si="3"/>
        <v>2779.39</v>
      </c>
      <c r="G7" s="92"/>
      <c r="H7" s="6">
        <v>0</v>
      </c>
      <c r="I7" s="6">
        <v>0</v>
      </c>
      <c r="J7" s="19"/>
    </row>
    <row r="8" spans="1:10" ht="17.25">
      <c r="A8" s="95" t="s">
        <v>176</v>
      </c>
      <c r="B8" s="6">
        <f t="shared" si="0"/>
        <v>348.35</v>
      </c>
      <c r="C8" s="6">
        <f t="shared" si="1"/>
        <v>348.35</v>
      </c>
      <c r="D8" s="95" t="s">
        <v>177</v>
      </c>
      <c r="E8" s="6">
        <f t="shared" si="2"/>
        <v>-5747.98</v>
      </c>
      <c r="F8" s="6">
        <f t="shared" si="3"/>
        <v>-5747.98</v>
      </c>
      <c r="G8" s="92"/>
      <c r="H8" s="6">
        <v>0</v>
      </c>
      <c r="I8" s="6">
        <v>0</v>
      </c>
      <c r="J8" s="19"/>
    </row>
    <row r="9" spans="1:10" ht="17.25">
      <c r="A9" s="95" t="s">
        <v>178</v>
      </c>
      <c r="B9" s="6">
        <f t="shared" si="0"/>
        <v>12531.27</v>
      </c>
      <c r="C9" s="6">
        <f t="shared" si="1"/>
        <v>12531.27</v>
      </c>
      <c r="D9" s="95" t="s">
        <v>179</v>
      </c>
      <c r="E9" s="6">
        <f t="shared" si="2"/>
        <v>1069.34</v>
      </c>
      <c r="F9" s="6">
        <f t="shared" si="3"/>
        <v>1069.34</v>
      </c>
      <c r="G9" s="92"/>
      <c r="H9" s="6">
        <v>0</v>
      </c>
      <c r="I9" s="6">
        <v>0</v>
      </c>
      <c r="J9" s="19"/>
    </row>
    <row r="10" spans="1:10" ht="17.25">
      <c r="A10" s="95" t="s">
        <v>180</v>
      </c>
      <c r="B10" s="6">
        <f t="shared" si="0"/>
        <v>9236.500000000002</v>
      </c>
      <c r="C10" s="6">
        <f t="shared" si="1"/>
        <v>9236.500000000002</v>
      </c>
      <c r="D10" s="95" t="s">
        <v>181</v>
      </c>
      <c r="E10" s="6">
        <f t="shared" si="2"/>
        <v>-703</v>
      </c>
      <c r="F10" s="6">
        <f t="shared" si="3"/>
        <v>-703</v>
      </c>
      <c r="G10" s="92"/>
      <c r="H10" s="6">
        <v>0</v>
      </c>
      <c r="I10" s="6">
        <v>0</v>
      </c>
      <c r="J10" s="19"/>
    </row>
    <row r="11" spans="1:10" ht="17.25">
      <c r="A11" s="95" t="s">
        <v>182</v>
      </c>
      <c r="B11" s="6">
        <f t="shared" si="0"/>
        <v>74.60999999999979</v>
      </c>
      <c r="C11" s="6">
        <f t="shared" si="1"/>
        <v>74.60999999999979</v>
      </c>
      <c r="D11" s="95" t="s">
        <v>183</v>
      </c>
      <c r="E11" s="6">
        <f t="shared" si="2"/>
        <v>1231</v>
      </c>
      <c r="F11" s="6">
        <f t="shared" si="3"/>
        <v>1231</v>
      </c>
      <c r="G11" s="92"/>
      <c r="H11" s="6">
        <v>0</v>
      </c>
      <c r="I11" s="6">
        <v>0</v>
      </c>
      <c r="J11" s="19"/>
    </row>
    <row r="12" spans="1:10" ht="17.25">
      <c r="A12" s="95" t="s">
        <v>184</v>
      </c>
      <c r="B12" s="6">
        <f t="shared" si="0"/>
        <v>382</v>
      </c>
      <c r="C12" s="6">
        <f t="shared" si="1"/>
        <v>382</v>
      </c>
      <c r="D12" s="95" t="s">
        <v>185</v>
      </c>
      <c r="E12" s="6">
        <f t="shared" si="2"/>
        <v>26309.649999999998</v>
      </c>
      <c r="F12" s="6">
        <f t="shared" si="3"/>
        <v>26309.649999999998</v>
      </c>
      <c r="G12" s="92"/>
      <c r="H12" s="6">
        <v>0</v>
      </c>
      <c r="I12" s="6">
        <v>0</v>
      </c>
      <c r="J12" s="19"/>
    </row>
    <row r="13" spans="1:10" ht="17.25">
      <c r="A13" s="95" t="s">
        <v>186</v>
      </c>
      <c r="B13" s="6">
        <f t="shared" si="0"/>
        <v>1707</v>
      </c>
      <c r="C13" s="6">
        <f t="shared" si="1"/>
        <v>1707</v>
      </c>
      <c r="D13" s="95" t="s">
        <v>187</v>
      </c>
      <c r="E13" s="6">
        <f t="shared" si="2"/>
        <v>4607.78</v>
      </c>
      <c r="F13" s="6">
        <f t="shared" si="3"/>
        <v>4607.78</v>
      </c>
      <c r="G13" s="92"/>
      <c r="H13" s="6">
        <v>0</v>
      </c>
      <c r="I13" s="6">
        <v>0</v>
      </c>
      <c r="J13" s="19"/>
    </row>
    <row r="14" spans="1:10" ht="17.25">
      <c r="A14" s="95" t="s">
        <v>188</v>
      </c>
      <c r="B14" s="6">
        <f t="shared" si="0"/>
        <v>2573.1200000000003</v>
      </c>
      <c r="C14" s="6">
        <f t="shared" si="1"/>
        <v>2573.1200000000003</v>
      </c>
      <c r="D14" s="95" t="s">
        <v>189</v>
      </c>
      <c r="E14" s="6">
        <f t="shared" si="2"/>
        <v>1644</v>
      </c>
      <c r="F14" s="6">
        <f t="shared" si="3"/>
        <v>1644</v>
      </c>
      <c r="G14" s="92"/>
      <c r="H14" s="6">
        <v>0</v>
      </c>
      <c r="I14" s="6">
        <v>0</v>
      </c>
      <c r="J14" s="19"/>
    </row>
    <row r="15" spans="1:10" ht="17.25">
      <c r="A15" s="95" t="s">
        <v>190</v>
      </c>
      <c r="B15" s="6">
        <f t="shared" si="0"/>
        <v>3989.49</v>
      </c>
      <c r="C15" s="6">
        <f t="shared" si="1"/>
        <v>3989.49</v>
      </c>
      <c r="D15" s="95" t="s">
        <v>191</v>
      </c>
      <c r="E15" s="6">
        <f t="shared" si="2"/>
        <v>10692.1</v>
      </c>
      <c r="F15" s="6">
        <f t="shared" si="3"/>
        <v>10692.1</v>
      </c>
      <c r="G15" s="92"/>
      <c r="H15" s="6">
        <v>0</v>
      </c>
      <c r="I15" s="6">
        <v>0</v>
      </c>
      <c r="J15" s="19"/>
    </row>
    <row r="16" spans="1:10" ht="17.25">
      <c r="A16" s="95" t="s">
        <v>192</v>
      </c>
      <c r="B16" s="6">
        <f t="shared" si="0"/>
        <v>640.4</v>
      </c>
      <c r="C16" s="6">
        <f t="shared" si="1"/>
        <v>640.4</v>
      </c>
      <c r="D16" s="95" t="s">
        <v>193</v>
      </c>
      <c r="E16" s="6">
        <f t="shared" si="2"/>
        <v>0</v>
      </c>
      <c r="F16" s="6">
        <f t="shared" si="3"/>
        <v>0</v>
      </c>
      <c r="G16" s="92"/>
      <c r="H16" s="6">
        <v>0</v>
      </c>
      <c r="I16" s="6">
        <v>0</v>
      </c>
      <c r="J16" s="19"/>
    </row>
    <row r="17" spans="1:10" ht="17.25">
      <c r="A17" s="95" t="s">
        <v>194</v>
      </c>
      <c r="B17" s="6">
        <f t="shared" si="0"/>
        <v>2372.4399999999996</v>
      </c>
      <c r="C17" s="6">
        <f t="shared" si="1"/>
        <v>2372.4399999999996</v>
      </c>
      <c r="D17" s="95" t="s">
        <v>195</v>
      </c>
      <c r="E17" s="6">
        <f t="shared" si="2"/>
        <v>-1532.61</v>
      </c>
      <c r="F17" s="6">
        <f t="shared" si="3"/>
        <v>-1532.61</v>
      </c>
      <c r="G17" s="92"/>
      <c r="H17" s="6">
        <v>0</v>
      </c>
      <c r="I17" s="6">
        <v>0</v>
      </c>
      <c r="J17" s="19"/>
    </row>
    <row r="18" spans="1:10" ht="17.25">
      <c r="A18" s="95" t="s">
        <v>196</v>
      </c>
      <c r="B18" s="6">
        <f t="shared" si="0"/>
        <v>94.9</v>
      </c>
      <c r="C18" s="6">
        <f t="shared" si="1"/>
        <v>94.9</v>
      </c>
      <c r="D18" s="95" t="s">
        <v>197</v>
      </c>
      <c r="E18" s="6">
        <f t="shared" si="2"/>
        <v>6276.32</v>
      </c>
      <c r="F18" s="6">
        <f t="shared" si="3"/>
        <v>6276.32</v>
      </c>
      <c r="G18" s="92"/>
      <c r="H18" s="6">
        <v>0</v>
      </c>
      <c r="I18" s="6">
        <v>0</v>
      </c>
      <c r="J18" s="19"/>
    </row>
    <row r="19" spans="1:10" ht="17.25">
      <c r="A19" s="95" t="s">
        <v>198</v>
      </c>
      <c r="B19" s="6">
        <f t="shared" si="0"/>
        <v>1719.67</v>
      </c>
      <c r="C19" s="6">
        <f t="shared" si="1"/>
        <v>1719.67</v>
      </c>
      <c r="D19" s="95" t="s">
        <v>199</v>
      </c>
      <c r="E19" s="6">
        <f t="shared" si="2"/>
        <v>37</v>
      </c>
      <c r="F19" s="6">
        <f t="shared" si="3"/>
        <v>37</v>
      </c>
      <c r="G19" s="92"/>
      <c r="H19" s="6">
        <v>0</v>
      </c>
      <c r="I19" s="6">
        <v>0</v>
      </c>
      <c r="J19" s="19"/>
    </row>
    <row r="20" spans="1:10" ht="17.25">
      <c r="A20" s="95" t="s">
        <v>200</v>
      </c>
      <c r="B20" s="6">
        <f t="shared" si="0"/>
        <v>5167.970000000002</v>
      </c>
      <c r="C20" s="6">
        <f t="shared" si="1"/>
        <v>5167.970000000002</v>
      </c>
      <c r="D20" s="95" t="s">
        <v>201</v>
      </c>
      <c r="E20" s="6">
        <f t="shared" si="2"/>
        <v>-696.66</v>
      </c>
      <c r="F20" s="6">
        <f t="shared" si="3"/>
        <v>-696.66</v>
      </c>
      <c r="G20" s="92"/>
      <c r="H20" s="6">
        <v>0</v>
      </c>
      <c r="I20" s="6">
        <v>0</v>
      </c>
      <c r="J20" s="19"/>
    </row>
    <row r="21" spans="1:10" ht="17.25">
      <c r="A21" s="95" t="s">
        <v>202</v>
      </c>
      <c r="B21" s="6">
        <f t="shared" si="0"/>
        <v>-1170.27</v>
      </c>
      <c r="C21" s="6">
        <f t="shared" si="1"/>
        <v>-1170.27</v>
      </c>
      <c r="D21" s="95" t="s">
        <v>203</v>
      </c>
      <c r="E21" s="6">
        <f t="shared" si="2"/>
        <v>1740.29</v>
      </c>
      <c r="F21" s="6">
        <f t="shared" si="3"/>
        <v>1740.29</v>
      </c>
      <c r="G21" s="92"/>
      <c r="H21" s="6">
        <v>0</v>
      </c>
      <c r="I21" s="6">
        <v>0</v>
      </c>
      <c r="J21" s="19"/>
    </row>
    <row r="22" spans="1:10" ht="17.25">
      <c r="A22" s="95" t="s">
        <v>204</v>
      </c>
      <c r="B22" s="6">
        <f t="shared" si="0"/>
        <v>9375.89</v>
      </c>
      <c r="C22" s="6">
        <f t="shared" si="1"/>
        <v>9375.89</v>
      </c>
      <c r="D22" s="95" t="s">
        <v>205</v>
      </c>
      <c r="E22" s="6">
        <f t="shared" si="2"/>
        <v>-251.20999999999992</v>
      </c>
      <c r="F22" s="6">
        <f t="shared" si="3"/>
        <v>-251.20999999999992</v>
      </c>
      <c r="G22" s="92"/>
      <c r="H22" s="6">
        <v>0</v>
      </c>
      <c r="I22" s="6">
        <v>0</v>
      </c>
      <c r="J22" s="19"/>
    </row>
    <row r="23" spans="1:10" ht="17.25">
      <c r="A23" s="95" t="s">
        <v>273</v>
      </c>
      <c r="B23" s="6">
        <f t="shared" si="0"/>
        <v>42220.93999999995</v>
      </c>
      <c r="C23" s="6">
        <f t="shared" si="1"/>
        <v>42220.93999999995</v>
      </c>
      <c r="D23" s="95" t="s">
        <v>207</v>
      </c>
      <c r="E23" s="6">
        <f t="shared" si="2"/>
        <v>-2062</v>
      </c>
      <c r="F23" s="6">
        <f t="shared" si="3"/>
        <v>-2062</v>
      </c>
      <c r="G23" s="92"/>
      <c r="H23" s="6">
        <v>0</v>
      </c>
      <c r="I23" s="6">
        <v>0</v>
      </c>
      <c r="J23" s="19"/>
    </row>
    <row r="24" spans="1:10" ht="17.25">
      <c r="A24" s="95" t="s">
        <v>208</v>
      </c>
      <c r="B24" s="6">
        <f t="shared" si="0"/>
        <v>15</v>
      </c>
      <c r="C24" s="6">
        <f t="shared" si="1"/>
        <v>15</v>
      </c>
      <c r="D24" s="95" t="s">
        <v>209</v>
      </c>
      <c r="E24" s="6">
        <f t="shared" si="2"/>
        <v>0</v>
      </c>
      <c r="F24" s="6">
        <f t="shared" si="3"/>
        <v>0</v>
      </c>
      <c r="G24" s="92"/>
      <c r="H24" s="6">
        <v>0</v>
      </c>
      <c r="I24" s="6">
        <v>0</v>
      </c>
      <c r="J24" s="19"/>
    </row>
    <row r="25" spans="1:10" ht="17.25">
      <c r="A25" s="95" t="s">
        <v>210</v>
      </c>
      <c r="B25" s="6">
        <f t="shared" si="0"/>
        <v>3714.78</v>
      </c>
      <c r="C25" s="6">
        <f t="shared" si="1"/>
        <v>3714.78</v>
      </c>
      <c r="D25" s="95" t="s">
        <v>211</v>
      </c>
      <c r="E25" s="6">
        <f t="shared" si="2"/>
        <v>999.9399999999999</v>
      </c>
      <c r="F25" s="6">
        <f t="shared" si="3"/>
        <v>999.9399999999999</v>
      </c>
      <c r="G25" s="92"/>
      <c r="H25" s="6">
        <v>0</v>
      </c>
      <c r="I25" s="6">
        <v>0</v>
      </c>
      <c r="J25" s="19"/>
    </row>
    <row r="26" spans="1:10" ht="17.25">
      <c r="A26" s="95" t="s">
        <v>212</v>
      </c>
      <c r="B26" s="6">
        <f t="shared" si="0"/>
        <v>981.6800000000001</v>
      </c>
      <c r="C26" s="6">
        <f t="shared" si="1"/>
        <v>981.6800000000001</v>
      </c>
      <c r="D26" s="95" t="s">
        <v>213</v>
      </c>
      <c r="E26" s="6">
        <f t="shared" si="2"/>
        <v>2164.6499999999996</v>
      </c>
      <c r="F26" s="6">
        <f t="shared" si="3"/>
        <v>2164.6499999999996</v>
      </c>
      <c r="G26" s="92"/>
      <c r="H26" s="6">
        <v>0</v>
      </c>
      <c r="I26" s="6">
        <v>0</v>
      </c>
      <c r="J26" s="19"/>
    </row>
    <row r="27" spans="1:10" ht="17.25">
      <c r="A27" s="95" t="s">
        <v>214</v>
      </c>
      <c r="B27" s="6">
        <f t="shared" si="0"/>
        <v>1750.8600000000001</v>
      </c>
      <c r="C27" s="6">
        <f t="shared" si="1"/>
        <v>1750.8600000000001</v>
      </c>
      <c r="D27" s="95" t="s">
        <v>215</v>
      </c>
      <c r="E27" s="6">
        <f t="shared" si="2"/>
        <v>813.46</v>
      </c>
      <c r="F27" s="6">
        <f t="shared" si="3"/>
        <v>813.46</v>
      </c>
      <c r="G27" s="92"/>
      <c r="H27" s="6">
        <v>0</v>
      </c>
      <c r="I27" s="6">
        <v>0</v>
      </c>
      <c r="J27" s="19"/>
    </row>
    <row r="28" spans="1:10" ht="17.25">
      <c r="A28" s="95" t="s">
        <v>216</v>
      </c>
      <c r="B28" s="6">
        <f t="shared" si="0"/>
        <v>537.75</v>
      </c>
      <c r="C28" s="6">
        <f t="shared" si="1"/>
        <v>537.75</v>
      </c>
      <c r="D28" s="95" t="s">
        <v>217</v>
      </c>
      <c r="E28" s="6">
        <f t="shared" si="2"/>
        <v>10734.859999999999</v>
      </c>
      <c r="F28" s="6">
        <f t="shared" si="3"/>
        <v>10734.859999999999</v>
      </c>
      <c r="G28" s="92"/>
      <c r="H28" s="6">
        <v>0</v>
      </c>
      <c r="I28" s="6">
        <v>0</v>
      </c>
      <c r="J28" s="19"/>
    </row>
    <row r="29" spans="1:10" ht="17.25">
      <c r="A29" s="95" t="s">
        <v>218</v>
      </c>
      <c r="B29" s="6">
        <f t="shared" si="0"/>
        <v>-252.8</v>
      </c>
      <c r="C29" s="6">
        <f t="shared" si="1"/>
        <v>-252.8</v>
      </c>
      <c r="D29" s="95" t="s">
        <v>219</v>
      </c>
      <c r="E29" s="6">
        <f t="shared" si="2"/>
        <v>181.18</v>
      </c>
      <c r="F29" s="6">
        <f t="shared" si="3"/>
        <v>181.18</v>
      </c>
      <c r="G29" s="92"/>
      <c r="H29" s="6">
        <v>0</v>
      </c>
      <c r="I29" s="6">
        <v>0</v>
      </c>
      <c r="J29" s="19"/>
    </row>
    <row r="30" spans="1:10" ht="17.25">
      <c r="A30" s="95" t="s">
        <v>220</v>
      </c>
      <c r="B30" s="6">
        <f t="shared" si="0"/>
        <v>-20.090000000000003</v>
      </c>
      <c r="C30" s="6">
        <f t="shared" si="1"/>
        <v>-20.090000000000003</v>
      </c>
      <c r="D30" s="95" t="s">
        <v>221</v>
      </c>
      <c r="E30" s="6">
        <f t="shared" si="2"/>
        <v>14358.82</v>
      </c>
      <c r="F30" s="6">
        <f t="shared" si="3"/>
        <v>14358.82</v>
      </c>
      <c r="G30" s="92"/>
      <c r="H30" s="6">
        <v>0</v>
      </c>
      <c r="I30" s="6">
        <v>0</v>
      </c>
      <c r="J30" s="19"/>
    </row>
    <row r="31" spans="1:10" ht="17.25">
      <c r="A31" s="95" t="s">
        <v>222</v>
      </c>
      <c r="B31" s="6">
        <f t="shared" si="0"/>
        <v>-2506.4200000000005</v>
      </c>
      <c r="C31" s="6">
        <f t="shared" si="1"/>
        <v>-2506.4200000000005</v>
      </c>
      <c r="D31" s="95" t="s">
        <v>223</v>
      </c>
      <c r="E31" s="6">
        <f t="shared" si="2"/>
        <v>240.29</v>
      </c>
      <c r="F31" s="6">
        <f t="shared" si="3"/>
        <v>240.29</v>
      </c>
      <c r="G31" s="92"/>
      <c r="H31" s="6">
        <v>0</v>
      </c>
      <c r="I31" s="6">
        <v>0</v>
      </c>
      <c r="J31" s="19"/>
    </row>
    <row r="32" spans="1:10" ht="17.25">
      <c r="A32" s="95" t="s">
        <v>224</v>
      </c>
      <c r="B32" s="6">
        <f t="shared" si="0"/>
        <v>3059.4900000000002</v>
      </c>
      <c r="C32" s="6">
        <f t="shared" si="1"/>
        <v>3059.4900000000002</v>
      </c>
      <c r="D32" s="95" t="s">
        <v>225</v>
      </c>
      <c r="E32" s="6">
        <f t="shared" si="2"/>
        <v>701.27</v>
      </c>
      <c r="F32" s="6">
        <f t="shared" si="3"/>
        <v>701.27</v>
      </c>
      <c r="G32" s="92"/>
      <c r="H32" s="6">
        <v>0</v>
      </c>
      <c r="I32" s="6">
        <v>0</v>
      </c>
      <c r="J32" s="19"/>
    </row>
    <row r="33" spans="1:10" ht="17.25">
      <c r="A33" s="95" t="s">
        <v>226</v>
      </c>
      <c r="B33" s="6">
        <f t="shared" si="0"/>
        <v>208311.27000000002</v>
      </c>
      <c r="C33" s="6">
        <f t="shared" si="1"/>
        <v>208311.27000000002</v>
      </c>
      <c r="D33" s="95" t="s">
        <v>227</v>
      </c>
      <c r="E33" s="6">
        <f t="shared" si="2"/>
        <v>6540.129999999999</v>
      </c>
      <c r="F33" s="6">
        <f t="shared" si="3"/>
        <v>6540.129999999999</v>
      </c>
      <c r="G33" s="92"/>
      <c r="H33" s="6">
        <v>0</v>
      </c>
      <c r="I33" s="6">
        <v>0</v>
      </c>
      <c r="J33" s="19"/>
    </row>
    <row r="34" spans="1:10" ht="17.25">
      <c r="A34" s="95" t="s">
        <v>228</v>
      </c>
      <c r="B34" s="6">
        <f t="shared" si="0"/>
        <v>5315.78</v>
      </c>
      <c r="C34" s="6">
        <f t="shared" si="1"/>
        <v>5315.78</v>
      </c>
      <c r="D34" s="95" t="s">
        <v>229</v>
      </c>
      <c r="E34" s="6">
        <f t="shared" si="2"/>
        <v>349218.86999999994</v>
      </c>
      <c r="F34" s="6">
        <f t="shared" si="3"/>
        <v>349218.86999999994</v>
      </c>
      <c r="G34" s="92"/>
      <c r="H34" s="6">
        <v>0</v>
      </c>
      <c r="I34" s="6">
        <v>0</v>
      </c>
      <c r="J34" s="19"/>
    </row>
    <row r="35" spans="1:10" ht="17.25">
      <c r="A35" s="95" t="s">
        <v>230</v>
      </c>
      <c r="B35" s="6">
        <f t="shared" si="0"/>
        <v>252</v>
      </c>
      <c r="C35" s="6">
        <f t="shared" si="1"/>
        <v>252</v>
      </c>
      <c r="D35" s="95" t="s">
        <v>231</v>
      </c>
      <c r="E35" s="6">
        <f t="shared" si="2"/>
        <v>200</v>
      </c>
      <c r="F35" s="6">
        <f t="shared" si="3"/>
        <v>200</v>
      </c>
      <c r="G35" s="92"/>
      <c r="H35" s="6">
        <v>0</v>
      </c>
      <c r="I35" s="6">
        <v>0</v>
      </c>
      <c r="J35" s="19"/>
    </row>
    <row r="36" spans="1:10" ht="17.25">
      <c r="A36" s="95" t="s">
        <v>232</v>
      </c>
      <c r="B36" s="6">
        <f t="shared" si="0"/>
        <v>-4296.47</v>
      </c>
      <c r="C36" s="6">
        <f t="shared" si="1"/>
        <v>-4296.47</v>
      </c>
      <c r="D36" s="95" t="s">
        <v>233</v>
      </c>
      <c r="E36" s="6">
        <f t="shared" si="2"/>
        <v>89.51999999999998</v>
      </c>
      <c r="F36" s="6">
        <f t="shared" si="3"/>
        <v>89.51999999999998</v>
      </c>
      <c r="G36" s="92"/>
      <c r="H36" s="6">
        <v>0</v>
      </c>
      <c r="I36" s="6">
        <v>0</v>
      </c>
      <c r="J36" s="19"/>
    </row>
    <row r="37" spans="1:10" ht="17.25">
      <c r="A37" s="95" t="s">
        <v>234</v>
      </c>
      <c r="B37" s="6">
        <f aca="true" t="shared" si="4" ref="B37:B53">E96</f>
        <v>35137.729999999996</v>
      </c>
      <c r="C37" s="6">
        <f aca="true" t="shared" si="5" ref="C37:C53">B37+H37</f>
        <v>35137.729999999996</v>
      </c>
      <c r="D37" s="95" t="s">
        <v>235</v>
      </c>
      <c r="E37" s="6">
        <f t="shared" si="2"/>
        <v>12252.310000000001</v>
      </c>
      <c r="F37" s="6">
        <f t="shared" si="3"/>
        <v>12252.310000000001</v>
      </c>
      <c r="G37" s="92"/>
      <c r="H37" s="6">
        <v>0</v>
      </c>
      <c r="I37" s="6">
        <v>0</v>
      </c>
      <c r="J37" s="19"/>
    </row>
    <row r="38" spans="1:10" ht="17.25">
      <c r="A38" s="95" t="s">
        <v>236</v>
      </c>
      <c r="B38" s="6">
        <f t="shared" si="4"/>
        <v>0</v>
      </c>
      <c r="C38" s="6">
        <f t="shared" si="5"/>
        <v>0</v>
      </c>
      <c r="D38" s="95" t="s">
        <v>237</v>
      </c>
      <c r="E38" s="6">
        <f t="shared" si="2"/>
        <v>24816.5</v>
      </c>
      <c r="F38" s="6">
        <f t="shared" si="3"/>
        <v>24816.5</v>
      </c>
      <c r="G38" s="92"/>
      <c r="H38" s="6">
        <v>0</v>
      </c>
      <c r="I38" s="6">
        <v>0</v>
      </c>
      <c r="J38" s="19"/>
    </row>
    <row r="39" spans="1:10" ht="17.25">
      <c r="A39" s="95" t="s">
        <v>238</v>
      </c>
      <c r="B39" s="6">
        <f t="shared" si="4"/>
        <v>1283.18</v>
      </c>
      <c r="C39" s="6">
        <f t="shared" si="5"/>
        <v>1283.18</v>
      </c>
      <c r="D39" s="95" t="s">
        <v>239</v>
      </c>
      <c r="E39" s="6">
        <f t="shared" si="2"/>
        <v>1598.0800000000002</v>
      </c>
      <c r="F39" s="6">
        <f t="shared" si="3"/>
        <v>1598.0800000000002</v>
      </c>
      <c r="G39" s="92"/>
      <c r="H39" s="6">
        <v>0</v>
      </c>
      <c r="I39" s="6">
        <v>0</v>
      </c>
      <c r="J39" s="19"/>
    </row>
    <row r="40" spans="1:10" ht="17.25">
      <c r="A40" s="95" t="s">
        <v>240</v>
      </c>
      <c r="B40" s="6">
        <f t="shared" si="4"/>
        <v>2007.42</v>
      </c>
      <c r="C40" s="6">
        <f t="shared" si="5"/>
        <v>2007.42</v>
      </c>
      <c r="D40" s="95" t="s">
        <v>241</v>
      </c>
      <c r="E40" s="6">
        <f t="shared" si="2"/>
        <v>1280</v>
      </c>
      <c r="F40" s="6">
        <f t="shared" si="3"/>
        <v>1280</v>
      </c>
      <c r="G40" s="92"/>
      <c r="H40" s="6">
        <v>0</v>
      </c>
      <c r="I40" s="6">
        <v>0</v>
      </c>
      <c r="J40" s="19"/>
    </row>
    <row r="41" spans="1:10" ht="17.25">
      <c r="A41" s="95" t="s">
        <v>242</v>
      </c>
      <c r="B41" s="6">
        <f t="shared" si="4"/>
        <v>2070.51</v>
      </c>
      <c r="C41" s="6">
        <f t="shared" si="5"/>
        <v>2070.51</v>
      </c>
      <c r="D41" s="95" t="s">
        <v>243</v>
      </c>
      <c r="E41" s="6">
        <f t="shared" si="2"/>
        <v>4318.32</v>
      </c>
      <c r="F41" s="6">
        <f t="shared" si="3"/>
        <v>4318.32</v>
      </c>
      <c r="G41" s="92"/>
      <c r="H41" s="6">
        <v>0</v>
      </c>
      <c r="I41" s="6">
        <v>0</v>
      </c>
      <c r="J41" s="19"/>
    </row>
    <row r="42" spans="1:10" ht="17.25">
      <c r="A42" s="95" t="s">
        <v>244</v>
      </c>
      <c r="B42" s="6">
        <f t="shared" si="4"/>
        <v>1510.98</v>
      </c>
      <c r="C42" s="6">
        <f t="shared" si="5"/>
        <v>1510.98</v>
      </c>
      <c r="D42" s="95" t="s">
        <v>274</v>
      </c>
      <c r="E42" s="6">
        <f t="shared" si="2"/>
        <v>61</v>
      </c>
      <c r="F42" s="6">
        <f t="shared" si="3"/>
        <v>61</v>
      </c>
      <c r="G42" s="92"/>
      <c r="H42" s="6">
        <v>0</v>
      </c>
      <c r="I42" s="6">
        <v>0</v>
      </c>
      <c r="J42" s="19"/>
    </row>
    <row r="43" spans="1:10" ht="17.25">
      <c r="A43" s="95" t="s">
        <v>246</v>
      </c>
      <c r="B43" s="6">
        <f t="shared" si="4"/>
        <v>-112.25</v>
      </c>
      <c r="C43" s="6">
        <f t="shared" si="5"/>
        <v>-112.25</v>
      </c>
      <c r="D43" s="95" t="s">
        <v>247</v>
      </c>
      <c r="E43" s="6">
        <f t="shared" si="2"/>
        <v>0</v>
      </c>
      <c r="F43" s="6">
        <f t="shared" si="3"/>
        <v>0</v>
      </c>
      <c r="G43" s="92"/>
      <c r="H43" s="6">
        <v>0</v>
      </c>
      <c r="I43" s="6">
        <v>0</v>
      </c>
      <c r="J43" s="19"/>
    </row>
    <row r="44" spans="1:10" ht="17.25">
      <c r="A44" s="95" t="s">
        <v>248</v>
      </c>
      <c r="B44" s="6">
        <f t="shared" si="4"/>
        <v>1941.7700000000007</v>
      </c>
      <c r="C44" s="6">
        <f t="shared" si="5"/>
        <v>1941.7700000000007</v>
      </c>
      <c r="D44" s="95" t="s">
        <v>249</v>
      </c>
      <c r="E44" s="6">
        <f t="shared" si="2"/>
        <v>12317.59</v>
      </c>
      <c r="F44" s="6">
        <f t="shared" si="3"/>
        <v>12317.59</v>
      </c>
      <c r="G44" s="92"/>
      <c r="H44" s="6">
        <v>0</v>
      </c>
      <c r="I44" s="6">
        <v>0</v>
      </c>
      <c r="J44" s="19"/>
    </row>
    <row r="45" spans="1:10" ht="17.25">
      <c r="A45" s="95" t="s">
        <v>250</v>
      </c>
      <c r="B45" s="6">
        <f t="shared" si="4"/>
        <v>2015.56</v>
      </c>
      <c r="C45" s="6">
        <f t="shared" si="5"/>
        <v>2015.56</v>
      </c>
      <c r="D45" s="95" t="s">
        <v>251</v>
      </c>
      <c r="E45" s="6">
        <f t="shared" si="2"/>
        <v>5253.07</v>
      </c>
      <c r="F45" s="6">
        <f t="shared" si="3"/>
        <v>5253.07</v>
      </c>
      <c r="G45" s="92"/>
      <c r="H45" s="6">
        <v>0</v>
      </c>
      <c r="I45" s="6">
        <v>0</v>
      </c>
      <c r="J45" s="19"/>
    </row>
    <row r="46" spans="1:10" ht="17.25">
      <c r="A46" s="95" t="s">
        <v>252</v>
      </c>
      <c r="B46" s="6">
        <f t="shared" si="4"/>
        <v>-2223</v>
      </c>
      <c r="C46" s="6">
        <f t="shared" si="5"/>
        <v>-2223</v>
      </c>
      <c r="D46" s="95" t="s">
        <v>253</v>
      </c>
      <c r="E46" s="6">
        <f t="shared" si="2"/>
        <v>-354.97</v>
      </c>
      <c r="F46" s="6">
        <f t="shared" si="3"/>
        <v>-354.97</v>
      </c>
      <c r="G46" s="92"/>
      <c r="H46" s="6">
        <v>0</v>
      </c>
      <c r="I46" s="6">
        <v>0</v>
      </c>
      <c r="J46" s="19"/>
    </row>
    <row r="47" spans="1:10" ht="17.25">
      <c r="A47" s="95" t="s">
        <v>254</v>
      </c>
      <c r="B47" s="6">
        <f t="shared" si="4"/>
        <v>-1320</v>
      </c>
      <c r="C47" s="6">
        <f t="shared" si="5"/>
        <v>-1320</v>
      </c>
      <c r="D47" s="95" t="s">
        <v>255</v>
      </c>
      <c r="E47" s="6">
        <f t="shared" si="2"/>
        <v>1196.51</v>
      </c>
      <c r="F47" s="6">
        <f t="shared" si="3"/>
        <v>1196.51</v>
      </c>
      <c r="G47" s="92"/>
      <c r="H47" s="6">
        <v>0</v>
      </c>
      <c r="I47" s="6">
        <v>0</v>
      </c>
      <c r="J47" s="19"/>
    </row>
    <row r="48" spans="1:10" ht="17.25">
      <c r="A48" s="95" t="s">
        <v>256</v>
      </c>
      <c r="B48" s="6">
        <f t="shared" si="4"/>
        <v>19</v>
      </c>
      <c r="C48" s="6">
        <f t="shared" si="5"/>
        <v>19</v>
      </c>
      <c r="D48" s="95" t="s">
        <v>257</v>
      </c>
      <c r="E48" s="6">
        <f t="shared" si="2"/>
        <v>2486.02</v>
      </c>
      <c r="F48" s="6">
        <f t="shared" si="3"/>
        <v>2486.02</v>
      </c>
      <c r="G48" s="92"/>
      <c r="H48" s="6">
        <v>0</v>
      </c>
      <c r="I48" s="6">
        <v>0</v>
      </c>
      <c r="J48" s="19"/>
    </row>
    <row r="49" spans="1:10" ht="17.25">
      <c r="A49" s="95" t="s">
        <v>258</v>
      </c>
      <c r="B49" s="6">
        <f t="shared" si="4"/>
        <v>6734.79</v>
      </c>
      <c r="C49" s="6">
        <f t="shared" si="5"/>
        <v>6734.79</v>
      </c>
      <c r="D49" s="95" t="s">
        <v>259</v>
      </c>
      <c r="E49" s="6">
        <f t="shared" si="2"/>
        <v>26379.579999999994</v>
      </c>
      <c r="F49" s="6">
        <f t="shared" si="3"/>
        <v>26379.579999999994</v>
      </c>
      <c r="G49" s="92"/>
      <c r="H49" s="6">
        <v>0</v>
      </c>
      <c r="I49" s="6">
        <v>0</v>
      </c>
      <c r="J49" s="19"/>
    </row>
    <row r="50" spans="1:10" ht="17.25">
      <c r="A50" s="95" t="s">
        <v>260</v>
      </c>
      <c r="B50" s="6">
        <f t="shared" si="4"/>
        <v>1242</v>
      </c>
      <c r="C50" s="6">
        <f t="shared" si="5"/>
        <v>1242</v>
      </c>
      <c r="D50" s="95" t="s">
        <v>261</v>
      </c>
      <c r="E50" s="6">
        <f t="shared" si="2"/>
        <v>8151.6</v>
      </c>
      <c r="F50" s="6">
        <f t="shared" si="3"/>
        <v>8151.6</v>
      </c>
      <c r="G50" s="92"/>
      <c r="H50" s="6">
        <v>0</v>
      </c>
      <c r="I50" s="6">
        <v>0</v>
      </c>
      <c r="J50" s="19"/>
    </row>
    <row r="51" spans="1:10" ht="17.25">
      <c r="A51" s="95" t="s">
        <v>262</v>
      </c>
      <c r="B51" s="6">
        <f t="shared" si="4"/>
        <v>85260.37999999999</v>
      </c>
      <c r="C51" s="6">
        <f t="shared" si="5"/>
        <v>85260.37999999999</v>
      </c>
      <c r="D51" s="95" t="s">
        <v>263</v>
      </c>
      <c r="E51" s="6">
        <f t="shared" si="2"/>
        <v>111409.63</v>
      </c>
      <c r="F51" s="6">
        <f t="shared" si="3"/>
        <v>111409.63</v>
      </c>
      <c r="G51" s="92"/>
      <c r="H51" s="6">
        <v>0</v>
      </c>
      <c r="I51" s="6">
        <v>0</v>
      </c>
      <c r="J51" s="19"/>
    </row>
    <row r="52" spans="1:10" ht="17.25">
      <c r="A52" s="95" t="s">
        <v>264</v>
      </c>
      <c r="B52" s="6">
        <f t="shared" si="4"/>
        <v>161</v>
      </c>
      <c r="C52" s="6">
        <f t="shared" si="5"/>
        <v>161</v>
      </c>
      <c r="D52" s="95"/>
      <c r="E52" s="7"/>
      <c r="F52" s="4"/>
      <c r="G52" s="92"/>
      <c r="H52" s="6">
        <v>0</v>
      </c>
      <c r="I52" s="4"/>
      <c r="J52" s="19"/>
    </row>
    <row r="53" spans="1:10" ht="17.25">
      <c r="A53" s="95" t="s">
        <v>265</v>
      </c>
      <c r="B53" s="6">
        <f t="shared" si="4"/>
        <v>715</v>
      </c>
      <c r="C53" s="6">
        <f t="shared" si="5"/>
        <v>715</v>
      </c>
      <c r="D53" s="98" t="s">
        <v>266</v>
      </c>
      <c r="E53" s="100">
        <f>SUM(B5:B53)+SUM(E5:E51)</f>
        <v>1110619.47</v>
      </c>
      <c r="F53" s="100">
        <f>SUM(C5:C53)+SUM(F5:F51)</f>
        <v>1110619.47</v>
      </c>
      <c r="G53" s="92"/>
      <c r="H53" s="6">
        <v>0</v>
      </c>
      <c r="I53" s="100">
        <v>0</v>
      </c>
      <c r="J53" s="19"/>
    </row>
    <row r="54" spans="1:9" ht="12.75">
      <c r="A54" s="18"/>
      <c r="B54" s="160"/>
      <c r="C54" s="162"/>
      <c r="D54" s="17"/>
      <c r="E54" s="17"/>
      <c r="F54" s="163" t="s">
        <v>10</v>
      </c>
      <c r="G54" s="105"/>
      <c r="H54" s="17"/>
      <c r="I54" s="17"/>
    </row>
    <row r="55" spans="1:6" ht="12.75">
      <c r="A55" s="105"/>
      <c r="B55" s="105"/>
      <c r="C55" s="105"/>
      <c r="D55" s="105"/>
      <c r="E55" s="105"/>
      <c r="F55" s="105"/>
    </row>
    <row r="57" ht="12.75">
      <c r="A57" s="104" t="s">
        <v>293</v>
      </c>
    </row>
    <row r="58" ht="12.75">
      <c r="A58" s="104" t="s">
        <v>267</v>
      </c>
    </row>
    <row r="59" ht="12.75">
      <c r="A59" s="104" t="s">
        <v>268</v>
      </c>
    </row>
    <row r="63" spans="1:11" ht="17.25">
      <c r="A63" s="119"/>
      <c r="B63" s="120">
        <v>10601</v>
      </c>
      <c r="C63" s="121">
        <v>10602</v>
      </c>
      <c r="D63" s="121">
        <v>10603</v>
      </c>
      <c r="E63" s="122" t="s">
        <v>44</v>
      </c>
      <c r="F63" s="119"/>
      <c r="G63" s="120">
        <v>10601</v>
      </c>
      <c r="H63" s="121">
        <v>10602</v>
      </c>
      <c r="I63" s="121">
        <v>10603</v>
      </c>
      <c r="J63" s="122" t="s">
        <v>44</v>
      </c>
      <c r="K63" s="19"/>
    </row>
    <row r="64" spans="1:11" ht="17.25">
      <c r="A64" s="4" t="s">
        <v>170</v>
      </c>
      <c r="B64" s="123">
        <v>-1314.37</v>
      </c>
      <c r="C64" s="124">
        <v>24061.83</v>
      </c>
      <c r="D64" s="124">
        <v>307.15</v>
      </c>
      <c r="E64" s="125">
        <f aca="true" t="shared" si="6" ref="E64:E95">SUM(B64:D64)</f>
        <v>23054.610000000004</v>
      </c>
      <c r="F64" s="4" t="s">
        <v>171</v>
      </c>
      <c r="G64" s="124">
        <v>0</v>
      </c>
      <c r="H64" s="124">
        <v>848</v>
      </c>
      <c r="I64" s="124">
        <v>166.04</v>
      </c>
      <c r="J64" s="125">
        <f aca="true" t="shared" si="7" ref="J64:J110">SUM(G64:I64)</f>
        <v>1014.04</v>
      </c>
      <c r="K64" s="19"/>
    </row>
    <row r="65" spans="1:11" ht="17.25">
      <c r="A65" s="4" t="s">
        <v>172</v>
      </c>
      <c r="B65" s="123">
        <v>-1645</v>
      </c>
      <c r="C65" s="124">
        <v>93</v>
      </c>
      <c r="D65" s="124">
        <v>0</v>
      </c>
      <c r="E65" s="125">
        <f t="shared" si="6"/>
        <v>-1552</v>
      </c>
      <c r="F65" s="4" t="s">
        <v>173</v>
      </c>
      <c r="G65" s="124">
        <v>0</v>
      </c>
      <c r="H65" s="124">
        <v>540</v>
      </c>
      <c r="I65" s="124">
        <v>0</v>
      </c>
      <c r="J65" s="125">
        <f t="shared" si="7"/>
        <v>540</v>
      </c>
      <c r="K65" s="19"/>
    </row>
    <row r="66" spans="1:11" ht="17.25">
      <c r="A66" s="4" t="s">
        <v>174</v>
      </c>
      <c r="B66" s="123">
        <v>0</v>
      </c>
      <c r="C66" s="124">
        <v>190</v>
      </c>
      <c r="D66" s="124">
        <v>0</v>
      </c>
      <c r="E66" s="125">
        <f t="shared" si="6"/>
        <v>190</v>
      </c>
      <c r="F66" s="4" t="s">
        <v>175</v>
      </c>
      <c r="G66" s="124">
        <v>-201</v>
      </c>
      <c r="H66" s="124">
        <v>2680.18</v>
      </c>
      <c r="I66" s="124">
        <v>300.21</v>
      </c>
      <c r="J66" s="125">
        <f t="shared" si="7"/>
        <v>2779.39</v>
      </c>
      <c r="K66" s="19"/>
    </row>
    <row r="67" spans="1:11" ht="17.25">
      <c r="A67" s="4" t="s">
        <v>176</v>
      </c>
      <c r="B67" s="123">
        <v>0</v>
      </c>
      <c r="C67" s="124">
        <v>194</v>
      </c>
      <c r="D67" s="124">
        <v>154.35</v>
      </c>
      <c r="E67" s="125">
        <f t="shared" si="6"/>
        <v>348.35</v>
      </c>
      <c r="F67" s="4" t="s">
        <v>177</v>
      </c>
      <c r="G67" s="124">
        <v>-18298.91</v>
      </c>
      <c r="H67" s="124">
        <v>12355.7</v>
      </c>
      <c r="I67" s="124">
        <v>195.23</v>
      </c>
      <c r="J67" s="125">
        <f t="shared" si="7"/>
        <v>-5747.98</v>
      </c>
      <c r="K67" s="19"/>
    </row>
    <row r="68" spans="1:11" ht="17.25">
      <c r="A68" s="4" t="s">
        <v>178</v>
      </c>
      <c r="B68" s="123">
        <v>-13138</v>
      </c>
      <c r="C68" s="124">
        <v>22772.2</v>
      </c>
      <c r="D68" s="124">
        <v>2897.07</v>
      </c>
      <c r="E68" s="125">
        <f t="shared" si="6"/>
        <v>12531.27</v>
      </c>
      <c r="F68" s="4" t="s">
        <v>179</v>
      </c>
      <c r="G68" s="124">
        <v>-2883</v>
      </c>
      <c r="H68" s="124">
        <v>3806.83</v>
      </c>
      <c r="I68" s="124">
        <v>145.51</v>
      </c>
      <c r="J68" s="125">
        <f t="shared" si="7"/>
        <v>1069.34</v>
      </c>
      <c r="K68" s="19"/>
    </row>
    <row r="69" spans="1:11" ht="17.25">
      <c r="A69" s="4" t="s">
        <v>180</v>
      </c>
      <c r="B69" s="123">
        <v>-21980</v>
      </c>
      <c r="C69" s="124">
        <v>31119.65</v>
      </c>
      <c r="D69" s="124">
        <v>96.85</v>
      </c>
      <c r="E69" s="125">
        <f t="shared" si="6"/>
        <v>9236.500000000002</v>
      </c>
      <c r="F69" s="4" t="s">
        <v>181</v>
      </c>
      <c r="G69" s="124">
        <v>0</v>
      </c>
      <c r="H69" s="124">
        <v>-718</v>
      </c>
      <c r="I69" s="124">
        <v>15</v>
      </c>
      <c r="J69" s="125">
        <f t="shared" si="7"/>
        <v>-703</v>
      </c>
      <c r="K69" s="19"/>
    </row>
    <row r="70" spans="1:11" ht="17.25">
      <c r="A70" s="4" t="s">
        <v>182</v>
      </c>
      <c r="B70" s="123">
        <v>-2217.01</v>
      </c>
      <c r="C70" s="124">
        <v>2178</v>
      </c>
      <c r="D70" s="124">
        <v>113.62</v>
      </c>
      <c r="E70" s="125">
        <f t="shared" si="6"/>
        <v>74.60999999999979</v>
      </c>
      <c r="F70" s="4" t="s">
        <v>183</v>
      </c>
      <c r="G70" s="124">
        <v>289</v>
      </c>
      <c r="H70" s="124">
        <v>799.11</v>
      </c>
      <c r="I70" s="124">
        <v>142.89</v>
      </c>
      <c r="J70" s="125">
        <f t="shared" si="7"/>
        <v>1231</v>
      </c>
      <c r="K70" s="19"/>
    </row>
    <row r="71" spans="1:11" ht="17.25">
      <c r="A71" s="4" t="s">
        <v>184</v>
      </c>
      <c r="B71" s="123">
        <v>-15280</v>
      </c>
      <c r="C71" s="124">
        <v>15660</v>
      </c>
      <c r="D71" s="124">
        <v>2</v>
      </c>
      <c r="E71" s="125">
        <f t="shared" si="6"/>
        <v>382</v>
      </c>
      <c r="F71" s="4" t="s">
        <v>185</v>
      </c>
      <c r="G71" s="124">
        <v>-2497.29</v>
      </c>
      <c r="H71" s="124">
        <v>28038.89</v>
      </c>
      <c r="I71" s="124">
        <v>768.05</v>
      </c>
      <c r="J71" s="125">
        <f t="shared" si="7"/>
        <v>26309.649999999998</v>
      </c>
      <c r="K71" s="19"/>
    </row>
    <row r="72" spans="1:11" ht="17.25">
      <c r="A72" s="4" t="s">
        <v>186</v>
      </c>
      <c r="B72" s="123">
        <v>164</v>
      </c>
      <c r="C72" s="124">
        <v>1516</v>
      </c>
      <c r="D72" s="124">
        <v>27</v>
      </c>
      <c r="E72" s="125">
        <f t="shared" si="6"/>
        <v>1707</v>
      </c>
      <c r="F72" s="4" t="s">
        <v>187</v>
      </c>
      <c r="G72" s="124">
        <v>-303</v>
      </c>
      <c r="H72" s="124">
        <v>4638</v>
      </c>
      <c r="I72" s="124">
        <v>272.78</v>
      </c>
      <c r="J72" s="125">
        <f t="shared" si="7"/>
        <v>4607.78</v>
      </c>
      <c r="K72" s="19"/>
    </row>
    <row r="73" spans="1:11" ht="17.25">
      <c r="A73" s="4" t="s">
        <v>188</v>
      </c>
      <c r="B73" s="123">
        <v>-6950</v>
      </c>
      <c r="C73" s="124">
        <v>9287.02</v>
      </c>
      <c r="D73" s="124">
        <v>236.1</v>
      </c>
      <c r="E73" s="125">
        <f t="shared" si="6"/>
        <v>2573.1200000000003</v>
      </c>
      <c r="F73" s="4" t="s">
        <v>189</v>
      </c>
      <c r="G73" s="124">
        <v>-1116</v>
      </c>
      <c r="H73" s="124">
        <v>2486</v>
      </c>
      <c r="I73" s="124">
        <v>274</v>
      </c>
      <c r="J73" s="125">
        <f t="shared" si="7"/>
        <v>1644</v>
      </c>
      <c r="K73" s="19"/>
    </row>
    <row r="74" spans="1:11" ht="17.25">
      <c r="A74" s="4" t="s">
        <v>190</v>
      </c>
      <c r="B74" s="123">
        <v>-600</v>
      </c>
      <c r="C74" s="124">
        <v>4363</v>
      </c>
      <c r="D74" s="124">
        <v>226.49</v>
      </c>
      <c r="E74" s="125">
        <f t="shared" si="6"/>
        <v>3989.49</v>
      </c>
      <c r="F74" s="4" t="s">
        <v>191</v>
      </c>
      <c r="G74" s="124">
        <v>-1339.73</v>
      </c>
      <c r="H74" s="124">
        <v>11119.18</v>
      </c>
      <c r="I74" s="124">
        <v>912.65</v>
      </c>
      <c r="J74" s="125">
        <f t="shared" si="7"/>
        <v>10692.1</v>
      </c>
      <c r="K74" s="19"/>
    </row>
    <row r="75" spans="1:11" ht="17.25">
      <c r="A75" s="4" t="s">
        <v>192</v>
      </c>
      <c r="B75" s="123">
        <v>0</v>
      </c>
      <c r="C75" s="124">
        <v>438</v>
      </c>
      <c r="D75" s="124">
        <v>202.4</v>
      </c>
      <c r="E75" s="125">
        <f t="shared" si="6"/>
        <v>640.4</v>
      </c>
      <c r="F75" s="4" t="s">
        <v>193</v>
      </c>
      <c r="G75" s="124">
        <v>0</v>
      </c>
      <c r="H75" s="124">
        <v>0</v>
      </c>
      <c r="I75" s="124">
        <v>0</v>
      </c>
      <c r="J75" s="125">
        <f t="shared" si="7"/>
        <v>0</v>
      </c>
      <c r="K75" s="19"/>
    </row>
    <row r="76" spans="1:11" ht="17.25">
      <c r="A76" s="4" t="s">
        <v>194</v>
      </c>
      <c r="B76" s="123">
        <v>0</v>
      </c>
      <c r="C76" s="124">
        <v>2397.45</v>
      </c>
      <c r="D76" s="124">
        <v>-25.01</v>
      </c>
      <c r="E76" s="125">
        <f t="shared" si="6"/>
        <v>2372.4399999999996</v>
      </c>
      <c r="F76" s="4" t="s">
        <v>195</v>
      </c>
      <c r="G76" s="124">
        <v>-7674</v>
      </c>
      <c r="H76" s="124">
        <v>6124.63</v>
      </c>
      <c r="I76" s="124">
        <v>16.76</v>
      </c>
      <c r="J76" s="125">
        <f t="shared" si="7"/>
        <v>-1532.61</v>
      </c>
      <c r="K76" s="19"/>
    </row>
    <row r="77" spans="1:11" ht="17.25">
      <c r="A77" s="4" t="s">
        <v>196</v>
      </c>
      <c r="B77" s="123">
        <v>-5.05</v>
      </c>
      <c r="C77" s="124">
        <v>105</v>
      </c>
      <c r="D77" s="124">
        <v>-5.05</v>
      </c>
      <c r="E77" s="125">
        <f t="shared" si="6"/>
        <v>94.9</v>
      </c>
      <c r="F77" s="4" t="s">
        <v>197</v>
      </c>
      <c r="G77" s="124">
        <v>-7407.41</v>
      </c>
      <c r="H77" s="124">
        <v>12481.72</v>
      </c>
      <c r="I77" s="124">
        <v>1202.01</v>
      </c>
      <c r="J77" s="125">
        <f t="shared" si="7"/>
        <v>6276.32</v>
      </c>
      <c r="K77" s="19"/>
    </row>
    <row r="78" spans="1:11" ht="17.25">
      <c r="A78" s="4" t="s">
        <v>198</v>
      </c>
      <c r="B78" s="123">
        <v>-1113</v>
      </c>
      <c r="C78" s="124">
        <v>2174</v>
      </c>
      <c r="D78" s="124">
        <v>658.67</v>
      </c>
      <c r="E78" s="125">
        <f t="shared" si="6"/>
        <v>1719.67</v>
      </c>
      <c r="F78" s="4" t="s">
        <v>199</v>
      </c>
      <c r="G78" s="124">
        <v>-2300</v>
      </c>
      <c r="H78" s="124">
        <v>2316</v>
      </c>
      <c r="I78" s="124">
        <v>21</v>
      </c>
      <c r="J78" s="125">
        <f t="shared" si="7"/>
        <v>37</v>
      </c>
      <c r="K78" s="19"/>
    </row>
    <row r="79" spans="1:11" ht="17.25">
      <c r="A79" s="4" t="s">
        <v>200</v>
      </c>
      <c r="B79" s="123">
        <v>-17293.64</v>
      </c>
      <c r="C79" s="124">
        <v>22006.08</v>
      </c>
      <c r="D79" s="124">
        <v>455.53</v>
      </c>
      <c r="E79" s="125">
        <f t="shared" si="6"/>
        <v>5167.970000000002</v>
      </c>
      <c r="F79" s="4" t="s">
        <v>201</v>
      </c>
      <c r="G79" s="124">
        <v>0</v>
      </c>
      <c r="H79" s="124">
        <v>-717</v>
      </c>
      <c r="I79" s="124">
        <v>20.34</v>
      </c>
      <c r="J79" s="125">
        <f t="shared" si="7"/>
        <v>-696.66</v>
      </c>
      <c r="K79" s="19"/>
    </row>
    <row r="80" spans="1:11" ht="17.25">
      <c r="A80" s="4" t="s">
        <v>202</v>
      </c>
      <c r="B80" s="123">
        <v>0</v>
      </c>
      <c r="C80" s="124">
        <v>-1187.08</v>
      </c>
      <c r="D80" s="124">
        <v>16.81</v>
      </c>
      <c r="E80" s="125">
        <f t="shared" si="6"/>
        <v>-1170.27</v>
      </c>
      <c r="F80" s="4" t="s">
        <v>203</v>
      </c>
      <c r="G80" s="124">
        <v>-2664</v>
      </c>
      <c r="H80" s="124">
        <v>4051</v>
      </c>
      <c r="I80" s="124">
        <v>353.29</v>
      </c>
      <c r="J80" s="125">
        <f t="shared" si="7"/>
        <v>1740.29</v>
      </c>
      <c r="K80" s="19"/>
    </row>
    <row r="81" spans="1:11" ht="17.25">
      <c r="A81" s="4" t="s">
        <v>204</v>
      </c>
      <c r="B81" s="123">
        <v>-1600</v>
      </c>
      <c r="C81" s="124">
        <v>10167.83</v>
      </c>
      <c r="D81" s="124">
        <v>808.06</v>
      </c>
      <c r="E81" s="125">
        <f t="shared" si="6"/>
        <v>9375.89</v>
      </c>
      <c r="F81" s="4" t="s">
        <v>205</v>
      </c>
      <c r="G81" s="124">
        <v>-1423.34</v>
      </c>
      <c r="H81" s="124">
        <v>1158</v>
      </c>
      <c r="I81" s="124">
        <v>14.13</v>
      </c>
      <c r="J81" s="125">
        <f t="shared" si="7"/>
        <v>-251.20999999999992</v>
      </c>
      <c r="K81" s="19"/>
    </row>
    <row r="82" spans="1:11" ht="17.25">
      <c r="A82" s="4" t="s">
        <v>273</v>
      </c>
      <c r="B82" s="123">
        <v>-531026.25</v>
      </c>
      <c r="C82" s="124">
        <v>565358.32</v>
      </c>
      <c r="D82" s="124">
        <v>7888.87</v>
      </c>
      <c r="E82" s="125">
        <f t="shared" si="6"/>
        <v>42220.93999999995</v>
      </c>
      <c r="F82" s="4" t="s">
        <v>207</v>
      </c>
      <c r="G82" s="124">
        <v>-3450</v>
      </c>
      <c r="H82" s="124">
        <v>1388</v>
      </c>
      <c r="I82" s="124">
        <v>0</v>
      </c>
      <c r="J82" s="125">
        <f t="shared" si="7"/>
        <v>-2062</v>
      </c>
      <c r="K82" s="19"/>
    </row>
    <row r="83" spans="1:11" ht="17.25">
      <c r="A83" s="4" t="s">
        <v>208</v>
      </c>
      <c r="B83" s="123">
        <v>0</v>
      </c>
      <c r="C83" s="124">
        <v>0</v>
      </c>
      <c r="D83" s="124">
        <v>15</v>
      </c>
      <c r="E83" s="125">
        <f t="shared" si="6"/>
        <v>15</v>
      </c>
      <c r="F83" s="4" t="s">
        <v>209</v>
      </c>
      <c r="G83" s="124">
        <v>0</v>
      </c>
      <c r="H83" s="124">
        <v>0</v>
      </c>
      <c r="I83" s="124">
        <v>0</v>
      </c>
      <c r="J83" s="125">
        <f t="shared" si="7"/>
        <v>0</v>
      </c>
      <c r="K83" s="19"/>
    </row>
    <row r="84" spans="1:11" ht="17.25">
      <c r="A84" s="4" t="s">
        <v>210</v>
      </c>
      <c r="B84" s="123">
        <v>0</v>
      </c>
      <c r="C84" s="124">
        <v>3654</v>
      </c>
      <c r="D84" s="124">
        <v>60.78</v>
      </c>
      <c r="E84" s="125">
        <f t="shared" si="6"/>
        <v>3714.78</v>
      </c>
      <c r="F84" s="4" t="s">
        <v>211</v>
      </c>
      <c r="G84" s="124">
        <v>-65</v>
      </c>
      <c r="H84" s="124">
        <v>1033.32</v>
      </c>
      <c r="I84" s="124">
        <v>31.62</v>
      </c>
      <c r="J84" s="125">
        <f t="shared" si="7"/>
        <v>999.9399999999999</v>
      </c>
      <c r="K84" s="19"/>
    </row>
    <row r="85" spans="1:11" ht="17.25">
      <c r="A85" s="4" t="s">
        <v>212</v>
      </c>
      <c r="B85" s="123">
        <v>-700</v>
      </c>
      <c r="C85" s="124">
        <v>1560.95</v>
      </c>
      <c r="D85" s="124">
        <v>120.73</v>
      </c>
      <c r="E85" s="125">
        <f t="shared" si="6"/>
        <v>981.6800000000001</v>
      </c>
      <c r="F85" s="4" t="s">
        <v>213</v>
      </c>
      <c r="G85" s="124">
        <v>-2901</v>
      </c>
      <c r="H85" s="124">
        <v>4883.69</v>
      </c>
      <c r="I85" s="124">
        <v>181.96</v>
      </c>
      <c r="J85" s="125">
        <f t="shared" si="7"/>
        <v>2164.6499999999996</v>
      </c>
      <c r="K85" s="19"/>
    </row>
    <row r="86" spans="1:11" ht="17.25">
      <c r="A86" s="4" t="s">
        <v>214</v>
      </c>
      <c r="B86" s="123">
        <v>-4875</v>
      </c>
      <c r="C86" s="124">
        <v>6402</v>
      </c>
      <c r="D86" s="124">
        <v>223.86</v>
      </c>
      <c r="E86" s="125">
        <f t="shared" si="6"/>
        <v>1750.8600000000001</v>
      </c>
      <c r="F86" s="4" t="s">
        <v>215</v>
      </c>
      <c r="G86" s="124">
        <v>20</v>
      </c>
      <c r="H86" s="124">
        <v>627</v>
      </c>
      <c r="I86" s="124">
        <v>166.46</v>
      </c>
      <c r="J86" s="125">
        <f t="shared" si="7"/>
        <v>813.46</v>
      </c>
      <c r="K86" s="19"/>
    </row>
    <row r="87" spans="1:11" ht="17.25">
      <c r="A87" s="4" t="s">
        <v>216</v>
      </c>
      <c r="B87" s="123">
        <v>-4285</v>
      </c>
      <c r="C87" s="124">
        <v>4612</v>
      </c>
      <c r="D87" s="124">
        <v>210.75</v>
      </c>
      <c r="E87" s="125">
        <f t="shared" si="6"/>
        <v>537.75</v>
      </c>
      <c r="F87" s="4" t="s">
        <v>217</v>
      </c>
      <c r="G87" s="124">
        <v>-327</v>
      </c>
      <c r="H87" s="124">
        <v>10828.9</v>
      </c>
      <c r="I87" s="124">
        <v>232.96</v>
      </c>
      <c r="J87" s="125">
        <f t="shared" si="7"/>
        <v>10734.859999999999</v>
      </c>
      <c r="K87" s="19"/>
    </row>
    <row r="88" spans="1:11" ht="17.25">
      <c r="A88" s="4" t="s">
        <v>218</v>
      </c>
      <c r="B88" s="123">
        <v>15</v>
      </c>
      <c r="C88" s="124">
        <v>-309</v>
      </c>
      <c r="D88" s="124">
        <v>41.2</v>
      </c>
      <c r="E88" s="125">
        <f t="shared" si="6"/>
        <v>-252.8</v>
      </c>
      <c r="F88" s="4" t="s">
        <v>219</v>
      </c>
      <c r="G88" s="124">
        <v>-14264</v>
      </c>
      <c r="H88" s="124">
        <v>14361</v>
      </c>
      <c r="I88" s="124">
        <v>84.18</v>
      </c>
      <c r="J88" s="125">
        <f t="shared" si="7"/>
        <v>181.18</v>
      </c>
      <c r="K88" s="19"/>
    </row>
    <row r="89" spans="1:11" ht="17.25">
      <c r="A89" s="4" t="s">
        <v>220</v>
      </c>
      <c r="B89" s="123">
        <v>-17673</v>
      </c>
      <c r="C89" s="124">
        <v>17453</v>
      </c>
      <c r="D89" s="124">
        <v>199.91</v>
      </c>
      <c r="E89" s="125">
        <f t="shared" si="6"/>
        <v>-20.090000000000003</v>
      </c>
      <c r="F89" s="4" t="s">
        <v>221</v>
      </c>
      <c r="G89" s="124">
        <v>-16417</v>
      </c>
      <c r="H89" s="124">
        <v>30620.89</v>
      </c>
      <c r="I89" s="124">
        <v>154.93</v>
      </c>
      <c r="J89" s="125">
        <f t="shared" si="7"/>
        <v>14358.82</v>
      </c>
      <c r="K89" s="19"/>
    </row>
    <row r="90" spans="1:11" ht="17.25">
      <c r="A90" s="4" t="s">
        <v>222</v>
      </c>
      <c r="B90" s="123">
        <v>-4982.06</v>
      </c>
      <c r="C90" s="124">
        <v>2308</v>
      </c>
      <c r="D90" s="124">
        <v>167.64</v>
      </c>
      <c r="E90" s="125">
        <f t="shared" si="6"/>
        <v>-2506.4200000000005</v>
      </c>
      <c r="F90" s="4" t="s">
        <v>223</v>
      </c>
      <c r="G90" s="124">
        <v>0</v>
      </c>
      <c r="H90" s="124">
        <v>0</v>
      </c>
      <c r="I90" s="124">
        <v>240.29</v>
      </c>
      <c r="J90" s="125">
        <f t="shared" si="7"/>
        <v>240.29</v>
      </c>
      <c r="K90" s="19"/>
    </row>
    <row r="91" spans="1:11" ht="17.25">
      <c r="A91" s="4" t="s">
        <v>224</v>
      </c>
      <c r="B91" s="123">
        <v>-2101</v>
      </c>
      <c r="C91" s="124">
        <v>4726.31</v>
      </c>
      <c r="D91" s="124">
        <v>434.18</v>
      </c>
      <c r="E91" s="125">
        <f t="shared" si="6"/>
        <v>3059.4900000000002</v>
      </c>
      <c r="F91" s="4" t="s">
        <v>225</v>
      </c>
      <c r="G91" s="124">
        <v>0</v>
      </c>
      <c r="H91" s="124">
        <v>554</v>
      </c>
      <c r="I91" s="124">
        <v>147.27</v>
      </c>
      <c r="J91" s="125">
        <f t="shared" si="7"/>
        <v>701.27</v>
      </c>
      <c r="K91" s="19"/>
    </row>
    <row r="92" spans="1:11" ht="17.25">
      <c r="A92" s="4" t="s">
        <v>226</v>
      </c>
      <c r="B92" s="123">
        <v>0</v>
      </c>
      <c r="C92" s="124">
        <v>145177.97</v>
      </c>
      <c r="D92" s="124">
        <v>63133.3</v>
      </c>
      <c r="E92" s="125">
        <f t="shared" si="6"/>
        <v>208311.27000000002</v>
      </c>
      <c r="F92" s="4" t="s">
        <v>227</v>
      </c>
      <c r="G92" s="124">
        <v>-6424</v>
      </c>
      <c r="H92" s="124">
        <v>12132.13</v>
      </c>
      <c r="I92" s="124">
        <v>832</v>
      </c>
      <c r="J92" s="125">
        <f t="shared" si="7"/>
        <v>6540.129999999999</v>
      </c>
      <c r="K92" s="19"/>
    </row>
    <row r="93" spans="1:11" ht="17.25">
      <c r="A93" s="4" t="s">
        <v>228</v>
      </c>
      <c r="B93" s="123">
        <v>-3077</v>
      </c>
      <c r="C93" s="124">
        <v>7703</v>
      </c>
      <c r="D93" s="124">
        <v>689.78</v>
      </c>
      <c r="E93" s="125">
        <f t="shared" si="6"/>
        <v>5315.78</v>
      </c>
      <c r="F93" s="4" t="s">
        <v>229</v>
      </c>
      <c r="G93" s="124">
        <v>-574751.9</v>
      </c>
      <c r="H93" s="124">
        <v>909133.7</v>
      </c>
      <c r="I93" s="124">
        <v>14837.07</v>
      </c>
      <c r="J93" s="125">
        <f t="shared" si="7"/>
        <v>349218.86999999994</v>
      </c>
      <c r="K93" s="19"/>
    </row>
    <row r="94" spans="1:11" ht="17.25">
      <c r="A94" s="4" t="s">
        <v>230</v>
      </c>
      <c r="B94" s="123">
        <v>-6802</v>
      </c>
      <c r="C94" s="124">
        <v>7054</v>
      </c>
      <c r="D94" s="124">
        <v>0</v>
      </c>
      <c r="E94" s="125">
        <f t="shared" si="6"/>
        <v>252</v>
      </c>
      <c r="F94" s="4" t="s">
        <v>231</v>
      </c>
      <c r="G94" s="124">
        <v>200</v>
      </c>
      <c r="H94" s="124">
        <v>0</v>
      </c>
      <c r="I94" s="124">
        <v>0</v>
      </c>
      <c r="J94" s="125">
        <f t="shared" si="7"/>
        <v>200</v>
      </c>
      <c r="K94" s="19"/>
    </row>
    <row r="95" spans="1:11" ht="17.25">
      <c r="A95" s="4" t="s">
        <v>232</v>
      </c>
      <c r="B95" s="123">
        <v>-1208</v>
      </c>
      <c r="C95" s="124">
        <v>-4446.83</v>
      </c>
      <c r="D95" s="124">
        <v>1358.36</v>
      </c>
      <c r="E95" s="125">
        <f t="shared" si="6"/>
        <v>-4296.47</v>
      </c>
      <c r="F95" s="4" t="s">
        <v>233</v>
      </c>
      <c r="G95" s="124">
        <v>0</v>
      </c>
      <c r="H95" s="124">
        <v>515.37</v>
      </c>
      <c r="I95" s="124">
        <v>-425.85</v>
      </c>
      <c r="J95" s="125">
        <f t="shared" si="7"/>
        <v>89.51999999999998</v>
      </c>
      <c r="K95" s="19"/>
    </row>
    <row r="96" spans="1:11" ht="17.25">
      <c r="A96" s="4" t="s">
        <v>234</v>
      </c>
      <c r="B96" s="123">
        <v>-212536.86</v>
      </c>
      <c r="C96" s="124">
        <v>242369.36</v>
      </c>
      <c r="D96" s="124">
        <v>5305.23</v>
      </c>
      <c r="E96" s="125">
        <f aca="true" t="shared" si="8" ref="E96:E112">SUM(B96:D96)</f>
        <v>35137.729999999996</v>
      </c>
      <c r="F96" s="4" t="s">
        <v>235</v>
      </c>
      <c r="G96" s="124">
        <v>-15415</v>
      </c>
      <c r="H96" s="124">
        <v>27692.31</v>
      </c>
      <c r="I96" s="124">
        <v>-25</v>
      </c>
      <c r="J96" s="125">
        <f t="shared" si="7"/>
        <v>12252.310000000001</v>
      </c>
      <c r="K96" s="19"/>
    </row>
    <row r="97" spans="1:11" ht="17.25">
      <c r="A97" s="4" t="s">
        <v>236</v>
      </c>
      <c r="B97" s="123">
        <v>0</v>
      </c>
      <c r="C97" s="124">
        <v>0</v>
      </c>
      <c r="D97" s="124">
        <v>0</v>
      </c>
      <c r="E97" s="125">
        <f t="shared" si="8"/>
        <v>0</v>
      </c>
      <c r="F97" s="4" t="s">
        <v>237</v>
      </c>
      <c r="G97" s="124">
        <v>-14840.74</v>
      </c>
      <c r="H97" s="124">
        <v>38314.45</v>
      </c>
      <c r="I97" s="124">
        <v>1342.79</v>
      </c>
      <c r="J97" s="125">
        <f t="shared" si="7"/>
        <v>24816.5</v>
      </c>
      <c r="K97" s="19"/>
    </row>
    <row r="98" spans="1:11" ht="17.25">
      <c r="A98" s="4" t="s">
        <v>238</v>
      </c>
      <c r="B98" s="123">
        <v>0</v>
      </c>
      <c r="C98" s="124">
        <v>1222</v>
      </c>
      <c r="D98" s="124">
        <v>61.18</v>
      </c>
      <c r="E98" s="125">
        <f t="shared" si="8"/>
        <v>1283.18</v>
      </c>
      <c r="F98" s="4" t="s">
        <v>239</v>
      </c>
      <c r="G98" s="124">
        <v>-315</v>
      </c>
      <c r="H98" s="124">
        <v>1864.18</v>
      </c>
      <c r="I98" s="124">
        <v>48.9</v>
      </c>
      <c r="J98" s="125">
        <f t="shared" si="7"/>
        <v>1598.0800000000002</v>
      </c>
      <c r="K98" s="19"/>
    </row>
    <row r="99" spans="1:11" ht="17.25">
      <c r="A99" s="4" t="s">
        <v>240</v>
      </c>
      <c r="B99" s="123">
        <v>-575</v>
      </c>
      <c r="C99" s="124">
        <v>2566</v>
      </c>
      <c r="D99" s="124">
        <v>16.42</v>
      </c>
      <c r="E99" s="125">
        <f t="shared" si="8"/>
        <v>2007.42</v>
      </c>
      <c r="F99" s="4" t="s">
        <v>241</v>
      </c>
      <c r="G99" s="124">
        <v>-2244</v>
      </c>
      <c r="H99" s="124">
        <v>3502</v>
      </c>
      <c r="I99" s="124">
        <v>22</v>
      </c>
      <c r="J99" s="125">
        <f t="shared" si="7"/>
        <v>1280</v>
      </c>
      <c r="K99" s="19"/>
    </row>
    <row r="100" spans="1:11" ht="17.25">
      <c r="A100" s="4" t="s">
        <v>242</v>
      </c>
      <c r="B100" s="123">
        <v>248</v>
      </c>
      <c r="C100" s="124">
        <v>1699</v>
      </c>
      <c r="D100" s="124">
        <v>123.51</v>
      </c>
      <c r="E100" s="125">
        <f t="shared" si="8"/>
        <v>2070.51</v>
      </c>
      <c r="F100" s="4" t="s">
        <v>243</v>
      </c>
      <c r="G100" s="124">
        <v>-14</v>
      </c>
      <c r="H100" s="124">
        <v>4282</v>
      </c>
      <c r="I100" s="124">
        <v>50.32</v>
      </c>
      <c r="J100" s="125">
        <f t="shared" si="7"/>
        <v>4318.32</v>
      </c>
      <c r="K100" s="19"/>
    </row>
    <row r="101" spans="1:11" ht="17.25">
      <c r="A101" s="4" t="s">
        <v>244</v>
      </c>
      <c r="B101" s="123">
        <v>0</v>
      </c>
      <c r="C101" s="124">
        <v>1474</v>
      </c>
      <c r="D101" s="124">
        <v>36.98</v>
      </c>
      <c r="E101" s="125">
        <f t="shared" si="8"/>
        <v>1510.98</v>
      </c>
      <c r="F101" s="4" t="s">
        <v>274</v>
      </c>
      <c r="G101" s="124">
        <v>0</v>
      </c>
      <c r="H101" s="124">
        <v>61</v>
      </c>
      <c r="I101" s="124">
        <v>0</v>
      </c>
      <c r="J101" s="125">
        <f t="shared" si="7"/>
        <v>61</v>
      </c>
      <c r="K101" s="19"/>
    </row>
    <row r="102" spans="1:11" ht="17.25">
      <c r="A102" s="4" t="s">
        <v>246</v>
      </c>
      <c r="B102" s="123">
        <v>0</v>
      </c>
      <c r="C102" s="124">
        <v>-112.25</v>
      </c>
      <c r="D102" s="124">
        <v>0</v>
      </c>
      <c r="E102" s="125">
        <f t="shared" si="8"/>
        <v>-112.25</v>
      </c>
      <c r="F102" s="4" t="s">
        <v>247</v>
      </c>
      <c r="G102" s="124">
        <v>0</v>
      </c>
      <c r="H102" s="124">
        <v>0</v>
      </c>
      <c r="I102" s="124">
        <v>0</v>
      </c>
      <c r="J102" s="125">
        <f t="shared" si="7"/>
        <v>0</v>
      </c>
      <c r="K102" s="19"/>
    </row>
    <row r="103" spans="1:11" ht="17.25">
      <c r="A103" s="4" t="s">
        <v>248</v>
      </c>
      <c r="B103" s="123">
        <v>-6971</v>
      </c>
      <c r="C103" s="124">
        <v>8857.36</v>
      </c>
      <c r="D103" s="124">
        <v>55.41</v>
      </c>
      <c r="E103" s="125">
        <f t="shared" si="8"/>
        <v>1941.7700000000007</v>
      </c>
      <c r="F103" s="4" t="s">
        <v>249</v>
      </c>
      <c r="G103" s="124">
        <v>-3547</v>
      </c>
      <c r="H103" s="124">
        <v>14554</v>
      </c>
      <c r="I103" s="124">
        <v>1310.59</v>
      </c>
      <c r="J103" s="125">
        <f t="shared" si="7"/>
        <v>12317.59</v>
      </c>
      <c r="K103" s="19"/>
    </row>
    <row r="104" spans="1:11" ht="17.25">
      <c r="A104" s="4" t="s">
        <v>250</v>
      </c>
      <c r="B104" s="123">
        <v>0</v>
      </c>
      <c r="C104" s="124">
        <v>1725</v>
      </c>
      <c r="D104" s="124">
        <v>290.56</v>
      </c>
      <c r="E104" s="125">
        <f t="shared" si="8"/>
        <v>2015.56</v>
      </c>
      <c r="F104" s="4" t="s">
        <v>251</v>
      </c>
      <c r="G104" s="124">
        <v>-3941.16</v>
      </c>
      <c r="H104" s="124">
        <v>8188.82</v>
      </c>
      <c r="I104" s="124">
        <v>1005.41</v>
      </c>
      <c r="J104" s="125">
        <f t="shared" si="7"/>
        <v>5253.07</v>
      </c>
      <c r="K104" s="19"/>
    </row>
    <row r="105" spans="1:11" ht="17.25">
      <c r="A105" s="4" t="s">
        <v>252</v>
      </c>
      <c r="B105" s="123">
        <v>-28295</v>
      </c>
      <c r="C105" s="124">
        <v>26072</v>
      </c>
      <c r="D105" s="124">
        <v>0</v>
      </c>
      <c r="E105" s="125">
        <f t="shared" si="8"/>
        <v>-2223</v>
      </c>
      <c r="F105" s="4" t="s">
        <v>253</v>
      </c>
      <c r="G105" s="124">
        <v>-13025</v>
      </c>
      <c r="H105" s="124">
        <v>11648</v>
      </c>
      <c r="I105" s="124">
        <v>1022.03</v>
      </c>
      <c r="J105" s="125">
        <f t="shared" si="7"/>
        <v>-354.97</v>
      </c>
      <c r="K105" s="19"/>
    </row>
    <row r="106" spans="1:11" ht="17.25">
      <c r="A106" s="4" t="s">
        <v>254</v>
      </c>
      <c r="B106" s="123">
        <v>-1262</v>
      </c>
      <c r="C106" s="124">
        <v>-58</v>
      </c>
      <c r="D106" s="124">
        <v>0</v>
      </c>
      <c r="E106" s="125">
        <f t="shared" si="8"/>
        <v>-1320</v>
      </c>
      <c r="F106" s="4" t="s">
        <v>255</v>
      </c>
      <c r="G106" s="124">
        <v>0</v>
      </c>
      <c r="H106" s="124">
        <v>1072.97</v>
      </c>
      <c r="I106" s="124">
        <v>123.54</v>
      </c>
      <c r="J106" s="125">
        <f t="shared" si="7"/>
        <v>1196.51</v>
      </c>
      <c r="K106" s="19"/>
    </row>
    <row r="107" spans="1:11" ht="17.25">
      <c r="A107" s="4" t="s">
        <v>256</v>
      </c>
      <c r="B107" s="123">
        <v>0</v>
      </c>
      <c r="C107" s="124">
        <v>0</v>
      </c>
      <c r="D107" s="124">
        <v>19</v>
      </c>
      <c r="E107" s="125">
        <f t="shared" si="8"/>
        <v>19</v>
      </c>
      <c r="F107" s="4" t="s">
        <v>257</v>
      </c>
      <c r="G107" s="124">
        <v>0</v>
      </c>
      <c r="H107" s="124">
        <v>2353.96</v>
      </c>
      <c r="I107" s="124">
        <v>132.06</v>
      </c>
      <c r="J107" s="125">
        <f t="shared" si="7"/>
        <v>2486.02</v>
      </c>
      <c r="K107" s="19"/>
    </row>
    <row r="108" spans="1:11" ht="17.25">
      <c r="A108" s="4" t="s">
        <v>258</v>
      </c>
      <c r="B108" s="123">
        <v>-4482.2</v>
      </c>
      <c r="C108" s="124">
        <v>10533.75</v>
      </c>
      <c r="D108" s="124">
        <v>683.24</v>
      </c>
      <c r="E108" s="125">
        <f t="shared" si="8"/>
        <v>6734.79</v>
      </c>
      <c r="F108" s="4" t="s">
        <v>259</v>
      </c>
      <c r="G108" s="124">
        <v>-134989</v>
      </c>
      <c r="H108" s="124">
        <v>154057.37</v>
      </c>
      <c r="I108" s="124">
        <v>7311.21</v>
      </c>
      <c r="J108" s="125">
        <f t="shared" si="7"/>
        <v>26379.579999999994</v>
      </c>
      <c r="K108" s="19"/>
    </row>
    <row r="109" spans="1:11" ht="17.25">
      <c r="A109" s="4" t="s">
        <v>260</v>
      </c>
      <c r="B109" s="123">
        <v>0</v>
      </c>
      <c r="C109" s="124">
        <v>1242</v>
      </c>
      <c r="D109" s="124">
        <v>0</v>
      </c>
      <c r="E109" s="125">
        <f t="shared" si="8"/>
        <v>1242</v>
      </c>
      <c r="F109" s="4" t="s">
        <v>261</v>
      </c>
      <c r="G109" s="124">
        <v>-7243.63</v>
      </c>
      <c r="H109" s="124">
        <v>14086.59</v>
      </c>
      <c r="I109" s="124">
        <v>1308.64</v>
      </c>
      <c r="J109" s="125">
        <f t="shared" si="7"/>
        <v>8151.6</v>
      </c>
      <c r="K109" s="19"/>
    </row>
    <row r="110" spans="1:11" ht="17.25">
      <c r="A110" s="4" t="s">
        <v>262</v>
      </c>
      <c r="B110" s="123">
        <v>-147158.04</v>
      </c>
      <c r="C110" s="124">
        <v>224495.12</v>
      </c>
      <c r="D110" s="124">
        <v>7923.3</v>
      </c>
      <c r="E110" s="125">
        <f t="shared" si="8"/>
        <v>85260.37999999999</v>
      </c>
      <c r="F110" s="4" t="s">
        <v>263</v>
      </c>
      <c r="G110" s="124">
        <v>-11632.59</v>
      </c>
      <c r="H110" s="124">
        <v>120712.25</v>
      </c>
      <c r="I110" s="124">
        <v>2329.97</v>
      </c>
      <c r="J110" s="125">
        <f t="shared" si="7"/>
        <v>111409.63</v>
      </c>
      <c r="K110" s="19"/>
    </row>
    <row r="111" spans="1:11" ht="17.25">
      <c r="A111" s="4" t="s">
        <v>264</v>
      </c>
      <c r="B111" s="123">
        <v>0</v>
      </c>
      <c r="C111" s="124">
        <v>161</v>
      </c>
      <c r="D111" s="124">
        <v>0</v>
      </c>
      <c r="E111" s="125">
        <f t="shared" si="8"/>
        <v>161</v>
      </c>
      <c r="F111" s="4"/>
      <c r="G111" s="126"/>
      <c r="H111" s="125"/>
      <c r="I111" s="125"/>
      <c r="J111" s="127" t="s">
        <v>10</v>
      </c>
      <c r="K111" s="19"/>
    </row>
    <row r="112" spans="1:11" ht="17.25">
      <c r="A112" s="4" t="s">
        <v>265</v>
      </c>
      <c r="B112" s="123">
        <v>0</v>
      </c>
      <c r="C112" s="124">
        <v>715</v>
      </c>
      <c r="D112" s="124">
        <v>0</v>
      </c>
      <c r="E112" s="125">
        <f t="shared" si="8"/>
        <v>715</v>
      </c>
      <c r="F112" s="91" t="s">
        <v>266</v>
      </c>
      <c r="G112" s="125">
        <f>SUM(B64:B112)+SUM(G64:G110)</f>
        <v>-1934124.1800000002</v>
      </c>
      <c r="H112" s="125">
        <f>SUM(C64:C112)+SUM(H64:H110)</f>
        <v>2912227.1799999997</v>
      </c>
      <c r="I112" s="125">
        <f>SUM(D64:D112)+SUM(I64:I110)</f>
        <v>132516.47</v>
      </c>
      <c r="J112" s="125">
        <f>SUM(E64:E112)+SUM(J64:J110)</f>
        <v>1110619.47</v>
      </c>
      <c r="K112" s="19"/>
    </row>
    <row r="113" spans="1:10" ht="17.25">
      <c r="A113" s="18"/>
      <c r="B113" s="18"/>
      <c r="C113" s="18"/>
      <c r="D113" s="18"/>
      <c r="E113" s="18"/>
      <c r="F113" s="18"/>
      <c r="G113" s="18"/>
      <c r="H113" s="18"/>
      <c r="I113" s="18"/>
      <c r="J113" s="126">
        <f>SUM(G112:I112)</f>
        <v>1110619.4699999995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C18" sqref="C18"/>
    </sheetView>
  </sheetViews>
  <sheetFormatPr defaultColWidth="21.28125" defaultRowHeight="12.75"/>
  <sheetData>
    <row r="1" spans="1:9" ht="17.25">
      <c r="A1" s="3" t="s">
        <v>10</v>
      </c>
      <c r="B1" s="1"/>
      <c r="C1" s="1" t="s">
        <v>56</v>
      </c>
      <c r="D1" s="1"/>
      <c r="E1" s="1"/>
      <c r="F1" s="1"/>
      <c r="G1" s="88"/>
      <c r="H1" s="88"/>
      <c r="I1" s="88"/>
    </row>
    <row r="2" spans="1:9" ht="17.25">
      <c r="A2" s="3"/>
      <c r="B2" s="3"/>
      <c r="C2" s="3" t="s">
        <v>160</v>
      </c>
      <c r="D2" s="3"/>
      <c r="E2" s="3"/>
      <c r="F2" s="3"/>
      <c r="G2" s="88"/>
      <c r="H2" s="88"/>
      <c r="I2" s="88"/>
    </row>
    <row r="3" spans="1:9" ht="17.25">
      <c r="A3" s="3" t="s">
        <v>281</v>
      </c>
      <c r="B3" s="3" t="s">
        <v>282</v>
      </c>
      <c r="C3" s="3" t="s">
        <v>9</v>
      </c>
      <c r="D3" s="3" t="s">
        <v>10</v>
      </c>
      <c r="E3" s="3"/>
      <c r="F3" s="89" t="s">
        <v>283</v>
      </c>
      <c r="G3" s="88"/>
      <c r="H3" s="88"/>
      <c r="I3" s="88"/>
    </row>
    <row r="4" spans="1:9" ht="17.25">
      <c r="A4" s="90" t="s">
        <v>164</v>
      </c>
      <c r="B4" s="91" t="s">
        <v>284</v>
      </c>
      <c r="C4" s="91" t="s">
        <v>166</v>
      </c>
      <c r="D4" s="90" t="s">
        <v>164</v>
      </c>
      <c r="E4" s="91" t="s">
        <v>284</v>
      </c>
      <c r="F4" s="91" t="s">
        <v>166</v>
      </c>
      <c r="G4" s="92"/>
      <c r="H4" s="93" t="s">
        <v>169</v>
      </c>
      <c r="I4" s="93" t="s">
        <v>169</v>
      </c>
    </row>
    <row r="5" spans="1:12" ht="17.25">
      <c r="A5" s="94" t="s">
        <v>170</v>
      </c>
      <c r="B5" s="5">
        <f aca="true" t="shared" si="0" ref="B5:B36">I69</f>
        <v>0</v>
      </c>
      <c r="C5" s="6">
        <f aca="true" t="shared" si="1" ref="C5:C36">H5+B5</f>
        <v>0</v>
      </c>
      <c r="D5" s="94" t="s">
        <v>171</v>
      </c>
      <c r="E5" s="5">
        <f aca="true" t="shared" si="2" ref="E5:E51">R69</f>
        <v>0</v>
      </c>
      <c r="F5" s="6">
        <f aca="true" t="shared" si="3" ref="F5:F51">I5+E5</f>
        <v>0</v>
      </c>
      <c r="G5" s="92"/>
      <c r="H5" s="6">
        <v>0</v>
      </c>
      <c r="I5" s="6">
        <v>0</v>
      </c>
      <c r="J5" s="19"/>
      <c r="K5" s="152" t="s">
        <v>10</v>
      </c>
      <c r="L5" s="152" t="s">
        <v>10</v>
      </c>
    </row>
    <row r="6" spans="1:12" ht="17.25">
      <c r="A6" s="95" t="s">
        <v>172</v>
      </c>
      <c r="B6" s="5">
        <f t="shared" si="0"/>
        <v>-1.4</v>
      </c>
      <c r="C6" s="6">
        <f t="shared" si="1"/>
        <v>-1.4</v>
      </c>
      <c r="D6" s="95" t="s">
        <v>173</v>
      </c>
      <c r="E6" s="5">
        <f t="shared" si="2"/>
        <v>0</v>
      </c>
      <c r="F6" s="6">
        <f t="shared" si="3"/>
        <v>0</v>
      </c>
      <c r="G6" s="92"/>
      <c r="H6" s="6">
        <v>0</v>
      </c>
      <c r="I6" s="6">
        <v>0</v>
      </c>
      <c r="J6" s="19"/>
      <c r="K6" s="152" t="s">
        <v>10</v>
      </c>
      <c r="L6" s="152" t="s">
        <v>10</v>
      </c>
    </row>
    <row r="7" spans="1:12" ht="17.25">
      <c r="A7" s="95" t="s">
        <v>174</v>
      </c>
      <c r="B7" s="5">
        <f t="shared" si="0"/>
        <v>0</v>
      </c>
      <c r="C7" s="6">
        <f t="shared" si="1"/>
        <v>0</v>
      </c>
      <c r="D7" s="95" t="s">
        <v>175</v>
      </c>
      <c r="E7" s="5">
        <f t="shared" si="2"/>
        <v>13050.75</v>
      </c>
      <c r="F7" s="6">
        <f t="shared" si="3"/>
        <v>13050.75</v>
      </c>
      <c r="G7" s="92"/>
      <c r="H7" s="6">
        <v>0</v>
      </c>
      <c r="I7" s="6">
        <v>0</v>
      </c>
      <c r="J7" s="19"/>
      <c r="K7" s="152" t="s">
        <v>10</v>
      </c>
      <c r="L7" s="152" t="s">
        <v>10</v>
      </c>
    </row>
    <row r="8" spans="1:12" ht="17.25">
      <c r="A8" s="95" t="s">
        <v>176</v>
      </c>
      <c r="B8" s="5">
        <f t="shared" si="0"/>
        <v>0</v>
      </c>
      <c r="C8" s="6">
        <f t="shared" si="1"/>
        <v>0</v>
      </c>
      <c r="D8" s="95" t="s">
        <v>177</v>
      </c>
      <c r="E8" s="5">
        <f t="shared" si="2"/>
        <v>3800</v>
      </c>
      <c r="F8" s="6">
        <f t="shared" si="3"/>
        <v>3800</v>
      </c>
      <c r="G8" s="92"/>
      <c r="H8" s="6">
        <v>0</v>
      </c>
      <c r="I8" s="6">
        <v>0</v>
      </c>
      <c r="J8" s="19"/>
      <c r="K8" s="152" t="s">
        <v>10</v>
      </c>
      <c r="L8" s="152" t="s">
        <v>10</v>
      </c>
    </row>
    <row r="9" spans="1:12" ht="17.25">
      <c r="A9" s="95" t="s">
        <v>178</v>
      </c>
      <c r="B9" s="5">
        <f t="shared" si="0"/>
        <v>50249.08</v>
      </c>
      <c r="C9" s="6">
        <f t="shared" si="1"/>
        <v>50249.08</v>
      </c>
      <c r="D9" s="95" t="s">
        <v>179</v>
      </c>
      <c r="E9" s="5">
        <f t="shared" si="2"/>
        <v>3618.65</v>
      </c>
      <c r="F9" s="6">
        <f t="shared" si="3"/>
        <v>3618.65</v>
      </c>
      <c r="G9" s="92"/>
      <c r="H9" s="6">
        <v>0</v>
      </c>
      <c r="I9" s="6">
        <v>0</v>
      </c>
      <c r="J9" s="19"/>
      <c r="K9" s="152" t="s">
        <v>10</v>
      </c>
      <c r="L9" s="152" t="s">
        <v>10</v>
      </c>
    </row>
    <row r="10" spans="1:12" ht="17.25">
      <c r="A10" s="95" t="s">
        <v>180</v>
      </c>
      <c r="B10" s="5">
        <f t="shared" si="0"/>
        <v>15619.4</v>
      </c>
      <c r="C10" s="6">
        <f t="shared" si="1"/>
        <v>15619.4</v>
      </c>
      <c r="D10" s="95" t="s">
        <v>181</v>
      </c>
      <c r="E10" s="5">
        <f t="shared" si="2"/>
        <v>0</v>
      </c>
      <c r="F10" s="6">
        <f t="shared" si="3"/>
        <v>0</v>
      </c>
      <c r="G10" s="92"/>
      <c r="H10" s="6">
        <v>0</v>
      </c>
      <c r="I10" s="6">
        <v>0</v>
      </c>
      <c r="J10" s="19"/>
      <c r="K10" s="152" t="s">
        <v>10</v>
      </c>
      <c r="L10" s="152" t="s">
        <v>10</v>
      </c>
    </row>
    <row r="11" spans="1:12" ht="17.25">
      <c r="A11" s="95" t="s">
        <v>182</v>
      </c>
      <c r="B11" s="5">
        <f t="shared" si="0"/>
        <v>0</v>
      </c>
      <c r="C11" s="6">
        <f t="shared" si="1"/>
        <v>0</v>
      </c>
      <c r="D11" s="95" t="s">
        <v>183</v>
      </c>
      <c r="E11" s="5">
        <f t="shared" si="2"/>
        <v>0</v>
      </c>
      <c r="F11" s="6">
        <f t="shared" si="3"/>
        <v>0</v>
      </c>
      <c r="G11" s="92"/>
      <c r="H11" s="6">
        <v>0</v>
      </c>
      <c r="I11" s="6">
        <v>0</v>
      </c>
      <c r="J11" s="19"/>
      <c r="K11" s="152" t="s">
        <v>10</v>
      </c>
      <c r="L11" s="152" t="s">
        <v>10</v>
      </c>
    </row>
    <row r="12" spans="1:12" ht="17.25">
      <c r="A12" s="95" t="s">
        <v>184</v>
      </c>
      <c r="B12" s="5">
        <f t="shared" si="0"/>
        <v>0</v>
      </c>
      <c r="C12" s="6">
        <f t="shared" si="1"/>
        <v>0</v>
      </c>
      <c r="D12" s="95" t="s">
        <v>185</v>
      </c>
      <c r="E12" s="5">
        <f t="shared" si="2"/>
        <v>40283.009999999995</v>
      </c>
      <c r="F12" s="6">
        <f t="shared" si="3"/>
        <v>40283.009999999995</v>
      </c>
      <c r="G12" s="92"/>
      <c r="H12" s="6">
        <v>0</v>
      </c>
      <c r="I12" s="6">
        <v>0</v>
      </c>
      <c r="J12" s="19"/>
      <c r="K12" s="152" t="s">
        <v>10</v>
      </c>
      <c r="L12" s="152" t="s">
        <v>10</v>
      </c>
    </row>
    <row r="13" spans="1:12" ht="17.25">
      <c r="A13" s="95" t="s">
        <v>186</v>
      </c>
      <c r="B13" s="5">
        <f t="shared" si="0"/>
        <v>2648.53</v>
      </c>
      <c r="C13" s="6">
        <f t="shared" si="1"/>
        <v>2648.53</v>
      </c>
      <c r="D13" s="95" t="s">
        <v>187</v>
      </c>
      <c r="E13" s="5">
        <f t="shared" si="2"/>
        <v>231253</v>
      </c>
      <c r="F13" s="6">
        <f t="shared" si="3"/>
        <v>231253</v>
      </c>
      <c r="G13" s="92"/>
      <c r="H13" s="6">
        <v>0</v>
      </c>
      <c r="I13" s="6">
        <v>0</v>
      </c>
      <c r="J13" s="19"/>
      <c r="K13" s="152" t="s">
        <v>10</v>
      </c>
      <c r="L13" s="152" t="s">
        <v>10</v>
      </c>
    </row>
    <row r="14" spans="1:12" ht="17.25">
      <c r="A14" s="95" t="s">
        <v>188</v>
      </c>
      <c r="B14" s="5">
        <f t="shared" si="0"/>
        <v>1456.83</v>
      </c>
      <c r="C14" s="6">
        <f t="shared" si="1"/>
        <v>1456.83</v>
      </c>
      <c r="D14" s="95" t="s">
        <v>189</v>
      </c>
      <c r="E14" s="5">
        <f t="shared" si="2"/>
        <v>17867</v>
      </c>
      <c r="F14" s="6">
        <f t="shared" si="3"/>
        <v>17867</v>
      </c>
      <c r="G14" s="92"/>
      <c r="H14" s="6">
        <v>0</v>
      </c>
      <c r="I14" s="6">
        <v>0</v>
      </c>
      <c r="J14" s="19"/>
      <c r="K14" s="152" t="s">
        <v>10</v>
      </c>
      <c r="L14" s="152" t="s">
        <v>10</v>
      </c>
    </row>
    <row r="15" spans="1:12" ht="17.25">
      <c r="A15" s="95" t="s">
        <v>190</v>
      </c>
      <c r="B15" s="5">
        <f t="shared" si="0"/>
        <v>0</v>
      </c>
      <c r="C15" s="6">
        <f t="shared" si="1"/>
        <v>0</v>
      </c>
      <c r="D15" s="95" t="s">
        <v>191</v>
      </c>
      <c r="E15" s="5">
        <f t="shared" si="2"/>
        <v>23191.739999999998</v>
      </c>
      <c r="F15" s="6">
        <f t="shared" si="3"/>
        <v>23191.739999999998</v>
      </c>
      <c r="G15" s="92"/>
      <c r="H15" s="6">
        <v>0</v>
      </c>
      <c r="I15" s="6">
        <v>0</v>
      </c>
      <c r="J15" s="19"/>
      <c r="K15" s="152" t="s">
        <v>10</v>
      </c>
      <c r="L15" s="152" t="s">
        <v>10</v>
      </c>
    </row>
    <row r="16" spans="1:12" ht="17.25">
      <c r="A16" s="95" t="s">
        <v>192</v>
      </c>
      <c r="B16" s="5">
        <f t="shared" si="0"/>
        <v>0</v>
      </c>
      <c r="C16" s="6">
        <f t="shared" si="1"/>
        <v>0</v>
      </c>
      <c r="D16" s="95" t="s">
        <v>193</v>
      </c>
      <c r="E16" s="5">
        <f t="shared" si="2"/>
        <v>0</v>
      </c>
      <c r="F16" s="6">
        <f t="shared" si="3"/>
        <v>0</v>
      </c>
      <c r="G16" s="92"/>
      <c r="H16" s="6">
        <v>0</v>
      </c>
      <c r="I16" s="6">
        <v>0</v>
      </c>
      <c r="J16" s="19"/>
      <c r="K16" s="152" t="s">
        <v>10</v>
      </c>
      <c r="L16" s="152" t="s">
        <v>10</v>
      </c>
    </row>
    <row r="17" spans="1:12" ht="17.25">
      <c r="A17" s="95" t="s">
        <v>194</v>
      </c>
      <c r="B17" s="5">
        <f t="shared" si="0"/>
        <v>49633.78</v>
      </c>
      <c r="C17" s="6">
        <f t="shared" si="1"/>
        <v>49633.78</v>
      </c>
      <c r="D17" s="95" t="s">
        <v>195</v>
      </c>
      <c r="E17" s="5">
        <f t="shared" si="2"/>
        <v>30826.93</v>
      </c>
      <c r="F17" s="6">
        <f t="shared" si="3"/>
        <v>30826.93</v>
      </c>
      <c r="G17" s="92"/>
      <c r="H17" s="6">
        <v>0</v>
      </c>
      <c r="I17" s="6">
        <v>0</v>
      </c>
      <c r="J17" s="19"/>
      <c r="K17" s="152" t="s">
        <v>10</v>
      </c>
      <c r="L17" s="152" t="s">
        <v>10</v>
      </c>
    </row>
    <row r="18" spans="1:12" ht="17.25">
      <c r="A18" s="95" t="s">
        <v>196</v>
      </c>
      <c r="B18" s="5">
        <f t="shared" si="0"/>
        <v>0</v>
      </c>
      <c r="C18" s="6">
        <f t="shared" si="1"/>
        <v>0</v>
      </c>
      <c r="D18" s="95" t="s">
        <v>197</v>
      </c>
      <c r="E18" s="5">
        <f t="shared" si="2"/>
        <v>156512.97</v>
      </c>
      <c r="F18" s="6">
        <f t="shared" si="3"/>
        <v>156512.97</v>
      </c>
      <c r="G18" s="92"/>
      <c r="H18" s="6">
        <v>0</v>
      </c>
      <c r="I18" s="6">
        <v>0</v>
      </c>
      <c r="J18" s="19"/>
      <c r="K18" s="152" t="s">
        <v>10</v>
      </c>
      <c r="L18" s="152" t="s">
        <v>10</v>
      </c>
    </row>
    <row r="19" spans="1:12" ht="17.25">
      <c r="A19" s="95" t="s">
        <v>198</v>
      </c>
      <c r="B19" s="5">
        <f t="shared" si="0"/>
        <v>27414.5</v>
      </c>
      <c r="C19" s="6">
        <f t="shared" si="1"/>
        <v>27414.5</v>
      </c>
      <c r="D19" s="95" t="s">
        <v>199</v>
      </c>
      <c r="E19" s="5">
        <f t="shared" si="2"/>
        <v>0</v>
      </c>
      <c r="F19" s="6">
        <f t="shared" si="3"/>
        <v>0</v>
      </c>
      <c r="G19" s="92"/>
      <c r="H19" s="6">
        <v>0</v>
      </c>
      <c r="I19" s="6">
        <v>0</v>
      </c>
      <c r="J19" s="19"/>
      <c r="K19" s="152" t="s">
        <v>10</v>
      </c>
      <c r="L19" s="152" t="s">
        <v>10</v>
      </c>
    </row>
    <row r="20" spans="1:12" ht="17.25">
      <c r="A20" s="95" t="s">
        <v>200</v>
      </c>
      <c r="B20" s="5">
        <f t="shared" si="0"/>
        <v>0</v>
      </c>
      <c r="C20" s="6">
        <f t="shared" si="1"/>
        <v>0</v>
      </c>
      <c r="D20" s="95" t="s">
        <v>201</v>
      </c>
      <c r="E20" s="5">
        <f t="shared" si="2"/>
        <v>0</v>
      </c>
      <c r="F20" s="6">
        <f t="shared" si="3"/>
        <v>0</v>
      </c>
      <c r="G20" s="92"/>
      <c r="H20" s="6">
        <v>0</v>
      </c>
      <c r="I20" s="6">
        <v>0</v>
      </c>
      <c r="J20" s="19"/>
      <c r="K20" s="152" t="s">
        <v>10</v>
      </c>
      <c r="L20" s="152" t="s">
        <v>10</v>
      </c>
    </row>
    <row r="21" spans="1:12" ht="17.25">
      <c r="A21" s="95" t="s">
        <v>202</v>
      </c>
      <c r="B21" s="5">
        <f t="shared" si="0"/>
        <v>-783.5</v>
      </c>
      <c r="C21" s="6">
        <f t="shared" si="1"/>
        <v>-783.5</v>
      </c>
      <c r="D21" s="95" t="s">
        <v>203</v>
      </c>
      <c r="E21" s="5">
        <f t="shared" si="2"/>
        <v>0</v>
      </c>
      <c r="F21" s="6">
        <f t="shared" si="3"/>
        <v>0</v>
      </c>
      <c r="G21" s="92"/>
      <c r="H21" s="6">
        <v>0</v>
      </c>
      <c r="I21" s="6">
        <v>0</v>
      </c>
      <c r="J21" s="19"/>
      <c r="K21" s="152" t="s">
        <v>10</v>
      </c>
      <c r="L21" s="152" t="s">
        <v>10</v>
      </c>
    </row>
    <row r="22" spans="1:12" ht="17.25">
      <c r="A22" s="95" t="s">
        <v>204</v>
      </c>
      <c r="B22" s="5">
        <f t="shared" si="0"/>
        <v>0</v>
      </c>
      <c r="C22" s="6">
        <f t="shared" si="1"/>
        <v>0</v>
      </c>
      <c r="D22" s="95" t="s">
        <v>205</v>
      </c>
      <c r="E22" s="5">
        <f t="shared" si="2"/>
        <v>0</v>
      </c>
      <c r="F22" s="6">
        <f t="shared" si="3"/>
        <v>0</v>
      </c>
      <c r="G22" s="92"/>
      <c r="H22" s="6">
        <v>0</v>
      </c>
      <c r="I22" s="6">
        <v>0</v>
      </c>
      <c r="J22" s="19"/>
      <c r="K22" s="152" t="s">
        <v>10</v>
      </c>
      <c r="L22" s="152" t="s">
        <v>10</v>
      </c>
    </row>
    <row r="23" spans="1:12" ht="17.25">
      <c r="A23" s="95" t="s">
        <v>273</v>
      </c>
      <c r="B23" s="5">
        <f t="shared" si="0"/>
        <v>1171301.9</v>
      </c>
      <c r="C23" s="6">
        <f t="shared" si="1"/>
        <v>1171301.9</v>
      </c>
      <c r="D23" s="95" t="s">
        <v>207</v>
      </c>
      <c r="E23" s="5">
        <f t="shared" si="2"/>
        <v>0</v>
      </c>
      <c r="F23" s="6">
        <f t="shared" si="3"/>
        <v>0</v>
      </c>
      <c r="G23" s="92"/>
      <c r="H23" s="6">
        <v>0</v>
      </c>
      <c r="I23" s="6">
        <v>0</v>
      </c>
      <c r="J23" s="19"/>
      <c r="K23" s="152" t="s">
        <v>10</v>
      </c>
      <c r="L23" s="152" t="s">
        <v>10</v>
      </c>
    </row>
    <row r="24" spans="1:12" ht="17.25">
      <c r="A24" s="95" t="s">
        <v>208</v>
      </c>
      <c r="B24" s="5">
        <f t="shared" si="0"/>
        <v>0</v>
      </c>
      <c r="C24" s="6">
        <f t="shared" si="1"/>
        <v>0</v>
      </c>
      <c r="D24" s="95" t="s">
        <v>209</v>
      </c>
      <c r="E24" s="5">
        <f t="shared" si="2"/>
        <v>0</v>
      </c>
      <c r="F24" s="6">
        <f t="shared" si="3"/>
        <v>0</v>
      </c>
      <c r="G24" s="92"/>
      <c r="H24" s="6">
        <v>0</v>
      </c>
      <c r="I24" s="6">
        <v>0</v>
      </c>
      <c r="J24" s="19"/>
      <c r="K24" s="152" t="s">
        <v>10</v>
      </c>
      <c r="L24" s="152" t="s">
        <v>10</v>
      </c>
    </row>
    <row r="25" spans="1:12" ht="17.25">
      <c r="A25" s="95" t="s">
        <v>210</v>
      </c>
      <c r="B25" s="5">
        <f t="shared" si="0"/>
        <v>0</v>
      </c>
      <c r="C25" s="6">
        <f t="shared" si="1"/>
        <v>0</v>
      </c>
      <c r="D25" s="95" t="s">
        <v>211</v>
      </c>
      <c r="E25" s="5">
        <f t="shared" si="2"/>
        <v>0</v>
      </c>
      <c r="F25" s="6">
        <f t="shared" si="3"/>
        <v>0</v>
      </c>
      <c r="G25" s="92"/>
      <c r="H25" s="6">
        <v>0</v>
      </c>
      <c r="I25" s="6">
        <v>0</v>
      </c>
      <c r="J25" s="19"/>
      <c r="K25" s="152" t="s">
        <v>10</v>
      </c>
      <c r="L25" s="152" t="s">
        <v>10</v>
      </c>
    </row>
    <row r="26" spans="1:12" ht="17.25">
      <c r="A26" s="95" t="s">
        <v>212</v>
      </c>
      <c r="B26" s="5">
        <f t="shared" si="0"/>
        <v>4383.16</v>
      </c>
      <c r="C26" s="6">
        <f t="shared" si="1"/>
        <v>4383.16</v>
      </c>
      <c r="D26" s="95" t="s">
        <v>213</v>
      </c>
      <c r="E26" s="5">
        <f t="shared" si="2"/>
        <v>50339.56</v>
      </c>
      <c r="F26" s="6">
        <f t="shared" si="3"/>
        <v>50339.56</v>
      </c>
      <c r="G26" s="92"/>
      <c r="H26" s="6">
        <v>0</v>
      </c>
      <c r="I26" s="6">
        <v>0</v>
      </c>
      <c r="J26" s="19"/>
      <c r="K26" s="152" t="s">
        <v>10</v>
      </c>
      <c r="L26" s="152" t="s">
        <v>10</v>
      </c>
    </row>
    <row r="27" spans="1:12" ht="17.25">
      <c r="A27" s="95" t="s">
        <v>214</v>
      </c>
      <c r="B27" s="5">
        <f t="shared" si="0"/>
        <v>105000</v>
      </c>
      <c r="C27" s="6">
        <f t="shared" si="1"/>
        <v>105000</v>
      </c>
      <c r="D27" s="95" t="s">
        <v>215</v>
      </c>
      <c r="E27" s="5">
        <f t="shared" si="2"/>
        <v>-2666.94</v>
      </c>
      <c r="F27" s="6">
        <f t="shared" si="3"/>
        <v>-2666.94</v>
      </c>
      <c r="G27" s="92"/>
      <c r="H27" s="6">
        <v>0</v>
      </c>
      <c r="I27" s="6">
        <v>0</v>
      </c>
      <c r="J27" s="19"/>
      <c r="K27" s="152" t="s">
        <v>10</v>
      </c>
      <c r="L27" s="152" t="s">
        <v>10</v>
      </c>
    </row>
    <row r="28" spans="1:12" ht="17.25">
      <c r="A28" s="95" t="s">
        <v>216</v>
      </c>
      <c r="B28" s="5">
        <f t="shared" si="0"/>
        <v>-10640.79</v>
      </c>
      <c r="C28" s="6">
        <f t="shared" si="1"/>
        <v>-10640.79</v>
      </c>
      <c r="D28" s="95" t="s">
        <v>217</v>
      </c>
      <c r="E28" s="5">
        <f t="shared" si="2"/>
        <v>2163.25</v>
      </c>
      <c r="F28" s="6">
        <f t="shared" si="3"/>
        <v>2163.25</v>
      </c>
      <c r="G28" s="92"/>
      <c r="H28" s="6">
        <v>0</v>
      </c>
      <c r="I28" s="6">
        <v>0</v>
      </c>
      <c r="J28" s="19"/>
      <c r="K28" s="152" t="s">
        <v>10</v>
      </c>
      <c r="L28" s="152" t="s">
        <v>10</v>
      </c>
    </row>
    <row r="29" spans="1:12" ht="17.25">
      <c r="A29" s="95" t="s">
        <v>218</v>
      </c>
      <c r="B29" s="5">
        <f t="shared" si="0"/>
        <v>0</v>
      </c>
      <c r="C29" s="6">
        <f t="shared" si="1"/>
        <v>0</v>
      </c>
      <c r="D29" s="95" t="s">
        <v>219</v>
      </c>
      <c r="E29" s="5">
        <f t="shared" si="2"/>
        <v>12.559999999999999</v>
      </c>
      <c r="F29" s="6">
        <f t="shared" si="3"/>
        <v>12.559999999999999</v>
      </c>
      <c r="G29" s="92"/>
      <c r="H29" s="6">
        <v>0</v>
      </c>
      <c r="I29" s="6">
        <v>0</v>
      </c>
      <c r="J29" s="19"/>
      <c r="K29" s="152" t="s">
        <v>10</v>
      </c>
      <c r="L29" s="152" t="s">
        <v>10</v>
      </c>
    </row>
    <row r="30" spans="1:12" ht="17.25">
      <c r="A30" s="95" t="s">
        <v>220</v>
      </c>
      <c r="B30" s="5">
        <f t="shared" si="0"/>
        <v>0</v>
      </c>
      <c r="C30" s="6">
        <f t="shared" si="1"/>
        <v>0</v>
      </c>
      <c r="D30" s="95" t="s">
        <v>221</v>
      </c>
      <c r="E30" s="5">
        <f t="shared" si="2"/>
        <v>76466.01</v>
      </c>
      <c r="F30" s="6">
        <f t="shared" si="3"/>
        <v>76466.01</v>
      </c>
      <c r="G30" s="92"/>
      <c r="H30" s="6">
        <v>0</v>
      </c>
      <c r="I30" s="6">
        <v>0</v>
      </c>
      <c r="J30" s="19"/>
      <c r="K30" s="152" t="s">
        <v>10</v>
      </c>
      <c r="L30" s="152" t="s">
        <v>10</v>
      </c>
    </row>
    <row r="31" spans="1:12" ht="17.25">
      <c r="A31" s="95" t="s">
        <v>222</v>
      </c>
      <c r="B31" s="5">
        <f t="shared" si="0"/>
        <v>430.0599999999995</v>
      </c>
      <c r="C31" s="6">
        <f t="shared" si="1"/>
        <v>430.0599999999995</v>
      </c>
      <c r="D31" s="95" t="s">
        <v>223</v>
      </c>
      <c r="E31" s="5">
        <f t="shared" si="2"/>
        <v>0</v>
      </c>
      <c r="F31" s="6">
        <f t="shared" si="3"/>
        <v>0</v>
      </c>
      <c r="G31" s="92"/>
      <c r="H31" s="6">
        <v>0</v>
      </c>
      <c r="I31" s="6">
        <v>0</v>
      </c>
      <c r="J31" s="19"/>
      <c r="K31" s="152" t="s">
        <v>10</v>
      </c>
      <c r="L31" s="152" t="s">
        <v>10</v>
      </c>
    </row>
    <row r="32" spans="1:12" ht="17.25">
      <c r="A32" s="95" t="s">
        <v>224</v>
      </c>
      <c r="B32" s="5">
        <f t="shared" si="0"/>
        <v>0</v>
      </c>
      <c r="C32" s="6">
        <f t="shared" si="1"/>
        <v>0</v>
      </c>
      <c r="D32" s="95" t="s">
        <v>225</v>
      </c>
      <c r="E32" s="5">
        <f t="shared" si="2"/>
        <v>0</v>
      </c>
      <c r="F32" s="6">
        <f t="shared" si="3"/>
        <v>0</v>
      </c>
      <c r="G32" s="92"/>
      <c r="H32" s="6">
        <v>0</v>
      </c>
      <c r="I32" s="6">
        <v>0</v>
      </c>
      <c r="J32" s="19"/>
      <c r="K32" s="152" t="s">
        <v>10</v>
      </c>
      <c r="L32" s="152" t="s">
        <v>10</v>
      </c>
    </row>
    <row r="33" spans="1:12" ht="17.25">
      <c r="A33" s="95" t="s">
        <v>226</v>
      </c>
      <c r="B33" s="5">
        <f t="shared" si="0"/>
        <v>114235</v>
      </c>
      <c r="C33" s="6">
        <f t="shared" si="1"/>
        <v>114235</v>
      </c>
      <c r="D33" s="95" t="s">
        <v>227</v>
      </c>
      <c r="E33" s="5">
        <f t="shared" si="2"/>
        <v>44671.91</v>
      </c>
      <c r="F33" s="6">
        <f t="shared" si="3"/>
        <v>44671.91</v>
      </c>
      <c r="G33" s="92"/>
      <c r="H33" s="6">
        <v>0</v>
      </c>
      <c r="I33" s="6">
        <v>0</v>
      </c>
      <c r="J33" s="19"/>
      <c r="K33" s="152" t="s">
        <v>10</v>
      </c>
      <c r="L33" s="152" t="s">
        <v>10</v>
      </c>
    </row>
    <row r="34" spans="1:12" ht="17.25">
      <c r="A34" s="95" t="s">
        <v>228</v>
      </c>
      <c r="B34" s="5">
        <f t="shared" si="0"/>
        <v>-754</v>
      </c>
      <c r="C34" s="6">
        <f t="shared" si="1"/>
        <v>-754</v>
      </c>
      <c r="D34" s="95" t="s">
        <v>229</v>
      </c>
      <c r="E34" s="5">
        <f t="shared" si="2"/>
        <v>1783772.2999999998</v>
      </c>
      <c r="F34" s="6">
        <f t="shared" si="3"/>
        <v>1783772.2999999998</v>
      </c>
      <c r="G34" s="92"/>
      <c r="H34" s="6">
        <v>0</v>
      </c>
      <c r="I34" s="6">
        <v>0</v>
      </c>
      <c r="J34" s="19"/>
      <c r="K34" s="152" t="s">
        <v>10</v>
      </c>
      <c r="L34" s="152" t="s">
        <v>10</v>
      </c>
    </row>
    <row r="35" spans="1:12" ht="17.25">
      <c r="A35" s="95" t="s">
        <v>230</v>
      </c>
      <c r="B35" s="5">
        <f t="shared" si="0"/>
        <v>0</v>
      </c>
      <c r="C35" s="6">
        <f t="shared" si="1"/>
        <v>0</v>
      </c>
      <c r="D35" s="95" t="s">
        <v>231</v>
      </c>
      <c r="E35" s="5">
        <f t="shared" si="2"/>
        <v>20462</v>
      </c>
      <c r="F35" s="6">
        <f t="shared" si="3"/>
        <v>20462</v>
      </c>
      <c r="G35" s="92"/>
      <c r="H35" s="6">
        <v>0</v>
      </c>
      <c r="I35" s="6">
        <v>0</v>
      </c>
      <c r="J35" s="19"/>
      <c r="K35" s="152" t="s">
        <v>10</v>
      </c>
      <c r="L35" s="152" t="s">
        <v>10</v>
      </c>
    </row>
    <row r="36" spans="1:12" ht="17.25">
      <c r="A36" s="95" t="s">
        <v>232</v>
      </c>
      <c r="B36" s="5">
        <f t="shared" si="0"/>
        <v>53520.43</v>
      </c>
      <c r="C36" s="6">
        <f t="shared" si="1"/>
        <v>53520.43</v>
      </c>
      <c r="D36" s="95" t="s">
        <v>233</v>
      </c>
      <c r="E36" s="5">
        <f t="shared" si="2"/>
        <v>0</v>
      </c>
      <c r="F36" s="6">
        <f t="shared" si="3"/>
        <v>0</v>
      </c>
      <c r="G36" s="92"/>
      <c r="H36" s="6">
        <v>0</v>
      </c>
      <c r="I36" s="6">
        <v>0</v>
      </c>
      <c r="J36" s="19"/>
      <c r="K36" s="152" t="s">
        <v>10</v>
      </c>
      <c r="L36" s="152" t="s">
        <v>10</v>
      </c>
    </row>
    <row r="37" spans="1:12" ht="17.25">
      <c r="A37" s="95" t="s">
        <v>234</v>
      </c>
      <c r="B37" s="5">
        <f aca="true" t="shared" si="4" ref="B37:B53">I101</f>
        <v>42830.75</v>
      </c>
      <c r="C37" s="6">
        <f aca="true" t="shared" si="5" ref="C37:C53">H37+B37</f>
        <v>42830.75</v>
      </c>
      <c r="D37" s="95" t="s">
        <v>235</v>
      </c>
      <c r="E37" s="5">
        <f t="shared" si="2"/>
        <v>455127.72</v>
      </c>
      <c r="F37" s="6">
        <f t="shared" si="3"/>
        <v>455127.72</v>
      </c>
      <c r="G37" s="92"/>
      <c r="H37" s="6">
        <v>0</v>
      </c>
      <c r="I37" s="6">
        <v>0</v>
      </c>
      <c r="J37" s="19"/>
      <c r="K37" s="152" t="s">
        <v>10</v>
      </c>
      <c r="L37" s="152" t="s">
        <v>10</v>
      </c>
    </row>
    <row r="38" spans="1:12" ht="17.25">
      <c r="A38" s="95" t="s">
        <v>236</v>
      </c>
      <c r="B38" s="5">
        <f t="shared" si="4"/>
        <v>0</v>
      </c>
      <c r="C38" s="6">
        <f t="shared" si="5"/>
        <v>0</v>
      </c>
      <c r="D38" s="95" t="s">
        <v>237</v>
      </c>
      <c r="E38" s="5">
        <f t="shared" si="2"/>
        <v>3542.59</v>
      </c>
      <c r="F38" s="6">
        <f t="shared" si="3"/>
        <v>3542.59</v>
      </c>
      <c r="G38" s="92"/>
      <c r="H38" s="6">
        <v>0</v>
      </c>
      <c r="I38" s="6">
        <v>0</v>
      </c>
      <c r="J38" s="19"/>
      <c r="K38" s="152" t="s">
        <v>10</v>
      </c>
      <c r="L38" s="152" t="s">
        <v>10</v>
      </c>
    </row>
    <row r="39" spans="1:12" ht="17.25">
      <c r="A39" s="95" t="s">
        <v>238</v>
      </c>
      <c r="B39" s="5">
        <f t="shared" si="4"/>
        <v>32283.5</v>
      </c>
      <c r="C39" s="6">
        <f t="shared" si="5"/>
        <v>32283.5</v>
      </c>
      <c r="D39" s="95" t="s">
        <v>239</v>
      </c>
      <c r="E39" s="5">
        <f t="shared" si="2"/>
        <v>44805.93</v>
      </c>
      <c r="F39" s="6">
        <f t="shared" si="3"/>
        <v>44805.93</v>
      </c>
      <c r="G39" s="92"/>
      <c r="H39" s="6">
        <v>0</v>
      </c>
      <c r="I39" s="6">
        <v>0</v>
      </c>
      <c r="J39" s="19"/>
      <c r="K39" s="152" t="s">
        <v>10</v>
      </c>
      <c r="L39" s="152" t="s">
        <v>10</v>
      </c>
    </row>
    <row r="40" spans="1:12" ht="17.25">
      <c r="A40" s="95" t="s">
        <v>240</v>
      </c>
      <c r="B40" s="5">
        <f t="shared" si="4"/>
        <v>20009.52</v>
      </c>
      <c r="C40" s="6">
        <f t="shared" si="5"/>
        <v>20009.52</v>
      </c>
      <c r="D40" s="95" t="s">
        <v>241</v>
      </c>
      <c r="E40" s="5">
        <f t="shared" si="2"/>
        <v>45</v>
      </c>
      <c r="F40" s="6">
        <f t="shared" si="3"/>
        <v>45</v>
      </c>
      <c r="G40" s="92"/>
      <c r="H40" s="6">
        <v>0</v>
      </c>
      <c r="I40" s="6">
        <v>0</v>
      </c>
      <c r="J40" s="19"/>
      <c r="K40" s="152" t="s">
        <v>10</v>
      </c>
      <c r="L40" s="152" t="s">
        <v>10</v>
      </c>
    </row>
    <row r="41" spans="1:12" ht="17.25">
      <c r="A41" s="95" t="s">
        <v>242</v>
      </c>
      <c r="B41" s="5">
        <f t="shared" si="4"/>
        <v>0</v>
      </c>
      <c r="C41" s="6">
        <f t="shared" si="5"/>
        <v>0</v>
      </c>
      <c r="D41" s="95" t="s">
        <v>243</v>
      </c>
      <c r="E41" s="5">
        <f t="shared" si="2"/>
        <v>1475</v>
      </c>
      <c r="F41" s="6">
        <f t="shared" si="3"/>
        <v>1475</v>
      </c>
      <c r="G41" s="92"/>
      <c r="H41" s="6">
        <v>0</v>
      </c>
      <c r="I41" s="6">
        <v>0</v>
      </c>
      <c r="J41" s="19"/>
      <c r="K41" s="152" t="s">
        <v>10</v>
      </c>
      <c r="L41" s="152" t="s">
        <v>10</v>
      </c>
    </row>
    <row r="42" spans="1:12" ht="17.25">
      <c r="A42" s="95" t="s">
        <v>244</v>
      </c>
      <c r="B42" s="5">
        <f t="shared" si="4"/>
        <v>0</v>
      </c>
      <c r="C42" s="6">
        <f t="shared" si="5"/>
        <v>0</v>
      </c>
      <c r="D42" s="95" t="s">
        <v>274</v>
      </c>
      <c r="E42" s="5">
        <f t="shared" si="2"/>
        <v>0</v>
      </c>
      <c r="F42" s="6">
        <f t="shared" si="3"/>
        <v>0</v>
      </c>
      <c r="G42" s="92"/>
      <c r="H42" s="6">
        <v>0</v>
      </c>
      <c r="I42" s="6">
        <v>0</v>
      </c>
      <c r="J42" s="19"/>
      <c r="K42" s="152" t="s">
        <v>10</v>
      </c>
      <c r="L42" s="152" t="s">
        <v>10</v>
      </c>
    </row>
    <row r="43" spans="1:12" ht="17.25">
      <c r="A43" s="95" t="s">
        <v>246</v>
      </c>
      <c r="B43" s="5">
        <f t="shared" si="4"/>
        <v>0</v>
      </c>
      <c r="C43" s="6">
        <f t="shared" si="5"/>
        <v>0</v>
      </c>
      <c r="D43" s="95" t="s">
        <v>247</v>
      </c>
      <c r="E43" s="5">
        <f t="shared" si="2"/>
        <v>0</v>
      </c>
      <c r="F43" s="6">
        <f t="shared" si="3"/>
        <v>0</v>
      </c>
      <c r="G43" s="92"/>
      <c r="H43" s="6">
        <v>0</v>
      </c>
      <c r="I43" s="6">
        <v>0</v>
      </c>
      <c r="J43" s="19"/>
      <c r="K43" s="152" t="s">
        <v>10</v>
      </c>
      <c r="L43" s="152" t="s">
        <v>10</v>
      </c>
    </row>
    <row r="44" spans="1:12" ht="17.25">
      <c r="A44" s="95" t="s">
        <v>248</v>
      </c>
      <c r="B44" s="5">
        <f t="shared" si="4"/>
        <v>-31055</v>
      </c>
      <c r="C44" s="6">
        <f t="shared" si="5"/>
        <v>-31055</v>
      </c>
      <c r="D44" s="95" t="s">
        <v>249</v>
      </c>
      <c r="E44" s="5">
        <f t="shared" si="2"/>
        <v>0</v>
      </c>
      <c r="F44" s="6">
        <f t="shared" si="3"/>
        <v>0</v>
      </c>
      <c r="G44" s="92"/>
      <c r="H44" s="6">
        <v>0</v>
      </c>
      <c r="I44" s="6">
        <v>0</v>
      </c>
      <c r="J44" s="19"/>
      <c r="K44" s="152" t="s">
        <v>10</v>
      </c>
      <c r="L44" s="152" t="s">
        <v>10</v>
      </c>
    </row>
    <row r="45" spans="1:12" ht="17.25">
      <c r="A45" s="95" t="s">
        <v>250</v>
      </c>
      <c r="B45" s="5">
        <f t="shared" si="4"/>
        <v>0</v>
      </c>
      <c r="C45" s="6">
        <f t="shared" si="5"/>
        <v>0</v>
      </c>
      <c r="D45" s="95" t="s">
        <v>251</v>
      </c>
      <c r="E45" s="5">
        <f t="shared" si="2"/>
        <v>76117.98000000001</v>
      </c>
      <c r="F45" s="6">
        <f t="shared" si="3"/>
        <v>76117.98000000001</v>
      </c>
      <c r="G45" s="92"/>
      <c r="H45" s="6">
        <v>0</v>
      </c>
      <c r="I45" s="6">
        <v>0</v>
      </c>
      <c r="J45" s="19"/>
      <c r="K45" s="152" t="s">
        <v>10</v>
      </c>
      <c r="L45" s="152" t="s">
        <v>10</v>
      </c>
    </row>
    <row r="46" spans="1:12" ht="17.25">
      <c r="A46" s="95" t="s">
        <v>252</v>
      </c>
      <c r="B46" s="5">
        <f t="shared" si="4"/>
        <v>0</v>
      </c>
      <c r="C46" s="6">
        <f t="shared" si="5"/>
        <v>0</v>
      </c>
      <c r="D46" s="95" t="s">
        <v>253</v>
      </c>
      <c r="E46" s="5">
        <f t="shared" si="2"/>
        <v>0</v>
      </c>
      <c r="F46" s="6">
        <f t="shared" si="3"/>
        <v>0</v>
      </c>
      <c r="G46" s="92"/>
      <c r="H46" s="6">
        <v>0</v>
      </c>
      <c r="I46" s="6">
        <v>0</v>
      </c>
      <c r="J46" s="19"/>
      <c r="K46" s="152" t="s">
        <v>10</v>
      </c>
      <c r="L46" s="152" t="s">
        <v>10</v>
      </c>
    </row>
    <row r="47" spans="1:12" ht="17.25">
      <c r="A47" s="95" t="s">
        <v>254</v>
      </c>
      <c r="B47" s="5">
        <f t="shared" si="4"/>
        <v>0</v>
      </c>
      <c r="C47" s="6">
        <f t="shared" si="5"/>
        <v>0</v>
      </c>
      <c r="D47" s="95" t="s">
        <v>255</v>
      </c>
      <c r="E47" s="5">
        <f t="shared" si="2"/>
        <v>2617.36</v>
      </c>
      <c r="F47" s="6">
        <f t="shared" si="3"/>
        <v>2617.36</v>
      </c>
      <c r="G47" s="92"/>
      <c r="H47" s="6">
        <v>0</v>
      </c>
      <c r="I47" s="6">
        <v>0</v>
      </c>
      <c r="J47" s="19"/>
      <c r="K47" s="152" t="s">
        <v>10</v>
      </c>
      <c r="L47" s="152" t="s">
        <v>10</v>
      </c>
    </row>
    <row r="48" spans="1:12" ht="17.25">
      <c r="A48" s="95" t="s">
        <v>256</v>
      </c>
      <c r="B48" s="5">
        <f t="shared" si="4"/>
        <v>0</v>
      </c>
      <c r="C48" s="6">
        <f t="shared" si="5"/>
        <v>0</v>
      </c>
      <c r="D48" s="95" t="s">
        <v>257</v>
      </c>
      <c r="E48" s="5">
        <f t="shared" si="2"/>
        <v>282.68</v>
      </c>
      <c r="F48" s="6">
        <f t="shared" si="3"/>
        <v>282.68</v>
      </c>
      <c r="G48" s="92"/>
      <c r="H48" s="6">
        <v>0</v>
      </c>
      <c r="I48" s="6">
        <v>0</v>
      </c>
      <c r="J48" s="19"/>
      <c r="K48" s="152" t="s">
        <v>10</v>
      </c>
      <c r="L48" s="152" t="s">
        <v>10</v>
      </c>
    </row>
    <row r="49" spans="1:12" ht="17.25">
      <c r="A49" s="95" t="s">
        <v>258</v>
      </c>
      <c r="B49" s="5">
        <f t="shared" si="4"/>
        <v>107625.84</v>
      </c>
      <c r="C49" s="6">
        <f t="shared" si="5"/>
        <v>107625.84</v>
      </c>
      <c r="D49" s="95" t="s">
        <v>259</v>
      </c>
      <c r="E49" s="5">
        <f t="shared" si="2"/>
        <v>103672.16</v>
      </c>
      <c r="F49" s="6">
        <f t="shared" si="3"/>
        <v>103672.16</v>
      </c>
      <c r="G49" s="92"/>
      <c r="H49" s="6">
        <v>0</v>
      </c>
      <c r="I49" s="6">
        <v>0</v>
      </c>
      <c r="J49" s="19"/>
      <c r="K49" s="152" t="s">
        <v>10</v>
      </c>
      <c r="L49" s="152" t="s">
        <v>10</v>
      </c>
    </row>
    <row r="50" spans="1:12" ht="17.25">
      <c r="A50" s="95" t="s">
        <v>260</v>
      </c>
      <c r="B50" s="5">
        <f t="shared" si="4"/>
        <v>0</v>
      </c>
      <c r="C50" s="6">
        <f t="shared" si="5"/>
        <v>0</v>
      </c>
      <c r="D50" s="95" t="s">
        <v>261</v>
      </c>
      <c r="E50" s="5">
        <f t="shared" si="2"/>
        <v>47770.020000000004</v>
      </c>
      <c r="F50" s="6">
        <f t="shared" si="3"/>
        <v>47770.020000000004</v>
      </c>
      <c r="G50" s="92"/>
      <c r="H50" s="6">
        <v>0</v>
      </c>
      <c r="I50" s="6">
        <v>0</v>
      </c>
      <c r="J50" s="19"/>
      <c r="K50" s="152" t="s">
        <v>10</v>
      </c>
      <c r="L50" s="152" t="s">
        <v>10</v>
      </c>
    </row>
    <row r="51" spans="1:12" ht="17.25">
      <c r="A51" s="95" t="s">
        <v>262</v>
      </c>
      <c r="B51" s="5">
        <f t="shared" si="4"/>
        <v>192524.61</v>
      </c>
      <c r="C51" s="6">
        <f t="shared" si="5"/>
        <v>192524.61</v>
      </c>
      <c r="D51" s="95" t="s">
        <v>263</v>
      </c>
      <c r="E51" s="5">
        <f t="shared" si="2"/>
        <v>173201.58000000002</v>
      </c>
      <c r="F51" s="6">
        <f t="shared" si="3"/>
        <v>173201.58000000002</v>
      </c>
      <c r="G51" s="92"/>
      <c r="H51" s="6">
        <v>0</v>
      </c>
      <c r="I51" s="6">
        <v>0</v>
      </c>
      <c r="J51" s="19"/>
      <c r="K51" s="152" t="s">
        <v>10</v>
      </c>
      <c r="L51" s="152" t="s">
        <v>10</v>
      </c>
    </row>
    <row r="52" spans="1:12" ht="17.25">
      <c r="A52" s="95" t="s">
        <v>264</v>
      </c>
      <c r="B52" s="5">
        <f t="shared" si="4"/>
        <v>0</v>
      </c>
      <c r="C52" s="6">
        <f t="shared" si="5"/>
        <v>0</v>
      </c>
      <c r="D52" s="95"/>
      <c r="E52" s="153"/>
      <c r="F52" s="5"/>
      <c r="G52" s="92"/>
      <c r="H52" s="6">
        <v>0</v>
      </c>
      <c r="I52" s="5"/>
      <c r="J52" s="19"/>
      <c r="K52" s="152" t="s">
        <v>10</v>
      </c>
      <c r="L52" s="152" t="s">
        <v>10</v>
      </c>
    </row>
    <row r="53" spans="1:12" ht="17.25">
      <c r="A53" s="95" t="s">
        <v>265</v>
      </c>
      <c r="B53" s="5">
        <f t="shared" si="4"/>
        <v>-27645.54</v>
      </c>
      <c r="C53" s="6">
        <f t="shared" si="5"/>
        <v>-27645.54</v>
      </c>
      <c r="D53" s="98" t="s">
        <v>266</v>
      </c>
      <c r="E53" s="99">
        <f>SUM(B5:B53)+SUM(E5:E51)</f>
        <v>5324569.38</v>
      </c>
      <c r="F53" s="99">
        <f>SUM(C5:C53)+SUM(F5:F51)</f>
        <v>5324569.38</v>
      </c>
      <c r="G53" s="92"/>
      <c r="H53" s="6">
        <v>0</v>
      </c>
      <c r="I53" s="99">
        <v>0</v>
      </c>
      <c r="J53" s="19"/>
      <c r="K53" s="152" t="s">
        <v>10</v>
      </c>
      <c r="L53" s="152" t="s">
        <v>10</v>
      </c>
    </row>
    <row r="54" spans="1:9" ht="12.75">
      <c r="A54" s="113"/>
      <c r="B54" s="102"/>
      <c r="C54" s="113"/>
      <c r="D54" s="113"/>
      <c r="E54" s="18"/>
      <c r="F54" s="18"/>
      <c r="G54" s="88"/>
      <c r="H54" s="18"/>
      <c r="I54" s="18"/>
    </row>
    <row r="55" spans="1:9" ht="12.75">
      <c r="A55" s="88"/>
      <c r="B55" s="103"/>
      <c r="C55" s="88"/>
      <c r="D55" s="88"/>
      <c r="E55" s="88"/>
      <c r="F55" s="88"/>
      <c r="G55" s="88"/>
      <c r="H55" s="88"/>
      <c r="I55" s="88"/>
    </row>
    <row r="56" spans="1:9" ht="12.75">
      <c r="A56" s="88"/>
      <c r="B56" s="103"/>
      <c r="C56" s="88"/>
      <c r="D56" s="88"/>
      <c r="E56" s="88"/>
      <c r="F56" s="103">
        <f>E53+I53</f>
        <v>5324569.38</v>
      </c>
      <c r="G56" s="88"/>
      <c r="H56" s="88"/>
      <c r="I56" s="88"/>
    </row>
    <row r="57" spans="8:9" ht="12.75">
      <c r="H57" s="88"/>
      <c r="I57" s="88"/>
    </row>
    <row r="58" spans="8:9" ht="12.75">
      <c r="H58" s="88"/>
      <c r="I58" s="88"/>
    </row>
    <row r="59" spans="8:9" ht="12.75">
      <c r="H59" s="88"/>
      <c r="I59" s="88"/>
    </row>
    <row r="60" spans="1:9" ht="12.75">
      <c r="A60" s="104" t="s">
        <v>285</v>
      </c>
      <c r="H60" s="88"/>
      <c r="I60" s="88"/>
    </row>
    <row r="61" spans="1:9" ht="12.75">
      <c r="A61" s="104" t="s">
        <v>267</v>
      </c>
      <c r="H61" s="88"/>
      <c r="I61" s="88"/>
    </row>
    <row r="62" spans="1:9" ht="12.75">
      <c r="A62" s="104" t="s">
        <v>268</v>
      </c>
      <c r="H62" s="88"/>
      <c r="I62" s="88"/>
    </row>
    <row r="63" spans="1:9" ht="12.75">
      <c r="A63" s="104" t="s">
        <v>269</v>
      </c>
      <c r="H63" s="88"/>
      <c r="I63" s="88"/>
    </row>
    <row r="64" spans="1:9" ht="12.75">
      <c r="A64" s="104" t="s">
        <v>270</v>
      </c>
      <c r="H64" s="88"/>
      <c r="I64" s="88"/>
    </row>
    <row r="65" spans="8:9" ht="12.75">
      <c r="H65" s="88"/>
      <c r="I65" s="88"/>
    </row>
    <row r="68" spans="1:19" ht="17.25">
      <c r="A68" s="154"/>
      <c r="B68" s="155">
        <v>11601</v>
      </c>
      <c r="C68" s="156" t="s">
        <v>286</v>
      </c>
      <c r="D68" s="156">
        <v>11603</v>
      </c>
      <c r="E68" s="156">
        <v>11604</v>
      </c>
      <c r="F68" s="156" t="s">
        <v>287</v>
      </c>
      <c r="G68" s="156" t="s">
        <v>288</v>
      </c>
      <c r="H68" s="156">
        <v>11607</v>
      </c>
      <c r="I68" s="157" t="s">
        <v>44</v>
      </c>
      <c r="J68" s="154"/>
      <c r="K68" s="155">
        <v>11601</v>
      </c>
      <c r="L68" s="156" t="s">
        <v>289</v>
      </c>
      <c r="M68" s="156">
        <v>11603</v>
      </c>
      <c r="N68" s="156">
        <v>11604</v>
      </c>
      <c r="O68" s="156" t="s">
        <v>287</v>
      </c>
      <c r="P68" s="156" t="s">
        <v>288</v>
      </c>
      <c r="Q68" s="156">
        <v>11607</v>
      </c>
      <c r="R68" s="157" t="s">
        <v>44</v>
      </c>
      <c r="S68" s="19"/>
    </row>
    <row r="69" spans="1:19" ht="17.25">
      <c r="A69" s="158" t="s">
        <v>170</v>
      </c>
      <c r="B69" s="123">
        <v>0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125">
        <f aca="true" t="shared" si="6" ref="I69:I100">SUM(B69:H69)</f>
        <v>0</v>
      </c>
      <c r="J69" s="158" t="s">
        <v>171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24">
        <v>0</v>
      </c>
      <c r="Q69" s="124">
        <v>0</v>
      </c>
      <c r="R69" s="125">
        <f aca="true" t="shared" si="7" ref="R69:R115">SUM(K69:Q69)</f>
        <v>0</v>
      </c>
      <c r="S69" s="19"/>
    </row>
    <row r="70" spans="1:19" ht="17.25">
      <c r="A70" s="158" t="s">
        <v>172</v>
      </c>
      <c r="B70" s="123">
        <v>0</v>
      </c>
      <c r="C70" s="124">
        <v>-1.4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5">
        <f t="shared" si="6"/>
        <v>-1.4</v>
      </c>
      <c r="J70" s="158" t="s">
        <v>173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5">
        <f t="shared" si="7"/>
        <v>0</v>
      </c>
      <c r="S70" s="19"/>
    </row>
    <row r="71" spans="1:19" ht="17.25">
      <c r="A71" s="158" t="s">
        <v>174</v>
      </c>
      <c r="B71" s="123">
        <v>0</v>
      </c>
      <c r="C71" s="124">
        <v>0</v>
      </c>
      <c r="D71" s="124">
        <v>0</v>
      </c>
      <c r="E71" s="124">
        <v>0</v>
      </c>
      <c r="F71" s="124">
        <v>0</v>
      </c>
      <c r="G71" s="124">
        <v>0</v>
      </c>
      <c r="H71" s="124">
        <v>0</v>
      </c>
      <c r="I71" s="125">
        <f t="shared" si="6"/>
        <v>0</v>
      </c>
      <c r="J71" s="158" t="s">
        <v>175</v>
      </c>
      <c r="K71" s="124">
        <v>4650.68</v>
      </c>
      <c r="L71" s="124">
        <v>0</v>
      </c>
      <c r="M71" s="124">
        <v>9775.07</v>
      </c>
      <c r="N71" s="124">
        <v>0</v>
      </c>
      <c r="O71" s="124">
        <v>0</v>
      </c>
      <c r="P71" s="124">
        <v>0</v>
      </c>
      <c r="Q71" s="124">
        <v>-1375</v>
      </c>
      <c r="R71" s="125">
        <f t="shared" si="7"/>
        <v>13050.75</v>
      </c>
      <c r="S71" s="19"/>
    </row>
    <row r="72" spans="1:19" ht="17.25">
      <c r="A72" s="158" t="s">
        <v>176</v>
      </c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5">
        <f t="shared" si="6"/>
        <v>0</v>
      </c>
      <c r="J72" s="158" t="s">
        <v>177</v>
      </c>
      <c r="K72" s="124">
        <v>153800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-150000</v>
      </c>
      <c r="R72" s="125">
        <f t="shared" si="7"/>
        <v>3800</v>
      </c>
      <c r="S72" s="19"/>
    </row>
    <row r="73" spans="1:19" ht="17.25">
      <c r="A73" s="158" t="s">
        <v>178</v>
      </c>
      <c r="B73" s="123">
        <v>45173.25</v>
      </c>
      <c r="C73" s="124">
        <v>0</v>
      </c>
      <c r="D73" s="124">
        <v>5075.83</v>
      </c>
      <c r="E73" s="124">
        <v>0</v>
      </c>
      <c r="F73" s="124">
        <v>0</v>
      </c>
      <c r="G73" s="124">
        <v>0</v>
      </c>
      <c r="H73" s="124">
        <v>0</v>
      </c>
      <c r="I73" s="125">
        <f t="shared" si="6"/>
        <v>50249.08</v>
      </c>
      <c r="J73" s="158" t="s">
        <v>179</v>
      </c>
      <c r="K73" s="124">
        <v>4.99</v>
      </c>
      <c r="L73" s="124">
        <v>3603.65</v>
      </c>
      <c r="M73" s="124">
        <v>5</v>
      </c>
      <c r="N73" s="124">
        <v>5.01</v>
      </c>
      <c r="O73" s="124">
        <v>0</v>
      </c>
      <c r="P73" s="124">
        <v>0</v>
      </c>
      <c r="Q73" s="124">
        <v>0</v>
      </c>
      <c r="R73" s="125">
        <f t="shared" si="7"/>
        <v>3618.65</v>
      </c>
      <c r="S73" s="19"/>
    </row>
    <row r="74" spans="1:19" ht="17.25">
      <c r="A74" s="158" t="s">
        <v>180</v>
      </c>
      <c r="B74" s="123">
        <v>1031.98</v>
      </c>
      <c r="C74" s="124">
        <v>1563.82</v>
      </c>
      <c r="D74" s="124">
        <v>23.6</v>
      </c>
      <c r="E74" s="124">
        <v>0</v>
      </c>
      <c r="F74" s="124">
        <v>0</v>
      </c>
      <c r="G74" s="124">
        <v>0</v>
      </c>
      <c r="H74" s="124">
        <v>13000</v>
      </c>
      <c r="I74" s="125">
        <f t="shared" si="6"/>
        <v>15619.4</v>
      </c>
      <c r="J74" s="158" t="s">
        <v>181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5">
        <f t="shared" si="7"/>
        <v>0</v>
      </c>
      <c r="S74" s="19"/>
    </row>
    <row r="75" spans="1:19" ht="17.25">
      <c r="A75" s="158" t="s">
        <v>182</v>
      </c>
      <c r="B75" s="123">
        <v>0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5">
        <f t="shared" si="6"/>
        <v>0</v>
      </c>
      <c r="J75" s="158" t="s">
        <v>183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5">
        <f t="shared" si="7"/>
        <v>0</v>
      </c>
      <c r="S75" s="19"/>
    </row>
    <row r="76" spans="1:19" ht="17.25">
      <c r="A76" s="158" t="s">
        <v>184</v>
      </c>
      <c r="B76" s="123">
        <v>0</v>
      </c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4">
        <v>0</v>
      </c>
      <c r="I76" s="125">
        <f t="shared" si="6"/>
        <v>0</v>
      </c>
      <c r="J76" s="158" t="s">
        <v>185</v>
      </c>
      <c r="K76" s="124">
        <v>6175.65</v>
      </c>
      <c r="L76" s="124">
        <v>0</v>
      </c>
      <c r="M76" s="124">
        <v>4107.36</v>
      </c>
      <c r="N76" s="124">
        <v>0</v>
      </c>
      <c r="O76" s="124">
        <v>0</v>
      </c>
      <c r="P76" s="124">
        <v>0</v>
      </c>
      <c r="Q76" s="124">
        <v>30000</v>
      </c>
      <c r="R76" s="125">
        <f t="shared" si="7"/>
        <v>40283.009999999995</v>
      </c>
      <c r="S76" s="19"/>
    </row>
    <row r="77" spans="1:19" ht="17.25">
      <c r="A77" s="158" t="s">
        <v>186</v>
      </c>
      <c r="B77" s="123">
        <v>0</v>
      </c>
      <c r="C77" s="124">
        <v>2648.53</v>
      </c>
      <c r="D77" s="124">
        <v>0</v>
      </c>
      <c r="E77" s="124">
        <v>0</v>
      </c>
      <c r="F77" s="124">
        <v>0</v>
      </c>
      <c r="G77" s="124">
        <v>0</v>
      </c>
      <c r="H77" s="124">
        <v>0</v>
      </c>
      <c r="I77" s="125">
        <f t="shared" si="6"/>
        <v>2648.53</v>
      </c>
      <c r="J77" s="158" t="s">
        <v>187</v>
      </c>
      <c r="K77" s="124">
        <v>231253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4">
        <v>0</v>
      </c>
      <c r="R77" s="125">
        <f t="shared" si="7"/>
        <v>231253</v>
      </c>
      <c r="S77" s="19"/>
    </row>
    <row r="78" spans="1:19" ht="17.25">
      <c r="A78" s="158" t="s">
        <v>188</v>
      </c>
      <c r="B78" s="123">
        <v>1456.83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5">
        <f t="shared" si="6"/>
        <v>1456.83</v>
      </c>
      <c r="J78" s="158" t="s">
        <v>189</v>
      </c>
      <c r="K78" s="124">
        <v>18435</v>
      </c>
      <c r="L78" s="124">
        <v>-568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5">
        <f t="shared" si="7"/>
        <v>17867</v>
      </c>
      <c r="S78" s="19"/>
    </row>
    <row r="79" spans="1:19" ht="17.25">
      <c r="A79" s="158" t="s">
        <v>190</v>
      </c>
      <c r="B79" s="123">
        <v>0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5">
        <f t="shared" si="6"/>
        <v>0</v>
      </c>
      <c r="J79" s="158" t="s">
        <v>191</v>
      </c>
      <c r="K79" s="124">
        <v>11505.47</v>
      </c>
      <c r="L79" s="124">
        <v>0</v>
      </c>
      <c r="M79" s="124">
        <v>11686.27</v>
      </c>
      <c r="N79" s="124">
        <v>0</v>
      </c>
      <c r="O79" s="124">
        <v>0</v>
      </c>
      <c r="P79" s="124">
        <v>0</v>
      </c>
      <c r="Q79" s="124">
        <v>0</v>
      </c>
      <c r="R79" s="125">
        <f t="shared" si="7"/>
        <v>23191.739999999998</v>
      </c>
      <c r="S79" s="19"/>
    </row>
    <row r="80" spans="1:19" ht="17.25">
      <c r="A80" s="158" t="s">
        <v>192</v>
      </c>
      <c r="B80" s="123">
        <v>0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125">
        <f t="shared" si="6"/>
        <v>0</v>
      </c>
      <c r="J80" s="158" t="s">
        <v>193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5">
        <f t="shared" si="7"/>
        <v>0</v>
      </c>
      <c r="S80" s="19"/>
    </row>
    <row r="81" spans="1:19" ht="17.25">
      <c r="A81" s="158" t="s">
        <v>194</v>
      </c>
      <c r="B81" s="123">
        <v>0</v>
      </c>
      <c r="C81" s="124">
        <v>49633.78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125">
        <f t="shared" si="6"/>
        <v>49633.78</v>
      </c>
      <c r="J81" s="158" t="s">
        <v>195</v>
      </c>
      <c r="K81" s="124">
        <v>810.83</v>
      </c>
      <c r="L81" s="124">
        <v>1590.1</v>
      </c>
      <c r="M81" s="124">
        <v>0</v>
      </c>
      <c r="N81" s="124">
        <v>0</v>
      </c>
      <c r="O81" s="124">
        <v>0</v>
      </c>
      <c r="P81" s="124">
        <v>-1574</v>
      </c>
      <c r="Q81" s="124">
        <v>30000</v>
      </c>
      <c r="R81" s="125">
        <f t="shared" si="7"/>
        <v>30826.93</v>
      </c>
      <c r="S81" s="19"/>
    </row>
    <row r="82" spans="1:19" ht="17.25">
      <c r="A82" s="158" t="s">
        <v>196</v>
      </c>
      <c r="B82" s="123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5">
        <f t="shared" si="6"/>
        <v>0</v>
      </c>
      <c r="J82" s="158" t="s">
        <v>197</v>
      </c>
      <c r="K82" s="124">
        <v>143138.97</v>
      </c>
      <c r="L82" s="124">
        <v>13374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5">
        <f t="shared" si="7"/>
        <v>156512.97</v>
      </c>
      <c r="S82" s="19"/>
    </row>
    <row r="83" spans="1:19" ht="17.25">
      <c r="A83" s="158" t="s">
        <v>198</v>
      </c>
      <c r="B83" s="123">
        <v>9.98</v>
      </c>
      <c r="C83" s="124">
        <v>0</v>
      </c>
      <c r="D83" s="124">
        <v>27394.5</v>
      </c>
      <c r="E83" s="124">
        <v>10.02</v>
      </c>
      <c r="F83" s="124">
        <v>0</v>
      </c>
      <c r="G83" s="124">
        <v>0</v>
      </c>
      <c r="H83" s="124">
        <v>0</v>
      </c>
      <c r="I83" s="125">
        <f t="shared" si="6"/>
        <v>27414.5</v>
      </c>
      <c r="J83" s="158" t="s">
        <v>199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5">
        <f t="shared" si="7"/>
        <v>0</v>
      </c>
      <c r="S83" s="19"/>
    </row>
    <row r="84" spans="1:19" ht="17.25">
      <c r="A84" s="158" t="s">
        <v>200</v>
      </c>
      <c r="B84" s="123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5">
        <f t="shared" si="6"/>
        <v>0</v>
      </c>
      <c r="J84" s="158" t="s">
        <v>201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5">
        <f t="shared" si="7"/>
        <v>0</v>
      </c>
      <c r="S84" s="19"/>
    </row>
    <row r="85" spans="1:19" ht="17.25">
      <c r="A85" s="158" t="s">
        <v>202</v>
      </c>
      <c r="B85" s="123">
        <v>0</v>
      </c>
      <c r="C85" s="124">
        <v>-133.68</v>
      </c>
      <c r="D85" s="124">
        <v>0</v>
      </c>
      <c r="E85" s="124">
        <v>0</v>
      </c>
      <c r="F85" s="124">
        <v>-649.82</v>
      </c>
      <c r="G85" s="124">
        <v>0</v>
      </c>
      <c r="H85" s="124">
        <v>0</v>
      </c>
      <c r="I85" s="125">
        <f t="shared" si="6"/>
        <v>-783.5</v>
      </c>
      <c r="J85" s="158" t="s">
        <v>203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5">
        <f t="shared" si="7"/>
        <v>0</v>
      </c>
      <c r="S85" s="19"/>
    </row>
    <row r="86" spans="1:19" ht="17.25">
      <c r="A86" s="158" t="s">
        <v>204</v>
      </c>
      <c r="B86" s="123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5">
        <f t="shared" si="6"/>
        <v>0</v>
      </c>
      <c r="J86" s="158" t="s">
        <v>205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5">
        <f t="shared" si="7"/>
        <v>0</v>
      </c>
      <c r="S86" s="19"/>
    </row>
    <row r="87" spans="1:19" ht="17.25">
      <c r="A87" s="158" t="s">
        <v>273</v>
      </c>
      <c r="B87" s="123">
        <v>384054.68</v>
      </c>
      <c r="C87" s="124">
        <v>70377.11</v>
      </c>
      <c r="D87" s="124">
        <v>167914.18</v>
      </c>
      <c r="E87" s="124">
        <v>0</v>
      </c>
      <c r="F87" s="124">
        <v>19393.93</v>
      </c>
      <c r="G87" s="124">
        <v>-107375</v>
      </c>
      <c r="H87" s="124">
        <v>636937</v>
      </c>
      <c r="I87" s="125">
        <f t="shared" si="6"/>
        <v>1171301.9</v>
      </c>
      <c r="J87" s="158" t="s">
        <v>207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5">
        <f t="shared" si="7"/>
        <v>0</v>
      </c>
      <c r="S87" s="19"/>
    </row>
    <row r="88" spans="1:19" ht="17.25">
      <c r="A88" s="158" t="s">
        <v>208</v>
      </c>
      <c r="B88" s="123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5">
        <f t="shared" si="6"/>
        <v>0</v>
      </c>
      <c r="J88" s="158" t="s">
        <v>209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4">
        <v>0</v>
      </c>
      <c r="R88" s="125">
        <f t="shared" si="7"/>
        <v>0</v>
      </c>
      <c r="S88" s="19"/>
    </row>
    <row r="89" spans="1:19" ht="17.25">
      <c r="A89" s="158" t="s">
        <v>210</v>
      </c>
      <c r="B89" s="123">
        <v>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5">
        <f t="shared" si="6"/>
        <v>0</v>
      </c>
      <c r="J89" s="158" t="s">
        <v>211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5">
        <f t="shared" si="7"/>
        <v>0</v>
      </c>
      <c r="S89" s="19"/>
    </row>
    <row r="90" spans="1:19" ht="17.25">
      <c r="A90" s="158" t="s">
        <v>212</v>
      </c>
      <c r="B90" s="123">
        <v>0</v>
      </c>
      <c r="C90" s="124">
        <v>4369.91</v>
      </c>
      <c r="D90" s="124">
        <v>13.25</v>
      </c>
      <c r="E90" s="124">
        <v>0</v>
      </c>
      <c r="F90" s="124">
        <v>0</v>
      </c>
      <c r="G90" s="124">
        <v>0</v>
      </c>
      <c r="H90" s="124">
        <v>0</v>
      </c>
      <c r="I90" s="125">
        <f t="shared" si="6"/>
        <v>4383.16</v>
      </c>
      <c r="J90" s="158" t="s">
        <v>213</v>
      </c>
      <c r="K90" s="124">
        <v>26046.31</v>
      </c>
      <c r="L90" s="124">
        <v>7.5</v>
      </c>
      <c r="M90" s="124">
        <v>24278.25</v>
      </c>
      <c r="N90" s="124">
        <v>0</v>
      </c>
      <c r="O90" s="124">
        <v>7.5</v>
      </c>
      <c r="P90" s="124">
        <v>0</v>
      </c>
      <c r="Q90" s="124">
        <v>0</v>
      </c>
      <c r="R90" s="125">
        <f t="shared" si="7"/>
        <v>50339.56</v>
      </c>
      <c r="S90" s="19"/>
    </row>
    <row r="91" spans="1:19" ht="17.25">
      <c r="A91" s="158" t="s">
        <v>214</v>
      </c>
      <c r="B91" s="123">
        <v>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105000</v>
      </c>
      <c r="I91" s="125">
        <f t="shared" si="6"/>
        <v>105000</v>
      </c>
      <c r="J91" s="158" t="s">
        <v>215</v>
      </c>
      <c r="K91" s="124">
        <v>-2666.94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0</v>
      </c>
      <c r="R91" s="125">
        <f t="shared" si="7"/>
        <v>-2666.94</v>
      </c>
      <c r="S91" s="19"/>
    </row>
    <row r="92" spans="1:19" ht="17.25">
      <c r="A92" s="158" t="s">
        <v>216</v>
      </c>
      <c r="B92" s="123">
        <v>-9990.79</v>
      </c>
      <c r="C92" s="124">
        <v>12787</v>
      </c>
      <c r="D92" s="124">
        <v>0</v>
      </c>
      <c r="E92" s="124">
        <v>0</v>
      </c>
      <c r="F92" s="124">
        <v>0</v>
      </c>
      <c r="G92" s="124">
        <v>-13437</v>
      </c>
      <c r="H92" s="124">
        <v>0</v>
      </c>
      <c r="I92" s="125">
        <f t="shared" si="6"/>
        <v>-10640.79</v>
      </c>
      <c r="J92" s="158" t="s">
        <v>217</v>
      </c>
      <c r="K92" s="124">
        <v>0</v>
      </c>
      <c r="L92" s="124">
        <v>2163.25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5">
        <f t="shared" si="7"/>
        <v>2163.25</v>
      </c>
      <c r="S92" s="19"/>
    </row>
    <row r="93" spans="1:19" ht="17.25">
      <c r="A93" s="158" t="s">
        <v>218</v>
      </c>
      <c r="B93" s="123">
        <v>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  <c r="I93" s="125">
        <f t="shared" si="6"/>
        <v>0</v>
      </c>
      <c r="J93" s="158" t="s">
        <v>219</v>
      </c>
      <c r="K93" s="124">
        <v>0</v>
      </c>
      <c r="L93" s="124">
        <v>7.5</v>
      </c>
      <c r="M93" s="124">
        <v>0</v>
      </c>
      <c r="N93" s="124">
        <v>0</v>
      </c>
      <c r="O93" s="124">
        <v>5.06</v>
      </c>
      <c r="P93" s="124">
        <v>0</v>
      </c>
      <c r="Q93" s="124">
        <v>0</v>
      </c>
      <c r="R93" s="125">
        <f t="shared" si="7"/>
        <v>12.559999999999999</v>
      </c>
      <c r="S93" s="19"/>
    </row>
    <row r="94" spans="1:19" ht="17.25">
      <c r="A94" s="158" t="s">
        <v>220</v>
      </c>
      <c r="B94" s="123">
        <v>0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5">
        <f t="shared" si="6"/>
        <v>0</v>
      </c>
      <c r="J94" s="158" t="s">
        <v>221</v>
      </c>
      <c r="K94" s="124">
        <v>75656</v>
      </c>
      <c r="L94" s="124">
        <v>11606.7</v>
      </c>
      <c r="M94" s="124">
        <v>5100</v>
      </c>
      <c r="N94" s="124">
        <v>0</v>
      </c>
      <c r="O94" s="124">
        <v>-10796.69</v>
      </c>
      <c r="P94" s="124">
        <v>-5100</v>
      </c>
      <c r="Q94" s="124">
        <v>0</v>
      </c>
      <c r="R94" s="125">
        <f t="shared" si="7"/>
        <v>76466.01</v>
      </c>
      <c r="S94" s="19"/>
    </row>
    <row r="95" spans="1:19" ht="17.25">
      <c r="A95" s="158" t="s">
        <v>222</v>
      </c>
      <c r="B95" s="123">
        <v>10629.29</v>
      </c>
      <c r="C95" s="124">
        <v>430.06</v>
      </c>
      <c r="D95" s="124">
        <v>0</v>
      </c>
      <c r="E95" s="124">
        <v>0</v>
      </c>
      <c r="F95" s="124">
        <v>0</v>
      </c>
      <c r="G95" s="124">
        <v>0</v>
      </c>
      <c r="H95" s="124">
        <v>-10629.29</v>
      </c>
      <c r="I95" s="125">
        <f t="shared" si="6"/>
        <v>430.0599999999995</v>
      </c>
      <c r="J95" s="158" t="s">
        <v>223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5">
        <f t="shared" si="7"/>
        <v>0</v>
      </c>
      <c r="S95" s="19"/>
    </row>
    <row r="96" spans="1:19" ht="17.25">
      <c r="A96" s="158" t="s">
        <v>224</v>
      </c>
      <c r="B96" s="123">
        <v>0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5">
        <f t="shared" si="6"/>
        <v>0</v>
      </c>
      <c r="J96" s="158" t="s">
        <v>225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5">
        <f t="shared" si="7"/>
        <v>0</v>
      </c>
      <c r="S96" s="19"/>
    </row>
    <row r="97" spans="1:19" ht="17.25">
      <c r="A97" s="158" t="s">
        <v>226</v>
      </c>
      <c r="B97" s="123">
        <v>114235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5">
        <f t="shared" si="6"/>
        <v>114235</v>
      </c>
      <c r="J97" s="158" t="s">
        <v>227</v>
      </c>
      <c r="K97" s="124">
        <v>156061.81</v>
      </c>
      <c r="L97" s="124">
        <v>-28.25</v>
      </c>
      <c r="M97" s="124">
        <v>16693.35</v>
      </c>
      <c r="N97" s="124">
        <v>0</v>
      </c>
      <c r="O97" s="124">
        <v>0</v>
      </c>
      <c r="P97" s="124">
        <v>0</v>
      </c>
      <c r="Q97" s="124">
        <v>-128055</v>
      </c>
      <c r="R97" s="125">
        <f t="shared" si="7"/>
        <v>44671.91</v>
      </c>
      <c r="S97" s="19"/>
    </row>
    <row r="98" spans="1:19" ht="17.25">
      <c r="A98" s="158" t="s">
        <v>228</v>
      </c>
      <c r="B98" s="123">
        <v>-11305.86</v>
      </c>
      <c r="C98" s="124">
        <v>0</v>
      </c>
      <c r="D98" s="124">
        <v>10551.86</v>
      </c>
      <c r="E98" s="124">
        <v>0</v>
      </c>
      <c r="F98" s="124">
        <v>0</v>
      </c>
      <c r="G98" s="124">
        <v>0</v>
      </c>
      <c r="H98" s="124">
        <v>0</v>
      </c>
      <c r="I98" s="125">
        <f t="shared" si="6"/>
        <v>-754</v>
      </c>
      <c r="J98" s="158" t="s">
        <v>229</v>
      </c>
      <c r="K98" s="124">
        <v>1812996.2</v>
      </c>
      <c r="L98" s="124">
        <v>264423.13</v>
      </c>
      <c r="M98" s="124">
        <v>231821.59</v>
      </c>
      <c r="N98" s="124">
        <v>0</v>
      </c>
      <c r="O98" s="124">
        <v>48631.38</v>
      </c>
      <c r="P98" s="124">
        <v>-48000</v>
      </c>
      <c r="Q98" s="124">
        <v>-526100</v>
      </c>
      <c r="R98" s="125">
        <f t="shared" si="7"/>
        <v>1783772.2999999998</v>
      </c>
      <c r="S98" s="19"/>
    </row>
    <row r="99" spans="1:19" ht="17.25">
      <c r="A99" s="158" t="s">
        <v>230</v>
      </c>
      <c r="B99" s="123">
        <v>0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  <c r="I99" s="125">
        <f t="shared" si="6"/>
        <v>0</v>
      </c>
      <c r="J99" s="158" t="s">
        <v>231</v>
      </c>
      <c r="K99" s="124">
        <v>7369</v>
      </c>
      <c r="L99" s="124">
        <v>0</v>
      </c>
      <c r="M99" s="124">
        <v>12768</v>
      </c>
      <c r="N99" s="124">
        <v>0</v>
      </c>
      <c r="O99" s="124">
        <v>325</v>
      </c>
      <c r="P99" s="124">
        <v>0</v>
      </c>
      <c r="Q99" s="124">
        <v>0</v>
      </c>
      <c r="R99" s="125">
        <f t="shared" si="7"/>
        <v>20462</v>
      </c>
      <c r="S99" s="19"/>
    </row>
    <row r="100" spans="1:19" ht="17.25">
      <c r="A100" s="158" t="s">
        <v>232</v>
      </c>
      <c r="B100" s="123">
        <v>11263.54</v>
      </c>
      <c r="C100" s="124">
        <v>19730.94</v>
      </c>
      <c r="D100" s="124">
        <v>16551.06</v>
      </c>
      <c r="E100" s="124">
        <v>0</v>
      </c>
      <c r="F100" s="124">
        <v>-13058.11</v>
      </c>
      <c r="G100" s="124">
        <v>10204</v>
      </c>
      <c r="H100" s="124">
        <v>8829</v>
      </c>
      <c r="I100" s="125">
        <f t="shared" si="6"/>
        <v>53520.43</v>
      </c>
      <c r="J100" s="158" t="s">
        <v>233</v>
      </c>
      <c r="K100" s="124">
        <v>0</v>
      </c>
      <c r="L100" s="124">
        <v>0</v>
      </c>
      <c r="M100" s="124">
        <v>0</v>
      </c>
      <c r="N100" s="124">
        <v>0</v>
      </c>
      <c r="O100" s="124">
        <v>0</v>
      </c>
      <c r="P100" s="124">
        <v>0</v>
      </c>
      <c r="Q100" s="124">
        <v>0</v>
      </c>
      <c r="R100" s="125">
        <f t="shared" si="7"/>
        <v>0</v>
      </c>
      <c r="S100" s="19"/>
    </row>
    <row r="101" spans="1:19" ht="17.25">
      <c r="A101" s="158" t="s">
        <v>234</v>
      </c>
      <c r="B101" s="123">
        <v>22639.06</v>
      </c>
      <c r="C101" s="124">
        <v>77913.13</v>
      </c>
      <c r="D101" s="124">
        <v>38929.06</v>
      </c>
      <c r="E101" s="124">
        <v>0</v>
      </c>
      <c r="F101" s="124">
        <v>354.5</v>
      </c>
      <c r="G101" s="124">
        <v>-84130</v>
      </c>
      <c r="H101" s="124">
        <v>-12875</v>
      </c>
      <c r="I101" s="125">
        <f aca="true" t="shared" si="8" ref="I101:I117">SUM(B101:H101)</f>
        <v>42830.75</v>
      </c>
      <c r="J101" s="158" t="s">
        <v>235</v>
      </c>
      <c r="K101" s="124">
        <v>209935.96</v>
      </c>
      <c r="L101" s="124">
        <v>15401.81</v>
      </c>
      <c r="M101" s="124">
        <v>0</v>
      </c>
      <c r="N101" s="124">
        <v>0</v>
      </c>
      <c r="O101" s="124">
        <v>1889.95</v>
      </c>
      <c r="P101" s="124">
        <v>227900</v>
      </c>
      <c r="Q101" s="124">
        <v>0</v>
      </c>
      <c r="R101" s="125">
        <f t="shared" si="7"/>
        <v>455127.72</v>
      </c>
      <c r="S101" s="19"/>
    </row>
    <row r="102" spans="1:19" ht="17.25">
      <c r="A102" s="158" t="s">
        <v>236</v>
      </c>
      <c r="B102" s="123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5">
        <f t="shared" si="8"/>
        <v>0</v>
      </c>
      <c r="J102" s="158" t="s">
        <v>237</v>
      </c>
      <c r="K102" s="124">
        <v>0</v>
      </c>
      <c r="L102" s="124">
        <v>0</v>
      </c>
      <c r="M102" s="124">
        <v>0</v>
      </c>
      <c r="N102" s="124">
        <v>0</v>
      </c>
      <c r="O102" s="124">
        <v>3542.59</v>
      </c>
      <c r="P102" s="124">
        <v>0</v>
      </c>
      <c r="Q102" s="124">
        <v>0</v>
      </c>
      <c r="R102" s="125">
        <f t="shared" si="7"/>
        <v>3542.59</v>
      </c>
      <c r="S102" s="19"/>
    </row>
    <row r="103" spans="1:19" ht="17.25">
      <c r="A103" s="158" t="s">
        <v>238</v>
      </c>
      <c r="B103" s="123">
        <v>0</v>
      </c>
      <c r="C103" s="124">
        <v>3856</v>
      </c>
      <c r="D103" s="124">
        <v>0</v>
      </c>
      <c r="E103" s="124">
        <v>0</v>
      </c>
      <c r="F103" s="124">
        <v>0</v>
      </c>
      <c r="G103" s="124">
        <v>0</v>
      </c>
      <c r="H103" s="124">
        <v>28427.5</v>
      </c>
      <c r="I103" s="125">
        <f t="shared" si="8"/>
        <v>32283.5</v>
      </c>
      <c r="J103" s="158" t="s">
        <v>239</v>
      </c>
      <c r="K103" s="124">
        <v>44398</v>
      </c>
      <c r="L103" s="124">
        <v>355.93</v>
      </c>
      <c r="M103" s="124">
        <v>52</v>
      </c>
      <c r="N103" s="124">
        <v>0</v>
      </c>
      <c r="O103" s="124">
        <v>0</v>
      </c>
      <c r="P103" s="124">
        <v>0</v>
      </c>
      <c r="Q103" s="124">
        <v>0</v>
      </c>
      <c r="R103" s="125">
        <f t="shared" si="7"/>
        <v>44805.93</v>
      </c>
      <c r="S103" s="19"/>
    </row>
    <row r="104" spans="1:19" ht="17.25">
      <c r="A104" s="158" t="s">
        <v>240</v>
      </c>
      <c r="B104" s="123">
        <v>8086.55</v>
      </c>
      <c r="C104" s="124">
        <v>0</v>
      </c>
      <c r="D104" s="124">
        <v>11922.97</v>
      </c>
      <c r="E104" s="124">
        <v>0</v>
      </c>
      <c r="F104" s="124">
        <v>0</v>
      </c>
      <c r="G104" s="124">
        <v>0</v>
      </c>
      <c r="H104" s="124">
        <v>0</v>
      </c>
      <c r="I104" s="125">
        <f t="shared" si="8"/>
        <v>20009.52</v>
      </c>
      <c r="J104" s="158" t="s">
        <v>241</v>
      </c>
      <c r="K104" s="124">
        <v>0</v>
      </c>
      <c r="L104" s="124">
        <v>22.5</v>
      </c>
      <c r="M104" s="124">
        <v>0</v>
      </c>
      <c r="N104" s="124">
        <v>0</v>
      </c>
      <c r="O104" s="124">
        <v>22.5</v>
      </c>
      <c r="P104" s="124">
        <v>0</v>
      </c>
      <c r="Q104" s="124">
        <v>0</v>
      </c>
      <c r="R104" s="125">
        <f t="shared" si="7"/>
        <v>45</v>
      </c>
      <c r="S104" s="19"/>
    </row>
    <row r="105" spans="1:19" ht="17.25">
      <c r="A105" s="158" t="s">
        <v>242</v>
      </c>
      <c r="B105" s="123">
        <v>0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  <c r="I105" s="125">
        <f t="shared" si="8"/>
        <v>0</v>
      </c>
      <c r="J105" s="158" t="s">
        <v>243</v>
      </c>
      <c r="K105" s="124">
        <v>1475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5">
        <f t="shared" si="7"/>
        <v>1475</v>
      </c>
      <c r="S105" s="19"/>
    </row>
    <row r="106" spans="1:19" ht="17.25">
      <c r="A106" s="158" t="s">
        <v>244</v>
      </c>
      <c r="B106" s="123">
        <v>0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125">
        <f t="shared" si="8"/>
        <v>0</v>
      </c>
      <c r="J106" s="158" t="s">
        <v>274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5">
        <f t="shared" si="7"/>
        <v>0</v>
      </c>
      <c r="S106" s="19"/>
    </row>
    <row r="107" spans="1:19" ht="17.25">
      <c r="A107" s="158" t="s">
        <v>246</v>
      </c>
      <c r="B107" s="123">
        <v>0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125">
        <f t="shared" si="8"/>
        <v>0</v>
      </c>
      <c r="J107" s="158" t="s">
        <v>247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5">
        <f t="shared" si="7"/>
        <v>0</v>
      </c>
      <c r="S107" s="19"/>
    </row>
    <row r="108" spans="1:19" ht="17.25">
      <c r="A108" s="158" t="s">
        <v>248</v>
      </c>
      <c r="B108" s="123">
        <v>-31055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5">
        <f t="shared" si="8"/>
        <v>-31055</v>
      </c>
      <c r="J108" s="158" t="s">
        <v>249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5">
        <f t="shared" si="7"/>
        <v>0</v>
      </c>
      <c r="S108" s="19"/>
    </row>
    <row r="109" spans="1:19" ht="17.25">
      <c r="A109" s="158" t="s">
        <v>250</v>
      </c>
      <c r="B109" s="123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125">
        <f t="shared" si="8"/>
        <v>0</v>
      </c>
      <c r="J109" s="158" t="s">
        <v>251</v>
      </c>
      <c r="K109" s="124">
        <v>72930.91</v>
      </c>
      <c r="L109" s="124">
        <v>2890.17</v>
      </c>
      <c r="M109" s="124">
        <v>584.91</v>
      </c>
      <c r="N109" s="124">
        <v>0</v>
      </c>
      <c r="O109" s="124">
        <v>-288.01</v>
      </c>
      <c r="P109" s="124">
        <v>0</v>
      </c>
      <c r="Q109" s="124">
        <v>0</v>
      </c>
      <c r="R109" s="125">
        <f t="shared" si="7"/>
        <v>76117.98000000001</v>
      </c>
      <c r="S109" s="19"/>
    </row>
    <row r="110" spans="1:19" ht="17.25">
      <c r="A110" s="158" t="s">
        <v>252</v>
      </c>
      <c r="B110" s="123">
        <v>0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  <c r="I110" s="125">
        <f t="shared" si="8"/>
        <v>0</v>
      </c>
      <c r="J110" s="158" t="s">
        <v>253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5">
        <f t="shared" si="7"/>
        <v>0</v>
      </c>
      <c r="S110" s="19"/>
    </row>
    <row r="111" spans="1:19" ht="17.25">
      <c r="A111" s="158" t="s">
        <v>254</v>
      </c>
      <c r="B111" s="123">
        <v>0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  <c r="I111" s="125">
        <f t="shared" si="8"/>
        <v>0</v>
      </c>
      <c r="J111" s="158" t="s">
        <v>255</v>
      </c>
      <c r="K111" s="124">
        <v>2617.36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5">
        <f t="shared" si="7"/>
        <v>2617.36</v>
      </c>
      <c r="S111" s="19"/>
    </row>
    <row r="112" spans="1:19" ht="17.25">
      <c r="A112" s="158" t="s">
        <v>256</v>
      </c>
      <c r="B112" s="123">
        <v>0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125">
        <f t="shared" si="8"/>
        <v>0</v>
      </c>
      <c r="J112" s="158" t="s">
        <v>257</v>
      </c>
      <c r="K112" s="124">
        <v>94.13</v>
      </c>
      <c r="L112" s="124">
        <v>0</v>
      </c>
      <c r="M112" s="124">
        <v>94.13</v>
      </c>
      <c r="N112" s="124">
        <v>94.42</v>
      </c>
      <c r="O112" s="124">
        <v>0</v>
      </c>
      <c r="P112" s="124">
        <v>0</v>
      </c>
      <c r="Q112" s="124">
        <v>0</v>
      </c>
      <c r="R112" s="125">
        <f t="shared" si="7"/>
        <v>282.68</v>
      </c>
      <c r="S112" s="19"/>
    </row>
    <row r="113" spans="1:19" ht="17.25">
      <c r="A113" s="158" t="s">
        <v>258</v>
      </c>
      <c r="B113" s="123">
        <v>80708.99</v>
      </c>
      <c r="C113" s="124">
        <v>0</v>
      </c>
      <c r="D113" s="124">
        <v>26916.85</v>
      </c>
      <c r="E113" s="124">
        <v>0</v>
      </c>
      <c r="F113" s="124">
        <v>0</v>
      </c>
      <c r="G113" s="124">
        <v>0</v>
      </c>
      <c r="H113" s="124">
        <v>0</v>
      </c>
      <c r="I113" s="125">
        <f t="shared" si="8"/>
        <v>107625.84</v>
      </c>
      <c r="J113" s="158" t="s">
        <v>259</v>
      </c>
      <c r="K113" s="124">
        <v>71651.54</v>
      </c>
      <c r="L113" s="124">
        <v>21572.96</v>
      </c>
      <c r="M113" s="124">
        <v>11343</v>
      </c>
      <c r="N113" s="124">
        <v>0</v>
      </c>
      <c r="O113" s="124">
        <v>11375.66</v>
      </c>
      <c r="P113" s="124">
        <v>-10912</v>
      </c>
      <c r="Q113" s="124">
        <v>-1359</v>
      </c>
      <c r="R113" s="125">
        <f t="shared" si="7"/>
        <v>103672.16</v>
      </c>
      <c r="S113" s="19"/>
    </row>
    <row r="114" spans="1:19" ht="17.25">
      <c r="A114" s="158" t="s">
        <v>260</v>
      </c>
      <c r="B114" s="123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5">
        <f t="shared" si="8"/>
        <v>0</v>
      </c>
      <c r="J114" s="158" t="s">
        <v>261</v>
      </c>
      <c r="K114" s="124">
        <v>36.02</v>
      </c>
      <c r="L114" s="124">
        <v>7.5</v>
      </c>
      <c r="M114" s="124">
        <v>7.45</v>
      </c>
      <c r="N114" s="124">
        <v>0</v>
      </c>
      <c r="O114" s="124">
        <v>124.51</v>
      </c>
      <c r="P114" s="124">
        <v>0</v>
      </c>
      <c r="Q114" s="124">
        <v>47594.54</v>
      </c>
      <c r="R114" s="125">
        <f t="shared" si="7"/>
        <v>47770.020000000004</v>
      </c>
      <c r="S114" s="19"/>
    </row>
    <row r="115" spans="1:19" ht="17.25">
      <c r="A115" s="158" t="s">
        <v>262</v>
      </c>
      <c r="B115" s="123">
        <v>177453.29</v>
      </c>
      <c r="C115" s="124">
        <v>4388.43</v>
      </c>
      <c r="D115" s="124">
        <v>18273.31</v>
      </c>
      <c r="E115" s="124">
        <v>0</v>
      </c>
      <c r="F115" s="124">
        <v>-3.42</v>
      </c>
      <c r="G115" s="124">
        <v>0</v>
      </c>
      <c r="H115" s="124">
        <v>-7587</v>
      </c>
      <c r="I115" s="125">
        <f t="shared" si="8"/>
        <v>192524.61</v>
      </c>
      <c r="J115" s="158" t="s">
        <v>263</v>
      </c>
      <c r="K115" s="124">
        <v>109080.21</v>
      </c>
      <c r="L115" s="124">
        <v>22681.01</v>
      </c>
      <c r="M115" s="124">
        <v>-6776.69</v>
      </c>
      <c r="N115" s="124">
        <v>25.05</v>
      </c>
      <c r="O115" s="124">
        <v>614</v>
      </c>
      <c r="P115" s="124">
        <v>0</v>
      </c>
      <c r="Q115" s="124">
        <v>47578</v>
      </c>
      <c r="R115" s="125">
        <f t="shared" si="7"/>
        <v>173201.58000000002</v>
      </c>
      <c r="S115" s="19"/>
    </row>
    <row r="116" spans="1:19" ht="17.25">
      <c r="A116" s="158" t="s">
        <v>264</v>
      </c>
      <c r="B116" s="123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  <c r="I116" s="125">
        <f t="shared" si="8"/>
        <v>0</v>
      </c>
      <c r="J116" s="158"/>
      <c r="K116" s="126"/>
      <c r="L116" s="125"/>
      <c r="M116" s="125"/>
      <c r="N116" s="125"/>
      <c r="O116" s="125"/>
      <c r="P116" s="125"/>
      <c r="Q116" s="125"/>
      <c r="R116" s="127" t="s">
        <v>10</v>
      </c>
      <c r="S116" s="19"/>
    </row>
    <row r="117" spans="1:19" ht="17.25">
      <c r="A117" s="158" t="s">
        <v>265</v>
      </c>
      <c r="B117" s="123">
        <v>1741.66</v>
      </c>
      <c r="C117" s="124">
        <v>0</v>
      </c>
      <c r="D117" s="124">
        <v>6612.8</v>
      </c>
      <c r="E117" s="124">
        <v>0</v>
      </c>
      <c r="F117" s="124">
        <v>0</v>
      </c>
      <c r="G117" s="124">
        <v>0</v>
      </c>
      <c r="H117" s="124">
        <v>-36000</v>
      </c>
      <c r="I117" s="125">
        <f t="shared" si="8"/>
        <v>-27645.54</v>
      </c>
      <c r="J117" s="159" t="s">
        <v>266</v>
      </c>
      <c r="K117" s="125">
        <f aca="true" t="shared" si="9" ref="K117:R117">SUM(B69:B117)+SUM(K69:K115)</f>
        <v>3963588.55</v>
      </c>
      <c r="L117" s="125">
        <f t="shared" si="9"/>
        <v>606675.0900000001</v>
      </c>
      <c r="M117" s="125">
        <f t="shared" si="9"/>
        <v>651718.96</v>
      </c>
      <c r="N117" s="125">
        <f t="shared" si="9"/>
        <v>134.5</v>
      </c>
      <c r="O117" s="125">
        <f t="shared" si="9"/>
        <v>61490.52999999999</v>
      </c>
      <c r="P117" s="125">
        <f t="shared" si="9"/>
        <v>-32424</v>
      </c>
      <c r="Q117" s="125">
        <f t="shared" si="9"/>
        <v>73385.75</v>
      </c>
      <c r="R117" s="125">
        <f t="shared" si="9"/>
        <v>5324569.38</v>
      </c>
      <c r="S117" s="19"/>
    </row>
    <row r="118" spans="1:1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60">
        <f>SUM(K117:Q117)</f>
        <v>5324569.38</v>
      </c>
    </row>
    <row r="125" spans="2:6" ht="12.75">
      <c r="B125" s="116"/>
      <c r="C125" s="116"/>
      <c r="F125" s="116"/>
    </row>
    <row r="126" spans="2:6" ht="12.75">
      <c r="B126" s="116"/>
      <c r="C126" s="116"/>
      <c r="F126" s="116"/>
    </row>
    <row r="127" spans="2:6" ht="12.75">
      <c r="B127" s="116"/>
      <c r="C127" s="116"/>
      <c r="F127" s="116"/>
    </row>
    <row r="128" spans="2:6" ht="12.75">
      <c r="B128" s="116"/>
      <c r="C128" s="116"/>
      <c r="E128" s="116"/>
      <c r="F128" s="116"/>
    </row>
    <row r="129" spans="2:6" ht="12.75">
      <c r="B129" s="116"/>
      <c r="C129" s="116"/>
      <c r="E129" s="116"/>
      <c r="F129" s="116"/>
    </row>
    <row r="130" spans="2:6" ht="12.75">
      <c r="B130" s="116"/>
      <c r="C130" s="116"/>
      <c r="E130" s="116"/>
      <c r="F130" s="116"/>
    </row>
    <row r="131" spans="2:6" ht="12.75">
      <c r="B131" s="116"/>
      <c r="C131" s="116"/>
      <c r="E131" s="116"/>
      <c r="F131" s="116"/>
    </row>
    <row r="132" spans="2:6" ht="12.75">
      <c r="B132" s="116"/>
      <c r="C132" s="116"/>
      <c r="E132" s="116"/>
      <c r="F132" s="116"/>
    </row>
    <row r="133" spans="2:6" ht="12.75">
      <c r="B133" s="116"/>
      <c r="C133" s="116"/>
      <c r="E133" s="116"/>
      <c r="F133" s="116"/>
    </row>
    <row r="134" spans="2:6" ht="12.75">
      <c r="B134" s="116"/>
      <c r="C134" s="116"/>
      <c r="E134" s="116"/>
      <c r="F134" s="116"/>
    </row>
    <row r="135" spans="2:6" ht="12.75">
      <c r="B135" s="116"/>
      <c r="C135" s="116"/>
      <c r="E135" s="116"/>
      <c r="F135" s="116"/>
    </row>
    <row r="136" spans="2:6" ht="12.75">
      <c r="B136" s="116"/>
      <c r="C136" s="116"/>
      <c r="E136" s="116"/>
      <c r="F136" s="116"/>
    </row>
    <row r="137" spans="2:6" ht="12.75">
      <c r="B137" s="116"/>
      <c r="C137" s="116"/>
      <c r="E137" s="116"/>
      <c r="F137" s="116"/>
    </row>
    <row r="138" spans="2:6" ht="12.75">
      <c r="B138" s="116"/>
      <c r="C138" s="116"/>
      <c r="E138" s="116"/>
      <c r="F138" s="116"/>
    </row>
    <row r="139" spans="2:6" ht="12.75">
      <c r="B139" s="116"/>
      <c r="C139" s="116"/>
      <c r="E139" s="116"/>
      <c r="F139" s="116"/>
    </row>
    <row r="140" spans="2:6" ht="12.75">
      <c r="B140" s="116"/>
      <c r="C140" s="116"/>
      <c r="E140" s="116"/>
      <c r="F140" s="116"/>
    </row>
    <row r="141" spans="2:6" ht="12.75">
      <c r="B141" s="116"/>
      <c r="C141" s="116"/>
      <c r="E141" s="116"/>
      <c r="F141" s="116"/>
    </row>
    <row r="142" spans="2:6" ht="12.75">
      <c r="B142" s="116"/>
      <c r="C142" s="116"/>
      <c r="E142" s="116"/>
      <c r="F142" s="116"/>
    </row>
    <row r="143" spans="2:6" ht="12.75">
      <c r="B143" s="116"/>
      <c r="C143" s="116"/>
      <c r="E143" s="116"/>
      <c r="F143" s="116"/>
    </row>
    <row r="144" spans="2:6" ht="12.75">
      <c r="B144" s="116"/>
      <c r="C144" s="116"/>
      <c r="E144" s="116"/>
      <c r="F144" s="116"/>
    </row>
    <row r="145" spans="2:6" ht="12.75">
      <c r="B145" s="116"/>
      <c r="C145" s="116"/>
      <c r="E145" s="116"/>
      <c r="F145" s="116"/>
    </row>
    <row r="146" spans="2:6" ht="12.75">
      <c r="B146" s="116"/>
      <c r="C146" s="116"/>
      <c r="E146" s="116"/>
      <c r="F146" s="116"/>
    </row>
    <row r="147" spans="2:6" ht="12.75">
      <c r="B147" s="116"/>
      <c r="C147" s="116"/>
      <c r="E147" s="116"/>
      <c r="F147" s="116"/>
    </row>
    <row r="148" spans="2:6" ht="12.75">
      <c r="B148" s="116"/>
      <c r="C148" s="116"/>
      <c r="E148" s="116"/>
      <c r="F148" s="116"/>
    </row>
    <row r="149" spans="2:6" ht="12.75">
      <c r="B149" s="116"/>
      <c r="C149" s="116"/>
      <c r="E149" s="116"/>
      <c r="F149" s="116"/>
    </row>
    <row r="150" spans="2:6" ht="12.75">
      <c r="B150" s="116"/>
      <c r="C150" s="116"/>
      <c r="E150" s="116"/>
      <c r="F150" s="116"/>
    </row>
    <row r="151" spans="2:6" ht="12.75">
      <c r="B151" s="116"/>
      <c r="C151" s="116"/>
      <c r="E151" s="116"/>
      <c r="F151" s="116"/>
    </row>
    <row r="152" spans="2:6" ht="12.75">
      <c r="B152" s="116"/>
      <c r="C152" s="116"/>
      <c r="E152" s="116"/>
      <c r="F152" s="116"/>
    </row>
    <row r="153" spans="2:6" ht="12.75">
      <c r="B153" s="116"/>
      <c r="C153" s="116"/>
      <c r="E153" s="116"/>
      <c r="F153" s="116"/>
    </row>
    <row r="154" spans="2:6" ht="12.75">
      <c r="B154" s="116"/>
      <c r="C154" s="116"/>
      <c r="E154" s="116"/>
      <c r="F154" s="116"/>
    </row>
    <row r="155" spans="2:6" ht="12.75">
      <c r="B155" s="116"/>
      <c r="C155" s="116"/>
      <c r="E155" s="116"/>
      <c r="F155" s="116"/>
    </row>
    <row r="156" spans="2:6" ht="12.75">
      <c r="B156" s="116"/>
      <c r="C156" s="116"/>
      <c r="E156" s="116"/>
      <c r="F156" s="116"/>
    </row>
    <row r="157" spans="2:6" ht="12.75">
      <c r="B157" s="116"/>
      <c r="C157" s="116"/>
      <c r="E157" s="116"/>
      <c r="F157" s="116"/>
    </row>
    <row r="158" spans="2:6" ht="12.75">
      <c r="B158" s="116"/>
      <c r="C158" s="116"/>
      <c r="E158" s="116"/>
      <c r="F158" s="116"/>
    </row>
    <row r="159" spans="2:6" ht="12.75">
      <c r="B159" s="116"/>
      <c r="C159" s="116"/>
      <c r="E159" s="116"/>
      <c r="F159" s="116"/>
    </row>
    <row r="160" spans="2:6" ht="12.75">
      <c r="B160" s="116"/>
      <c r="C160" s="116"/>
      <c r="E160" s="116"/>
      <c r="F160" s="116"/>
    </row>
    <row r="161" spans="2:6" ht="12.75">
      <c r="B161" s="116"/>
      <c r="C161" s="116"/>
      <c r="E161" s="116"/>
      <c r="F161" s="116"/>
    </row>
    <row r="162" spans="2:6" ht="12.75">
      <c r="B162" s="116"/>
      <c r="C162" s="116"/>
      <c r="E162" s="116"/>
      <c r="F162" s="116"/>
    </row>
    <row r="163" spans="2:6" ht="12.75">
      <c r="B163" s="116"/>
      <c r="C163" s="116"/>
      <c r="E163" s="116"/>
      <c r="F163" s="116"/>
    </row>
    <row r="164" spans="2:6" ht="12.75">
      <c r="B164" s="116"/>
      <c r="C164" s="116"/>
      <c r="E164" s="116"/>
      <c r="F164" s="116"/>
    </row>
    <row r="165" spans="2:6" ht="12.75">
      <c r="B165" s="116"/>
      <c r="C165" s="116"/>
      <c r="E165" s="116"/>
      <c r="F165" s="116"/>
    </row>
    <row r="166" spans="2:6" ht="12.75">
      <c r="B166" s="116"/>
      <c r="C166" s="116"/>
      <c r="E166" s="116"/>
      <c r="F166" s="116"/>
    </row>
    <row r="167" spans="2:6" ht="12.75">
      <c r="B167" s="116"/>
      <c r="C167" s="116"/>
      <c r="E167" s="116"/>
      <c r="F167" s="116"/>
    </row>
    <row r="168" spans="2:6" ht="12.75">
      <c r="B168" s="116"/>
      <c r="C168" s="116"/>
      <c r="E168" s="116"/>
      <c r="F168" s="116"/>
    </row>
    <row r="169" spans="2:6" ht="12.75">
      <c r="B169" s="116"/>
      <c r="C169" s="116"/>
      <c r="E169" s="116"/>
      <c r="F169" s="116"/>
    </row>
    <row r="170" spans="2:6" ht="12.75">
      <c r="B170" s="116"/>
      <c r="C170" s="116"/>
      <c r="E170" s="116"/>
      <c r="F170" s="116"/>
    </row>
    <row r="171" spans="2:6" ht="12.75">
      <c r="B171" s="116"/>
      <c r="C171" s="116"/>
      <c r="E171" s="116"/>
      <c r="F171" s="116"/>
    </row>
    <row r="172" spans="2:3" ht="12.75">
      <c r="B172" s="116"/>
      <c r="C172" s="116"/>
    </row>
    <row r="173" spans="2:6" ht="12.75">
      <c r="B173" s="116"/>
      <c r="C173" s="116"/>
      <c r="E173" s="116"/>
      <c r="F173" s="116"/>
    </row>
    <row r="176" ht="12.75">
      <c r="F176" s="116"/>
    </row>
    <row r="180" ht="12.75">
      <c r="A180" s="104" t="s">
        <v>285</v>
      </c>
    </row>
    <row r="181" ht="12.75">
      <c r="A181" s="104" t="s">
        <v>267</v>
      </c>
    </row>
    <row r="182" ht="12.75">
      <c r="A182" s="104" t="s">
        <v>268</v>
      </c>
    </row>
    <row r="183" ht="12.75">
      <c r="A183" s="104" t="s">
        <v>269</v>
      </c>
    </row>
    <row r="184" ht="12.75">
      <c r="A184" s="104" t="s">
        <v>270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C18" sqref="C18"/>
    </sheetView>
  </sheetViews>
  <sheetFormatPr defaultColWidth="21.421875" defaultRowHeight="12.75"/>
  <cols>
    <col min="1" max="16384" width="21.421875" style="129" customWidth="1"/>
  </cols>
  <sheetData>
    <row r="1" spans="1:9" ht="17.25">
      <c r="A1" s="128"/>
      <c r="B1" s="128"/>
      <c r="C1" s="128" t="s">
        <v>56</v>
      </c>
      <c r="D1" s="128"/>
      <c r="E1" s="128"/>
      <c r="F1" s="128"/>
      <c r="G1" s="128"/>
      <c r="H1" s="128"/>
      <c r="I1" s="128"/>
    </row>
    <row r="2" spans="1:9" ht="17.25">
      <c r="A2" s="128"/>
      <c r="B2" s="128"/>
      <c r="C2" s="128" t="s">
        <v>160</v>
      </c>
      <c r="D2" s="128"/>
      <c r="E2" s="128"/>
      <c r="F2" s="128"/>
      <c r="G2" s="128"/>
      <c r="H2" s="128"/>
      <c r="I2" s="128"/>
    </row>
    <row r="3" spans="1:9" ht="17.25">
      <c r="A3" s="128" t="s">
        <v>278</v>
      </c>
      <c r="B3" s="128"/>
      <c r="C3" s="128" t="s">
        <v>9</v>
      </c>
      <c r="D3" s="128" t="s">
        <v>10</v>
      </c>
      <c r="E3" s="128"/>
      <c r="F3" s="130" t="s">
        <v>279</v>
      </c>
      <c r="G3" s="128"/>
      <c r="H3" s="128"/>
      <c r="I3" s="128"/>
    </row>
    <row r="4" spans="1:9" ht="17.25">
      <c r="A4" s="131" t="s">
        <v>164</v>
      </c>
      <c r="B4" s="132" t="s">
        <v>280</v>
      </c>
      <c r="C4" s="132" t="s">
        <v>166</v>
      </c>
      <c r="D4" s="131" t="s">
        <v>164</v>
      </c>
      <c r="E4" s="132" t="s">
        <v>280</v>
      </c>
      <c r="F4" s="132" t="s">
        <v>166</v>
      </c>
      <c r="G4" s="133"/>
      <c r="H4" s="134" t="s">
        <v>169</v>
      </c>
      <c r="I4" s="134" t="s">
        <v>169</v>
      </c>
    </row>
    <row r="5" spans="1:10" ht="17.25">
      <c r="A5" s="135" t="s">
        <v>170</v>
      </c>
      <c r="B5" s="136">
        <v>143237.37</v>
      </c>
      <c r="C5" s="137">
        <f aca="true" t="shared" si="0" ref="C5:C36">B5+H5</f>
        <v>143237.37</v>
      </c>
      <c r="D5" s="135" t="s">
        <v>171</v>
      </c>
      <c r="E5" s="136">
        <v>58841.87</v>
      </c>
      <c r="F5" s="137">
        <f aca="true" t="shared" si="1" ref="F5:F51">E5+I5</f>
        <v>58841.87</v>
      </c>
      <c r="G5" s="133"/>
      <c r="H5" s="137">
        <v>0</v>
      </c>
      <c r="I5" s="137">
        <v>0</v>
      </c>
      <c r="J5" s="138"/>
    </row>
    <row r="6" spans="1:10" ht="17.25">
      <c r="A6" s="139" t="s">
        <v>172</v>
      </c>
      <c r="B6" s="136">
        <v>89084.86</v>
      </c>
      <c r="C6" s="137">
        <f t="shared" si="0"/>
        <v>89084.86</v>
      </c>
      <c r="D6" s="139" t="s">
        <v>173</v>
      </c>
      <c r="E6" s="136">
        <v>19881.69</v>
      </c>
      <c r="F6" s="137">
        <f t="shared" si="1"/>
        <v>19881.69</v>
      </c>
      <c r="G6" s="133"/>
      <c r="H6" s="137">
        <v>0</v>
      </c>
      <c r="I6" s="137">
        <v>0</v>
      </c>
      <c r="J6" s="138"/>
    </row>
    <row r="7" spans="1:10" ht="17.25">
      <c r="A7" s="139" t="s">
        <v>174</v>
      </c>
      <c r="B7" s="136">
        <v>51698.22</v>
      </c>
      <c r="C7" s="137">
        <f t="shared" si="0"/>
        <v>51698.22</v>
      </c>
      <c r="D7" s="139" t="s">
        <v>175</v>
      </c>
      <c r="E7" s="136">
        <v>64690.47</v>
      </c>
      <c r="F7" s="137">
        <f t="shared" si="1"/>
        <v>64690.47</v>
      </c>
      <c r="G7" s="133"/>
      <c r="H7" s="137">
        <v>0</v>
      </c>
      <c r="I7" s="137">
        <v>0</v>
      </c>
      <c r="J7" s="138"/>
    </row>
    <row r="8" spans="1:10" ht="17.25">
      <c r="A8" s="139" t="s">
        <v>176</v>
      </c>
      <c r="B8" s="136">
        <v>24782.22</v>
      </c>
      <c r="C8" s="137">
        <f t="shared" si="0"/>
        <v>24782.22</v>
      </c>
      <c r="D8" s="139" t="s">
        <v>177</v>
      </c>
      <c r="E8" s="136">
        <v>76354.41</v>
      </c>
      <c r="F8" s="137">
        <f t="shared" si="1"/>
        <v>76354.41</v>
      </c>
      <c r="G8" s="133"/>
      <c r="H8" s="137">
        <v>0</v>
      </c>
      <c r="I8" s="137">
        <v>0</v>
      </c>
      <c r="J8" s="138"/>
    </row>
    <row r="9" spans="1:10" ht="17.25">
      <c r="A9" s="139" t="s">
        <v>178</v>
      </c>
      <c r="B9" s="136">
        <v>254433.42</v>
      </c>
      <c r="C9" s="137">
        <f t="shared" si="0"/>
        <v>254433.42</v>
      </c>
      <c r="D9" s="139" t="s">
        <v>179</v>
      </c>
      <c r="E9" s="136">
        <v>104745.92</v>
      </c>
      <c r="F9" s="137">
        <f t="shared" si="1"/>
        <v>104745.92</v>
      </c>
      <c r="G9" s="133"/>
      <c r="H9" s="137">
        <v>0</v>
      </c>
      <c r="I9" s="137">
        <v>0</v>
      </c>
      <c r="J9" s="138"/>
    </row>
    <row r="10" spans="1:10" ht="17.25">
      <c r="A10" s="139" t="s">
        <v>180</v>
      </c>
      <c r="B10" s="136">
        <v>162156.5</v>
      </c>
      <c r="C10" s="137">
        <f t="shared" si="0"/>
        <v>162156.5</v>
      </c>
      <c r="D10" s="139" t="s">
        <v>181</v>
      </c>
      <c r="E10" s="136">
        <v>40956.69</v>
      </c>
      <c r="F10" s="137">
        <f t="shared" si="1"/>
        <v>40956.69</v>
      </c>
      <c r="G10" s="133"/>
      <c r="H10" s="137">
        <v>0</v>
      </c>
      <c r="I10" s="137">
        <v>0</v>
      </c>
      <c r="J10" s="138"/>
    </row>
    <row r="11" spans="1:10" ht="17.25">
      <c r="A11" s="139" t="s">
        <v>182</v>
      </c>
      <c r="B11" s="136">
        <v>65344.47</v>
      </c>
      <c r="C11" s="137">
        <f t="shared" si="0"/>
        <v>65344.47</v>
      </c>
      <c r="D11" s="139" t="s">
        <v>183</v>
      </c>
      <c r="E11" s="136">
        <v>33530.74</v>
      </c>
      <c r="F11" s="137">
        <f t="shared" si="1"/>
        <v>33530.74</v>
      </c>
      <c r="G11" s="133"/>
      <c r="H11" s="137">
        <v>0</v>
      </c>
      <c r="I11" s="137">
        <v>0</v>
      </c>
      <c r="J11" s="138"/>
    </row>
    <row r="12" spans="1:10" ht="17.25">
      <c r="A12" s="139" t="s">
        <v>184</v>
      </c>
      <c r="B12" s="136">
        <v>21759.8</v>
      </c>
      <c r="C12" s="137">
        <f t="shared" si="0"/>
        <v>21759.8</v>
      </c>
      <c r="D12" s="139" t="s">
        <v>185</v>
      </c>
      <c r="E12" s="136">
        <v>245217.53</v>
      </c>
      <c r="F12" s="137">
        <f t="shared" si="1"/>
        <v>245217.53</v>
      </c>
      <c r="G12" s="133"/>
      <c r="H12" s="137">
        <v>0</v>
      </c>
      <c r="I12" s="137">
        <v>0</v>
      </c>
      <c r="J12" s="138"/>
    </row>
    <row r="13" spans="1:10" ht="17.25">
      <c r="A13" s="139" t="s">
        <v>186</v>
      </c>
      <c r="B13" s="136">
        <v>59518.72</v>
      </c>
      <c r="C13" s="137">
        <f t="shared" si="0"/>
        <v>59518.72</v>
      </c>
      <c r="D13" s="139" t="s">
        <v>187</v>
      </c>
      <c r="E13" s="136">
        <v>52373.81</v>
      </c>
      <c r="F13" s="137">
        <f t="shared" si="1"/>
        <v>52373.81</v>
      </c>
      <c r="G13" s="133"/>
      <c r="H13" s="137">
        <v>0</v>
      </c>
      <c r="I13" s="137">
        <v>0</v>
      </c>
      <c r="J13" s="138"/>
    </row>
    <row r="14" spans="1:10" ht="17.25">
      <c r="A14" s="139" t="s">
        <v>188</v>
      </c>
      <c r="B14" s="136">
        <v>113892.14</v>
      </c>
      <c r="C14" s="137">
        <f t="shared" si="0"/>
        <v>113892.14</v>
      </c>
      <c r="D14" s="139" t="s">
        <v>189</v>
      </c>
      <c r="E14" s="136">
        <v>44590.15</v>
      </c>
      <c r="F14" s="137">
        <f t="shared" si="1"/>
        <v>44590.15</v>
      </c>
      <c r="G14" s="133"/>
      <c r="H14" s="137">
        <v>0</v>
      </c>
      <c r="I14" s="137">
        <v>0</v>
      </c>
      <c r="J14" s="138"/>
    </row>
    <row r="15" spans="1:10" ht="17.25">
      <c r="A15" s="139" t="s">
        <v>190</v>
      </c>
      <c r="B15" s="136">
        <v>78554.99</v>
      </c>
      <c r="C15" s="137">
        <f t="shared" si="0"/>
        <v>78554.99</v>
      </c>
      <c r="D15" s="139" t="s">
        <v>191</v>
      </c>
      <c r="E15" s="136">
        <v>123491.72</v>
      </c>
      <c r="F15" s="137">
        <f t="shared" si="1"/>
        <v>123491.72</v>
      </c>
      <c r="G15" s="133"/>
      <c r="H15" s="137">
        <v>0</v>
      </c>
      <c r="I15" s="137">
        <v>0</v>
      </c>
      <c r="J15" s="138"/>
    </row>
    <row r="16" spans="1:10" ht="17.25">
      <c r="A16" s="139" t="s">
        <v>192</v>
      </c>
      <c r="B16" s="136">
        <v>20814.93</v>
      </c>
      <c r="C16" s="137">
        <f t="shared" si="0"/>
        <v>20814.93</v>
      </c>
      <c r="D16" s="139" t="s">
        <v>193</v>
      </c>
      <c r="E16" s="136">
        <v>21252.06</v>
      </c>
      <c r="F16" s="137">
        <f t="shared" si="1"/>
        <v>21252.06</v>
      </c>
      <c r="G16" s="133"/>
      <c r="H16" s="137">
        <v>0</v>
      </c>
      <c r="I16" s="137">
        <v>0</v>
      </c>
      <c r="J16" s="138"/>
    </row>
    <row r="17" spans="1:10" ht="17.25">
      <c r="A17" s="139" t="s">
        <v>194</v>
      </c>
      <c r="B17" s="136">
        <v>69904.72</v>
      </c>
      <c r="C17" s="137">
        <f t="shared" si="0"/>
        <v>69904.72</v>
      </c>
      <c r="D17" s="139" t="s">
        <v>195</v>
      </c>
      <c r="E17" s="136">
        <v>87299.51</v>
      </c>
      <c r="F17" s="137">
        <f t="shared" si="1"/>
        <v>87299.51</v>
      </c>
      <c r="G17" s="133"/>
      <c r="H17" s="137">
        <v>0</v>
      </c>
      <c r="I17" s="137">
        <v>0</v>
      </c>
      <c r="J17" s="138"/>
    </row>
    <row r="18" spans="1:10" ht="17.25">
      <c r="A18" s="139" t="s">
        <v>196</v>
      </c>
      <c r="B18" s="136">
        <v>17202.38</v>
      </c>
      <c r="C18" s="137">
        <f t="shared" si="0"/>
        <v>17202.38</v>
      </c>
      <c r="D18" s="139" t="s">
        <v>197</v>
      </c>
      <c r="E18" s="136">
        <v>236530.26</v>
      </c>
      <c r="F18" s="137">
        <f t="shared" si="1"/>
        <v>236530.26</v>
      </c>
      <c r="G18" s="133"/>
      <c r="H18" s="137">
        <v>0</v>
      </c>
      <c r="I18" s="137">
        <v>0</v>
      </c>
      <c r="J18" s="138"/>
    </row>
    <row r="19" spans="1:10" ht="17.25">
      <c r="A19" s="139" t="s">
        <v>198</v>
      </c>
      <c r="B19" s="136">
        <v>73774.93</v>
      </c>
      <c r="C19" s="137">
        <f t="shared" si="0"/>
        <v>73774.93</v>
      </c>
      <c r="D19" s="139" t="s">
        <v>199</v>
      </c>
      <c r="E19" s="136">
        <v>12787.72</v>
      </c>
      <c r="F19" s="137">
        <f t="shared" si="1"/>
        <v>12787.72</v>
      </c>
      <c r="G19" s="133"/>
      <c r="H19" s="137">
        <v>0</v>
      </c>
      <c r="I19" s="137">
        <v>0</v>
      </c>
      <c r="J19" s="138"/>
    </row>
    <row r="20" spans="1:10" ht="17.25">
      <c r="A20" s="139" t="s">
        <v>200</v>
      </c>
      <c r="B20" s="136">
        <v>104527.31</v>
      </c>
      <c r="C20" s="137">
        <f t="shared" si="0"/>
        <v>104527.31</v>
      </c>
      <c r="D20" s="139" t="s">
        <v>201</v>
      </c>
      <c r="E20" s="136">
        <v>33728</v>
      </c>
      <c r="F20" s="137">
        <f t="shared" si="1"/>
        <v>33728</v>
      </c>
      <c r="G20" s="133"/>
      <c r="H20" s="137">
        <v>0</v>
      </c>
      <c r="I20" s="137">
        <v>0</v>
      </c>
      <c r="J20" s="138"/>
    </row>
    <row r="21" spans="1:10" ht="17.25">
      <c r="A21" s="139" t="s">
        <v>202</v>
      </c>
      <c r="B21" s="136">
        <v>26145.68</v>
      </c>
      <c r="C21" s="137">
        <f t="shared" si="0"/>
        <v>26145.68</v>
      </c>
      <c r="D21" s="139" t="s">
        <v>203</v>
      </c>
      <c r="E21" s="136">
        <v>55475.61</v>
      </c>
      <c r="F21" s="137">
        <f t="shared" si="1"/>
        <v>55475.61</v>
      </c>
      <c r="G21" s="133"/>
      <c r="H21" s="137">
        <v>0</v>
      </c>
      <c r="I21" s="137">
        <v>0</v>
      </c>
      <c r="J21" s="138"/>
    </row>
    <row r="22" spans="1:10" ht="17.25">
      <c r="A22" s="139" t="s">
        <v>204</v>
      </c>
      <c r="B22" s="136">
        <v>102187.59</v>
      </c>
      <c r="C22" s="137">
        <f t="shared" si="0"/>
        <v>102187.59</v>
      </c>
      <c r="D22" s="139" t="s">
        <v>205</v>
      </c>
      <c r="E22" s="136">
        <v>32564</v>
      </c>
      <c r="F22" s="137">
        <f t="shared" si="1"/>
        <v>32564</v>
      </c>
      <c r="G22" s="133"/>
      <c r="H22" s="137">
        <v>0</v>
      </c>
      <c r="I22" s="137">
        <v>0</v>
      </c>
      <c r="J22" s="138"/>
    </row>
    <row r="23" spans="1:10" ht="17.25">
      <c r="A23" s="139" t="s">
        <v>273</v>
      </c>
      <c r="B23" s="136">
        <v>937952.38</v>
      </c>
      <c r="C23" s="137">
        <f t="shared" si="0"/>
        <v>937952.38</v>
      </c>
      <c r="D23" s="139" t="s">
        <v>207</v>
      </c>
      <c r="E23" s="136">
        <v>18775.98</v>
      </c>
      <c r="F23" s="137">
        <f t="shared" si="1"/>
        <v>18775.98</v>
      </c>
      <c r="G23" s="133"/>
      <c r="H23" s="137">
        <v>0</v>
      </c>
      <c r="I23" s="137">
        <v>0</v>
      </c>
      <c r="J23" s="138"/>
    </row>
    <row r="24" spans="1:10" ht="17.25">
      <c r="A24" s="139" t="s">
        <v>208</v>
      </c>
      <c r="B24" s="136">
        <v>29551.43</v>
      </c>
      <c r="C24" s="137">
        <f t="shared" si="0"/>
        <v>29551.43</v>
      </c>
      <c r="D24" s="139" t="s">
        <v>209</v>
      </c>
      <c r="E24" s="136">
        <v>11455.38</v>
      </c>
      <c r="F24" s="137">
        <f t="shared" si="1"/>
        <v>11455.38</v>
      </c>
      <c r="G24" s="133"/>
      <c r="H24" s="137">
        <v>0</v>
      </c>
      <c r="I24" s="137">
        <v>0</v>
      </c>
      <c r="J24" s="138"/>
    </row>
    <row r="25" spans="1:10" ht="17.25">
      <c r="A25" s="139" t="s">
        <v>210</v>
      </c>
      <c r="B25" s="136">
        <v>35521.59</v>
      </c>
      <c r="C25" s="137">
        <f t="shared" si="0"/>
        <v>35521.59</v>
      </c>
      <c r="D25" s="139" t="s">
        <v>211</v>
      </c>
      <c r="E25" s="136">
        <v>35352.86</v>
      </c>
      <c r="F25" s="137">
        <f t="shared" si="1"/>
        <v>35352.86</v>
      </c>
      <c r="G25" s="133"/>
      <c r="H25" s="137">
        <v>0</v>
      </c>
      <c r="I25" s="137">
        <v>0</v>
      </c>
      <c r="J25" s="138"/>
    </row>
    <row r="26" spans="1:10" ht="17.25">
      <c r="A26" s="139" t="s">
        <v>212</v>
      </c>
      <c r="B26" s="136">
        <v>94460.29</v>
      </c>
      <c r="C26" s="137">
        <f t="shared" si="0"/>
        <v>94460.29</v>
      </c>
      <c r="D26" s="139" t="s">
        <v>213</v>
      </c>
      <c r="E26" s="136">
        <v>145828.34</v>
      </c>
      <c r="F26" s="137">
        <f t="shared" si="1"/>
        <v>145828.34</v>
      </c>
      <c r="G26" s="133"/>
      <c r="H26" s="137">
        <v>0</v>
      </c>
      <c r="I26" s="137">
        <v>0</v>
      </c>
      <c r="J26" s="138"/>
    </row>
    <row r="27" spans="1:10" ht="17.25">
      <c r="A27" s="139" t="s">
        <v>214</v>
      </c>
      <c r="B27" s="136">
        <v>60301.14</v>
      </c>
      <c r="C27" s="137">
        <f t="shared" si="0"/>
        <v>60301.14</v>
      </c>
      <c r="D27" s="139" t="s">
        <v>215</v>
      </c>
      <c r="E27" s="136">
        <v>59368.93</v>
      </c>
      <c r="F27" s="137">
        <f t="shared" si="1"/>
        <v>59368.93</v>
      </c>
      <c r="G27" s="133"/>
      <c r="H27" s="137">
        <v>0</v>
      </c>
      <c r="I27" s="137">
        <v>0</v>
      </c>
      <c r="J27" s="138"/>
    </row>
    <row r="28" spans="1:10" ht="17.25">
      <c r="A28" s="139" t="s">
        <v>216</v>
      </c>
      <c r="B28" s="136">
        <v>65139.6</v>
      </c>
      <c r="C28" s="137">
        <f t="shared" si="0"/>
        <v>65139.6</v>
      </c>
      <c r="D28" s="139" t="s">
        <v>217</v>
      </c>
      <c r="E28" s="136">
        <v>98270.34</v>
      </c>
      <c r="F28" s="137">
        <f t="shared" si="1"/>
        <v>98270.34</v>
      </c>
      <c r="G28" s="133"/>
      <c r="H28" s="137">
        <v>0</v>
      </c>
      <c r="I28" s="137">
        <v>0</v>
      </c>
      <c r="J28" s="138"/>
    </row>
    <row r="29" spans="1:10" ht="17.25">
      <c r="A29" s="139" t="s">
        <v>218</v>
      </c>
      <c r="B29" s="136">
        <v>37121.94</v>
      </c>
      <c r="C29" s="137">
        <f t="shared" si="0"/>
        <v>37121.94</v>
      </c>
      <c r="D29" s="139" t="s">
        <v>219</v>
      </c>
      <c r="E29" s="136">
        <v>111122.38</v>
      </c>
      <c r="F29" s="137">
        <f t="shared" si="1"/>
        <v>111122.38</v>
      </c>
      <c r="G29" s="133"/>
      <c r="H29" s="137">
        <v>0</v>
      </c>
      <c r="I29" s="137">
        <v>0</v>
      </c>
      <c r="J29" s="138"/>
    </row>
    <row r="30" spans="1:10" ht="17.25">
      <c r="A30" s="139" t="s">
        <v>220</v>
      </c>
      <c r="B30" s="136">
        <v>76621.22</v>
      </c>
      <c r="C30" s="137">
        <f t="shared" si="0"/>
        <v>76621.22</v>
      </c>
      <c r="D30" s="139" t="s">
        <v>221</v>
      </c>
      <c r="E30" s="136">
        <v>355796.54</v>
      </c>
      <c r="F30" s="137">
        <f t="shared" si="1"/>
        <v>355796.54</v>
      </c>
      <c r="G30" s="133"/>
      <c r="H30" s="137">
        <v>0</v>
      </c>
      <c r="I30" s="137">
        <v>0</v>
      </c>
      <c r="J30" s="138"/>
    </row>
    <row r="31" spans="1:10" ht="17.25">
      <c r="A31" s="139" t="s">
        <v>222</v>
      </c>
      <c r="B31" s="136">
        <v>79991.39</v>
      </c>
      <c r="C31" s="137">
        <f t="shared" si="0"/>
        <v>79991.39</v>
      </c>
      <c r="D31" s="139" t="s">
        <v>223</v>
      </c>
      <c r="E31" s="136">
        <v>42608.29</v>
      </c>
      <c r="F31" s="137">
        <f t="shared" si="1"/>
        <v>42608.29</v>
      </c>
      <c r="G31" s="133"/>
      <c r="H31" s="137">
        <v>0</v>
      </c>
      <c r="I31" s="137">
        <v>0</v>
      </c>
      <c r="J31" s="138"/>
    </row>
    <row r="32" spans="1:10" ht="17.25">
      <c r="A32" s="139" t="s">
        <v>224</v>
      </c>
      <c r="B32" s="136">
        <v>56597.41</v>
      </c>
      <c r="C32" s="137">
        <f t="shared" si="0"/>
        <v>56597.41</v>
      </c>
      <c r="D32" s="139" t="s">
        <v>225</v>
      </c>
      <c r="E32" s="136">
        <v>39294.76</v>
      </c>
      <c r="F32" s="137">
        <f t="shared" si="1"/>
        <v>39294.76</v>
      </c>
      <c r="G32" s="133"/>
      <c r="H32" s="137">
        <v>0</v>
      </c>
      <c r="I32" s="137">
        <v>0</v>
      </c>
      <c r="J32" s="138"/>
    </row>
    <row r="33" spans="1:10" ht="17.25">
      <c r="A33" s="139" t="s">
        <v>226</v>
      </c>
      <c r="B33" s="136">
        <v>40624.85</v>
      </c>
      <c r="C33" s="137">
        <f t="shared" si="0"/>
        <v>40624.85</v>
      </c>
      <c r="D33" s="139" t="s">
        <v>227</v>
      </c>
      <c r="E33" s="136">
        <v>151347.12</v>
      </c>
      <c r="F33" s="137">
        <f t="shared" si="1"/>
        <v>151347.12</v>
      </c>
      <c r="G33" s="133"/>
      <c r="H33" s="137">
        <v>0</v>
      </c>
      <c r="I33" s="137">
        <v>0</v>
      </c>
      <c r="J33" s="138"/>
    </row>
    <row r="34" spans="1:10" ht="17.25">
      <c r="A34" s="139" t="s">
        <v>228</v>
      </c>
      <c r="B34" s="136">
        <v>131212</v>
      </c>
      <c r="C34" s="137">
        <f t="shared" si="0"/>
        <v>131212</v>
      </c>
      <c r="D34" s="139" t="s">
        <v>229</v>
      </c>
      <c r="E34" s="136">
        <v>1270812.52</v>
      </c>
      <c r="F34" s="137">
        <f t="shared" si="1"/>
        <v>1270812.52</v>
      </c>
      <c r="G34" s="133"/>
      <c r="H34" s="137">
        <v>0</v>
      </c>
      <c r="I34" s="137">
        <v>0</v>
      </c>
      <c r="J34" s="138"/>
    </row>
    <row r="35" spans="1:10" ht="17.25">
      <c r="A35" s="139" t="s">
        <v>230</v>
      </c>
      <c r="B35" s="136">
        <v>24662.5</v>
      </c>
      <c r="C35" s="137">
        <f t="shared" si="0"/>
        <v>24662.5</v>
      </c>
      <c r="D35" s="139" t="s">
        <v>231</v>
      </c>
      <c r="E35" s="136">
        <v>37281.48</v>
      </c>
      <c r="F35" s="137">
        <f t="shared" si="1"/>
        <v>37281.48</v>
      </c>
      <c r="G35" s="133"/>
      <c r="H35" s="137">
        <v>0</v>
      </c>
      <c r="I35" s="137">
        <v>0</v>
      </c>
      <c r="J35" s="138"/>
    </row>
    <row r="36" spans="1:10" ht="17.25">
      <c r="A36" s="139" t="s">
        <v>232</v>
      </c>
      <c r="B36" s="136">
        <v>149021.79</v>
      </c>
      <c r="C36" s="137">
        <f t="shared" si="0"/>
        <v>149021.79</v>
      </c>
      <c r="D36" s="139" t="s">
        <v>233</v>
      </c>
      <c r="E36" s="136">
        <v>21078.93</v>
      </c>
      <c r="F36" s="137">
        <f t="shared" si="1"/>
        <v>21078.93</v>
      </c>
      <c r="G36" s="133"/>
      <c r="H36" s="137">
        <v>0</v>
      </c>
      <c r="I36" s="137">
        <v>0</v>
      </c>
      <c r="J36" s="138"/>
    </row>
    <row r="37" spans="1:10" ht="17.25">
      <c r="A37" s="139" t="s">
        <v>234</v>
      </c>
      <c r="B37" s="136">
        <v>857627.98</v>
      </c>
      <c r="C37" s="137">
        <f aca="true" t="shared" si="2" ref="C37:C53">B37+H37</f>
        <v>857627.98</v>
      </c>
      <c r="D37" s="139" t="s">
        <v>235</v>
      </c>
      <c r="E37" s="136">
        <v>331771.19</v>
      </c>
      <c r="F37" s="137">
        <f t="shared" si="1"/>
        <v>331771.19</v>
      </c>
      <c r="G37" s="133"/>
      <c r="H37" s="137">
        <v>0</v>
      </c>
      <c r="I37" s="137">
        <v>0</v>
      </c>
      <c r="J37" s="138"/>
    </row>
    <row r="38" spans="1:10" ht="17.25">
      <c r="A38" s="139" t="s">
        <v>236</v>
      </c>
      <c r="B38" s="136">
        <v>9707.3</v>
      </c>
      <c r="C38" s="137">
        <f t="shared" si="2"/>
        <v>9707.3</v>
      </c>
      <c r="D38" s="139" t="s">
        <v>237</v>
      </c>
      <c r="E38" s="136">
        <v>232576.12</v>
      </c>
      <c r="F38" s="137">
        <f t="shared" si="1"/>
        <v>232576.12</v>
      </c>
      <c r="G38" s="133"/>
      <c r="H38" s="137">
        <v>0</v>
      </c>
      <c r="I38" s="137">
        <v>0</v>
      </c>
      <c r="J38" s="138"/>
    </row>
    <row r="39" spans="1:10" ht="17.25">
      <c r="A39" s="139" t="s">
        <v>238</v>
      </c>
      <c r="B39" s="136">
        <v>44355.98</v>
      </c>
      <c r="C39" s="137">
        <f t="shared" si="2"/>
        <v>44355.98</v>
      </c>
      <c r="D39" s="139" t="s">
        <v>239</v>
      </c>
      <c r="E39" s="136">
        <v>91434.82</v>
      </c>
      <c r="F39" s="137">
        <f t="shared" si="1"/>
        <v>91434.82</v>
      </c>
      <c r="G39" s="133"/>
      <c r="H39" s="137">
        <v>0</v>
      </c>
      <c r="I39" s="137">
        <v>0</v>
      </c>
      <c r="J39" s="138"/>
    </row>
    <row r="40" spans="1:10" ht="17.25">
      <c r="A40" s="139" t="s">
        <v>240</v>
      </c>
      <c r="B40" s="136">
        <v>48801.63</v>
      </c>
      <c r="C40" s="137">
        <f t="shared" si="2"/>
        <v>48801.63</v>
      </c>
      <c r="D40" s="139" t="s">
        <v>241</v>
      </c>
      <c r="E40" s="136">
        <v>18057.92</v>
      </c>
      <c r="F40" s="137">
        <f t="shared" si="1"/>
        <v>18057.92</v>
      </c>
      <c r="G40" s="133"/>
      <c r="H40" s="137">
        <v>0</v>
      </c>
      <c r="I40" s="137">
        <v>0</v>
      </c>
      <c r="J40" s="138"/>
    </row>
    <row r="41" spans="1:10" ht="17.25">
      <c r="A41" s="139" t="s">
        <v>242</v>
      </c>
      <c r="B41" s="136">
        <v>90633</v>
      </c>
      <c r="C41" s="137">
        <f t="shared" si="2"/>
        <v>90633</v>
      </c>
      <c r="D41" s="139" t="s">
        <v>243</v>
      </c>
      <c r="E41" s="136">
        <v>40877.18</v>
      </c>
      <c r="F41" s="137">
        <f t="shared" si="1"/>
        <v>40877.18</v>
      </c>
      <c r="G41" s="133"/>
      <c r="H41" s="137">
        <v>0</v>
      </c>
      <c r="I41" s="137">
        <v>0</v>
      </c>
      <c r="J41" s="138"/>
    </row>
    <row r="42" spans="1:10" ht="17.25">
      <c r="A42" s="139" t="s">
        <v>244</v>
      </c>
      <c r="B42" s="136">
        <v>35798.31</v>
      </c>
      <c r="C42" s="137">
        <f t="shared" si="2"/>
        <v>35798.31</v>
      </c>
      <c r="D42" s="139" t="s">
        <v>274</v>
      </c>
      <c r="E42" s="136">
        <v>27814.74</v>
      </c>
      <c r="F42" s="137">
        <f t="shared" si="1"/>
        <v>27814.74</v>
      </c>
      <c r="G42" s="133"/>
      <c r="H42" s="137">
        <v>0</v>
      </c>
      <c r="I42" s="137">
        <v>0</v>
      </c>
      <c r="J42" s="138"/>
    </row>
    <row r="43" spans="1:10" ht="17.25">
      <c r="A43" s="139" t="s">
        <v>246</v>
      </c>
      <c r="B43" s="136">
        <v>47433.79</v>
      </c>
      <c r="C43" s="137">
        <f t="shared" si="2"/>
        <v>47433.79</v>
      </c>
      <c r="D43" s="139" t="s">
        <v>247</v>
      </c>
      <c r="E43" s="136">
        <v>8157.5</v>
      </c>
      <c r="F43" s="137">
        <f t="shared" si="1"/>
        <v>8157.5</v>
      </c>
      <c r="G43" s="133"/>
      <c r="H43" s="137">
        <v>0</v>
      </c>
      <c r="I43" s="137">
        <v>0</v>
      </c>
      <c r="J43" s="138"/>
    </row>
    <row r="44" spans="1:10" ht="17.25">
      <c r="A44" s="139" t="s">
        <v>248</v>
      </c>
      <c r="B44" s="136">
        <v>69445.22</v>
      </c>
      <c r="C44" s="137">
        <f t="shared" si="2"/>
        <v>69445.22</v>
      </c>
      <c r="D44" s="139" t="s">
        <v>249</v>
      </c>
      <c r="E44" s="136">
        <v>66319.88</v>
      </c>
      <c r="F44" s="137">
        <f t="shared" si="1"/>
        <v>66319.88</v>
      </c>
      <c r="G44" s="133"/>
      <c r="H44" s="137">
        <v>0</v>
      </c>
      <c r="I44" s="137">
        <v>0</v>
      </c>
      <c r="J44" s="138"/>
    </row>
    <row r="45" spans="1:10" ht="17.25">
      <c r="A45" s="139" t="s">
        <v>250</v>
      </c>
      <c r="B45" s="136">
        <v>37037.44</v>
      </c>
      <c r="C45" s="137">
        <f t="shared" si="2"/>
        <v>37037.44</v>
      </c>
      <c r="D45" s="139" t="s">
        <v>251</v>
      </c>
      <c r="E45" s="136">
        <v>221637.17</v>
      </c>
      <c r="F45" s="137">
        <f t="shared" si="1"/>
        <v>221637.17</v>
      </c>
      <c r="G45" s="133"/>
      <c r="H45" s="137">
        <v>0</v>
      </c>
      <c r="I45" s="137">
        <v>0</v>
      </c>
      <c r="J45" s="138"/>
    </row>
    <row r="46" spans="1:10" ht="17.25">
      <c r="A46" s="139" t="s">
        <v>252</v>
      </c>
      <c r="B46" s="136">
        <v>15543.17</v>
      </c>
      <c r="C46" s="137">
        <f t="shared" si="2"/>
        <v>15543.17</v>
      </c>
      <c r="D46" s="139" t="s">
        <v>253</v>
      </c>
      <c r="E46" s="136">
        <v>28246.36</v>
      </c>
      <c r="F46" s="137">
        <f t="shared" si="1"/>
        <v>28246.36</v>
      </c>
      <c r="G46" s="133"/>
      <c r="H46" s="137">
        <v>0</v>
      </c>
      <c r="I46" s="137">
        <v>0</v>
      </c>
      <c r="J46" s="138"/>
    </row>
    <row r="47" spans="1:10" ht="17.25">
      <c r="A47" s="139" t="s">
        <v>254</v>
      </c>
      <c r="B47" s="136">
        <v>36085.25</v>
      </c>
      <c r="C47" s="137">
        <f t="shared" si="2"/>
        <v>36085.25</v>
      </c>
      <c r="D47" s="139" t="s">
        <v>255</v>
      </c>
      <c r="E47" s="136">
        <v>60631.4</v>
      </c>
      <c r="F47" s="137">
        <f t="shared" si="1"/>
        <v>60631.4</v>
      </c>
      <c r="G47" s="133"/>
      <c r="H47" s="137">
        <v>0</v>
      </c>
      <c r="I47" s="137">
        <v>0</v>
      </c>
      <c r="J47" s="138"/>
    </row>
    <row r="48" spans="1:10" ht="17.25">
      <c r="A48" s="139" t="s">
        <v>256</v>
      </c>
      <c r="B48" s="136">
        <v>16448.06</v>
      </c>
      <c r="C48" s="137">
        <f t="shared" si="2"/>
        <v>16448.06</v>
      </c>
      <c r="D48" s="139" t="s">
        <v>257</v>
      </c>
      <c r="E48" s="136">
        <v>34589.62</v>
      </c>
      <c r="F48" s="137">
        <f t="shared" si="1"/>
        <v>34589.62</v>
      </c>
      <c r="G48" s="133"/>
      <c r="H48" s="137">
        <v>0</v>
      </c>
      <c r="I48" s="137">
        <v>0</v>
      </c>
      <c r="J48" s="138"/>
    </row>
    <row r="49" spans="1:10" ht="17.25">
      <c r="A49" s="139" t="s">
        <v>258</v>
      </c>
      <c r="B49" s="136">
        <v>62749.9</v>
      </c>
      <c r="C49" s="137">
        <f t="shared" si="2"/>
        <v>62749.9</v>
      </c>
      <c r="D49" s="139" t="s">
        <v>259</v>
      </c>
      <c r="E49" s="136">
        <v>218722.61</v>
      </c>
      <c r="F49" s="137">
        <f t="shared" si="1"/>
        <v>218722.61</v>
      </c>
      <c r="G49" s="133"/>
      <c r="H49" s="137">
        <v>0</v>
      </c>
      <c r="I49" s="137">
        <v>0</v>
      </c>
      <c r="J49" s="138"/>
    </row>
    <row r="50" spans="1:10" ht="17.25">
      <c r="A50" s="139" t="s">
        <v>260</v>
      </c>
      <c r="B50" s="136">
        <v>31220.96</v>
      </c>
      <c r="C50" s="137">
        <f t="shared" si="2"/>
        <v>31220.96</v>
      </c>
      <c r="D50" s="139" t="s">
        <v>261</v>
      </c>
      <c r="E50" s="136">
        <v>130959.35</v>
      </c>
      <c r="F50" s="137">
        <f t="shared" si="1"/>
        <v>130959.35</v>
      </c>
      <c r="G50" s="133"/>
      <c r="H50" s="137">
        <v>0</v>
      </c>
      <c r="I50" s="137">
        <v>0</v>
      </c>
      <c r="J50" s="138"/>
    </row>
    <row r="51" spans="1:10" ht="17.25">
      <c r="A51" s="139" t="s">
        <v>262</v>
      </c>
      <c r="B51" s="136">
        <v>698359.71</v>
      </c>
      <c r="C51" s="137">
        <f t="shared" si="2"/>
        <v>698359.71</v>
      </c>
      <c r="D51" s="139" t="s">
        <v>263</v>
      </c>
      <c r="E51" s="136">
        <v>-6308.63</v>
      </c>
      <c r="F51" s="137">
        <f t="shared" si="1"/>
        <v>-6308.63</v>
      </c>
      <c r="G51" s="133"/>
      <c r="H51" s="137">
        <v>0</v>
      </c>
      <c r="I51" s="137">
        <v>0</v>
      </c>
      <c r="J51" s="138"/>
    </row>
    <row r="52" spans="1:9" ht="17.25">
      <c r="A52" s="139" t="s">
        <v>264</v>
      </c>
      <c r="B52" s="136">
        <v>12617.68</v>
      </c>
      <c r="C52" s="137">
        <f t="shared" si="2"/>
        <v>12617.68</v>
      </c>
      <c r="D52" s="139"/>
      <c r="E52" s="140"/>
      <c r="F52" s="141"/>
      <c r="G52" s="133"/>
      <c r="H52" s="137">
        <v>0</v>
      </c>
      <c r="I52" s="136"/>
    </row>
    <row r="53" spans="1:9" ht="17.25">
      <c r="A53" s="139" t="s">
        <v>265</v>
      </c>
      <c r="B53" s="136">
        <v>40187.84</v>
      </c>
      <c r="C53" s="137">
        <f t="shared" si="2"/>
        <v>40187.84</v>
      </c>
      <c r="D53" s="142" t="s">
        <v>266</v>
      </c>
      <c r="E53" s="143">
        <f>SUM(B1:B54)+(SUM(E1:E51))</f>
        <v>10700046.240000002</v>
      </c>
      <c r="F53" s="144">
        <f>SUM(C1:C54)+(SUM(F1:F51))</f>
        <v>10700046.240000002</v>
      </c>
      <c r="G53" s="133"/>
      <c r="H53" s="137">
        <v>0</v>
      </c>
      <c r="I53" s="145">
        <f>SUM(H5:H53)+SUM(I5:I51)</f>
        <v>0</v>
      </c>
    </row>
    <row r="54" spans="1:9" ht="17.25">
      <c r="A54" s="146"/>
      <c r="B54" s="147" t="s">
        <v>10</v>
      </c>
      <c r="C54" s="146"/>
      <c r="D54" s="146"/>
      <c r="E54" s="146"/>
      <c r="F54" s="146"/>
      <c r="H54" s="148"/>
      <c r="I54" s="128"/>
    </row>
    <row r="55" ht="17.25">
      <c r="B55" s="149" t="s">
        <v>10</v>
      </c>
    </row>
    <row r="56" ht="17.25">
      <c r="B56" s="149" t="s">
        <v>10</v>
      </c>
    </row>
    <row r="57" ht="17.25">
      <c r="B57" s="149" t="s">
        <v>10</v>
      </c>
    </row>
    <row r="58" spans="2:6" ht="17.25">
      <c r="B58" s="149" t="s">
        <v>10</v>
      </c>
      <c r="F58" s="150">
        <f>E53+I53</f>
        <v>10700046.240000002</v>
      </c>
    </row>
    <row r="59" ht="17.25">
      <c r="B59" s="149" t="s">
        <v>10</v>
      </c>
    </row>
    <row r="60" spans="2:6" ht="17.25">
      <c r="B60" s="149" t="s">
        <v>10</v>
      </c>
      <c r="F60" s="150">
        <f>F53-F58</f>
        <v>0</v>
      </c>
    </row>
    <row r="61" spans="1:2" ht="17.25">
      <c r="A61" s="151" t="s">
        <v>48</v>
      </c>
      <c r="B61" s="149" t="s">
        <v>10</v>
      </c>
    </row>
    <row r="62" ht="17.25">
      <c r="A62" s="129" t="s">
        <v>267</v>
      </c>
    </row>
    <row r="63" ht="17.25">
      <c r="A63" s="129" t="s">
        <v>268</v>
      </c>
    </row>
    <row r="64" ht="17.25">
      <c r="A64" s="129" t="s">
        <v>269</v>
      </c>
    </row>
    <row r="65" ht="17.25">
      <c r="A65" s="129" t="s">
        <v>270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D18" sqref="D18"/>
    </sheetView>
  </sheetViews>
  <sheetFormatPr defaultColWidth="19.8515625" defaultRowHeight="12.75"/>
  <sheetData>
    <row r="1" spans="1:7" ht="17.25">
      <c r="A1" s="3"/>
      <c r="B1" s="1"/>
      <c r="C1" s="1" t="s">
        <v>56</v>
      </c>
      <c r="D1" s="1"/>
      <c r="E1" s="1"/>
      <c r="F1" s="1"/>
      <c r="G1" s="105"/>
    </row>
    <row r="2" spans="1:7" ht="17.25">
      <c r="A2" s="3"/>
      <c r="B2" s="3"/>
      <c r="C2" s="3" t="s">
        <v>160</v>
      </c>
      <c r="D2" s="3"/>
      <c r="E2" s="3"/>
      <c r="F2" s="3"/>
      <c r="G2" s="105"/>
    </row>
    <row r="3" spans="1:7" ht="17.25">
      <c r="A3" s="3" t="s">
        <v>161</v>
      </c>
      <c r="B3" s="3" t="s">
        <v>275</v>
      </c>
      <c r="C3" s="3"/>
      <c r="D3" s="3"/>
      <c r="E3" s="3"/>
      <c r="F3" s="106" t="s">
        <v>276</v>
      </c>
      <c r="G3" s="105"/>
    </row>
    <row r="4" spans="1:9" ht="17.25">
      <c r="A4" s="91" t="s">
        <v>164</v>
      </c>
      <c r="B4" s="107" t="s">
        <v>165</v>
      </c>
      <c r="C4" s="107" t="s">
        <v>277</v>
      </c>
      <c r="D4" s="91" t="s">
        <v>164</v>
      </c>
      <c r="E4" s="107" t="s">
        <v>165</v>
      </c>
      <c r="F4" s="107" t="s">
        <v>277</v>
      </c>
      <c r="G4" s="19"/>
      <c r="H4" s="108" t="s">
        <v>169</v>
      </c>
      <c r="I4" s="108" t="s">
        <v>169</v>
      </c>
    </row>
    <row r="5" spans="1:10" ht="17.25">
      <c r="A5" s="94" t="s">
        <v>170</v>
      </c>
      <c r="B5" s="6">
        <f aca="true" t="shared" si="0" ref="B5:B36">E78</f>
        <v>82838.55</v>
      </c>
      <c r="C5" s="6">
        <f aca="true" t="shared" si="1" ref="C5:C36">H5+B5</f>
        <v>82838.55</v>
      </c>
      <c r="D5" s="94" t="s">
        <v>171</v>
      </c>
      <c r="E5" s="6">
        <f aca="true" t="shared" si="2" ref="E5:E51">J78</f>
        <v>47058.26</v>
      </c>
      <c r="F5" s="6">
        <f aca="true" t="shared" si="3" ref="F5:F51">I5+E5</f>
        <v>47058.26</v>
      </c>
      <c r="G5" s="92"/>
      <c r="H5" s="6">
        <v>0</v>
      </c>
      <c r="I5" s="6">
        <v>0</v>
      </c>
      <c r="J5" s="19"/>
    </row>
    <row r="6" spans="1:10" ht="17.25">
      <c r="A6" s="95" t="s">
        <v>172</v>
      </c>
      <c r="B6" s="6">
        <f t="shared" si="0"/>
        <v>59763</v>
      </c>
      <c r="C6" s="6">
        <f t="shared" si="1"/>
        <v>59763</v>
      </c>
      <c r="D6" s="94" t="s">
        <v>173</v>
      </c>
      <c r="E6" s="6">
        <f t="shared" si="2"/>
        <v>10435.03</v>
      </c>
      <c r="F6" s="6">
        <f t="shared" si="3"/>
        <v>10435.03</v>
      </c>
      <c r="G6" s="92"/>
      <c r="H6" s="6">
        <v>0</v>
      </c>
      <c r="I6" s="6">
        <v>0</v>
      </c>
      <c r="J6" s="19"/>
    </row>
    <row r="7" spans="1:10" ht="17.25">
      <c r="A7" s="95" t="s">
        <v>174</v>
      </c>
      <c r="B7" s="6">
        <f t="shared" si="0"/>
        <v>15639</v>
      </c>
      <c r="C7" s="6">
        <f t="shared" si="1"/>
        <v>15639</v>
      </c>
      <c r="D7" s="94" t="s">
        <v>175</v>
      </c>
      <c r="E7" s="6">
        <f t="shared" si="2"/>
        <v>50915</v>
      </c>
      <c r="F7" s="6">
        <f t="shared" si="3"/>
        <v>50915</v>
      </c>
      <c r="G7" s="92"/>
      <c r="H7" s="6">
        <v>0</v>
      </c>
      <c r="I7" s="6">
        <v>0</v>
      </c>
      <c r="J7" s="19"/>
    </row>
    <row r="8" spans="1:10" ht="17.25">
      <c r="A8" s="95" t="s">
        <v>176</v>
      </c>
      <c r="B8" s="6">
        <f t="shared" si="0"/>
        <v>0.6299999999999955</v>
      </c>
      <c r="C8" s="6">
        <f t="shared" si="1"/>
        <v>0.6299999999999955</v>
      </c>
      <c r="D8" s="94" t="s">
        <v>177</v>
      </c>
      <c r="E8" s="6">
        <f t="shared" si="2"/>
        <v>41591.770000000004</v>
      </c>
      <c r="F8" s="6">
        <f t="shared" si="3"/>
        <v>41591.770000000004</v>
      </c>
      <c r="G8" s="92"/>
      <c r="H8" s="6">
        <v>0</v>
      </c>
      <c r="I8" s="6">
        <v>0</v>
      </c>
      <c r="J8" s="19"/>
    </row>
    <row r="9" spans="1:10" ht="17.25">
      <c r="A9" s="95" t="s">
        <v>178</v>
      </c>
      <c r="B9" s="6">
        <f t="shared" si="0"/>
        <v>198934</v>
      </c>
      <c r="C9" s="6">
        <f t="shared" si="1"/>
        <v>198934</v>
      </c>
      <c r="D9" s="94" t="s">
        <v>179</v>
      </c>
      <c r="E9" s="6">
        <f t="shared" si="2"/>
        <v>61807.5</v>
      </c>
      <c r="F9" s="6">
        <f t="shared" si="3"/>
        <v>61807.5</v>
      </c>
      <c r="G9" s="92"/>
      <c r="H9" s="6">
        <v>0</v>
      </c>
      <c r="I9" s="6">
        <v>0</v>
      </c>
      <c r="J9" s="19"/>
    </row>
    <row r="10" spans="1:10" ht="17.25">
      <c r="A10" s="95" t="s">
        <v>180</v>
      </c>
      <c r="B10" s="6">
        <f t="shared" si="0"/>
        <v>163943</v>
      </c>
      <c r="C10" s="6">
        <f t="shared" si="1"/>
        <v>163943</v>
      </c>
      <c r="D10" s="94" t="s">
        <v>181</v>
      </c>
      <c r="E10" s="6">
        <f t="shared" si="2"/>
        <v>0</v>
      </c>
      <c r="F10" s="6">
        <f t="shared" si="3"/>
        <v>0</v>
      </c>
      <c r="G10" s="92"/>
      <c r="H10" s="6">
        <v>0</v>
      </c>
      <c r="I10" s="6">
        <v>0</v>
      </c>
      <c r="J10" s="19"/>
    </row>
    <row r="11" spans="1:10" ht="17.25">
      <c r="A11" s="95" t="s">
        <v>182</v>
      </c>
      <c r="B11" s="6">
        <f t="shared" si="0"/>
        <v>88958.28</v>
      </c>
      <c r="C11" s="6">
        <f t="shared" si="1"/>
        <v>88958.28</v>
      </c>
      <c r="D11" s="94" t="s">
        <v>183</v>
      </c>
      <c r="E11" s="6">
        <f t="shared" si="2"/>
        <v>23667</v>
      </c>
      <c r="F11" s="6">
        <f t="shared" si="3"/>
        <v>23667</v>
      </c>
      <c r="G11" s="92"/>
      <c r="H11" s="6">
        <v>0</v>
      </c>
      <c r="I11" s="6">
        <v>0</v>
      </c>
      <c r="J11" s="19"/>
    </row>
    <row r="12" spans="1:10" ht="17.25">
      <c r="A12" s="95" t="s">
        <v>184</v>
      </c>
      <c r="B12" s="6">
        <f t="shared" si="0"/>
        <v>18771.49</v>
      </c>
      <c r="C12" s="6">
        <f t="shared" si="1"/>
        <v>18771.49</v>
      </c>
      <c r="D12" s="94" t="s">
        <v>185</v>
      </c>
      <c r="E12" s="6">
        <f t="shared" si="2"/>
        <v>197397.52000000002</v>
      </c>
      <c r="F12" s="6">
        <f t="shared" si="3"/>
        <v>197397.52000000002</v>
      </c>
      <c r="G12" s="92"/>
      <c r="H12" s="6">
        <v>0</v>
      </c>
      <c r="I12" s="6">
        <v>0</v>
      </c>
      <c r="J12" s="19"/>
    </row>
    <row r="13" spans="1:10" ht="17.25">
      <c r="A13" s="95" t="s">
        <v>186</v>
      </c>
      <c r="B13" s="6">
        <f t="shared" si="0"/>
        <v>23722.72</v>
      </c>
      <c r="C13" s="6">
        <f t="shared" si="1"/>
        <v>23722.72</v>
      </c>
      <c r="D13" s="94" t="s">
        <v>187</v>
      </c>
      <c r="E13" s="6">
        <f t="shared" si="2"/>
        <v>19802</v>
      </c>
      <c r="F13" s="6">
        <f t="shared" si="3"/>
        <v>19802</v>
      </c>
      <c r="G13" s="92"/>
      <c r="H13" s="6">
        <v>0</v>
      </c>
      <c r="I13" s="6">
        <v>0</v>
      </c>
      <c r="J13" s="19"/>
    </row>
    <row r="14" spans="1:10" ht="17.25">
      <c r="A14" s="95" t="s">
        <v>188</v>
      </c>
      <c r="B14" s="6">
        <f t="shared" si="0"/>
        <v>37136.77</v>
      </c>
      <c r="C14" s="6">
        <f t="shared" si="1"/>
        <v>37136.77</v>
      </c>
      <c r="D14" s="94" t="s">
        <v>189</v>
      </c>
      <c r="E14" s="6">
        <f t="shared" si="2"/>
        <v>93556.84</v>
      </c>
      <c r="F14" s="6">
        <f t="shared" si="3"/>
        <v>93556.84</v>
      </c>
      <c r="G14" s="92"/>
      <c r="H14" s="6">
        <v>0</v>
      </c>
      <c r="I14" s="6">
        <v>0</v>
      </c>
      <c r="J14" s="19"/>
    </row>
    <row r="15" spans="1:10" ht="17.25">
      <c r="A15" s="95" t="s">
        <v>190</v>
      </c>
      <c r="B15" s="6">
        <f t="shared" si="0"/>
        <v>76562.85</v>
      </c>
      <c r="C15" s="6">
        <f t="shared" si="1"/>
        <v>76562.85</v>
      </c>
      <c r="D15" s="94" t="s">
        <v>191</v>
      </c>
      <c r="E15" s="6">
        <f t="shared" si="2"/>
        <v>207605.55</v>
      </c>
      <c r="F15" s="6">
        <f t="shared" si="3"/>
        <v>207605.55</v>
      </c>
      <c r="G15" s="92"/>
      <c r="H15" s="6">
        <v>0</v>
      </c>
      <c r="I15" s="6">
        <v>0</v>
      </c>
      <c r="J15" s="19"/>
    </row>
    <row r="16" spans="1:10" ht="17.25">
      <c r="A16" s="95" t="s">
        <v>192</v>
      </c>
      <c r="B16" s="6">
        <f t="shared" si="0"/>
        <v>18470.4</v>
      </c>
      <c r="C16" s="6">
        <f t="shared" si="1"/>
        <v>18470.4</v>
      </c>
      <c r="D16" s="94" t="s">
        <v>193</v>
      </c>
      <c r="E16" s="6">
        <f t="shared" si="2"/>
        <v>22514.53</v>
      </c>
      <c r="F16" s="6">
        <f t="shared" si="3"/>
        <v>22514.53</v>
      </c>
      <c r="G16" s="92"/>
      <c r="H16" s="6">
        <v>0</v>
      </c>
      <c r="I16" s="6">
        <v>0</v>
      </c>
      <c r="J16" s="19"/>
    </row>
    <row r="17" spans="1:10" ht="17.25">
      <c r="A17" s="95" t="s">
        <v>194</v>
      </c>
      <c r="B17" s="6">
        <f t="shared" si="0"/>
        <v>29342.739999999998</v>
      </c>
      <c r="C17" s="6">
        <f t="shared" si="1"/>
        <v>29342.739999999998</v>
      </c>
      <c r="D17" s="94" t="s">
        <v>195</v>
      </c>
      <c r="E17" s="6">
        <f t="shared" si="2"/>
        <v>48252.75</v>
      </c>
      <c r="F17" s="6">
        <f t="shared" si="3"/>
        <v>48252.75</v>
      </c>
      <c r="G17" s="92"/>
      <c r="H17" s="6">
        <v>0</v>
      </c>
      <c r="I17" s="6">
        <v>0</v>
      </c>
      <c r="J17" s="19"/>
    </row>
    <row r="18" spans="1:10" ht="17.25">
      <c r="A18" s="95" t="s">
        <v>196</v>
      </c>
      <c r="B18" s="6">
        <f t="shared" si="0"/>
        <v>6505</v>
      </c>
      <c r="C18" s="6">
        <f t="shared" si="1"/>
        <v>6505</v>
      </c>
      <c r="D18" s="94" t="s">
        <v>197</v>
      </c>
      <c r="E18" s="6">
        <f t="shared" si="2"/>
        <v>251199</v>
      </c>
      <c r="F18" s="6">
        <f t="shared" si="3"/>
        <v>251199</v>
      </c>
      <c r="G18" s="92"/>
      <c r="H18" s="6">
        <v>0</v>
      </c>
      <c r="I18" s="6">
        <v>0</v>
      </c>
      <c r="J18" s="19"/>
    </row>
    <row r="19" spans="1:10" ht="17.25">
      <c r="A19" s="95" t="s">
        <v>198</v>
      </c>
      <c r="B19" s="6">
        <f t="shared" si="0"/>
        <v>19958.8</v>
      </c>
      <c r="C19" s="6">
        <f t="shared" si="1"/>
        <v>19958.8</v>
      </c>
      <c r="D19" s="94" t="s">
        <v>199</v>
      </c>
      <c r="E19" s="6">
        <f t="shared" si="2"/>
        <v>6968.32</v>
      </c>
      <c r="F19" s="6">
        <f t="shared" si="3"/>
        <v>6968.32</v>
      </c>
      <c r="G19" s="92"/>
      <c r="H19" s="6">
        <v>0</v>
      </c>
      <c r="I19" s="6">
        <v>0</v>
      </c>
      <c r="J19" s="19"/>
    </row>
    <row r="20" spans="1:10" ht="17.25">
      <c r="A20" s="95" t="s">
        <v>200</v>
      </c>
      <c r="B20" s="6">
        <f t="shared" si="0"/>
        <v>63910.79</v>
      </c>
      <c r="C20" s="6">
        <f t="shared" si="1"/>
        <v>63910.79</v>
      </c>
      <c r="D20" s="94" t="s">
        <v>201</v>
      </c>
      <c r="E20" s="6">
        <f t="shared" si="2"/>
        <v>22823.64</v>
      </c>
      <c r="F20" s="6">
        <f t="shared" si="3"/>
        <v>22823.64</v>
      </c>
      <c r="G20" s="92"/>
      <c r="H20" s="6">
        <v>0</v>
      </c>
      <c r="I20" s="6">
        <v>0</v>
      </c>
      <c r="J20" s="19"/>
    </row>
    <row r="21" spans="1:10" ht="17.25">
      <c r="A21" s="95" t="s">
        <v>202</v>
      </c>
      <c r="B21" s="6">
        <f t="shared" si="0"/>
        <v>16251</v>
      </c>
      <c r="C21" s="6">
        <f t="shared" si="1"/>
        <v>16251</v>
      </c>
      <c r="D21" s="94" t="s">
        <v>203</v>
      </c>
      <c r="E21" s="6">
        <f t="shared" si="2"/>
        <v>31076.17</v>
      </c>
      <c r="F21" s="6">
        <f t="shared" si="3"/>
        <v>31076.17</v>
      </c>
      <c r="G21" s="92"/>
      <c r="H21" s="6">
        <v>0</v>
      </c>
      <c r="I21" s="6">
        <v>0</v>
      </c>
      <c r="J21" s="19"/>
    </row>
    <row r="22" spans="1:10" ht="17.25">
      <c r="A22" s="95" t="s">
        <v>204</v>
      </c>
      <c r="B22" s="6">
        <f t="shared" si="0"/>
        <v>85194.51999999999</v>
      </c>
      <c r="C22" s="6">
        <f t="shared" si="1"/>
        <v>85194.51999999999</v>
      </c>
      <c r="D22" s="94" t="s">
        <v>205</v>
      </c>
      <c r="E22" s="6">
        <f t="shared" si="2"/>
        <v>21752.25</v>
      </c>
      <c r="F22" s="6">
        <f t="shared" si="3"/>
        <v>21752.25</v>
      </c>
      <c r="G22" s="92"/>
      <c r="H22" s="6">
        <v>0</v>
      </c>
      <c r="I22" s="6">
        <v>0</v>
      </c>
      <c r="J22" s="19"/>
    </row>
    <row r="23" spans="1:10" ht="17.25">
      <c r="A23" s="95" t="s">
        <v>273</v>
      </c>
      <c r="B23" s="6">
        <f t="shared" si="0"/>
        <v>1372308.79</v>
      </c>
      <c r="C23" s="6">
        <f t="shared" si="1"/>
        <v>1372308.79</v>
      </c>
      <c r="D23" s="94" t="s">
        <v>207</v>
      </c>
      <c r="E23" s="6">
        <f t="shared" si="2"/>
        <v>6892.9</v>
      </c>
      <c r="F23" s="6">
        <f t="shared" si="3"/>
        <v>6892.9</v>
      </c>
      <c r="G23" s="92"/>
      <c r="H23" s="6">
        <v>0</v>
      </c>
      <c r="I23" s="6">
        <v>0</v>
      </c>
      <c r="J23" s="19"/>
    </row>
    <row r="24" spans="1:10" ht="17.25">
      <c r="A24" s="95" t="s">
        <v>208</v>
      </c>
      <c r="B24" s="6">
        <f t="shared" si="0"/>
        <v>21794</v>
      </c>
      <c r="C24" s="6">
        <f t="shared" si="1"/>
        <v>21794</v>
      </c>
      <c r="D24" s="94" t="s">
        <v>209</v>
      </c>
      <c r="E24" s="6">
        <f t="shared" si="2"/>
        <v>5448</v>
      </c>
      <c r="F24" s="6">
        <f t="shared" si="3"/>
        <v>5448</v>
      </c>
      <c r="G24" s="92"/>
      <c r="H24" s="6">
        <v>0</v>
      </c>
      <c r="I24" s="6">
        <v>0</v>
      </c>
      <c r="J24" s="19"/>
    </row>
    <row r="25" spans="1:10" ht="17.25">
      <c r="A25" s="95" t="s">
        <v>210</v>
      </c>
      <c r="B25" s="6">
        <f t="shared" si="0"/>
        <v>24727.54</v>
      </c>
      <c r="C25" s="6">
        <f t="shared" si="1"/>
        <v>24727.54</v>
      </c>
      <c r="D25" s="94" t="s">
        <v>211</v>
      </c>
      <c r="E25" s="6">
        <f t="shared" si="2"/>
        <v>10176.619999999999</v>
      </c>
      <c r="F25" s="6">
        <f t="shared" si="3"/>
        <v>10176.619999999999</v>
      </c>
      <c r="G25" s="92"/>
      <c r="H25" s="6">
        <v>0</v>
      </c>
      <c r="I25" s="6">
        <v>0</v>
      </c>
      <c r="J25" s="19"/>
    </row>
    <row r="26" spans="1:10" ht="17.25">
      <c r="A26" s="95" t="s">
        <v>212</v>
      </c>
      <c r="B26" s="6">
        <f t="shared" si="0"/>
        <v>79536.42</v>
      </c>
      <c r="C26" s="6">
        <f t="shared" si="1"/>
        <v>79536.42</v>
      </c>
      <c r="D26" s="94" t="s">
        <v>213</v>
      </c>
      <c r="E26" s="6">
        <f t="shared" si="2"/>
        <v>106666.95000000001</v>
      </c>
      <c r="F26" s="6">
        <f t="shared" si="3"/>
        <v>106666.95000000001</v>
      </c>
      <c r="G26" s="92"/>
      <c r="H26" s="6">
        <v>0</v>
      </c>
      <c r="I26" s="6">
        <v>0</v>
      </c>
      <c r="J26" s="19"/>
    </row>
    <row r="27" spans="1:10" ht="17.25">
      <c r="A27" s="95" t="s">
        <v>214</v>
      </c>
      <c r="B27" s="6">
        <f t="shared" si="0"/>
        <v>51180.67</v>
      </c>
      <c r="C27" s="6">
        <f t="shared" si="1"/>
        <v>51180.67</v>
      </c>
      <c r="D27" s="94" t="s">
        <v>215</v>
      </c>
      <c r="E27" s="6">
        <f t="shared" si="2"/>
        <v>23178</v>
      </c>
      <c r="F27" s="6">
        <f t="shared" si="3"/>
        <v>23178</v>
      </c>
      <c r="G27" s="92"/>
      <c r="H27" s="6">
        <v>0</v>
      </c>
      <c r="I27" s="6">
        <v>0</v>
      </c>
      <c r="J27" s="19"/>
    </row>
    <row r="28" spans="1:10" ht="17.25">
      <c r="A28" s="95" t="s">
        <v>216</v>
      </c>
      <c r="B28" s="6">
        <f t="shared" si="0"/>
        <v>908.0699999999999</v>
      </c>
      <c r="C28" s="6">
        <f t="shared" si="1"/>
        <v>908.0699999999999</v>
      </c>
      <c r="D28" s="94" t="s">
        <v>217</v>
      </c>
      <c r="E28" s="6">
        <f t="shared" si="2"/>
        <v>51473.850000000006</v>
      </c>
      <c r="F28" s="6">
        <f t="shared" si="3"/>
        <v>51473.850000000006</v>
      </c>
      <c r="G28" s="92"/>
      <c r="H28" s="6">
        <v>0</v>
      </c>
      <c r="I28" s="6">
        <v>0</v>
      </c>
      <c r="J28" s="19"/>
    </row>
    <row r="29" spans="1:10" ht="17.25">
      <c r="A29" s="95" t="s">
        <v>218</v>
      </c>
      <c r="B29" s="6">
        <f t="shared" si="0"/>
        <v>19772</v>
      </c>
      <c r="C29" s="6">
        <f t="shared" si="1"/>
        <v>19772</v>
      </c>
      <c r="D29" s="94" t="s">
        <v>219</v>
      </c>
      <c r="E29" s="6">
        <f t="shared" si="2"/>
        <v>92816.28</v>
      </c>
      <c r="F29" s="6">
        <f t="shared" si="3"/>
        <v>92816.28</v>
      </c>
      <c r="G29" s="92"/>
      <c r="H29" s="6">
        <v>0</v>
      </c>
      <c r="I29" s="6">
        <v>0</v>
      </c>
      <c r="J29" s="19"/>
    </row>
    <row r="30" spans="1:10" ht="17.25">
      <c r="A30" s="95" t="s">
        <v>220</v>
      </c>
      <c r="B30" s="6">
        <f t="shared" si="0"/>
        <v>48836.770000000004</v>
      </c>
      <c r="C30" s="6">
        <f t="shared" si="1"/>
        <v>48836.770000000004</v>
      </c>
      <c r="D30" s="94" t="s">
        <v>221</v>
      </c>
      <c r="E30" s="6">
        <f t="shared" si="2"/>
        <v>431037.75</v>
      </c>
      <c r="F30" s="6">
        <f t="shared" si="3"/>
        <v>431037.75</v>
      </c>
      <c r="G30" s="92"/>
      <c r="H30" s="6">
        <v>0</v>
      </c>
      <c r="I30" s="6">
        <v>0</v>
      </c>
      <c r="J30" s="19"/>
    </row>
    <row r="31" spans="1:10" ht="17.25">
      <c r="A31" s="95" t="s">
        <v>222</v>
      </c>
      <c r="B31" s="6">
        <f t="shared" si="0"/>
        <v>39644</v>
      </c>
      <c r="C31" s="6">
        <f t="shared" si="1"/>
        <v>39644</v>
      </c>
      <c r="D31" s="94" t="s">
        <v>223</v>
      </c>
      <c r="E31" s="6">
        <f t="shared" si="2"/>
        <v>19628.16</v>
      </c>
      <c r="F31" s="6">
        <f t="shared" si="3"/>
        <v>19628.16</v>
      </c>
      <c r="G31" s="92"/>
      <c r="H31" s="6">
        <v>0</v>
      </c>
      <c r="I31" s="6">
        <v>0</v>
      </c>
      <c r="J31" s="19"/>
    </row>
    <row r="32" spans="1:10" ht="17.25">
      <c r="A32" s="95" t="s">
        <v>224</v>
      </c>
      <c r="B32" s="6">
        <f t="shared" si="0"/>
        <v>31497</v>
      </c>
      <c r="C32" s="6">
        <f t="shared" si="1"/>
        <v>31497</v>
      </c>
      <c r="D32" s="94" t="s">
        <v>225</v>
      </c>
      <c r="E32" s="6">
        <f t="shared" si="2"/>
        <v>24638.35</v>
      </c>
      <c r="F32" s="6">
        <f t="shared" si="3"/>
        <v>24638.35</v>
      </c>
      <c r="G32" s="92"/>
      <c r="H32" s="6">
        <v>0</v>
      </c>
      <c r="I32" s="6">
        <v>0</v>
      </c>
      <c r="J32" s="19"/>
    </row>
    <row r="33" spans="1:10" ht="17.25">
      <c r="A33" s="95" t="s">
        <v>226</v>
      </c>
      <c r="B33" s="6">
        <f t="shared" si="0"/>
        <v>20141.550000000003</v>
      </c>
      <c r="C33" s="6">
        <f t="shared" si="1"/>
        <v>20141.550000000003</v>
      </c>
      <c r="D33" s="94" t="s">
        <v>227</v>
      </c>
      <c r="E33" s="6">
        <f t="shared" si="2"/>
        <v>253892.91999999998</v>
      </c>
      <c r="F33" s="6">
        <f t="shared" si="3"/>
        <v>253892.91999999998</v>
      </c>
      <c r="G33" s="92"/>
      <c r="H33" s="6">
        <v>0</v>
      </c>
      <c r="I33" s="6">
        <v>0</v>
      </c>
      <c r="J33" s="19"/>
    </row>
    <row r="34" spans="1:10" ht="17.25">
      <c r="A34" s="95" t="s">
        <v>228</v>
      </c>
      <c r="B34" s="6">
        <f t="shared" si="0"/>
        <v>81081</v>
      </c>
      <c r="C34" s="6">
        <f t="shared" si="1"/>
        <v>81081</v>
      </c>
      <c r="D34" s="94" t="s">
        <v>229</v>
      </c>
      <c r="E34" s="6">
        <f t="shared" si="2"/>
        <v>2085914.68</v>
      </c>
      <c r="F34" s="6">
        <f t="shared" si="3"/>
        <v>2085914.68</v>
      </c>
      <c r="G34" s="92"/>
      <c r="H34" s="6">
        <v>0</v>
      </c>
      <c r="I34" s="6">
        <v>0</v>
      </c>
      <c r="J34" s="19"/>
    </row>
    <row r="35" spans="1:10" ht="17.25">
      <c r="A35" s="95" t="s">
        <v>230</v>
      </c>
      <c r="B35" s="6">
        <f t="shared" si="0"/>
        <v>10264.8</v>
      </c>
      <c r="C35" s="6">
        <f t="shared" si="1"/>
        <v>10264.8</v>
      </c>
      <c r="D35" s="94" t="s">
        <v>231</v>
      </c>
      <c r="E35" s="6">
        <f t="shared" si="2"/>
        <v>24569.699999999997</v>
      </c>
      <c r="F35" s="6">
        <f t="shared" si="3"/>
        <v>24569.699999999997</v>
      </c>
      <c r="G35" s="92"/>
      <c r="H35" s="6">
        <v>0</v>
      </c>
      <c r="I35" s="6">
        <v>0</v>
      </c>
      <c r="J35" s="19"/>
    </row>
    <row r="36" spans="1:10" ht="17.25">
      <c r="A36" s="95" t="s">
        <v>232</v>
      </c>
      <c r="B36" s="6">
        <f t="shared" si="0"/>
        <v>92235.97</v>
      </c>
      <c r="C36" s="6">
        <f t="shared" si="1"/>
        <v>92235.97</v>
      </c>
      <c r="D36" s="94" t="s">
        <v>233</v>
      </c>
      <c r="E36" s="6">
        <f t="shared" si="2"/>
        <v>8491</v>
      </c>
      <c r="F36" s="6">
        <f t="shared" si="3"/>
        <v>8491</v>
      </c>
      <c r="G36" s="92"/>
      <c r="H36" s="6">
        <v>0</v>
      </c>
      <c r="I36" s="6">
        <v>0</v>
      </c>
      <c r="J36" s="19"/>
    </row>
    <row r="37" spans="1:10" ht="17.25">
      <c r="A37" s="95" t="s">
        <v>234</v>
      </c>
      <c r="B37" s="6">
        <f aca="true" t="shared" si="4" ref="B37:B53">E110</f>
        <v>529660.37</v>
      </c>
      <c r="C37" s="6">
        <f aca="true" t="shared" si="5" ref="C37:C53">H37+B37</f>
        <v>529660.37</v>
      </c>
      <c r="D37" s="94" t="s">
        <v>235</v>
      </c>
      <c r="E37" s="6">
        <f t="shared" si="2"/>
        <v>198525.78999999998</v>
      </c>
      <c r="F37" s="6">
        <f t="shared" si="3"/>
        <v>198525.78999999998</v>
      </c>
      <c r="G37" s="92"/>
      <c r="H37" s="6">
        <v>0</v>
      </c>
      <c r="I37" s="6">
        <v>0</v>
      </c>
      <c r="J37" s="19"/>
    </row>
    <row r="38" spans="1:10" ht="17.25">
      <c r="A38" s="95" t="s">
        <v>236</v>
      </c>
      <c r="B38" s="6">
        <f t="shared" si="4"/>
        <v>3387.9300000000003</v>
      </c>
      <c r="C38" s="6">
        <f t="shared" si="5"/>
        <v>3387.9300000000003</v>
      </c>
      <c r="D38" s="94" t="s">
        <v>237</v>
      </c>
      <c r="E38" s="6">
        <f t="shared" si="2"/>
        <v>331814</v>
      </c>
      <c r="F38" s="6">
        <f t="shared" si="3"/>
        <v>331814</v>
      </c>
      <c r="G38" s="92"/>
      <c r="H38" s="6">
        <v>0</v>
      </c>
      <c r="I38" s="6">
        <v>0</v>
      </c>
      <c r="J38" s="19"/>
    </row>
    <row r="39" spans="1:10" ht="17.25">
      <c r="A39" s="95" t="s">
        <v>238</v>
      </c>
      <c r="B39" s="6">
        <f t="shared" si="4"/>
        <v>28796.620000000003</v>
      </c>
      <c r="C39" s="6">
        <f t="shared" si="5"/>
        <v>28796.620000000003</v>
      </c>
      <c r="D39" s="94" t="s">
        <v>239</v>
      </c>
      <c r="E39" s="6">
        <f t="shared" si="2"/>
        <v>136436.12</v>
      </c>
      <c r="F39" s="6">
        <f t="shared" si="3"/>
        <v>136436.12</v>
      </c>
      <c r="G39" s="92"/>
      <c r="H39" s="6">
        <v>0</v>
      </c>
      <c r="I39" s="6">
        <v>0</v>
      </c>
      <c r="J39" s="19"/>
    </row>
    <row r="40" spans="1:10" ht="17.25">
      <c r="A40" s="95" t="s">
        <v>240</v>
      </c>
      <c r="B40" s="6">
        <f t="shared" si="4"/>
        <v>43878.69</v>
      </c>
      <c r="C40" s="6">
        <f t="shared" si="5"/>
        <v>43878.69</v>
      </c>
      <c r="D40" s="94" t="s">
        <v>241</v>
      </c>
      <c r="E40" s="6">
        <f t="shared" si="2"/>
        <v>12697.82</v>
      </c>
      <c r="F40" s="6">
        <f t="shared" si="3"/>
        <v>12697.82</v>
      </c>
      <c r="G40" s="92"/>
      <c r="H40" s="6">
        <v>0</v>
      </c>
      <c r="I40" s="6">
        <v>0</v>
      </c>
      <c r="J40" s="19"/>
    </row>
    <row r="41" spans="1:10" ht="17.25">
      <c r="A41" s="95" t="s">
        <v>242</v>
      </c>
      <c r="B41" s="6">
        <f t="shared" si="4"/>
        <v>60143.85</v>
      </c>
      <c r="C41" s="6">
        <f t="shared" si="5"/>
        <v>60143.85</v>
      </c>
      <c r="D41" s="94" t="s">
        <v>243</v>
      </c>
      <c r="E41" s="6">
        <f t="shared" si="2"/>
        <v>16776.5</v>
      </c>
      <c r="F41" s="6">
        <f t="shared" si="3"/>
        <v>16776.5</v>
      </c>
      <c r="G41" s="92"/>
      <c r="H41" s="6">
        <v>0</v>
      </c>
      <c r="I41" s="6">
        <v>0</v>
      </c>
      <c r="J41" s="19"/>
    </row>
    <row r="42" spans="1:10" ht="17.25">
      <c r="A42" s="95" t="s">
        <v>244</v>
      </c>
      <c r="B42" s="6">
        <f t="shared" si="4"/>
        <v>25095.190000000002</v>
      </c>
      <c r="C42" s="6">
        <f t="shared" si="5"/>
        <v>25095.190000000002</v>
      </c>
      <c r="D42" s="94" t="s">
        <v>274</v>
      </c>
      <c r="E42" s="6">
        <f t="shared" si="2"/>
        <v>15098.849999999999</v>
      </c>
      <c r="F42" s="6">
        <f t="shared" si="3"/>
        <v>15098.849999999999</v>
      </c>
      <c r="G42" s="92"/>
      <c r="H42" s="6">
        <v>0</v>
      </c>
      <c r="I42" s="6">
        <v>0</v>
      </c>
      <c r="J42" s="19"/>
    </row>
    <row r="43" spans="1:10" ht="17.25">
      <c r="A43" s="95" t="s">
        <v>246</v>
      </c>
      <c r="B43" s="6">
        <f t="shared" si="4"/>
        <v>34301.57</v>
      </c>
      <c r="C43" s="6">
        <f t="shared" si="5"/>
        <v>34301.57</v>
      </c>
      <c r="D43" s="94" t="s">
        <v>247</v>
      </c>
      <c r="E43" s="6">
        <f t="shared" si="2"/>
        <v>6953.7</v>
      </c>
      <c r="F43" s="6">
        <f t="shared" si="3"/>
        <v>6953.7</v>
      </c>
      <c r="G43" s="92"/>
      <c r="H43" s="6">
        <v>0</v>
      </c>
      <c r="I43" s="6">
        <v>0</v>
      </c>
      <c r="J43" s="19"/>
    </row>
    <row r="44" spans="1:10" ht="17.25">
      <c r="A44" s="95" t="s">
        <v>248</v>
      </c>
      <c r="B44" s="6">
        <f t="shared" si="4"/>
        <v>51111</v>
      </c>
      <c r="C44" s="6">
        <f t="shared" si="5"/>
        <v>51111</v>
      </c>
      <c r="D44" s="94" t="s">
        <v>249</v>
      </c>
      <c r="E44" s="6">
        <f t="shared" si="2"/>
        <v>53798.740000000005</v>
      </c>
      <c r="F44" s="6">
        <f t="shared" si="3"/>
        <v>53798.740000000005</v>
      </c>
      <c r="G44" s="92"/>
      <c r="H44" s="6">
        <v>0</v>
      </c>
      <c r="I44" s="6">
        <v>0</v>
      </c>
      <c r="J44" s="19"/>
    </row>
    <row r="45" spans="1:10" ht="17.25">
      <c r="A45" s="95" t="s">
        <v>250</v>
      </c>
      <c r="B45" s="6">
        <f t="shared" si="4"/>
        <v>30034.870000000003</v>
      </c>
      <c r="C45" s="6">
        <f t="shared" si="5"/>
        <v>30034.870000000003</v>
      </c>
      <c r="D45" s="94" t="s">
        <v>251</v>
      </c>
      <c r="E45" s="6">
        <f t="shared" si="2"/>
        <v>200261</v>
      </c>
      <c r="F45" s="6">
        <f t="shared" si="3"/>
        <v>200261</v>
      </c>
      <c r="G45" s="92"/>
      <c r="H45" s="6">
        <v>0</v>
      </c>
      <c r="I45" s="6">
        <v>0</v>
      </c>
      <c r="J45" s="19"/>
    </row>
    <row r="46" spans="1:10" ht="17.25">
      <c r="A46" s="95" t="s">
        <v>252</v>
      </c>
      <c r="B46" s="6">
        <f t="shared" si="4"/>
        <v>7366</v>
      </c>
      <c r="C46" s="6">
        <f t="shared" si="5"/>
        <v>7366</v>
      </c>
      <c r="D46" s="94" t="s">
        <v>253</v>
      </c>
      <c r="E46" s="6">
        <f t="shared" si="2"/>
        <v>11795.29</v>
      </c>
      <c r="F46" s="6">
        <f t="shared" si="3"/>
        <v>11795.29</v>
      </c>
      <c r="G46" s="92"/>
      <c r="H46" s="6">
        <v>0</v>
      </c>
      <c r="I46" s="6">
        <v>0</v>
      </c>
      <c r="J46" s="19"/>
    </row>
    <row r="47" spans="1:10" ht="17.25">
      <c r="A47" s="95" t="s">
        <v>254</v>
      </c>
      <c r="B47" s="6">
        <f t="shared" si="4"/>
        <v>18402</v>
      </c>
      <c r="C47" s="6">
        <f t="shared" si="5"/>
        <v>18402</v>
      </c>
      <c r="D47" s="94" t="s">
        <v>255</v>
      </c>
      <c r="E47" s="6">
        <f t="shared" si="2"/>
        <v>34687.82</v>
      </c>
      <c r="F47" s="6">
        <f t="shared" si="3"/>
        <v>34687.82</v>
      </c>
      <c r="G47" s="92"/>
      <c r="H47" s="6">
        <v>0</v>
      </c>
      <c r="I47" s="6">
        <v>0</v>
      </c>
      <c r="J47" s="19"/>
    </row>
    <row r="48" spans="1:10" ht="17.25">
      <c r="A48" s="95" t="s">
        <v>256</v>
      </c>
      <c r="B48" s="6">
        <f t="shared" si="4"/>
        <v>11459.17</v>
      </c>
      <c r="C48" s="6">
        <f t="shared" si="5"/>
        <v>11459.17</v>
      </c>
      <c r="D48" s="94" t="s">
        <v>257</v>
      </c>
      <c r="E48" s="6">
        <f t="shared" si="2"/>
        <v>16237.4</v>
      </c>
      <c r="F48" s="6">
        <f t="shared" si="3"/>
        <v>16237.4</v>
      </c>
      <c r="G48" s="92"/>
      <c r="H48" s="6">
        <v>0</v>
      </c>
      <c r="I48" s="6">
        <v>0</v>
      </c>
      <c r="J48" s="19"/>
    </row>
    <row r="49" spans="1:10" ht="17.25">
      <c r="A49" s="95" t="s">
        <v>258</v>
      </c>
      <c r="B49" s="6">
        <f t="shared" si="4"/>
        <v>79206</v>
      </c>
      <c r="C49" s="6">
        <f t="shared" si="5"/>
        <v>79206</v>
      </c>
      <c r="D49" s="94" t="s">
        <v>259</v>
      </c>
      <c r="E49" s="6">
        <f t="shared" si="2"/>
        <v>779346.75</v>
      </c>
      <c r="F49" s="6">
        <f t="shared" si="3"/>
        <v>779346.75</v>
      </c>
      <c r="G49" s="92"/>
      <c r="H49" s="6">
        <v>0</v>
      </c>
      <c r="I49" s="6">
        <v>0</v>
      </c>
      <c r="J49" s="19"/>
    </row>
    <row r="50" spans="1:10" ht="17.25">
      <c r="A50" s="95" t="s">
        <v>260</v>
      </c>
      <c r="B50" s="6">
        <f t="shared" si="4"/>
        <v>28567.239999999998</v>
      </c>
      <c r="C50" s="6">
        <f t="shared" si="5"/>
        <v>28567.239999999998</v>
      </c>
      <c r="D50" s="94" t="s">
        <v>261</v>
      </c>
      <c r="E50" s="6">
        <f t="shared" si="2"/>
        <v>266657.49</v>
      </c>
      <c r="F50" s="6">
        <f t="shared" si="3"/>
        <v>266657.49</v>
      </c>
      <c r="G50" s="92"/>
      <c r="H50" s="6">
        <v>0</v>
      </c>
      <c r="I50" s="6">
        <v>0</v>
      </c>
      <c r="J50" s="19"/>
    </row>
    <row r="51" spans="1:10" ht="17.25">
      <c r="A51" s="95" t="s">
        <v>262</v>
      </c>
      <c r="B51" s="6">
        <f t="shared" si="4"/>
        <v>996680.07</v>
      </c>
      <c r="C51" s="6">
        <f t="shared" si="5"/>
        <v>996680.07</v>
      </c>
      <c r="D51" s="94" t="s">
        <v>263</v>
      </c>
      <c r="E51" s="6">
        <f t="shared" si="2"/>
        <v>0</v>
      </c>
      <c r="F51" s="6">
        <f t="shared" si="3"/>
        <v>0</v>
      </c>
      <c r="G51" s="92"/>
      <c r="H51" s="6">
        <v>0</v>
      </c>
      <c r="I51" s="6">
        <v>0</v>
      </c>
      <c r="J51" s="19"/>
    </row>
    <row r="52" spans="1:10" ht="17.25">
      <c r="A52" s="95" t="s">
        <v>264</v>
      </c>
      <c r="B52" s="6">
        <f t="shared" si="4"/>
        <v>3391.5</v>
      </c>
      <c r="C52" s="6">
        <f t="shared" si="5"/>
        <v>3391.5</v>
      </c>
      <c r="D52" s="94"/>
      <c r="E52" s="117" t="s">
        <v>10</v>
      </c>
      <c r="F52" s="118"/>
      <c r="G52" s="92"/>
      <c r="H52" s="6">
        <v>0</v>
      </c>
      <c r="I52" s="118"/>
      <c r="J52" s="19"/>
    </row>
    <row r="53" spans="1:10" ht="17.25">
      <c r="A53" s="95" t="s">
        <v>265</v>
      </c>
      <c r="B53" s="6">
        <f t="shared" si="4"/>
        <v>19382</v>
      </c>
      <c r="C53" s="6">
        <f t="shared" si="5"/>
        <v>19382</v>
      </c>
      <c r="D53" s="98" t="s">
        <v>266</v>
      </c>
      <c r="E53" s="100">
        <f>SUM(B5:B53)+SUM(E5:E51)</f>
        <v>11255031.750000002</v>
      </c>
      <c r="F53" s="100">
        <f>SUM(C5:C53)+SUM(F5:F51)</f>
        <v>11255031.750000002</v>
      </c>
      <c r="G53" s="92"/>
      <c r="H53" s="6">
        <v>0</v>
      </c>
      <c r="I53" s="100">
        <v>0</v>
      </c>
      <c r="J53" s="19"/>
    </row>
    <row r="54" spans="1:9" ht="12.75">
      <c r="A54" s="17"/>
      <c r="B54" s="17"/>
      <c r="C54" s="17"/>
      <c r="D54" s="17"/>
      <c r="E54" s="17"/>
      <c r="F54" s="17"/>
      <c r="G54" s="105"/>
      <c r="H54" s="17"/>
      <c r="I54" s="17"/>
    </row>
    <row r="55" spans="1:7" ht="12.75">
      <c r="A55" s="105"/>
      <c r="B55" s="105"/>
      <c r="C55" s="108" t="s">
        <v>10</v>
      </c>
      <c r="D55" s="105"/>
      <c r="E55" s="105"/>
      <c r="F55" s="108" t="s">
        <v>10</v>
      </c>
      <c r="G55" s="108" t="s">
        <v>10</v>
      </c>
    </row>
    <row r="56" spans="2:6" ht="12.75">
      <c r="B56" s="108" t="s">
        <v>10</v>
      </c>
      <c r="F56" s="108" t="s">
        <v>10</v>
      </c>
    </row>
    <row r="57" ht="12.75">
      <c r="B57" s="108" t="s">
        <v>10</v>
      </c>
    </row>
    <row r="58" ht="12.75">
      <c r="B58" s="108" t="s">
        <v>10</v>
      </c>
    </row>
    <row r="59" ht="12.75">
      <c r="B59" s="108" t="s">
        <v>10</v>
      </c>
    </row>
    <row r="60" ht="12.75">
      <c r="B60" s="108" t="s">
        <v>10</v>
      </c>
    </row>
    <row r="61" spans="1:2" ht="12.75">
      <c r="A61" s="108" t="s">
        <v>48</v>
      </c>
      <c r="B61" s="108" t="s">
        <v>10</v>
      </c>
    </row>
    <row r="62" spans="1:2" ht="12.75">
      <c r="A62" s="104" t="s">
        <v>267</v>
      </c>
      <c r="B62" s="108" t="s">
        <v>10</v>
      </c>
    </row>
    <row r="63" spans="1:2" ht="12.75">
      <c r="A63" s="104" t="s">
        <v>268</v>
      </c>
      <c r="B63" s="108" t="s">
        <v>10</v>
      </c>
    </row>
    <row r="64" spans="1:2" ht="12.75">
      <c r="A64" s="104" t="s">
        <v>269</v>
      </c>
      <c r="B64" s="108" t="s">
        <v>10</v>
      </c>
    </row>
    <row r="65" ht="12.75">
      <c r="A65" s="104" t="s">
        <v>270</v>
      </c>
    </row>
    <row r="77" spans="1:11" ht="17.25">
      <c r="A77" s="119"/>
      <c r="B77" s="120">
        <v>10701</v>
      </c>
      <c r="C77" s="121">
        <v>10716</v>
      </c>
      <c r="D77" s="121">
        <v>10717</v>
      </c>
      <c r="E77" s="122" t="s">
        <v>44</v>
      </c>
      <c r="F77" s="119"/>
      <c r="G77" s="120">
        <v>10701</v>
      </c>
      <c r="H77" s="121">
        <v>10716</v>
      </c>
      <c r="I77" s="121">
        <v>10717</v>
      </c>
      <c r="J77" s="122" t="s">
        <v>44</v>
      </c>
      <c r="K77" s="19"/>
    </row>
    <row r="78" spans="1:11" ht="17.25">
      <c r="A78" s="4" t="s">
        <v>170</v>
      </c>
      <c r="B78" s="123">
        <v>50957.14</v>
      </c>
      <c r="C78" s="124">
        <v>31881.41</v>
      </c>
      <c r="D78" s="125">
        <v>0</v>
      </c>
      <c r="E78" s="125">
        <f aca="true" t="shared" si="6" ref="E78:E109">SUM(B78:D78)</f>
        <v>82838.55</v>
      </c>
      <c r="F78" s="4" t="s">
        <v>171</v>
      </c>
      <c r="G78" s="124">
        <v>32379.23</v>
      </c>
      <c r="H78" s="124">
        <v>14679.03</v>
      </c>
      <c r="I78" s="125">
        <v>0</v>
      </c>
      <c r="J78" s="125">
        <f aca="true" t="shared" si="7" ref="J78:J124">SUM(G78:I78)</f>
        <v>47058.26</v>
      </c>
      <c r="K78" s="19"/>
    </row>
    <row r="79" spans="1:11" ht="17.25">
      <c r="A79" s="4" t="s">
        <v>172</v>
      </c>
      <c r="B79" s="123">
        <v>40433.82</v>
      </c>
      <c r="C79" s="124">
        <v>19329.18</v>
      </c>
      <c r="D79" s="125">
        <v>0</v>
      </c>
      <c r="E79" s="125">
        <f t="shared" si="6"/>
        <v>59763</v>
      </c>
      <c r="F79" s="4" t="s">
        <v>173</v>
      </c>
      <c r="G79" s="124">
        <v>6184.47</v>
      </c>
      <c r="H79" s="124">
        <v>4250.56</v>
      </c>
      <c r="I79" s="125">
        <v>0</v>
      </c>
      <c r="J79" s="125">
        <f t="shared" si="7"/>
        <v>10435.03</v>
      </c>
      <c r="K79" s="19"/>
    </row>
    <row r="80" spans="1:11" ht="17.25">
      <c r="A80" s="4" t="s">
        <v>174</v>
      </c>
      <c r="B80" s="123">
        <v>10969.73</v>
      </c>
      <c r="C80" s="124">
        <v>4669.27</v>
      </c>
      <c r="D80" s="125">
        <v>0</v>
      </c>
      <c r="E80" s="125">
        <f t="shared" si="6"/>
        <v>15639</v>
      </c>
      <c r="F80" s="4" t="s">
        <v>175</v>
      </c>
      <c r="G80" s="124">
        <v>35672.97</v>
      </c>
      <c r="H80" s="124">
        <v>15242.03</v>
      </c>
      <c r="I80" s="125">
        <v>0</v>
      </c>
      <c r="J80" s="125">
        <f t="shared" si="7"/>
        <v>50915</v>
      </c>
      <c r="K80" s="19"/>
    </row>
    <row r="81" spans="1:11" ht="17.25">
      <c r="A81" s="4" t="s">
        <v>176</v>
      </c>
      <c r="B81" s="123">
        <v>-42.03</v>
      </c>
      <c r="C81" s="124">
        <v>42.66</v>
      </c>
      <c r="D81" s="125">
        <v>0</v>
      </c>
      <c r="E81" s="125">
        <f t="shared" si="6"/>
        <v>0.6299999999999955</v>
      </c>
      <c r="F81" s="4" t="s">
        <v>177</v>
      </c>
      <c r="G81" s="124">
        <v>33564.36</v>
      </c>
      <c r="H81" s="124">
        <v>8027.41</v>
      </c>
      <c r="I81" s="125">
        <v>0</v>
      </c>
      <c r="J81" s="125">
        <f t="shared" si="7"/>
        <v>41591.770000000004</v>
      </c>
      <c r="K81" s="19"/>
    </row>
    <row r="82" spans="1:11" ht="17.25">
      <c r="A82" s="4" t="s">
        <v>178</v>
      </c>
      <c r="B82" s="123">
        <v>132545.32</v>
      </c>
      <c r="C82" s="124">
        <v>66388.68</v>
      </c>
      <c r="D82" s="125">
        <v>0</v>
      </c>
      <c r="E82" s="125">
        <f t="shared" si="6"/>
        <v>198934</v>
      </c>
      <c r="F82" s="4" t="s">
        <v>179</v>
      </c>
      <c r="G82" s="124">
        <v>33492.98</v>
      </c>
      <c r="H82" s="124">
        <v>28314.52</v>
      </c>
      <c r="I82" s="125">
        <v>0</v>
      </c>
      <c r="J82" s="125">
        <f t="shared" si="7"/>
        <v>61807.5</v>
      </c>
      <c r="K82" s="19"/>
    </row>
    <row r="83" spans="1:11" ht="17.25">
      <c r="A83" s="4" t="s">
        <v>180</v>
      </c>
      <c r="B83" s="123">
        <v>104918.57</v>
      </c>
      <c r="C83" s="124">
        <v>59024.43</v>
      </c>
      <c r="D83" s="125">
        <v>0</v>
      </c>
      <c r="E83" s="125">
        <f t="shared" si="6"/>
        <v>163943</v>
      </c>
      <c r="F83" s="4" t="s">
        <v>181</v>
      </c>
      <c r="G83" s="124">
        <v>2.83</v>
      </c>
      <c r="H83" s="124">
        <v>-2.83</v>
      </c>
      <c r="I83" s="125">
        <v>0</v>
      </c>
      <c r="J83" s="125">
        <f t="shared" si="7"/>
        <v>0</v>
      </c>
      <c r="K83" s="19"/>
    </row>
    <row r="84" spans="1:11" ht="17.25">
      <c r="A84" s="4" t="s">
        <v>182</v>
      </c>
      <c r="B84" s="123">
        <v>73340.1</v>
      </c>
      <c r="C84" s="124">
        <v>15618.18</v>
      </c>
      <c r="D84" s="125">
        <v>0</v>
      </c>
      <c r="E84" s="125">
        <f t="shared" si="6"/>
        <v>88958.28</v>
      </c>
      <c r="F84" s="4" t="s">
        <v>183</v>
      </c>
      <c r="G84" s="124">
        <v>16728.94</v>
      </c>
      <c r="H84" s="124">
        <v>6938.06</v>
      </c>
      <c r="I84" s="125">
        <v>0</v>
      </c>
      <c r="J84" s="125">
        <f t="shared" si="7"/>
        <v>23667</v>
      </c>
      <c r="K84" s="19"/>
    </row>
    <row r="85" spans="1:11" ht="17.25">
      <c r="A85" s="4" t="s">
        <v>184</v>
      </c>
      <c r="B85" s="123">
        <v>12391.87</v>
      </c>
      <c r="C85" s="124">
        <v>6379.62</v>
      </c>
      <c r="D85" s="125">
        <v>0</v>
      </c>
      <c r="E85" s="125">
        <f t="shared" si="6"/>
        <v>18771.49</v>
      </c>
      <c r="F85" s="4" t="s">
        <v>185</v>
      </c>
      <c r="G85" s="124">
        <v>126983.02</v>
      </c>
      <c r="H85" s="124">
        <v>70414.5</v>
      </c>
      <c r="I85" s="125">
        <v>0</v>
      </c>
      <c r="J85" s="125">
        <f t="shared" si="7"/>
        <v>197397.52000000002</v>
      </c>
      <c r="K85" s="19"/>
    </row>
    <row r="86" spans="1:11" ht="17.25">
      <c r="A86" s="4" t="s">
        <v>186</v>
      </c>
      <c r="B86" s="123">
        <v>14801.47</v>
      </c>
      <c r="C86" s="124">
        <v>8921.25</v>
      </c>
      <c r="D86" s="125">
        <v>0</v>
      </c>
      <c r="E86" s="125">
        <f t="shared" si="6"/>
        <v>23722.72</v>
      </c>
      <c r="F86" s="4" t="s">
        <v>187</v>
      </c>
      <c r="G86" s="124">
        <v>9765.48</v>
      </c>
      <c r="H86" s="124">
        <v>10036.52</v>
      </c>
      <c r="I86" s="125">
        <v>0</v>
      </c>
      <c r="J86" s="125">
        <f t="shared" si="7"/>
        <v>19802</v>
      </c>
      <c r="K86" s="19"/>
    </row>
    <row r="87" spans="1:11" ht="17.25">
      <c r="A87" s="4" t="s">
        <v>188</v>
      </c>
      <c r="B87" s="123">
        <v>22189.05</v>
      </c>
      <c r="C87" s="124">
        <v>14947.72</v>
      </c>
      <c r="D87" s="125">
        <v>0</v>
      </c>
      <c r="E87" s="125">
        <f t="shared" si="6"/>
        <v>37136.77</v>
      </c>
      <c r="F87" s="4" t="s">
        <v>189</v>
      </c>
      <c r="G87" s="124">
        <v>58318.29</v>
      </c>
      <c r="H87" s="124">
        <v>35238.55</v>
      </c>
      <c r="I87" s="125">
        <v>0</v>
      </c>
      <c r="J87" s="125">
        <f t="shared" si="7"/>
        <v>93556.84</v>
      </c>
      <c r="K87" s="19"/>
    </row>
    <row r="88" spans="1:11" ht="17.25">
      <c r="A88" s="4" t="s">
        <v>190</v>
      </c>
      <c r="B88" s="123">
        <v>50952.53</v>
      </c>
      <c r="C88" s="124">
        <v>25610.32</v>
      </c>
      <c r="D88" s="125">
        <v>0</v>
      </c>
      <c r="E88" s="125">
        <f t="shared" si="6"/>
        <v>76562.85</v>
      </c>
      <c r="F88" s="4" t="s">
        <v>191</v>
      </c>
      <c r="G88" s="124">
        <v>137475.18</v>
      </c>
      <c r="H88" s="124">
        <v>70130.37</v>
      </c>
      <c r="I88" s="125">
        <v>0</v>
      </c>
      <c r="J88" s="125">
        <f t="shared" si="7"/>
        <v>207605.55</v>
      </c>
      <c r="K88" s="19"/>
    </row>
    <row r="89" spans="1:11" ht="17.25">
      <c r="A89" s="4" t="s">
        <v>192</v>
      </c>
      <c r="B89" s="123">
        <v>11708.78</v>
      </c>
      <c r="C89" s="124">
        <v>6761.62</v>
      </c>
      <c r="D89" s="125">
        <v>0</v>
      </c>
      <c r="E89" s="125">
        <f t="shared" si="6"/>
        <v>18470.4</v>
      </c>
      <c r="F89" s="4" t="s">
        <v>193</v>
      </c>
      <c r="G89" s="124">
        <v>17056.95</v>
      </c>
      <c r="H89" s="124">
        <v>5457.58</v>
      </c>
      <c r="I89" s="125">
        <v>0</v>
      </c>
      <c r="J89" s="125">
        <f t="shared" si="7"/>
        <v>22514.53</v>
      </c>
      <c r="K89" s="19"/>
    </row>
    <row r="90" spans="1:11" ht="17.25">
      <c r="A90" s="4" t="s">
        <v>194</v>
      </c>
      <c r="B90" s="123">
        <v>19028.57</v>
      </c>
      <c r="C90" s="124">
        <v>10314.17</v>
      </c>
      <c r="D90" s="125">
        <v>0</v>
      </c>
      <c r="E90" s="125">
        <f t="shared" si="6"/>
        <v>29342.739999999998</v>
      </c>
      <c r="F90" s="4" t="s">
        <v>195</v>
      </c>
      <c r="G90" s="124">
        <v>24600.23</v>
      </c>
      <c r="H90" s="124">
        <v>23652.52</v>
      </c>
      <c r="I90" s="125">
        <v>0</v>
      </c>
      <c r="J90" s="125">
        <f t="shared" si="7"/>
        <v>48252.75</v>
      </c>
      <c r="K90" s="19"/>
    </row>
    <row r="91" spans="1:11" ht="17.25">
      <c r="A91" s="4" t="s">
        <v>196</v>
      </c>
      <c r="B91" s="123">
        <v>4565.78</v>
      </c>
      <c r="C91" s="124">
        <v>1939.22</v>
      </c>
      <c r="D91" s="125">
        <v>0</v>
      </c>
      <c r="E91" s="125">
        <f t="shared" si="6"/>
        <v>6505</v>
      </c>
      <c r="F91" s="4" t="s">
        <v>197</v>
      </c>
      <c r="G91" s="124">
        <v>168774.45</v>
      </c>
      <c r="H91" s="124">
        <v>82424.55</v>
      </c>
      <c r="I91" s="125">
        <v>0</v>
      </c>
      <c r="J91" s="125">
        <f t="shared" si="7"/>
        <v>251199</v>
      </c>
      <c r="K91" s="19"/>
    </row>
    <row r="92" spans="1:11" ht="17.25">
      <c r="A92" s="4" t="s">
        <v>198</v>
      </c>
      <c r="B92" s="123">
        <v>13526.42</v>
      </c>
      <c r="C92" s="124">
        <v>6432.38</v>
      </c>
      <c r="D92" s="125">
        <v>0</v>
      </c>
      <c r="E92" s="125">
        <f t="shared" si="6"/>
        <v>19958.8</v>
      </c>
      <c r="F92" s="4" t="s">
        <v>199</v>
      </c>
      <c r="G92" s="124">
        <v>4956.13</v>
      </c>
      <c r="H92" s="124">
        <v>2012.19</v>
      </c>
      <c r="I92" s="125">
        <v>0</v>
      </c>
      <c r="J92" s="125">
        <f t="shared" si="7"/>
        <v>6968.32</v>
      </c>
      <c r="K92" s="19"/>
    </row>
    <row r="93" spans="1:11" ht="17.25">
      <c r="A93" s="4" t="s">
        <v>200</v>
      </c>
      <c r="B93" s="123">
        <v>44597.44</v>
      </c>
      <c r="C93" s="124">
        <v>19313.35</v>
      </c>
      <c r="D93" s="125">
        <v>0</v>
      </c>
      <c r="E93" s="125">
        <f t="shared" si="6"/>
        <v>63910.79</v>
      </c>
      <c r="F93" s="4" t="s">
        <v>201</v>
      </c>
      <c r="G93" s="124">
        <v>15261.6</v>
      </c>
      <c r="H93" s="124">
        <v>7562.04</v>
      </c>
      <c r="I93" s="125">
        <v>0</v>
      </c>
      <c r="J93" s="125">
        <f t="shared" si="7"/>
        <v>22823.64</v>
      </c>
      <c r="K93" s="19"/>
    </row>
    <row r="94" spans="1:11" ht="17.25">
      <c r="A94" s="4" t="s">
        <v>202</v>
      </c>
      <c r="B94" s="123">
        <v>8447.24</v>
      </c>
      <c r="C94" s="124">
        <v>7803.76</v>
      </c>
      <c r="D94" s="125">
        <v>0</v>
      </c>
      <c r="E94" s="125">
        <f t="shared" si="6"/>
        <v>16251</v>
      </c>
      <c r="F94" s="4" t="s">
        <v>203</v>
      </c>
      <c r="G94" s="124">
        <v>14830.85</v>
      </c>
      <c r="H94" s="124">
        <v>16245.32</v>
      </c>
      <c r="I94" s="125">
        <v>0</v>
      </c>
      <c r="J94" s="125">
        <f t="shared" si="7"/>
        <v>31076.17</v>
      </c>
      <c r="K94" s="19"/>
    </row>
    <row r="95" spans="1:11" ht="17.25">
      <c r="A95" s="4" t="s">
        <v>204</v>
      </c>
      <c r="B95" s="123">
        <v>58540.95</v>
      </c>
      <c r="C95" s="124">
        <v>26653.57</v>
      </c>
      <c r="D95" s="125">
        <v>0</v>
      </c>
      <c r="E95" s="125">
        <f t="shared" si="6"/>
        <v>85194.51999999999</v>
      </c>
      <c r="F95" s="4" t="s">
        <v>205</v>
      </c>
      <c r="G95" s="124">
        <v>12655.5</v>
      </c>
      <c r="H95" s="124">
        <v>9096.75</v>
      </c>
      <c r="I95" s="125">
        <v>0</v>
      </c>
      <c r="J95" s="125">
        <f t="shared" si="7"/>
        <v>21752.25</v>
      </c>
      <c r="K95" s="19"/>
    </row>
    <row r="96" spans="1:11" ht="17.25">
      <c r="A96" s="4" t="s">
        <v>273</v>
      </c>
      <c r="B96" s="123">
        <v>929999.5</v>
      </c>
      <c r="C96" s="124">
        <v>442309.29</v>
      </c>
      <c r="D96" s="125">
        <v>0</v>
      </c>
      <c r="E96" s="125">
        <f t="shared" si="6"/>
        <v>1372308.79</v>
      </c>
      <c r="F96" s="4" t="s">
        <v>207</v>
      </c>
      <c r="G96" s="124">
        <v>4457.46</v>
      </c>
      <c r="H96" s="124">
        <v>2435.44</v>
      </c>
      <c r="I96" s="125">
        <v>0</v>
      </c>
      <c r="J96" s="125">
        <f t="shared" si="7"/>
        <v>6892.9</v>
      </c>
      <c r="K96" s="19"/>
    </row>
    <row r="97" spans="1:11" ht="17.25">
      <c r="A97" s="4" t="s">
        <v>208</v>
      </c>
      <c r="B97" s="123">
        <v>18708.15</v>
      </c>
      <c r="C97" s="124">
        <v>3085.85</v>
      </c>
      <c r="D97" s="125">
        <v>0</v>
      </c>
      <c r="E97" s="125">
        <f t="shared" si="6"/>
        <v>21794</v>
      </c>
      <c r="F97" s="4" t="s">
        <v>209</v>
      </c>
      <c r="G97" s="124">
        <v>2384.72</v>
      </c>
      <c r="H97" s="124">
        <v>3063.28</v>
      </c>
      <c r="I97" s="125">
        <v>0</v>
      </c>
      <c r="J97" s="125">
        <f t="shared" si="7"/>
        <v>5448</v>
      </c>
      <c r="K97" s="19"/>
    </row>
    <row r="98" spans="1:11" ht="17.25">
      <c r="A98" s="4" t="s">
        <v>210</v>
      </c>
      <c r="B98" s="123">
        <v>17051.93</v>
      </c>
      <c r="C98" s="124">
        <v>7675.61</v>
      </c>
      <c r="D98" s="125">
        <v>0</v>
      </c>
      <c r="E98" s="125">
        <f t="shared" si="6"/>
        <v>24727.54</v>
      </c>
      <c r="F98" s="4" t="s">
        <v>211</v>
      </c>
      <c r="G98" s="124">
        <v>4952.01</v>
      </c>
      <c r="H98" s="124">
        <v>5224.61</v>
      </c>
      <c r="I98" s="125">
        <v>0</v>
      </c>
      <c r="J98" s="125">
        <f t="shared" si="7"/>
        <v>10176.619999999999</v>
      </c>
      <c r="K98" s="19"/>
    </row>
    <row r="99" spans="1:11" ht="17.25">
      <c r="A99" s="4" t="s">
        <v>212</v>
      </c>
      <c r="B99" s="123">
        <v>47090.7</v>
      </c>
      <c r="C99" s="124">
        <v>32445.72</v>
      </c>
      <c r="D99" s="125">
        <v>0</v>
      </c>
      <c r="E99" s="125">
        <f t="shared" si="6"/>
        <v>79536.42</v>
      </c>
      <c r="F99" s="4" t="s">
        <v>213</v>
      </c>
      <c r="G99" s="124">
        <v>67631.85</v>
      </c>
      <c r="H99" s="124">
        <v>39035.1</v>
      </c>
      <c r="I99" s="125">
        <v>0</v>
      </c>
      <c r="J99" s="125">
        <f t="shared" si="7"/>
        <v>106666.95000000001</v>
      </c>
      <c r="K99" s="19"/>
    </row>
    <row r="100" spans="1:11" ht="17.25">
      <c r="A100" s="4" t="s">
        <v>214</v>
      </c>
      <c r="B100" s="123">
        <v>34719.75</v>
      </c>
      <c r="C100" s="124">
        <v>16460.92</v>
      </c>
      <c r="D100" s="125">
        <v>0</v>
      </c>
      <c r="E100" s="125">
        <f t="shared" si="6"/>
        <v>51180.67</v>
      </c>
      <c r="F100" s="4" t="s">
        <v>215</v>
      </c>
      <c r="G100" s="124">
        <v>14003.97</v>
      </c>
      <c r="H100" s="124">
        <v>9174.03</v>
      </c>
      <c r="I100" s="125">
        <v>0</v>
      </c>
      <c r="J100" s="125">
        <f t="shared" si="7"/>
        <v>23178</v>
      </c>
      <c r="K100" s="19"/>
    </row>
    <row r="101" spans="1:11" ht="17.25">
      <c r="A101" s="4" t="s">
        <v>216</v>
      </c>
      <c r="B101" s="123">
        <v>526.26</v>
      </c>
      <c r="C101" s="124">
        <v>381.81</v>
      </c>
      <c r="D101" s="125">
        <v>0</v>
      </c>
      <c r="E101" s="125">
        <f t="shared" si="6"/>
        <v>908.0699999999999</v>
      </c>
      <c r="F101" s="4" t="s">
        <v>217</v>
      </c>
      <c r="G101" s="124">
        <v>30196.61</v>
      </c>
      <c r="H101" s="124">
        <v>21277.24</v>
      </c>
      <c r="I101" s="125">
        <v>0</v>
      </c>
      <c r="J101" s="125">
        <f t="shared" si="7"/>
        <v>51473.850000000006</v>
      </c>
      <c r="K101" s="19"/>
    </row>
    <row r="102" spans="1:11" ht="17.25">
      <c r="A102" s="4" t="s">
        <v>218</v>
      </c>
      <c r="B102" s="123">
        <v>14782.93</v>
      </c>
      <c r="C102" s="124">
        <v>4989.07</v>
      </c>
      <c r="D102" s="125">
        <v>0</v>
      </c>
      <c r="E102" s="125">
        <f t="shared" si="6"/>
        <v>19772</v>
      </c>
      <c r="F102" s="4" t="s">
        <v>219</v>
      </c>
      <c r="G102" s="124">
        <v>60278.97</v>
      </c>
      <c r="H102" s="124">
        <v>32537.31</v>
      </c>
      <c r="I102" s="125">
        <v>0</v>
      </c>
      <c r="J102" s="125">
        <f t="shared" si="7"/>
        <v>92816.28</v>
      </c>
      <c r="K102" s="19"/>
    </row>
    <row r="103" spans="1:11" ht="17.25">
      <c r="A103" s="4" t="s">
        <v>220</v>
      </c>
      <c r="B103" s="123">
        <v>31351.12</v>
      </c>
      <c r="C103" s="124">
        <v>17485.65</v>
      </c>
      <c r="D103" s="125">
        <v>0</v>
      </c>
      <c r="E103" s="125">
        <f t="shared" si="6"/>
        <v>48836.770000000004</v>
      </c>
      <c r="F103" s="4" t="s">
        <v>221</v>
      </c>
      <c r="G103" s="124">
        <v>291150.6</v>
      </c>
      <c r="H103" s="124">
        <v>139887.15</v>
      </c>
      <c r="I103" s="125">
        <v>0</v>
      </c>
      <c r="J103" s="125">
        <f t="shared" si="7"/>
        <v>431037.75</v>
      </c>
      <c r="K103" s="19"/>
    </row>
    <row r="104" spans="1:11" ht="17.25">
      <c r="A104" s="4" t="s">
        <v>222</v>
      </c>
      <c r="B104" s="123">
        <v>23020.45</v>
      </c>
      <c r="C104" s="124">
        <v>16623.55</v>
      </c>
      <c r="D104" s="125">
        <v>0</v>
      </c>
      <c r="E104" s="125">
        <f t="shared" si="6"/>
        <v>39644</v>
      </c>
      <c r="F104" s="4" t="s">
        <v>223</v>
      </c>
      <c r="G104" s="124">
        <v>12406.19</v>
      </c>
      <c r="H104" s="124">
        <v>7221.97</v>
      </c>
      <c r="I104" s="125">
        <v>0</v>
      </c>
      <c r="J104" s="125">
        <f t="shared" si="7"/>
        <v>19628.16</v>
      </c>
      <c r="K104" s="19"/>
    </row>
    <row r="105" spans="1:11" ht="17.25">
      <c r="A105" s="4" t="s">
        <v>224</v>
      </c>
      <c r="B105" s="123">
        <v>20615.15</v>
      </c>
      <c r="C105" s="124">
        <v>10881.85</v>
      </c>
      <c r="D105" s="125">
        <v>0</v>
      </c>
      <c r="E105" s="125">
        <f t="shared" si="6"/>
        <v>31497</v>
      </c>
      <c r="F105" s="4" t="s">
        <v>225</v>
      </c>
      <c r="G105" s="124">
        <v>14736.61</v>
      </c>
      <c r="H105" s="124">
        <v>9901.74</v>
      </c>
      <c r="I105" s="125">
        <v>0</v>
      </c>
      <c r="J105" s="125">
        <f t="shared" si="7"/>
        <v>24638.35</v>
      </c>
      <c r="K105" s="19"/>
    </row>
    <row r="106" spans="1:11" ht="17.25">
      <c r="A106" s="4" t="s">
        <v>226</v>
      </c>
      <c r="B106" s="123">
        <v>12306.45</v>
      </c>
      <c r="C106" s="124">
        <v>7835.1</v>
      </c>
      <c r="D106" s="125">
        <v>0</v>
      </c>
      <c r="E106" s="125">
        <f t="shared" si="6"/>
        <v>20141.550000000003</v>
      </c>
      <c r="F106" s="4" t="s">
        <v>227</v>
      </c>
      <c r="G106" s="124">
        <v>157876.61</v>
      </c>
      <c r="H106" s="124">
        <v>96016.31</v>
      </c>
      <c r="I106" s="125">
        <v>0</v>
      </c>
      <c r="J106" s="125">
        <f t="shared" si="7"/>
        <v>253892.91999999998</v>
      </c>
      <c r="K106" s="19"/>
    </row>
    <row r="107" spans="1:11" ht="17.25">
      <c r="A107" s="4" t="s">
        <v>228</v>
      </c>
      <c r="B107" s="123">
        <v>56233.93</v>
      </c>
      <c r="C107" s="124">
        <v>24847.07</v>
      </c>
      <c r="D107" s="125">
        <v>0</v>
      </c>
      <c r="E107" s="125">
        <f t="shared" si="6"/>
        <v>81081</v>
      </c>
      <c r="F107" s="4" t="s">
        <v>229</v>
      </c>
      <c r="G107" s="124">
        <v>1430630.94</v>
      </c>
      <c r="H107" s="124">
        <v>655283.74</v>
      </c>
      <c r="I107" s="125">
        <v>0</v>
      </c>
      <c r="J107" s="125">
        <f t="shared" si="7"/>
        <v>2085914.68</v>
      </c>
      <c r="K107" s="19"/>
    </row>
    <row r="108" spans="1:11" ht="17.25">
      <c r="A108" s="4" t="s">
        <v>230</v>
      </c>
      <c r="B108" s="123">
        <v>6474</v>
      </c>
      <c r="C108" s="124">
        <v>3790.8</v>
      </c>
      <c r="D108" s="125">
        <v>0</v>
      </c>
      <c r="E108" s="125">
        <f t="shared" si="6"/>
        <v>10264.8</v>
      </c>
      <c r="F108" s="4" t="s">
        <v>231</v>
      </c>
      <c r="G108" s="124">
        <v>13532.47</v>
      </c>
      <c r="H108" s="124">
        <v>11037.23</v>
      </c>
      <c r="I108" s="125">
        <v>0</v>
      </c>
      <c r="J108" s="125">
        <f t="shared" si="7"/>
        <v>24569.699999999997</v>
      </c>
      <c r="K108" s="19"/>
    </row>
    <row r="109" spans="1:11" ht="17.25">
      <c r="A109" s="4" t="s">
        <v>232</v>
      </c>
      <c r="B109" s="123">
        <v>53130.67</v>
      </c>
      <c r="C109" s="124">
        <v>39105.3</v>
      </c>
      <c r="D109" s="125">
        <v>0</v>
      </c>
      <c r="E109" s="125">
        <f t="shared" si="6"/>
        <v>92235.97</v>
      </c>
      <c r="F109" s="4" t="s">
        <v>233</v>
      </c>
      <c r="G109" s="124">
        <v>3940.82</v>
      </c>
      <c r="H109" s="124">
        <v>4550.18</v>
      </c>
      <c r="I109" s="125">
        <v>0</v>
      </c>
      <c r="J109" s="125">
        <f t="shared" si="7"/>
        <v>8491</v>
      </c>
      <c r="K109" s="19"/>
    </row>
    <row r="110" spans="1:11" ht="17.25">
      <c r="A110" s="4" t="s">
        <v>234</v>
      </c>
      <c r="B110" s="123">
        <v>353303.14</v>
      </c>
      <c r="C110" s="124">
        <v>176357.23</v>
      </c>
      <c r="D110" s="125">
        <v>0</v>
      </c>
      <c r="E110" s="125">
        <f aca="true" t="shared" si="8" ref="E110:E126">SUM(B110:D110)</f>
        <v>529660.37</v>
      </c>
      <c r="F110" s="4" t="s">
        <v>235</v>
      </c>
      <c r="G110" s="124">
        <v>125749.43</v>
      </c>
      <c r="H110" s="124">
        <v>72776.36</v>
      </c>
      <c r="I110" s="125">
        <v>0</v>
      </c>
      <c r="J110" s="125">
        <f t="shared" si="7"/>
        <v>198525.78999999998</v>
      </c>
      <c r="K110" s="19"/>
    </row>
    <row r="111" spans="1:11" ht="17.25">
      <c r="A111" s="4" t="s">
        <v>236</v>
      </c>
      <c r="B111" s="123">
        <v>2492.78</v>
      </c>
      <c r="C111" s="124">
        <v>895.15</v>
      </c>
      <c r="D111" s="125">
        <v>0</v>
      </c>
      <c r="E111" s="125">
        <f t="shared" si="8"/>
        <v>3387.9300000000003</v>
      </c>
      <c r="F111" s="4" t="s">
        <v>237</v>
      </c>
      <c r="G111" s="124">
        <v>227637.58</v>
      </c>
      <c r="H111" s="124">
        <v>104176.42</v>
      </c>
      <c r="I111" s="125">
        <v>0</v>
      </c>
      <c r="J111" s="125">
        <f t="shared" si="7"/>
        <v>331814</v>
      </c>
      <c r="K111" s="19"/>
    </row>
    <row r="112" spans="1:11" ht="17.25">
      <c r="A112" s="4" t="s">
        <v>238</v>
      </c>
      <c r="B112" s="123">
        <v>15361.12</v>
      </c>
      <c r="C112" s="124">
        <v>13435.5</v>
      </c>
      <c r="D112" s="125">
        <v>0</v>
      </c>
      <c r="E112" s="125">
        <f t="shared" si="8"/>
        <v>28796.620000000003</v>
      </c>
      <c r="F112" s="4" t="s">
        <v>239</v>
      </c>
      <c r="G112" s="124">
        <v>80625.1</v>
      </c>
      <c r="H112" s="124">
        <v>55811.02</v>
      </c>
      <c r="I112" s="125">
        <v>0</v>
      </c>
      <c r="J112" s="125">
        <f t="shared" si="7"/>
        <v>136436.12</v>
      </c>
      <c r="K112" s="19"/>
    </row>
    <row r="113" spans="1:11" ht="17.25">
      <c r="A113" s="4" t="s">
        <v>240</v>
      </c>
      <c r="B113" s="123">
        <v>29046.33</v>
      </c>
      <c r="C113" s="124">
        <v>14832.36</v>
      </c>
      <c r="D113" s="125">
        <v>0</v>
      </c>
      <c r="E113" s="125">
        <f t="shared" si="8"/>
        <v>43878.69</v>
      </c>
      <c r="F113" s="4" t="s">
        <v>241</v>
      </c>
      <c r="G113" s="124">
        <v>8830.8</v>
      </c>
      <c r="H113" s="124">
        <v>3867.02</v>
      </c>
      <c r="I113" s="125">
        <v>0</v>
      </c>
      <c r="J113" s="125">
        <f t="shared" si="7"/>
        <v>12697.82</v>
      </c>
      <c r="K113" s="19"/>
    </row>
    <row r="114" spans="1:11" ht="17.25">
      <c r="A114" s="4" t="s">
        <v>242</v>
      </c>
      <c r="B114" s="123">
        <v>38551.5</v>
      </c>
      <c r="C114" s="124">
        <v>21592.35</v>
      </c>
      <c r="D114" s="125">
        <v>0</v>
      </c>
      <c r="E114" s="125">
        <f t="shared" si="8"/>
        <v>60143.85</v>
      </c>
      <c r="F114" s="4" t="s">
        <v>243</v>
      </c>
      <c r="G114" s="124">
        <v>11142.64</v>
      </c>
      <c r="H114" s="124">
        <v>5633.86</v>
      </c>
      <c r="I114" s="125">
        <v>0</v>
      </c>
      <c r="J114" s="125">
        <f t="shared" si="7"/>
        <v>16776.5</v>
      </c>
      <c r="K114" s="19"/>
    </row>
    <row r="115" spans="1:11" ht="17.25">
      <c r="A115" s="4" t="s">
        <v>244</v>
      </c>
      <c r="B115" s="123">
        <v>12651.5</v>
      </c>
      <c r="C115" s="124">
        <v>12443.69</v>
      </c>
      <c r="D115" s="125">
        <v>0</v>
      </c>
      <c r="E115" s="125">
        <f t="shared" si="8"/>
        <v>25095.190000000002</v>
      </c>
      <c r="F115" s="4" t="s">
        <v>274</v>
      </c>
      <c r="G115" s="124">
        <v>8899.8</v>
      </c>
      <c r="H115" s="124">
        <v>6199.05</v>
      </c>
      <c r="I115" s="125">
        <v>0</v>
      </c>
      <c r="J115" s="125">
        <f t="shared" si="7"/>
        <v>15098.849999999999</v>
      </c>
      <c r="K115" s="19"/>
    </row>
    <row r="116" spans="1:11" ht="17.25">
      <c r="A116" s="4" t="s">
        <v>246</v>
      </c>
      <c r="B116" s="123">
        <v>21849.54</v>
      </c>
      <c r="C116" s="124">
        <v>12452.03</v>
      </c>
      <c r="D116" s="125">
        <v>0</v>
      </c>
      <c r="E116" s="125">
        <f t="shared" si="8"/>
        <v>34301.57</v>
      </c>
      <c r="F116" s="4" t="s">
        <v>247</v>
      </c>
      <c r="G116" s="124">
        <v>5086.58</v>
      </c>
      <c r="H116" s="124">
        <v>1867.12</v>
      </c>
      <c r="I116" s="125">
        <v>0</v>
      </c>
      <c r="J116" s="125">
        <f t="shared" si="7"/>
        <v>6953.7</v>
      </c>
      <c r="K116" s="19"/>
    </row>
    <row r="117" spans="1:11" ht="17.25">
      <c r="A117" s="4" t="s">
        <v>248</v>
      </c>
      <c r="B117" s="123">
        <v>51111</v>
      </c>
      <c r="C117" s="124">
        <v>0</v>
      </c>
      <c r="D117" s="125">
        <v>0</v>
      </c>
      <c r="E117" s="125">
        <f t="shared" si="8"/>
        <v>51111</v>
      </c>
      <c r="F117" s="4" t="s">
        <v>249</v>
      </c>
      <c r="G117" s="124">
        <v>64225.08</v>
      </c>
      <c r="H117" s="124">
        <v>-10426.34</v>
      </c>
      <c r="I117" s="125">
        <v>0</v>
      </c>
      <c r="J117" s="125">
        <f t="shared" si="7"/>
        <v>53798.740000000005</v>
      </c>
      <c r="K117" s="19"/>
    </row>
    <row r="118" spans="1:11" ht="17.25">
      <c r="A118" s="4" t="s">
        <v>250</v>
      </c>
      <c r="B118" s="123">
        <v>19520.47</v>
      </c>
      <c r="C118" s="124">
        <v>10514.4</v>
      </c>
      <c r="D118" s="125">
        <v>0</v>
      </c>
      <c r="E118" s="125">
        <f t="shared" si="8"/>
        <v>30034.870000000003</v>
      </c>
      <c r="F118" s="4" t="s">
        <v>251</v>
      </c>
      <c r="G118" s="124">
        <v>142039.88</v>
      </c>
      <c r="H118" s="124">
        <v>58221.12</v>
      </c>
      <c r="I118" s="125">
        <v>0</v>
      </c>
      <c r="J118" s="125">
        <f t="shared" si="7"/>
        <v>200261</v>
      </c>
      <c r="K118" s="19"/>
    </row>
    <row r="119" spans="1:11" ht="17.25">
      <c r="A119" s="4" t="s">
        <v>252</v>
      </c>
      <c r="B119" s="123">
        <v>5112.81</v>
      </c>
      <c r="C119" s="124">
        <v>2253.19</v>
      </c>
      <c r="D119" s="125">
        <v>0</v>
      </c>
      <c r="E119" s="125">
        <f t="shared" si="8"/>
        <v>7366</v>
      </c>
      <c r="F119" s="4" t="s">
        <v>253</v>
      </c>
      <c r="G119" s="124">
        <v>7742.05</v>
      </c>
      <c r="H119" s="124">
        <v>4053.24</v>
      </c>
      <c r="I119" s="125">
        <v>0</v>
      </c>
      <c r="J119" s="125">
        <f t="shared" si="7"/>
        <v>11795.29</v>
      </c>
      <c r="K119" s="19"/>
    </row>
    <row r="120" spans="1:11" ht="17.25">
      <c r="A120" s="4" t="s">
        <v>254</v>
      </c>
      <c r="B120" s="123">
        <v>11819.83</v>
      </c>
      <c r="C120" s="124">
        <v>6582.17</v>
      </c>
      <c r="D120" s="125">
        <v>0</v>
      </c>
      <c r="E120" s="125">
        <f t="shared" si="8"/>
        <v>18402</v>
      </c>
      <c r="F120" s="4" t="s">
        <v>255</v>
      </c>
      <c r="G120" s="124">
        <v>22011.48</v>
      </c>
      <c r="H120" s="124">
        <v>12676.34</v>
      </c>
      <c r="I120" s="125">
        <v>0</v>
      </c>
      <c r="J120" s="125">
        <f t="shared" si="7"/>
        <v>34687.82</v>
      </c>
      <c r="K120" s="19"/>
    </row>
    <row r="121" spans="1:11" ht="17.25">
      <c r="A121" s="4" t="s">
        <v>256</v>
      </c>
      <c r="B121" s="123">
        <v>8168.55</v>
      </c>
      <c r="C121" s="124">
        <v>3290.62</v>
      </c>
      <c r="D121" s="125">
        <v>0</v>
      </c>
      <c r="E121" s="125">
        <f t="shared" si="8"/>
        <v>11459.17</v>
      </c>
      <c r="F121" s="4" t="s">
        <v>257</v>
      </c>
      <c r="G121" s="124">
        <v>9330.72</v>
      </c>
      <c r="H121" s="124">
        <v>6906.68</v>
      </c>
      <c r="I121" s="125">
        <v>0</v>
      </c>
      <c r="J121" s="125">
        <f t="shared" si="7"/>
        <v>16237.4</v>
      </c>
      <c r="K121" s="19"/>
    </row>
    <row r="122" spans="1:11" ht="17.25">
      <c r="A122" s="4" t="s">
        <v>258</v>
      </c>
      <c r="B122" s="123">
        <v>39101.41</v>
      </c>
      <c r="C122" s="124">
        <v>40104.59</v>
      </c>
      <c r="D122" s="125">
        <v>0</v>
      </c>
      <c r="E122" s="125">
        <f t="shared" si="8"/>
        <v>79206</v>
      </c>
      <c r="F122" s="4" t="s">
        <v>259</v>
      </c>
      <c r="G122" s="124">
        <v>564798.98</v>
      </c>
      <c r="H122" s="124">
        <v>214547.77</v>
      </c>
      <c r="I122" s="125">
        <v>0</v>
      </c>
      <c r="J122" s="125">
        <f t="shared" si="7"/>
        <v>779346.75</v>
      </c>
      <c r="K122" s="19"/>
    </row>
    <row r="123" spans="1:11" ht="17.25">
      <c r="A123" s="4" t="s">
        <v>260</v>
      </c>
      <c r="B123" s="123">
        <v>20147.73</v>
      </c>
      <c r="C123" s="124">
        <v>8419.51</v>
      </c>
      <c r="D123" s="125">
        <v>0</v>
      </c>
      <c r="E123" s="125">
        <f t="shared" si="8"/>
        <v>28567.239999999998</v>
      </c>
      <c r="F123" s="4" t="s">
        <v>261</v>
      </c>
      <c r="G123" s="124">
        <v>169793.84</v>
      </c>
      <c r="H123" s="124">
        <v>96863.65</v>
      </c>
      <c r="I123" s="125">
        <v>0</v>
      </c>
      <c r="J123" s="125">
        <f t="shared" si="7"/>
        <v>266657.49</v>
      </c>
      <c r="K123" s="19"/>
    </row>
    <row r="124" spans="1:11" ht="17.25">
      <c r="A124" s="4" t="s">
        <v>262</v>
      </c>
      <c r="B124" s="123">
        <v>662581.7</v>
      </c>
      <c r="C124" s="124">
        <v>334098.37</v>
      </c>
      <c r="D124" s="125">
        <v>0</v>
      </c>
      <c r="E124" s="125">
        <f t="shared" si="8"/>
        <v>996680.07</v>
      </c>
      <c r="F124" s="4" t="s">
        <v>263</v>
      </c>
      <c r="G124" s="124">
        <v>0</v>
      </c>
      <c r="H124" s="124">
        <v>0</v>
      </c>
      <c r="I124" s="124">
        <v>0</v>
      </c>
      <c r="J124" s="125">
        <f t="shared" si="7"/>
        <v>0</v>
      </c>
      <c r="K124" s="19"/>
    </row>
    <row r="125" spans="1:11" ht="17.25">
      <c r="A125" s="4" t="s">
        <v>264</v>
      </c>
      <c r="B125" s="123">
        <v>1792</v>
      </c>
      <c r="C125" s="124">
        <v>1599.5</v>
      </c>
      <c r="D125" s="125">
        <v>0</v>
      </c>
      <c r="E125" s="125">
        <f t="shared" si="8"/>
        <v>3391.5</v>
      </c>
      <c r="F125" s="4"/>
      <c r="G125" s="126"/>
      <c r="H125" s="125"/>
      <c r="I125" s="125"/>
      <c r="J125" s="127" t="s">
        <v>10</v>
      </c>
      <c r="K125" s="19"/>
    </row>
    <row r="126" spans="1:11" ht="17.25">
      <c r="A126" s="4" t="s">
        <v>265</v>
      </c>
      <c r="B126" s="123">
        <v>10673.31</v>
      </c>
      <c r="C126" s="124">
        <v>8708.69</v>
      </c>
      <c r="D126" s="125">
        <v>0</v>
      </c>
      <c r="E126" s="125">
        <f t="shared" si="8"/>
        <v>19382</v>
      </c>
      <c r="F126" s="91" t="s">
        <v>266</v>
      </c>
      <c r="G126" s="125">
        <f>SUM(B78:B126)+SUM(G78:G124)</f>
        <v>7547965.709999999</v>
      </c>
      <c r="H126" s="125">
        <f>SUM(C78:C126)+SUM(H78:H124)</f>
        <v>3707066.04</v>
      </c>
      <c r="I126" s="125">
        <f>SUM(D78:D126)+SUM(I78:I124)</f>
        <v>0</v>
      </c>
      <c r="J126" s="125">
        <f>SUM(E78:E126)+SUM(J78:J124)</f>
        <v>11255031.750000002</v>
      </c>
      <c r="K126" s="19"/>
    </row>
    <row r="127" spans="1:10" ht="17.25">
      <c r="A127" s="18"/>
      <c r="B127" s="18"/>
      <c r="C127" s="18"/>
      <c r="D127" s="18"/>
      <c r="E127" s="18"/>
      <c r="F127" s="18"/>
      <c r="G127" s="18"/>
      <c r="H127" s="18"/>
      <c r="I127" s="18"/>
      <c r="J127" s="126">
        <f>SUM(G126:I126)</f>
        <v>11255031.75</v>
      </c>
    </row>
    <row r="130" ht="12.75">
      <c r="B130" s="108" t="s">
        <v>10</v>
      </c>
    </row>
    <row r="131" ht="12.75">
      <c r="B131" s="108" t="s">
        <v>10</v>
      </c>
    </row>
    <row r="138" ht="12.75">
      <c r="E138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C14" sqref="C14"/>
    </sheetView>
  </sheetViews>
  <sheetFormatPr defaultColWidth="22.00390625" defaultRowHeight="12.75"/>
  <sheetData>
    <row r="1" spans="1:7" ht="12.75">
      <c r="A1" s="88"/>
      <c r="B1" s="1"/>
      <c r="C1" s="1" t="s">
        <v>56</v>
      </c>
      <c r="D1" s="1"/>
      <c r="E1" s="1"/>
      <c r="F1" s="1"/>
      <c r="G1" s="105"/>
    </row>
    <row r="2" spans="1:7" ht="17.25">
      <c r="A2" s="3"/>
      <c r="B2" s="3"/>
      <c r="C2" s="3" t="s">
        <v>160</v>
      </c>
      <c r="D2" s="3"/>
      <c r="E2" s="3"/>
      <c r="F2" s="3"/>
      <c r="G2" s="105"/>
    </row>
    <row r="3" spans="1:7" ht="17.25">
      <c r="A3" s="3" t="s">
        <v>161</v>
      </c>
      <c r="B3" s="3" t="s">
        <v>271</v>
      </c>
      <c r="C3" s="3" t="s">
        <v>9</v>
      </c>
      <c r="D3" s="3" t="s">
        <v>10</v>
      </c>
      <c r="E3" s="3"/>
      <c r="F3" s="106" t="s">
        <v>272</v>
      </c>
      <c r="G3" s="105"/>
    </row>
    <row r="4" spans="1:9" ht="17.25">
      <c r="A4" s="90" t="s">
        <v>164</v>
      </c>
      <c r="B4" s="107" t="s">
        <v>165</v>
      </c>
      <c r="C4" s="107" t="s">
        <v>166</v>
      </c>
      <c r="D4" s="90" t="s">
        <v>164</v>
      </c>
      <c r="E4" s="107" t="s">
        <v>165</v>
      </c>
      <c r="F4" s="107" t="s">
        <v>166</v>
      </c>
      <c r="G4" s="19"/>
      <c r="H4" s="108" t="s">
        <v>169</v>
      </c>
      <c r="I4" s="108" t="s">
        <v>169</v>
      </c>
    </row>
    <row r="5" spans="1:10" ht="17.25">
      <c r="A5" s="94" t="s">
        <v>170</v>
      </c>
      <c r="B5" s="5">
        <v>3982894.6</v>
      </c>
      <c r="C5" s="6">
        <f aca="true" t="shared" si="0" ref="C5:C36">B5+H5</f>
        <v>3982894.6</v>
      </c>
      <c r="D5" s="94" t="s">
        <v>171</v>
      </c>
      <c r="E5" s="5">
        <v>1751076.96</v>
      </c>
      <c r="F5" s="6">
        <f aca="true" t="shared" si="1" ref="F5:F51">E5+I5</f>
        <v>1751076.96</v>
      </c>
      <c r="G5" s="92"/>
      <c r="H5" s="6">
        <v>0</v>
      </c>
      <c r="I5" s="6">
        <v>0</v>
      </c>
      <c r="J5" s="19"/>
    </row>
    <row r="6" spans="1:10" ht="17.25">
      <c r="A6" s="95" t="s">
        <v>172</v>
      </c>
      <c r="B6" s="5">
        <v>1722206.76</v>
      </c>
      <c r="C6" s="6">
        <f t="shared" si="0"/>
        <v>1722206.76</v>
      </c>
      <c r="D6" s="95" t="s">
        <v>173</v>
      </c>
      <c r="E6" s="5">
        <v>342498.75</v>
      </c>
      <c r="F6" s="6">
        <f t="shared" si="1"/>
        <v>342498.75</v>
      </c>
      <c r="G6" s="92"/>
      <c r="H6" s="6">
        <v>0</v>
      </c>
      <c r="I6" s="6">
        <v>0</v>
      </c>
      <c r="J6" s="19"/>
    </row>
    <row r="7" spans="1:10" ht="17.25">
      <c r="A7" s="95" t="s">
        <v>174</v>
      </c>
      <c r="B7" s="5">
        <v>649982.37</v>
      </c>
      <c r="C7" s="6">
        <f t="shared" si="0"/>
        <v>649982.37</v>
      </c>
      <c r="D7" s="95" t="s">
        <v>175</v>
      </c>
      <c r="E7" s="5">
        <v>1224665.06</v>
      </c>
      <c r="F7" s="6">
        <f t="shared" si="1"/>
        <v>1224665.06</v>
      </c>
      <c r="G7" s="92"/>
      <c r="H7" s="6">
        <v>0</v>
      </c>
      <c r="I7" s="6">
        <v>0</v>
      </c>
      <c r="J7" s="19"/>
    </row>
    <row r="8" spans="1:10" ht="17.25">
      <c r="A8" s="95" t="s">
        <v>176</v>
      </c>
      <c r="B8" s="5">
        <v>233893.39</v>
      </c>
      <c r="C8" s="6">
        <f t="shared" si="0"/>
        <v>233893.39</v>
      </c>
      <c r="D8" s="95" t="s">
        <v>177</v>
      </c>
      <c r="E8" s="5">
        <v>1905065.66</v>
      </c>
      <c r="F8" s="6">
        <f t="shared" si="1"/>
        <v>1905065.66</v>
      </c>
      <c r="G8" s="92"/>
      <c r="H8" s="6">
        <v>0</v>
      </c>
      <c r="I8" s="6">
        <v>0</v>
      </c>
      <c r="J8" s="19"/>
    </row>
    <row r="9" spans="1:10" ht="17.25">
      <c r="A9" s="95" t="s">
        <v>178</v>
      </c>
      <c r="B9" s="5">
        <v>6744734.58</v>
      </c>
      <c r="C9" s="6">
        <f t="shared" si="0"/>
        <v>6744734.58</v>
      </c>
      <c r="D9" s="95" t="s">
        <v>179</v>
      </c>
      <c r="E9" s="5">
        <v>2282922.99</v>
      </c>
      <c r="F9" s="6">
        <f t="shared" si="1"/>
        <v>2282922.99</v>
      </c>
      <c r="G9" s="92"/>
      <c r="H9" s="6">
        <v>0</v>
      </c>
      <c r="I9" s="6">
        <v>0</v>
      </c>
      <c r="J9" s="19"/>
    </row>
    <row r="10" spans="1:10" ht="17.25">
      <c r="A10" s="95" t="s">
        <v>180</v>
      </c>
      <c r="B10" s="5">
        <v>4716212.12</v>
      </c>
      <c r="C10" s="6">
        <f t="shared" si="0"/>
        <v>4716212.12</v>
      </c>
      <c r="D10" s="95" t="s">
        <v>181</v>
      </c>
      <c r="E10" s="5">
        <v>728061.92</v>
      </c>
      <c r="F10" s="6">
        <f t="shared" si="1"/>
        <v>728061.92</v>
      </c>
      <c r="G10" s="92"/>
      <c r="H10" s="6">
        <v>0</v>
      </c>
      <c r="I10" s="6">
        <v>0</v>
      </c>
      <c r="J10" s="19"/>
    </row>
    <row r="11" spans="1:10" ht="17.25">
      <c r="A11" s="95" t="s">
        <v>182</v>
      </c>
      <c r="B11" s="5">
        <v>1535853.6</v>
      </c>
      <c r="C11" s="6">
        <f t="shared" si="0"/>
        <v>1535853.6</v>
      </c>
      <c r="D11" s="95" t="s">
        <v>183</v>
      </c>
      <c r="E11" s="5">
        <v>592032.43</v>
      </c>
      <c r="F11" s="6">
        <f t="shared" si="1"/>
        <v>592032.43</v>
      </c>
      <c r="G11" s="92"/>
      <c r="H11" s="6">
        <v>0</v>
      </c>
      <c r="I11" s="6">
        <v>0</v>
      </c>
      <c r="J11" s="19"/>
    </row>
    <row r="12" spans="1:10" ht="17.25">
      <c r="A12" s="95" t="s">
        <v>184</v>
      </c>
      <c r="B12" s="5">
        <v>260240.69</v>
      </c>
      <c r="C12" s="6">
        <f t="shared" si="0"/>
        <v>260240.69</v>
      </c>
      <c r="D12" s="95" t="s">
        <v>185</v>
      </c>
      <c r="E12" s="5">
        <v>8010610.79</v>
      </c>
      <c r="F12" s="6">
        <f t="shared" si="1"/>
        <v>8010610.79</v>
      </c>
      <c r="G12" s="92"/>
      <c r="H12" s="6">
        <v>0</v>
      </c>
      <c r="I12" s="6">
        <v>0</v>
      </c>
      <c r="J12" s="19"/>
    </row>
    <row r="13" spans="1:10" ht="17.25">
      <c r="A13" s="95" t="s">
        <v>186</v>
      </c>
      <c r="B13" s="5">
        <v>818190</v>
      </c>
      <c r="C13" s="6">
        <f t="shared" si="0"/>
        <v>818190</v>
      </c>
      <c r="D13" s="95" t="s">
        <v>187</v>
      </c>
      <c r="E13" s="5">
        <v>1249619.02</v>
      </c>
      <c r="F13" s="6">
        <f t="shared" si="1"/>
        <v>1249619.02</v>
      </c>
      <c r="G13" s="92"/>
      <c r="H13" s="6">
        <v>0</v>
      </c>
      <c r="I13" s="6">
        <v>0</v>
      </c>
      <c r="J13" s="19"/>
    </row>
    <row r="14" spans="1:10" ht="17.25">
      <c r="A14" s="95" t="s">
        <v>188</v>
      </c>
      <c r="B14" s="5">
        <v>1768833.17</v>
      </c>
      <c r="C14" s="6">
        <f t="shared" si="0"/>
        <v>1768833.17</v>
      </c>
      <c r="D14" s="95" t="s">
        <v>189</v>
      </c>
      <c r="E14" s="5">
        <v>1257811.11</v>
      </c>
      <c r="F14" s="6">
        <f t="shared" si="1"/>
        <v>1257811.11</v>
      </c>
      <c r="G14" s="92"/>
      <c r="H14" s="6">
        <v>0</v>
      </c>
      <c r="I14" s="6">
        <v>0</v>
      </c>
      <c r="J14" s="19"/>
    </row>
    <row r="15" spans="1:10" ht="17.25">
      <c r="A15" s="95" t="s">
        <v>190</v>
      </c>
      <c r="B15" s="5">
        <v>823254.64</v>
      </c>
      <c r="C15" s="6">
        <f t="shared" si="0"/>
        <v>823254.64</v>
      </c>
      <c r="D15" s="95" t="s">
        <v>191</v>
      </c>
      <c r="E15" s="5">
        <v>3931323.44</v>
      </c>
      <c r="F15" s="6">
        <f t="shared" si="1"/>
        <v>3931323.44</v>
      </c>
      <c r="G15" s="92"/>
      <c r="H15" s="6">
        <v>0</v>
      </c>
      <c r="I15" s="6">
        <v>0</v>
      </c>
      <c r="J15" s="19"/>
    </row>
    <row r="16" spans="1:10" ht="17.25">
      <c r="A16" s="95" t="s">
        <v>192</v>
      </c>
      <c r="B16" s="5">
        <v>531871.17</v>
      </c>
      <c r="C16" s="6">
        <f t="shared" si="0"/>
        <v>531871.17</v>
      </c>
      <c r="D16" s="95" t="s">
        <v>193</v>
      </c>
      <c r="E16" s="5">
        <v>319504.89</v>
      </c>
      <c r="F16" s="6">
        <f t="shared" si="1"/>
        <v>319504.89</v>
      </c>
      <c r="G16" s="92"/>
      <c r="H16" s="6">
        <v>0</v>
      </c>
      <c r="I16" s="6">
        <v>0</v>
      </c>
      <c r="J16" s="19"/>
    </row>
    <row r="17" spans="1:10" ht="17.25">
      <c r="A17" s="95" t="s">
        <v>194</v>
      </c>
      <c r="B17" s="5">
        <v>749235.99</v>
      </c>
      <c r="C17" s="6">
        <f t="shared" si="0"/>
        <v>749235.99</v>
      </c>
      <c r="D17" s="95" t="s">
        <v>195</v>
      </c>
      <c r="E17" s="5">
        <v>1499420.3</v>
      </c>
      <c r="F17" s="6">
        <f t="shared" si="1"/>
        <v>1499420.3</v>
      </c>
      <c r="G17" s="92"/>
      <c r="H17" s="6">
        <v>0</v>
      </c>
      <c r="I17" s="6">
        <v>0</v>
      </c>
      <c r="J17" s="19"/>
    </row>
    <row r="18" spans="1:10" ht="17.25">
      <c r="A18" s="95" t="s">
        <v>196</v>
      </c>
      <c r="B18" s="5">
        <v>248978.41</v>
      </c>
      <c r="C18" s="6">
        <f t="shared" si="0"/>
        <v>248978.41</v>
      </c>
      <c r="D18" s="95" t="s">
        <v>197</v>
      </c>
      <c r="E18" s="5">
        <v>6760382.67</v>
      </c>
      <c r="F18" s="6">
        <f t="shared" si="1"/>
        <v>6760382.67</v>
      </c>
      <c r="G18" s="92"/>
      <c r="H18" s="6">
        <v>0</v>
      </c>
      <c r="I18" s="6">
        <v>0</v>
      </c>
      <c r="J18" s="19"/>
    </row>
    <row r="19" spans="1:10" ht="17.25">
      <c r="A19" s="95" t="s">
        <v>198</v>
      </c>
      <c r="B19" s="5">
        <v>1202738.49</v>
      </c>
      <c r="C19" s="6">
        <f t="shared" si="0"/>
        <v>1202738.49</v>
      </c>
      <c r="D19" s="95" t="s">
        <v>199</v>
      </c>
      <c r="E19" s="5">
        <v>93490.73</v>
      </c>
      <c r="F19" s="6">
        <f t="shared" si="1"/>
        <v>93490.73</v>
      </c>
      <c r="G19" s="92"/>
      <c r="H19" s="6">
        <v>0</v>
      </c>
      <c r="I19" s="6">
        <v>0</v>
      </c>
      <c r="J19" s="19"/>
    </row>
    <row r="20" spans="1:10" ht="17.25">
      <c r="A20" s="95" t="s">
        <v>200</v>
      </c>
      <c r="B20" s="5">
        <v>3281479.21</v>
      </c>
      <c r="C20" s="6">
        <f t="shared" si="0"/>
        <v>3281479.21</v>
      </c>
      <c r="D20" s="95" t="s">
        <v>201</v>
      </c>
      <c r="E20" s="5">
        <v>249485.45</v>
      </c>
      <c r="F20" s="6">
        <f t="shared" si="1"/>
        <v>249485.45</v>
      </c>
      <c r="G20" s="92"/>
      <c r="H20" s="6">
        <v>0</v>
      </c>
      <c r="I20" s="6">
        <v>0</v>
      </c>
      <c r="J20" s="19"/>
    </row>
    <row r="21" spans="1:10" ht="17.25">
      <c r="A21" s="95" t="s">
        <v>202</v>
      </c>
      <c r="B21" s="5">
        <v>267782.45</v>
      </c>
      <c r="C21" s="6">
        <f t="shared" si="0"/>
        <v>267782.45</v>
      </c>
      <c r="D21" s="95" t="s">
        <v>203</v>
      </c>
      <c r="E21" s="5">
        <v>1716245.42</v>
      </c>
      <c r="F21" s="6">
        <f t="shared" si="1"/>
        <v>1716245.42</v>
      </c>
      <c r="G21" s="92"/>
      <c r="H21" s="6">
        <v>0</v>
      </c>
      <c r="I21" s="6">
        <v>0</v>
      </c>
      <c r="J21" s="19"/>
    </row>
    <row r="22" spans="1:10" ht="17.25">
      <c r="A22" s="95" t="s">
        <v>204</v>
      </c>
      <c r="B22" s="5">
        <v>2755086.67</v>
      </c>
      <c r="C22" s="6">
        <f t="shared" si="0"/>
        <v>2755086.67</v>
      </c>
      <c r="D22" s="95" t="s">
        <v>205</v>
      </c>
      <c r="E22" s="5">
        <v>568186.69</v>
      </c>
      <c r="F22" s="6">
        <f t="shared" si="1"/>
        <v>568186.69</v>
      </c>
      <c r="G22" s="92"/>
      <c r="H22" s="6">
        <v>0</v>
      </c>
      <c r="I22" s="6">
        <v>0</v>
      </c>
      <c r="J22" s="19"/>
    </row>
    <row r="23" spans="1:10" ht="17.25">
      <c r="A23" s="95" t="s">
        <v>273</v>
      </c>
      <c r="B23" s="5">
        <v>60346636.45</v>
      </c>
      <c r="C23" s="6">
        <f t="shared" si="0"/>
        <v>60346636.45</v>
      </c>
      <c r="D23" s="95" t="s">
        <v>207</v>
      </c>
      <c r="E23" s="5">
        <v>189858.81</v>
      </c>
      <c r="F23" s="6">
        <f t="shared" si="1"/>
        <v>189858.81</v>
      </c>
      <c r="G23" s="92"/>
      <c r="H23" s="6">
        <v>0</v>
      </c>
      <c r="I23" s="6">
        <v>0</v>
      </c>
      <c r="J23" s="19"/>
    </row>
    <row r="24" spans="1:10" ht="17.25">
      <c r="A24" s="95" t="s">
        <v>208</v>
      </c>
      <c r="B24" s="5">
        <v>568241.48</v>
      </c>
      <c r="C24" s="6">
        <f t="shared" si="0"/>
        <v>568241.48</v>
      </c>
      <c r="D24" s="95" t="s">
        <v>209</v>
      </c>
      <c r="E24" s="5">
        <v>171379.79</v>
      </c>
      <c r="F24" s="6">
        <f t="shared" si="1"/>
        <v>171379.79</v>
      </c>
      <c r="G24" s="92"/>
      <c r="H24" s="6">
        <v>0</v>
      </c>
      <c r="I24" s="6">
        <v>0</v>
      </c>
      <c r="J24" s="19"/>
    </row>
    <row r="25" spans="1:10" ht="17.25">
      <c r="A25" s="95" t="s">
        <v>210</v>
      </c>
      <c r="B25" s="5">
        <v>574324.24</v>
      </c>
      <c r="C25" s="6">
        <f t="shared" si="0"/>
        <v>574324.24</v>
      </c>
      <c r="D25" s="95" t="s">
        <v>211</v>
      </c>
      <c r="E25" s="5">
        <v>364198.23</v>
      </c>
      <c r="F25" s="6">
        <f t="shared" si="1"/>
        <v>364198.23</v>
      </c>
      <c r="G25" s="92"/>
      <c r="H25" s="6">
        <v>0</v>
      </c>
      <c r="I25" s="6">
        <v>0</v>
      </c>
      <c r="J25" s="19"/>
    </row>
    <row r="26" spans="1:10" ht="17.25">
      <c r="A26" s="95" t="s">
        <v>212</v>
      </c>
      <c r="B26" s="5">
        <v>2623841.77</v>
      </c>
      <c r="C26" s="6">
        <f t="shared" si="0"/>
        <v>2623841.77</v>
      </c>
      <c r="D26" s="95" t="s">
        <v>213</v>
      </c>
      <c r="E26" s="5">
        <v>4447342.23</v>
      </c>
      <c r="F26" s="6">
        <f t="shared" si="1"/>
        <v>4447342.23</v>
      </c>
      <c r="G26" s="92"/>
      <c r="H26" s="6">
        <v>0</v>
      </c>
      <c r="I26" s="6">
        <v>0</v>
      </c>
      <c r="J26" s="19"/>
    </row>
    <row r="27" spans="1:10" ht="17.25">
      <c r="A27" s="95" t="s">
        <v>214</v>
      </c>
      <c r="B27" s="5">
        <v>2123472.61</v>
      </c>
      <c r="C27" s="6">
        <f t="shared" si="0"/>
        <v>2123472.61</v>
      </c>
      <c r="D27" s="95" t="s">
        <v>215</v>
      </c>
      <c r="E27" s="5">
        <v>1014927.16</v>
      </c>
      <c r="F27" s="6">
        <f t="shared" si="1"/>
        <v>1014927.16</v>
      </c>
      <c r="G27" s="92"/>
      <c r="H27" s="6">
        <v>0</v>
      </c>
      <c r="I27" s="6">
        <v>0</v>
      </c>
      <c r="J27" s="19"/>
    </row>
    <row r="28" spans="1:10" ht="17.25">
      <c r="A28" s="95" t="s">
        <v>216</v>
      </c>
      <c r="B28" s="5">
        <v>655880.58</v>
      </c>
      <c r="C28" s="6">
        <f t="shared" si="0"/>
        <v>655880.58</v>
      </c>
      <c r="D28" s="95" t="s">
        <v>217</v>
      </c>
      <c r="E28" s="5">
        <v>2606091.06</v>
      </c>
      <c r="F28" s="6">
        <f t="shared" si="1"/>
        <v>2606091.06</v>
      </c>
      <c r="G28" s="92"/>
      <c r="H28" s="6">
        <v>0</v>
      </c>
      <c r="I28" s="6">
        <v>0</v>
      </c>
      <c r="J28" s="19"/>
    </row>
    <row r="29" spans="1:10" ht="17.25">
      <c r="A29" s="95" t="s">
        <v>218</v>
      </c>
      <c r="B29" s="5">
        <v>479749.2</v>
      </c>
      <c r="C29" s="6">
        <f t="shared" si="0"/>
        <v>479749.2</v>
      </c>
      <c r="D29" s="95" t="s">
        <v>219</v>
      </c>
      <c r="E29" s="5">
        <v>2207505.98</v>
      </c>
      <c r="F29" s="6">
        <f t="shared" si="1"/>
        <v>2207505.98</v>
      </c>
      <c r="G29" s="92"/>
      <c r="H29" s="6">
        <v>0</v>
      </c>
      <c r="I29" s="6">
        <v>0</v>
      </c>
      <c r="J29" s="19"/>
    </row>
    <row r="30" spans="1:10" ht="17.25">
      <c r="A30" s="95" t="s">
        <v>220</v>
      </c>
      <c r="B30" s="5">
        <v>1583074.91</v>
      </c>
      <c r="C30" s="6">
        <f t="shared" si="0"/>
        <v>1583074.91</v>
      </c>
      <c r="D30" s="95" t="s">
        <v>221</v>
      </c>
      <c r="E30" s="5">
        <v>10671242</v>
      </c>
      <c r="F30" s="6">
        <f t="shared" si="1"/>
        <v>10671242</v>
      </c>
      <c r="G30" s="92"/>
      <c r="H30" s="6">
        <v>0</v>
      </c>
      <c r="I30" s="6">
        <v>0</v>
      </c>
      <c r="J30" s="19"/>
    </row>
    <row r="31" spans="1:10" ht="17.25">
      <c r="A31" s="95" t="s">
        <v>222</v>
      </c>
      <c r="B31" s="5">
        <v>2084325.19</v>
      </c>
      <c r="C31" s="6">
        <f t="shared" si="0"/>
        <v>2084325.19</v>
      </c>
      <c r="D31" s="95" t="s">
        <v>223</v>
      </c>
      <c r="E31" s="5">
        <v>682958.83</v>
      </c>
      <c r="F31" s="6">
        <f t="shared" si="1"/>
        <v>682958.83</v>
      </c>
      <c r="G31" s="92"/>
      <c r="H31" s="6">
        <v>0</v>
      </c>
      <c r="I31" s="6">
        <v>0</v>
      </c>
      <c r="J31" s="19"/>
    </row>
    <row r="32" spans="1:10" ht="17.25">
      <c r="A32" s="95" t="s">
        <v>224</v>
      </c>
      <c r="B32" s="5">
        <v>1173161.83</v>
      </c>
      <c r="C32" s="6">
        <f t="shared" si="0"/>
        <v>1173161.83</v>
      </c>
      <c r="D32" s="95" t="s">
        <v>225</v>
      </c>
      <c r="E32" s="5">
        <v>350145.45</v>
      </c>
      <c r="F32" s="6">
        <f t="shared" si="1"/>
        <v>350145.45</v>
      </c>
      <c r="G32" s="92"/>
      <c r="H32" s="6">
        <v>0</v>
      </c>
      <c r="I32" s="6">
        <v>0</v>
      </c>
      <c r="J32" s="19"/>
    </row>
    <row r="33" spans="1:10" ht="17.25">
      <c r="A33" s="95" t="s">
        <v>226</v>
      </c>
      <c r="B33" s="5">
        <v>412359.25</v>
      </c>
      <c r="C33" s="6">
        <f t="shared" si="0"/>
        <v>412359.25</v>
      </c>
      <c r="D33" s="95" t="s">
        <v>227</v>
      </c>
      <c r="E33" s="5">
        <v>10325651.38</v>
      </c>
      <c r="F33" s="6">
        <f t="shared" si="1"/>
        <v>10325651.38</v>
      </c>
      <c r="G33" s="92"/>
      <c r="H33" s="6">
        <v>0</v>
      </c>
      <c r="I33" s="6">
        <v>0</v>
      </c>
      <c r="J33" s="19"/>
    </row>
    <row r="34" spans="1:10" ht="17.25">
      <c r="A34" s="95" t="s">
        <v>228</v>
      </c>
      <c r="B34" s="5">
        <v>2363256.51</v>
      </c>
      <c r="C34" s="6">
        <f t="shared" si="0"/>
        <v>2363256.51</v>
      </c>
      <c r="D34" s="95" t="s">
        <v>229</v>
      </c>
      <c r="E34" s="5">
        <v>64642949.69</v>
      </c>
      <c r="F34" s="6">
        <f t="shared" si="1"/>
        <v>64642949.69</v>
      </c>
      <c r="G34" s="92"/>
      <c r="H34" s="6">
        <v>0</v>
      </c>
      <c r="I34" s="6">
        <v>0</v>
      </c>
      <c r="J34" s="19"/>
    </row>
    <row r="35" spans="1:10" ht="17.25">
      <c r="A35" s="95" t="s">
        <v>230</v>
      </c>
      <c r="B35" s="5">
        <v>286950.16</v>
      </c>
      <c r="C35" s="6">
        <f t="shared" si="0"/>
        <v>286950.16</v>
      </c>
      <c r="D35" s="95" t="s">
        <v>231</v>
      </c>
      <c r="E35" s="5">
        <v>626534.12</v>
      </c>
      <c r="F35" s="6">
        <f t="shared" si="1"/>
        <v>626534.12</v>
      </c>
      <c r="G35" s="92"/>
      <c r="H35" s="6">
        <v>0</v>
      </c>
      <c r="I35" s="6">
        <v>0</v>
      </c>
      <c r="J35" s="19"/>
    </row>
    <row r="36" spans="1:10" ht="17.25">
      <c r="A36" s="95" t="s">
        <v>232</v>
      </c>
      <c r="B36" s="5">
        <v>4056161.88</v>
      </c>
      <c r="C36" s="6">
        <f t="shared" si="0"/>
        <v>4056161.88</v>
      </c>
      <c r="D36" s="95" t="s">
        <v>233</v>
      </c>
      <c r="E36" s="5">
        <v>300967.72</v>
      </c>
      <c r="F36" s="6">
        <f t="shared" si="1"/>
        <v>300967.72</v>
      </c>
      <c r="G36" s="92"/>
      <c r="H36" s="6">
        <v>0</v>
      </c>
      <c r="I36" s="6">
        <v>0</v>
      </c>
      <c r="J36" s="19"/>
    </row>
    <row r="37" spans="1:10" ht="17.25">
      <c r="A37" s="95" t="s">
        <v>234</v>
      </c>
      <c r="B37" s="5">
        <v>23191488.69</v>
      </c>
      <c r="C37" s="6">
        <f aca="true" t="shared" si="2" ref="C37:C53">B37+H37</f>
        <v>23191488.69</v>
      </c>
      <c r="D37" s="95" t="s">
        <v>235</v>
      </c>
      <c r="E37" s="5">
        <v>10233038.85</v>
      </c>
      <c r="F37" s="6">
        <f t="shared" si="1"/>
        <v>10233038.85</v>
      </c>
      <c r="G37" s="92"/>
      <c r="H37" s="6">
        <v>0</v>
      </c>
      <c r="I37" s="6">
        <v>0</v>
      </c>
      <c r="J37" s="19"/>
    </row>
    <row r="38" spans="1:10" ht="17.25">
      <c r="A38" s="95" t="s">
        <v>236</v>
      </c>
      <c r="B38" s="5">
        <v>81324.89</v>
      </c>
      <c r="C38" s="6">
        <f t="shared" si="2"/>
        <v>81324.89</v>
      </c>
      <c r="D38" s="95" t="s">
        <v>237</v>
      </c>
      <c r="E38" s="5">
        <v>5047117.38</v>
      </c>
      <c r="F38" s="6">
        <f t="shared" si="1"/>
        <v>5047117.38</v>
      </c>
      <c r="G38" s="92"/>
      <c r="H38" s="6">
        <v>0</v>
      </c>
      <c r="I38" s="6">
        <v>0</v>
      </c>
      <c r="J38" s="19"/>
    </row>
    <row r="39" spans="1:10" ht="17.25">
      <c r="A39" s="95" t="s">
        <v>238</v>
      </c>
      <c r="B39" s="5">
        <v>789657.98</v>
      </c>
      <c r="C39" s="6">
        <f t="shared" si="2"/>
        <v>789657.98</v>
      </c>
      <c r="D39" s="95" t="s">
        <v>239</v>
      </c>
      <c r="E39" s="5">
        <v>1490081.21</v>
      </c>
      <c r="F39" s="6">
        <f t="shared" si="1"/>
        <v>1490081.21</v>
      </c>
      <c r="G39" s="92"/>
      <c r="H39" s="6">
        <v>0</v>
      </c>
      <c r="I39" s="6">
        <v>0</v>
      </c>
      <c r="J39" s="19"/>
    </row>
    <row r="40" spans="1:10" ht="17.25">
      <c r="A40" s="95" t="s">
        <v>240</v>
      </c>
      <c r="B40" s="5">
        <v>1321322.62</v>
      </c>
      <c r="C40" s="6">
        <f t="shared" si="2"/>
        <v>1321322.62</v>
      </c>
      <c r="D40" s="95" t="s">
        <v>241</v>
      </c>
      <c r="E40" s="5">
        <v>174282.71</v>
      </c>
      <c r="F40" s="6">
        <f t="shared" si="1"/>
        <v>174282.71</v>
      </c>
      <c r="G40" s="92"/>
      <c r="H40" s="6">
        <v>0</v>
      </c>
      <c r="I40" s="6">
        <v>0</v>
      </c>
      <c r="J40" s="19"/>
    </row>
    <row r="41" spans="1:10" ht="17.25">
      <c r="A41" s="95" t="s">
        <v>242</v>
      </c>
      <c r="B41" s="5">
        <v>1335351.19</v>
      </c>
      <c r="C41" s="6">
        <f t="shared" si="2"/>
        <v>1335351.19</v>
      </c>
      <c r="D41" s="95" t="s">
        <v>243</v>
      </c>
      <c r="E41" s="5">
        <v>508240.64</v>
      </c>
      <c r="F41" s="6">
        <f t="shared" si="1"/>
        <v>508240.64</v>
      </c>
      <c r="G41" s="92"/>
      <c r="H41" s="6">
        <v>0</v>
      </c>
      <c r="I41" s="6">
        <v>0</v>
      </c>
      <c r="J41" s="19"/>
    </row>
    <row r="42" spans="1:10" ht="17.25">
      <c r="A42" s="95" t="s">
        <v>244</v>
      </c>
      <c r="B42" s="5">
        <v>687919.66</v>
      </c>
      <c r="C42" s="6">
        <f t="shared" si="2"/>
        <v>687919.66</v>
      </c>
      <c r="D42" s="95" t="s">
        <v>274</v>
      </c>
      <c r="E42" s="5">
        <v>287387.98</v>
      </c>
      <c r="F42" s="6">
        <f t="shared" si="1"/>
        <v>287387.98</v>
      </c>
      <c r="G42" s="92"/>
      <c r="H42" s="6">
        <v>0</v>
      </c>
      <c r="I42" s="6">
        <v>0</v>
      </c>
      <c r="J42" s="19"/>
    </row>
    <row r="43" spans="1:10" ht="17.25">
      <c r="A43" s="95" t="s">
        <v>246</v>
      </c>
      <c r="B43" s="5">
        <v>1177057.89</v>
      </c>
      <c r="C43" s="6">
        <f t="shared" si="2"/>
        <v>1177057.89</v>
      </c>
      <c r="D43" s="95" t="s">
        <v>247</v>
      </c>
      <c r="E43" s="5">
        <v>94446.79</v>
      </c>
      <c r="F43" s="6">
        <f t="shared" si="1"/>
        <v>94446.79</v>
      </c>
      <c r="G43" s="92"/>
      <c r="H43" s="6">
        <v>0</v>
      </c>
      <c r="I43" s="6">
        <v>0</v>
      </c>
      <c r="J43" s="19"/>
    </row>
    <row r="44" spans="1:10" ht="17.25">
      <c r="A44" s="95" t="s">
        <v>248</v>
      </c>
      <c r="B44" s="5">
        <v>1822334.72</v>
      </c>
      <c r="C44" s="6">
        <f t="shared" si="2"/>
        <v>1822334.72</v>
      </c>
      <c r="D44" s="95" t="s">
        <v>249</v>
      </c>
      <c r="E44" s="5">
        <v>1861915.09</v>
      </c>
      <c r="F44" s="6">
        <f t="shared" si="1"/>
        <v>1861915.09</v>
      </c>
      <c r="G44" s="92"/>
      <c r="H44" s="6">
        <v>0</v>
      </c>
      <c r="I44" s="6">
        <v>0</v>
      </c>
      <c r="J44" s="19"/>
    </row>
    <row r="45" spans="1:10" ht="17.25">
      <c r="A45" s="95" t="s">
        <v>250</v>
      </c>
      <c r="B45" s="5">
        <v>443994.91</v>
      </c>
      <c r="C45" s="6">
        <f t="shared" si="2"/>
        <v>443994.91</v>
      </c>
      <c r="D45" s="95" t="s">
        <v>251</v>
      </c>
      <c r="E45" s="5">
        <v>7395523.66</v>
      </c>
      <c r="F45" s="6">
        <f t="shared" si="1"/>
        <v>7395523.66</v>
      </c>
      <c r="G45" s="92"/>
      <c r="H45" s="6">
        <v>0</v>
      </c>
      <c r="I45" s="6">
        <v>0</v>
      </c>
      <c r="J45" s="19"/>
    </row>
    <row r="46" spans="1:10" ht="17.25">
      <c r="A46" s="95" t="s">
        <v>252</v>
      </c>
      <c r="B46" s="5">
        <v>152228.64</v>
      </c>
      <c r="C46" s="6">
        <f t="shared" si="2"/>
        <v>152228.64</v>
      </c>
      <c r="D46" s="95" t="s">
        <v>253</v>
      </c>
      <c r="E46" s="5">
        <v>362573.76</v>
      </c>
      <c r="F46" s="6">
        <f t="shared" si="1"/>
        <v>362573.76</v>
      </c>
      <c r="G46" s="92"/>
      <c r="H46" s="6">
        <v>0</v>
      </c>
      <c r="I46" s="6">
        <v>0</v>
      </c>
      <c r="J46" s="19"/>
    </row>
    <row r="47" spans="1:10" ht="17.25">
      <c r="A47" s="95" t="s">
        <v>254</v>
      </c>
      <c r="B47" s="5">
        <v>654721</v>
      </c>
      <c r="C47" s="6">
        <f t="shared" si="2"/>
        <v>654721</v>
      </c>
      <c r="D47" s="95" t="s">
        <v>255</v>
      </c>
      <c r="E47" s="5">
        <v>1150050.27</v>
      </c>
      <c r="F47" s="6">
        <f t="shared" si="1"/>
        <v>1150050.27</v>
      </c>
      <c r="G47" s="92"/>
      <c r="H47" s="6">
        <v>0</v>
      </c>
      <c r="I47" s="6">
        <v>0</v>
      </c>
      <c r="J47" s="19"/>
    </row>
    <row r="48" spans="1:10" ht="17.25">
      <c r="A48" s="95" t="s">
        <v>256</v>
      </c>
      <c r="B48" s="5">
        <v>137248.95</v>
      </c>
      <c r="C48" s="6">
        <f t="shared" si="2"/>
        <v>137248.95</v>
      </c>
      <c r="D48" s="95" t="s">
        <v>257</v>
      </c>
      <c r="E48" s="5">
        <v>999262.95</v>
      </c>
      <c r="F48" s="6">
        <f t="shared" si="1"/>
        <v>999262.95</v>
      </c>
      <c r="G48" s="92"/>
      <c r="H48" s="6">
        <v>0</v>
      </c>
      <c r="I48" s="6">
        <v>0</v>
      </c>
      <c r="J48" s="19"/>
    </row>
    <row r="49" spans="1:10" ht="17.25">
      <c r="A49" s="95" t="s">
        <v>258</v>
      </c>
      <c r="B49" s="5">
        <v>1519217.13</v>
      </c>
      <c r="C49" s="6">
        <f t="shared" si="2"/>
        <v>1519217.13</v>
      </c>
      <c r="D49" s="95" t="s">
        <v>259</v>
      </c>
      <c r="E49" s="5">
        <v>11351035.75</v>
      </c>
      <c r="F49" s="6">
        <f t="shared" si="1"/>
        <v>11351035.75</v>
      </c>
      <c r="G49" s="92"/>
      <c r="H49" s="6">
        <v>0</v>
      </c>
      <c r="I49" s="6">
        <v>0</v>
      </c>
      <c r="J49" s="19"/>
    </row>
    <row r="50" spans="1:10" ht="17.25">
      <c r="A50" s="95" t="s">
        <v>260</v>
      </c>
      <c r="B50" s="5">
        <v>423700.52</v>
      </c>
      <c r="C50" s="6">
        <f t="shared" si="2"/>
        <v>423700.52</v>
      </c>
      <c r="D50" s="95" t="s">
        <v>261</v>
      </c>
      <c r="E50" s="5">
        <v>4229591.42</v>
      </c>
      <c r="F50" s="6">
        <f t="shared" si="1"/>
        <v>4229591.42</v>
      </c>
      <c r="G50" s="92"/>
      <c r="H50" s="6">
        <v>0</v>
      </c>
      <c r="I50" s="6">
        <v>0</v>
      </c>
      <c r="J50" s="19"/>
    </row>
    <row r="51" spans="1:10" ht="17.25">
      <c r="A51" s="95" t="s">
        <v>262</v>
      </c>
      <c r="B51" s="5">
        <v>32095821.39</v>
      </c>
      <c r="C51" s="6">
        <f t="shared" si="2"/>
        <v>32095821.39</v>
      </c>
      <c r="D51" s="95" t="s">
        <v>263</v>
      </c>
      <c r="E51" s="109">
        <v>38140336.39</v>
      </c>
      <c r="F51" s="110">
        <f t="shared" si="1"/>
        <v>38140336.39</v>
      </c>
      <c r="G51" s="92"/>
      <c r="H51" s="6">
        <v>0</v>
      </c>
      <c r="I51" s="110">
        <v>0</v>
      </c>
      <c r="J51" s="19"/>
    </row>
    <row r="52" spans="1:9" ht="17.25">
      <c r="A52" s="95" t="s">
        <v>264</v>
      </c>
      <c r="B52" s="5">
        <v>144527.17</v>
      </c>
      <c r="C52" s="6">
        <f t="shared" si="2"/>
        <v>144527.17</v>
      </c>
      <c r="D52" s="95"/>
      <c r="E52" s="6" t="s">
        <v>10</v>
      </c>
      <c r="F52" s="6" t="s">
        <v>10</v>
      </c>
      <c r="G52" s="92"/>
      <c r="H52" s="6">
        <v>0</v>
      </c>
      <c r="I52" s="111"/>
    </row>
    <row r="53" spans="1:9" ht="17.25">
      <c r="A53" s="95" t="s">
        <v>265</v>
      </c>
      <c r="B53" s="5">
        <v>756124.77</v>
      </c>
      <c r="C53" s="6">
        <f t="shared" si="2"/>
        <v>756124.77</v>
      </c>
      <c r="D53" s="98" t="s">
        <v>266</v>
      </c>
      <c r="E53" s="100">
        <f>SUM(B5:B53)+SUM(E5:E51)</f>
        <v>394767988.06999993</v>
      </c>
      <c r="F53" s="100">
        <f>SUM(C5:C53)+SUM(F5:F51)</f>
        <v>394767988.06999993</v>
      </c>
      <c r="G53" s="92"/>
      <c r="H53" s="6">
        <v>0</v>
      </c>
      <c r="I53" s="112">
        <f>SUM(H5:H53)+SUM(I5:I51)</f>
        <v>0</v>
      </c>
    </row>
    <row r="54" spans="1:8" ht="12.75">
      <c r="A54" s="113"/>
      <c r="B54" s="113"/>
      <c r="C54" s="113"/>
      <c r="D54" s="113"/>
      <c r="E54" s="18"/>
      <c r="F54" s="114" t="s">
        <v>10</v>
      </c>
      <c r="G54" s="105"/>
      <c r="H54" s="17"/>
    </row>
    <row r="55" spans="1:6" ht="12.75">
      <c r="A55" s="88"/>
      <c r="B55" s="88"/>
      <c r="C55" s="88"/>
      <c r="D55" s="88"/>
      <c r="E55" s="115" t="s">
        <v>10</v>
      </c>
      <c r="F55" s="116">
        <f>I53+E53</f>
        <v>394767988.06999993</v>
      </c>
    </row>
    <row r="57" ht="12.75">
      <c r="B57" s="104" t="s">
        <v>10</v>
      </c>
    </row>
    <row r="58" ht="12.75">
      <c r="B58" s="104" t="s">
        <v>10</v>
      </c>
    </row>
    <row r="61" ht="12.75">
      <c r="A61" s="108" t="s">
        <v>48</v>
      </c>
    </row>
    <row r="62" ht="12.75">
      <c r="A62" s="104" t="s">
        <v>267</v>
      </c>
    </row>
    <row r="63" ht="12.75">
      <c r="A63" s="104" t="s">
        <v>268</v>
      </c>
    </row>
    <row r="64" ht="12.75">
      <c r="A64" s="104" t="s">
        <v>269</v>
      </c>
    </row>
    <row r="65" ht="12.75">
      <c r="A65" s="104" t="s">
        <v>270</v>
      </c>
    </row>
  </sheetData>
  <sheetProtection/>
  <printOptions/>
  <pageMargins left="0.75" right="0.2798611111111111" top="0.5" bottom="0.25" header="0.5" footer="0.5"/>
  <pageSetup orientation="portrait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C15" sqref="C15"/>
    </sheetView>
  </sheetViews>
  <sheetFormatPr defaultColWidth="22.140625" defaultRowHeight="12.75"/>
  <sheetData>
    <row r="1" spans="1:10" ht="17.25">
      <c r="A1" s="3"/>
      <c r="B1" s="1"/>
      <c r="C1" s="1" t="s">
        <v>56</v>
      </c>
      <c r="D1" s="1"/>
      <c r="E1" s="1"/>
      <c r="F1" s="1"/>
      <c r="G1" s="88"/>
      <c r="H1" s="88"/>
      <c r="I1" s="88"/>
      <c r="J1" s="88"/>
    </row>
    <row r="2" spans="1:10" ht="17.25">
      <c r="A2" s="3"/>
      <c r="B2" s="3"/>
      <c r="C2" s="3" t="s">
        <v>160</v>
      </c>
      <c r="D2" s="3"/>
      <c r="E2" s="3"/>
      <c r="F2" s="3"/>
      <c r="G2" s="88"/>
      <c r="H2" s="88"/>
      <c r="I2" s="88"/>
      <c r="J2" s="88"/>
    </row>
    <row r="3" spans="1:10" ht="17.25">
      <c r="A3" s="3" t="s">
        <v>161</v>
      </c>
      <c r="B3" s="3" t="s">
        <v>162</v>
      </c>
      <c r="C3" s="3" t="s">
        <v>9</v>
      </c>
      <c r="D3" s="3" t="s">
        <v>10</v>
      </c>
      <c r="E3" s="3"/>
      <c r="F3" s="89" t="s">
        <v>163</v>
      </c>
      <c r="G3" s="88"/>
      <c r="H3" s="88"/>
      <c r="I3" s="88"/>
      <c r="J3" s="88"/>
    </row>
    <row r="4" spans="1:10" ht="17.25">
      <c r="A4" s="90" t="s">
        <v>164</v>
      </c>
      <c r="B4" s="91" t="s">
        <v>165</v>
      </c>
      <c r="C4" s="91" t="s">
        <v>166</v>
      </c>
      <c r="D4" s="90" t="s">
        <v>164</v>
      </c>
      <c r="E4" s="91" t="s">
        <v>167</v>
      </c>
      <c r="F4" s="91" t="s">
        <v>168</v>
      </c>
      <c r="G4" s="92"/>
      <c r="H4" s="93" t="s">
        <v>169</v>
      </c>
      <c r="I4" s="93" t="s">
        <v>169</v>
      </c>
      <c r="J4" s="88"/>
    </row>
    <row r="5" spans="1:10" ht="17.25">
      <c r="A5" s="94" t="s">
        <v>170</v>
      </c>
      <c r="B5" s="5">
        <v>1237833.86</v>
      </c>
      <c r="C5" s="6">
        <f aca="true" t="shared" si="0" ref="C5:C36">B5+H5</f>
        <v>1237833.86</v>
      </c>
      <c r="D5" s="94" t="s">
        <v>171</v>
      </c>
      <c r="E5" s="5">
        <v>651653.38</v>
      </c>
      <c r="F5" s="6">
        <f aca="true" t="shared" si="1" ref="F5:F51">E5+I5</f>
        <v>651653.38</v>
      </c>
      <c r="G5" s="92"/>
      <c r="H5" s="6">
        <v>0</v>
      </c>
      <c r="I5" s="6">
        <v>0</v>
      </c>
      <c r="J5" s="92"/>
    </row>
    <row r="6" spans="1:10" ht="17.25">
      <c r="A6" s="95" t="s">
        <v>172</v>
      </c>
      <c r="B6" s="5">
        <v>390375.57</v>
      </c>
      <c r="C6" s="6">
        <f t="shared" si="0"/>
        <v>390375.57</v>
      </c>
      <c r="D6" s="95" t="s">
        <v>173</v>
      </c>
      <c r="E6" s="5">
        <v>132449.44</v>
      </c>
      <c r="F6" s="6">
        <f t="shared" si="1"/>
        <v>132449.44</v>
      </c>
      <c r="G6" s="92"/>
      <c r="H6" s="6">
        <v>0</v>
      </c>
      <c r="I6" s="6">
        <v>0</v>
      </c>
      <c r="J6" s="92"/>
    </row>
    <row r="7" spans="1:10" ht="17.25">
      <c r="A7" s="95" t="s">
        <v>174</v>
      </c>
      <c r="B7" s="5">
        <v>248909.59</v>
      </c>
      <c r="C7" s="6">
        <f t="shared" si="0"/>
        <v>248909.59</v>
      </c>
      <c r="D7" s="95" t="s">
        <v>175</v>
      </c>
      <c r="E7" s="5">
        <v>414282.08</v>
      </c>
      <c r="F7" s="6">
        <f t="shared" si="1"/>
        <v>414282.08</v>
      </c>
      <c r="G7" s="92"/>
      <c r="H7" s="6">
        <v>0</v>
      </c>
      <c r="I7" s="6">
        <v>0</v>
      </c>
      <c r="J7" s="92"/>
    </row>
    <row r="8" spans="1:10" ht="17.25">
      <c r="A8" s="95" t="s">
        <v>176</v>
      </c>
      <c r="B8" s="5">
        <v>79908.87</v>
      </c>
      <c r="C8" s="6">
        <f t="shared" si="0"/>
        <v>79908.87</v>
      </c>
      <c r="D8" s="95" t="s">
        <v>177</v>
      </c>
      <c r="E8" s="5">
        <v>494343.16</v>
      </c>
      <c r="F8" s="6">
        <f t="shared" si="1"/>
        <v>494343.16</v>
      </c>
      <c r="G8" s="92"/>
      <c r="H8" s="6">
        <v>0</v>
      </c>
      <c r="I8" s="6">
        <v>0</v>
      </c>
      <c r="J8" s="92"/>
    </row>
    <row r="9" spans="1:10" ht="17.25">
      <c r="A9" s="95" t="s">
        <v>178</v>
      </c>
      <c r="B9" s="5">
        <v>1818558.63</v>
      </c>
      <c r="C9" s="6">
        <f t="shared" si="0"/>
        <v>1818558.63</v>
      </c>
      <c r="D9" s="95" t="s">
        <v>179</v>
      </c>
      <c r="E9" s="5">
        <v>599423.6</v>
      </c>
      <c r="F9" s="6">
        <f t="shared" si="1"/>
        <v>599423.6</v>
      </c>
      <c r="G9" s="92"/>
      <c r="H9" s="6">
        <v>0</v>
      </c>
      <c r="I9" s="6">
        <v>0</v>
      </c>
      <c r="J9" s="92"/>
    </row>
    <row r="10" spans="1:10" ht="17.25">
      <c r="A10" s="95" t="s">
        <v>180</v>
      </c>
      <c r="B10" s="5">
        <v>1462314.31</v>
      </c>
      <c r="C10" s="6">
        <f t="shared" si="0"/>
        <v>1462314.31</v>
      </c>
      <c r="D10" s="95" t="s">
        <v>181</v>
      </c>
      <c r="E10" s="5">
        <v>252349.82</v>
      </c>
      <c r="F10" s="6">
        <f t="shared" si="1"/>
        <v>252349.82</v>
      </c>
      <c r="G10" s="92"/>
      <c r="H10" s="6">
        <v>0</v>
      </c>
      <c r="I10" s="6">
        <v>0</v>
      </c>
      <c r="J10" s="92"/>
    </row>
    <row r="11" spans="1:10" ht="17.25">
      <c r="A11" s="95" t="s">
        <v>182</v>
      </c>
      <c r="B11" s="5">
        <v>510201.33</v>
      </c>
      <c r="C11" s="6">
        <f t="shared" si="0"/>
        <v>510201.33</v>
      </c>
      <c r="D11" s="95" t="s">
        <v>183</v>
      </c>
      <c r="E11" s="5">
        <v>182408.35</v>
      </c>
      <c r="F11" s="6">
        <f t="shared" si="1"/>
        <v>182408.35</v>
      </c>
      <c r="G11" s="92"/>
      <c r="H11" s="6">
        <v>0</v>
      </c>
      <c r="I11" s="6">
        <v>0</v>
      </c>
      <c r="J11" s="92"/>
    </row>
    <row r="12" spans="1:10" ht="17.25">
      <c r="A12" s="95" t="s">
        <v>184</v>
      </c>
      <c r="B12" s="5">
        <v>65590.91</v>
      </c>
      <c r="C12" s="6">
        <f t="shared" si="0"/>
        <v>65590.91</v>
      </c>
      <c r="D12" s="95" t="s">
        <v>185</v>
      </c>
      <c r="E12" s="5">
        <v>3135212.63</v>
      </c>
      <c r="F12" s="6">
        <f t="shared" si="1"/>
        <v>3135212.63</v>
      </c>
      <c r="G12" s="92"/>
      <c r="H12" s="6">
        <v>0</v>
      </c>
      <c r="I12" s="6">
        <v>0</v>
      </c>
      <c r="J12" s="92"/>
    </row>
    <row r="13" spans="1:10" ht="17.25">
      <c r="A13" s="95" t="s">
        <v>186</v>
      </c>
      <c r="B13" s="5">
        <v>325577.97</v>
      </c>
      <c r="C13" s="6">
        <f t="shared" si="0"/>
        <v>325577.97</v>
      </c>
      <c r="D13" s="95" t="s">
        <v>187</v>
      </c>
      <c r="E13" s="5">
        <v>403997.79</v>
      </c>
      <c r="F13" s="6">
        <f t="shared" si="1"/>
        <v>403997.79</v>
      </c>
      <c r="G13" s="92"/>
      <c r="H13" s="6">
        <v>0</v>
      </c>
      <c r="I13" s="6">
        <v>0</v>
      </c>
      <c r="J13" s="92"/>
    </row>
    <row r="14" spans="1:10" ht="17.25">
      <c r="A14" s="95" t="s">
        <v>188</v>
      </c>
      <c r="B14" s="5">
        <v>518406.68</v>
      </c>
      <c r="C14" s="6">
        <f t="shared" si="0"/>
        <v>518406.68</v>
      </c>
      <c r="D14" s="95" t="s">
        <v>189</v>
      </c>
      <c r="E14" s="5">
        <v>416337.74</v>
      </c>
      <c r="F14" s="6">
        <f t="shared" si="1"/>
        <v>416337.74</v>
      </c>
      <c r="G14" s="92"/>
      <c r="H14" s="6">
        <v>0</v>
      </c>
      <c r="I14" s="6">
        <v>0</v>
      </c>
      <c r="J14" s="92"/>
    </row>
    <row r="15" spans="1:10" ht="17.25">
      <c r="A15" s="95" t="s">
        <v>190</v>
      </c>
      <c r="B15" s="5">
        <v>319668.16</v>
      </c>
      <c r="C15" s="6">
        <f t="shared" si="0"/>
        <v>319668.16</v>
      </c>
      <c r="D15" s="95" t="s">
        <v>191</v>
      </c>
      <c r="E15" s="5">
        <v>1243794.86</v>
      </c>
      <c r="F15" s="6">
        <f t="shared" si="1"/>
        <v>1243794.86</v>
      </c>
      <c r="G15" s="92"/>
      <c r="H15" s="6">
        <v>0</v>
      </c>
      <c r="I15" s="6">
        <v>0</v>
      </c>
      <c r="J15" s="92"/>
    </row>
    <row r="16" spans="1:10" ht="17.25">
      <c r="A16" s="95" t="s">
        <v>192</v>
      </c>
      <c r="B16" s="5">
        <v>170862.84</v>
      </c>
      <c r="C16" s="6">
        <f t="shared" si="0"/>
        <v>170862.84</v>
      </c>
      <c r="D16" s="95" t="s">
        <v>193</v>
      </c>
      <c r="E16" s="5">
        <v>62411.25</v>
      </c>
      <c r="F16" s="6">
        <f t="shared" si="1"/>
        <v>62411.25</v>
      </c>
      <c r="G16" s="92"/>
      <c r="H16" s="6">
        <v>0</v>
      </c>
      <c r="I16" s="6">
        <v>0</v>
      </c>
      <c r="J16" s="92"/>
    </row>
    <row r="17" spans="1:10" ht="17.25">
      <c r="A17" s="95" t="s">
        <v>194</v>
      </c>
      <c r="B17" s="5">
        <v>242797.52</v>
      </c>
      <c r="C17" s="6">
        <f t="shared" si="0"/>
        <v>242797.52</v>
      </c>
      <c r="D17" s="95" t="s">
        <v>195</v>
      </c>
      <c r="E17" s="5">
        <v>489896.96</v>
      </c>
      <c r="F17" s="6">
        <f t="shared" si="1"/>
        <v>489896.96</v>
      </c>
      <c r="G17" s="92"/>
      <c r="H17" s="6">
        <v>0</v>
      </c>
      <c r="I17" s="6">
        <v>0</v>
      </c>
      <c r="J17" s="92"/>
    </row>
    <row r="18" spans="1:10" ht="17.25">
      <c r="A18" s="95" t="s">
        <v>196</v>
      </c>
      <c r="B18" s="5">
        <v>37073.14</v>
      </c>
      <c r="C18" s="6">
        <f t="shared" si="0"/>
        <v>37073.14</v>
      </c>
      <c r="D18" s="95" t="s">
        <v>197</v>
      </c>
      <c r="E18" s="5">
        <v>2437778.45</v>
      </c>
      <c r="F18" s="6">
        <f t="shared" si="1"/>
        <v>2437778.45</v>
      </c>
      <c r="G18" s="92"/>
      <c r="H18" s="6">
        <v>0</v>
      </c>
      <c r="I18" s="6">
        <v>0</v>
      </c>
      <c r="J18" s="92"/>
    </row>
    <row r="19" spans="1:10" ht="17.25">
      <c r="A19" s="95" t="s">
        <v>198</v>
      </c>
      <c r="B19" s="5">
        <v>492198.97</v>
      </c>
      <c r="C19" s="6">
        <f t="shared" si="0"/>
        <v>492198.97</v>
      </c>
      <c r="D19" s="95" t="s">
        <v>199</v>
      </c>
      <c r="E19" s="5">
        <v>35470.37</v>
      </c>
      <c r="F19" s="6">
        <f t="shared" si="1"/>
        <v>35470.37</v>
      </c>
      <c r="G19" s="92"/>
      <c r="H19" s="6">
        <v>0</v>
      </c>
      <c r="I19" s="6">
        <v>0</v>
      </c>
      <c r="J19" s="92"/>
    </row>
    <row r="20" spans="1:10" ht="17.25">
      <c r="A20" s="95" t="s">
        <v>200</v>
      </c>
      <c r="B20" s="5">
        <v>854374.41</v>
      </c>
      <c r="C20" s="6">
        <f t="shared" si="0"/>
        <v>854374.41</v>
      </c>
      <c r="D20" s="95" t="s">
        <v>201</v>
      </c>
      <c r="E20" s="5">
        <v>87234.05</v>
      </c>
      <c r="F20" s="6">
        <f t="shared" si="1"/>
        <v>87234.05</v>
      </c>
      <c r="G20" s="92"/>
      <c r="H20" s="6">
        <v>0</v>
      </c>
      <c r="I20" s="6">
        <v>0</v>
      </c>
      <c r="J20" s="92"/>
    </row>
    <row r="21" spans="1:10" ht="17.25">
      <c r="A21" s="95" t="s">
        <v>202</v>
      </c>
      <c r="B21" s="5">
        <v>113332.12</v>
      </c>
      <c r="C21" s="6">
        <f t="shared" si="0"/>
        <v>113332.12</v>
      </c>
      <c r="D21" s="95" t="s">
        <v>203</v>
      </c>
      <c r="E21" s="5">
        <v>525907.63</v>
      </c>
      <c r="F21" s="6">
        <f t="shared" si="1"/>
        <v>525907.63</v>
      </c>
      <c r="G21" s="92"/>
      <c r="H21" s="6">
        <v>0</v>
      </c>
      <c r="I21" s="6">
        <v>0</v>
      </c>
      <c r="J21" s="92"/>
    </row>
    <row r="22" spans="1:10" ht="17.25">
      <c r="A22" s="95" t="s">
        <v>204</v>
      </c>
      <c r="B22" s="5">
        <v>935042.05</v>
      </c>
      <c r="C22" s="6">
        <f t="shared" si="0"/>
        <v>935042.05</v>
      </c>
      <c r="D22" s="95" t="s">
        <v>205</v>
      </c>
      <c r="E22" s="5">
        <v>206093.67</v>
      </c>
      <c r="F22" s="6">
        <f t="shared" si="1"/>
        <v>206093.67</v>
      </c>
      <c r="G22" s="92"/>
      <c r="H22" s="6">
        <v>0</v>
      </c>
      <c r="I22" s="6">
        <v>0</v>
      </c>
      <c r="J22" s="92"/>
    </row>
    <row r="23" spans="1:10" ht="17.25">
      <c r="A23" s="95" t="s">
        <v>206</v>
      </c>
      <c r="B23" s="5">
        <v>18929635.18</v>
      </c>
      <c r="C23" s="6">
        <f t="shared" si="0"/>
        <v>18929635.18</v>
      </c>
      <c r="D23" s="95" t="s">
        <v>207</v>
      </c>
      <c r="E23" s="5">
        <v>69504.17</v>
      </c>
      <c r="F23" s="6">
        <f t="shared" si="1"/>
        <v>69504.17</v>
      </c>
      <c r="G23" s="92"/>
      <c r="H23" s="6">
        <v>0</v>
      </c>
      <c r="I23" s="6">
        <v>0</v>
      </c>
      <c r="J23" s="92"/>
    </row>
    <row r="24" spans="1:10" ht="17.25">
      <c r="A24" s="95" t="s">
        <v>208</v>
      </c>
      <c r="B24" s="5">
        <v>191981.85</v>
      </c>
      <c r="C24" s="6">
        <f t="shared" si="0"/>
        <v>191981.85</v>
      </c>
      <c r="D24" s="95" t="s">
        <v>209</v>
      </c>
      <c r="E24" s="5">
        <v>68210.97</v>
      </c>
      <c r="F24" s="6">
        <f t="shared" si="1"/>
        <v>68210.97</v>
      </c>
      <c r="G24" s="92"/>
      <c r="H24" s="6">
        <v>0</v>
      </c>
      <c r="I24" s="6">
        <v>0</v>
      </c>
      <c r="J24" s="92"/>
    </row>
    <row r="25" spans="1:10" ht="17.25">
      <c r="A25" s="95" t="s">
        <v>210</v>
      </c>
      <c r="B25" s="5">
        <v>110381.15</v>
      </c>
      <c r="C25" s="6">
        <f t="shared" si="0"/>
        <v>110381.15</v>
      </c>
      <c r="D25" s="95" t="s">
        <v>211</v>
      </c>
      <c r="E25" s="5">
        <v>123603.26</v>
      </c>
      <c r="F25" s="6">
        <f t="shared" si="1"/>
        <v>123603.26</v>
      </c>
      <c r="G25" s="92"/>
      <c r="H25" s="6">
        <v>0</v>
      </c>
      <c r="I25" s="6">
        <v>0</v>
      </c>
      <c r="J25" s="92"/>
    </row>
    <row r="26" spans="1:10" ht="17.25">
      <c r="A26" s="95" t="s">
        <v>212</v>
      </c>
      <c r="B26" s="5">
        <v>803674.25</v>
      </c>
      <c r="C26" s="6">
        <f t="shared" si="0"/>
        <v>803674.25</v>
      </c>
      <c r="D26" s="95" t="s">
        <v>213</v>
      </c>
      <c r="E26" s="5">
        <v>1415625.65</v>
      </c>
      <c r="F26" s="6">
        <f t="shared" si="1"/>
        <v>1415625.65</v>
      </c>
      <c r="G26" s="92"/>
      <c r="H26" s="6">
        <v>0</v>
      </c>
      <c r="I26" s="6">
        <v>0</v>
      </c>
      <c r="J26" s="92"/>
    </row>
    <row r="27" spans="1:10" ht="17.25">
      <c r="A27" s="95" t="s">
        <v>214</v>
      </c>
      <c r="B27" s="5">
        <v>802483.65</v>
      </c>
      <c r="C27" s="6">
        <f t="shared" si="0"/>
        <v>802483.65</v>
      </c>
      <c r="D27" s="95" t="s">
        <v>215</v>
      </c>
      <c r="E27" s="5">
        <v>305039.53</v>
      </c>
      <c r="F27" s="6">
        <f t="shared" si="1"/>
        <v>305039.53</v>
      </c>
      <c r="G27" s="92"/>
      <c r="H27" s="6">
        <v>0</v>
      </c>
      <c r="I27" s="6">
        <v>0</v>
      </c>
      <c r="J27" s="92"/>
    </row>
    <row r="28" spans="1:10" ht="17.25">
      <c r="A28" s="95" t="s">
        <v>216</v>
      </c>
      <c r="B28" s="5">
        <v>209194.27</v>
      </c>
      <c r="C28" s="6">
        <f t="shared" si="0"/>
        <v>209194.27</v>
      </c>
      <c r="D28" s="95" t="s">
        <v>217</v>
      </c>
      <c r="E28" s="5">
        <v>821595.79</v>
      </c>
      <c r="F28" s="6">
        <f t="shared" si="1"/>
        <v>821595.79</v>
      </c>
      <c r="G28" s="92"/>
      <c r="H28" s="6">
        <v>0</v>
      </c>
      <c r="I28" s="6">
        <v>0</v>
      </c>
      <c r="J28" s="92"/>
    </row>
    <row r="29" spans="1:10" ht="17.25">
      <c r="A29" s="95" t="s">
        <v>218</v>
      </c>
      <c r="B29" s="5">
        <v>182080.76</v>
      </c>
      <c r="C29" s="6">
        <f t="shared" si="0"/>
        <v>182080.76</v>
      </c>
      <c r="D29" s="95" t="s">
        <v>219</v>
      </c>
      <c r="E29" s="5">
        <v>691630.32</v>
      </c>
      <c r="F29" s="6">
        <f t="shared" si="1"/>
        <v>691630.32</v>
      </c>
      <c r="G29" s="92"/>
      <c r="H29" s="6">
        <v>0</v>
      </c>
      <c r="I29" s="6">
        <v>0</v>
      </c>
      <c r="J29" s="92"/>
    </row>
    <row r="30" spans="1:10" ht="17.25">
      <c r="A30" s="95" t="s">
        <v>220</v>
      </c>
      <c r="B30" s="5">
        <v>465965.33</v>
      </c>
      <c r="C30" s="6">
        <f t="shared" si="0"/>
        <v>465965.33</v>
      </c>
      <c r="D30" s="95" t="s">
        <v>221</v>
      </c>
      <c r="E30" s="5">
        <v>3237810.96</v>
      </c>
      <c r="F30" s="6">
        <f t="shared" si="1"/>
        <v>3237810.96</v>
      </c>
      <c r="G30" s="92"/>
      <c r="H30" s="6">
        <v>0</v>
      </c>
      <c r="I30" s="6">
        <v>0</v>
      </c>
      <c r="J30" s="92"/>
    </row>
    <row r="31" spans="1:10" ht="17.25">
      <c r="A31" s="95" t="s">
        <v>222</v>
      </c>
      <c r="B31" s="5">
        <v>675728.49</v>
      </c>
      <c r="C31" s="6">
        <f t="shared" si="0"/>
        <v>675728.49</v>
      </c>
      <c r="D31" s="95" t="s">
        <v>223</v>
      </c>
      <c r="E31" s="5">
        <v>223041.86</v>
      </c>
      <c r="F31" s="6">
        <f t="shared" si="1"/>
        <v>223041.86</v>
      </c>
      <c r="G31" s="92"/>
      <c r="H31" s="6">
        <v>0</v>
      </c>
      <c r="I31" s="6">
        <v>0</v>
      </c>
      <c r="J31" s="92"/>
    </row>
    <row r="32" spans="1:10" ht="17.25">
      <c r="A32" s="95" t="s">
        <v>224</v>
      </c>
      <c r="B32" s="5">
        <v>409886</v>
      </c>
      <c r="C32" s="6">
        <f t="shared" si="0"/>
        <v>409886</v>
      </c>
      <c r="D32" s="95" t="s">
        <v>225</v>
      </c>
      <c r="E32" s="5">
        <v>107090.78</v>
      </c>
      <c r="F32" s="6">
        <f t="shared" si="1"/>
        <v>107090.78</v>
      </c>
      <c r="G32" s="92"/>
      <c r="H32" s="6">
        <v>0</v>
      </c>
      <c r="I32" s="6">
        <v>0</v>
      </c>
      <c r="J32" s="92"/>
    </row>
    <row r="33" spans="1:10" ht="17.25">
      <c r="A33" s="95" t="s">
        <v>226</v>
      </c>
      <c r="B33" s="5">
        <v>141013.88</v>
      </c>
      <c r="C33" s="6">
        <f t="shared" si="0"/>
        <v>141013.88</v>
      </c>
      <c r="D33" s="95" t="s">
        <v>227</v>
      </c>
      <c r="E33" s="5">
        <v>4073061.46</v>
      </c>
      <c r="F33" s="6">
        <f t="shared" si="1"/>
        <v>4073061.46</v>
      </c>
      <c r="G33" s="92"/>
      <c r="H33" s="6">
        <v>0</v>
      </c>
      <c r="I33" s="6">
        <v>0</v>
      </c>
      <c r="J33" s="92"/>
    </row>
    <row r="34" spans="1:10" ht="17.25">
      <c r="A34" s="95" t="s">
        <v>228</v>
      </c>
      <c r="B34" s="5">
        <v>829855.13</v>
      </c>
      <c r="C34" s="6">
        <f t="shared" si="0"/>
        <v>829855.13</v>
      </c>
      <c r="D34" s="95" t="s">
        <v>229</v>
      </c>
      <c r="E34" s="5">
        <v>20082181.08</v>
      </c>
      <c r="F34" s="6">
        <f t="shared" si="1"/>
        <v>20082181.08</v>
      </c>
      <c r="G34" s="92"/>
      <c r="H34" s="6">
        <v>0</v>
      </c>
      <c r="I34" s="6">
        <v>0</v>
      </c>
      <c r="J34" s="92"/>
    </row>
    <row r="35" spans="1:10" ht="17.25">
      <c r="A35" s="95" t="s">
        <v>230</v>
      </c>
      <c r="B35" s="5">
        <v>98015.83</v>
      </c>
      <c r="C35" s="6">
        <f t="shared" si="0"/>
        <v>98015.83</v>
      </c>
      <c r="D35" s="95" t="s">
        <v>231</v>
      </c>
      <c r="E35" s="5">
        <v>203225.18</v>
      </c>
      <c r="F35" s="6">
        <f t="shared" si="1"/>
        <v>203225.18</v>
      </c>
      <c r="G35" s="92"/>
      <c r="H35" s="6">
        <v>0</v>
      </c>
      <c r="I35" s="6">
        <v>0</v>
      </c>
      <c r="J35" s="92"/>
    </row>
    <row r="36" spans="1:10" ht="17.25">
      <c r="A36" s="95" t="s">
        <v>232</v>
      </c>
      <c r="B36" s="5">
        <v>1325956.43</v>
      </c>
      <c r="C36" s="6">
        <f t="shared" si="0"/>
        <v>1325956.43</v>
      </c>
      <c r="D36" s="95" t="s">
        <v>233</v>
      </c>
      <c r="E36" s="5">
        <v>97302.2</v>
      </c>
      <c r="F36" s="6">
        <f t="shared" si="1"/>
        <v>97302.2</v>
      </c>
      <c r="G36" s="92"/>
      <c r="H36" s="6">
        <v>0</v>
      </c>
      <c r="I36" s="6">
        <v>0</v>
      </c>
      <c r="J36" s="92"/>
    </row>
    <row r="37" spans="1:10" ht="17.25">
      <c r="A37" s="95" t="s">
        <v>234</v>
      </c>
      <c r="B37" s="5">
        <v>7172073.06</v>
      </c>
      <c r="C37" s="6">
        <f aca="true" t="shared" si="2" ref="C37:C53">B37+H37</f>
        <v>7172073.06</v>
      </c>
      <c r="D37" s="95" t="s">
        <v>235</v>
      </c>
      <c r="E37" s="5">
        <v>3361257.34</v>
      </c>
      <c r="F37" s="6">
        <f t="shared" si="1"/>
        <v>3361257.34</v>
      </c>
      <c r="G37" s="92"/>
      <c r="H37" s="6">
        <v>0</v>
      </c>
      <c r="I37" s="6">
        <v>0</v>
      </c>
      <c r="J37" s="92"/>
    </row>
    <row r="38" spans="1:10" ht="17.25">
      <c r="A38" s="95" t="s">
        <v>236</v>
      </c>
      <c r="B38" s="5">
        <v>23190.96</v>
      </c>
      <c r="C38" s="6">
        <f t="shared" si="2"/>
        <v>23190.96</v>
      </c>
      <c r="D38" s="95" t="s">
        <v>237</v>
      </c>
      <c r="E38" s="5">
        <v>1626544.61</v>
      </c>
      <c r="F38" s="6">
        <f t="shared" si="1"/>
        <v>1626544.61</v>
      </c>
      <c r="G38" s="92"/>
      <c r="H38" s="6">
        <v>0</v>
      </c>
      <c r="I38" s="6">
        <v>0</v>
      </c>
      <c r="J38" s="92"/>
    </row>
    <row r="39" spans="1:10" ht="17.25">
      <c r="A39" s="95" t="s">
        <v>238</v>
      </c>
      <c r="B39" s="5">
        <v>219868</v>
      </c>
      <c r="C39" s="6">
        <f t="shared" si="2"/>
        <v>219868</v>
      </c>
      <c r="D39" s="95" t="s">
        <v>239</v>
      </c>
      <c r="E39" s="5">
        <v>439556.31</v>
      </c>
      <c r="F39" s="6">
        <f t="shared" si="1"/>
        <v>439556.31</v>
      </c>
      <c r="G39" s="92"/>
      <c r="H39" s="6">
        <v>0</v>
      </c>
      <c r="I39" s="6">
        <v>0</v>
      </c>
      <c r="J39" s="92"/>
    </row>
    <row r="40" spans="1:10" ht="17.25">
      <c r="A40" s="95" t="s">
        <v>240</v>
      </c>
      <c r="B40" s="5">
        <v>409047.48</v>
      </c>
      <c r="C40" s="6">
        <f t="shared" si="2"/>
        <v>409047.48</v>
      </c>
      <c r="D40" s="95" t="s">
        <v>241</v>
      </c>
      <c r="E40" s="5">
        <v>55562.33</v>
      </c>
      <c r="F40" s="6">
        <f t="shared" si="1"/>
        <v>55562.33</v>
      </c>
      <c r="G40" s="92"/>
      <c r="H40" s="6">
        <v>0</v>
      </c>
      <c r="I40" s="6">
        <v>0</v>
      </c>
      <c r="J40" s="92"/>
    </row>
    <row r="41" spans="1:10" ht="17.25">
      <c r="A41" s="95" t="s">
        <v>242</v>
      </c>
      <c r="B41" s="5">
        <v>546106.13</v>
      </c>
      <c r="C41" s="6">
        <f t="shared" si="2"/>
        <v>546106.13</v>
      </c>
      <c r="D41" s="95" t="s">
        <v>243</v>
      </c>
      <c r="E41" s="5">
        <v>181321.11</v>
      </c>
      <c r="F41" s="6">
        <f t="shared" si="1"/>
        <v>181321.11</v>
      </c>
      <c r="G41" s="92"/>
      <c r="H41" s="6">
        <v>0</v>
      </c>
      <c r="I41" s="6">
        <v>0</v>
      </c>
      <c r="J41" s="92"/>
    </row>
    <row r="42" spans="1:10" ht="17.25">
      <c r="A42" s="95" t="s">
        <v>244</v>
      </c>
      <c r="B42" s="5">
        <v>230595.02</v>
      </c>
      <c r="C42" s="6">
        <f t="shared" si="2"/>
        <v>230595.02</v>
      </c>
      <c r="D42" s="95" t="s">
        <v>245</v>
      </c>
      <c r="E42" s="5">
        <v>90774.2</v>
      </c>
      <c r="F42" s="6">
        <f t="shared" si="1"/>
        <v>90774.2</v>
      </c>
      <c r="G42" s="92"/>
      <c r="H42" s="6">
        <v>0</v>
      </c>
      <c r="I42" s="6">
        <v>0</v>
      </c>
      <c r="J42" s="92"/>
    </row>
    <row r="43" spans="1:10" ht="17.25">
      <c r="A43" s="95" t="s">
        <v>246</v>
      </c>
      <c r="B43" s="5">
        <v>424297.79</v>
      </c>
      <c r="C43" s="6">
        <f t="shared" si="2"/>
        <v>424297.79</v>
      </c>
      <c r="D43" s="95" t="s">
        <v>247</v>
      </c>
      <c r="E43" s="5">
        <v>42703.06</v>
      </c>
      <c r="F43" s="6">
        <f t="shared" si="1"/>
        <v>42703.06</v>
      </c>
      <c r="G43" s="92"/>
      <c r="H43" s="6">
        <v>0</v>
      </c>
      <c r="I43" s="6">
        <v>0</v>
      </c>
      <c r="J43" s="92"/>
    </row>
    <row r="44" spans="1:10" ht="17.25">
      <c r="A44" s="95" t="s">
        <v>248</v>
      </c>
      <c r="B44" s="5">
        <v>543538.8</v>
      </c>
      <c r="C44" s="6">
        <f t="shared" si="2"/>
        <v>543538.8</v>
      </c>
      <c r="D44" s="95" t="s">
        <v>249</v>
      </c>
      <c r="E44" s="5">
        <v>524266.25</v>
      </c>
      <c r="F44" s="6">
        <f t="shared" si="1"/>
        <v>524266.25</v>
      </c>
      <c r="G44" s="92"/>
      <c r="H44" s="6">
        <v>0</v>
      </c>
      <c r="I44" s="6">
        <v>0</v>
      </c>
      <c r="J44" s="92"/>
    </row>
    <row r="45" spans="1:10" ht="17.25">
      <c r="A45" s="95" t="s">
        <v>250</v>
      </c>
      <c r="B45" s="5">
        <v>135379.34</v>
      </c>
      <c r="C45" s="6">
        <f t="shared" si="2"/>
        <v>135379.34</v>
      </c>
      <c r="D45" s="95" t="s">
        <v>251</v>
      </c>
      <c r="E45" s="5">
        <v>2585220.36</v>
      </c>
      <c r="F45" s="6">
        <f t="shared" si="1"/>
        <v>2585220.36</v>
      </c>
      <c r="G45" s="92"/>
      <c r="H45" s="6">
        <v>0</v>
      </c>
      <c r="I45" s="6">
        <v>0</v>
      </c>
      <c r="J45" s="92"/>
    </row>
    <row r="46" spans="1:10" ht="17.25">
      <c r="A46" s="95" t="s">
        <v>252</v>
      </c>
      <c r="B46" s="5">
        <v>63275.2</v>
      </c>
      <c r="C46" s="6">
        <f t="shared" si="2"/>
        <v>63275.2</v>
      </c>
      <c r="D46" s="95" t="s">
        <v>253</v>
      </c>
      <c r="E46" s="5">
        <v>142298.29</v>
      </c>
      <c r="F46" s="6">
        <f t="shared" si="1"/>
        <v>142298.29</v>
      </c>
      <c r="G46" s="92"/>
      <c r="H46" s="6">
        <v>0</v>
      </c>
      <c r="I46" s="6">
        <v>0</v>
      </c>
      <c r="J46" s="92"/>
    </row>
    <row r="47" spans="1:10" ht="17.25">
      <c r="A47" s="95" t="s">
        <v>254</v>
      </c>
      <c r="B47" s="5">
        <v>232353.54</v>
      </c>
      <c r="C47" s="6">
        <f t="shared" si="2"/>
        <v>232353.54</v>
      </c>
      <c r="D47" s="95" t="s">
        <v>255</v>
      </c>
      <c r="E47" s="5">
        <v>439177.39</v>
      </c>
      <c r="F47" s="6">
        <f t="shared" si="1"/>
        <v>439177.39</v>
      </c>
      <c r="G47" s="92"/>
      <c r="H47" s="6">
        <v>0</v>
      </c>
      <c r="I47" s="6">
        <v>0</v>
      </c>
      <c r="J47" s="92"/>
    </row>
    <row r="48" spans="1:10" ht="17.25">
      <c r="A48" s="95" t="s">
        <v>256</v>
      </c>
      <c r="B48" s="5">
        <v>44281.68</v>
      </c>
      <c r="C48" s="6">
        <f t="shared" si="2"/>
        <v>44281.68</v>
      </c>
      <c r="D48" s="95" t="s">
        <v>257</v>
      </c>
      <c r="E48" s="5">
        <v>256171.95</v>
      </c>
      <c r="F48" s="6">
        <f t="shared" si="1"/>
        <v>256171.95</v>
      </c>
      <c r="G48" s="92"/>
      <c r="H48" s="6">
        <v>0</v>
      </c>
      <c r="I48" s="6">
        <v>0</v>
      </c>
      <c r="J48" s="92"/>
    </row>
    <row r="49" spans="1:10" ht="17.25">
      <c r="A49" s="95" t="s">
        <v>258</v>
      </c>
      <c r="B49" s="5">
        <v>481661.38</v>
      </c>
      <c r="C49" s="6">
        <f t="shared" si="2"/>
        <v>481661.38</v>
      </c>
      <c r="D49" s="95" t="s">
        <v>259</v>
      </c>
      <c r="E49" s="5">
        <v>3219160.53</v>
      </c>
      <c r="F49" s="6">
        <f t="shared" si="1"/>
        <v>3219160.53</v>
      </c>
      <c r="G49" s="92"/>
      <c r="H49" s="6">
        <v>0</v>
      </c>
      <c r="I49" s="6">
        <v>0</v>
      </c>
      <c r="J49" s="92"/>
    </row>
    <row r="50" spans="1:10" ht="17.25">
      <c r="A50" s="95" t="s">
        <v>260</v>
      </c>
      <c r="B50" s="5">
        <v>90687.85</v>
      </c>
      <c r="C50" s="6">
        <f t="shared" si="2"/>
        <v>90687.85</v>
      </c>
      <c r="D50" s="95" t="s">
        <v>261</v>
      </c>
      <c r="E50" s="5">
        <v>1280350.41</v>
      </c>
      <c r="F50" s="6">
        <f t="shared" si="1"/>
        <v>1280350.41</v>
      </c>
      <c r="G50" s="92"/>
      <c r="H50" s="6">
        <v>0</v>
      </c>
      <c r="I50" s="6">
        <v>0</v>
      </c>
      <c r="J50" s="92"/>
    </row>
    <row r="51" spans="1:10" ht="17.25">
      <c r="A51" s="95" t="s">
        <v>262</v>
      </c>
      <c r="B51" s="5">
        <v>10248186.78</v>
      </c>
      <c r="C51" s="6">
        <f t="shared" si="2"/>
        <v>10248186.78</v>
      </c>
      <c r="D51" s="95" t="s">
        <v>263</v>
      </c>
      <c r="E51" s="5">
        <v>10495885.41</v>
      </c>
      <c r="F51" s="6">
        <f t="shared" si="1"/>
        <v>10495885.41</v>
      </c>
      <c r="G51" s="92"/>
      <c r="H51" s="6">
        <v>0</v>
      </c>
      <c r="I51" s="6">
        <v>0</v>
      </c>
      <c r="J51" s="92"/>
    </row>
    <row r="52" spans="1:10" ht="17.25">
      <c r="A52" s="95" t="s">
        <v>264</v>
      </c>
      <c r="B52" s="5">
        <v>64881.87</v>
      </c>
      <c r="C52" s="6">
        <f t="shared" si="2"/>
        <v>64881.87</v>
      </c>
      <c r="D52" s="95"/>
      <c r="E52" s="96"/>
      <c r="F52" s="5" t="s">
        <v>10</v>
      </c>
      <c r="G52" s="92"/>
      <c r="H52" s="6">
        <v>0</v>
      </c>
      <c r="I52" s="97"/>
      <c r="J52" s="88"/>
    </row>
    <row r="53" spans="1:10" ht="17.25">
      <c r="A53" s="95" t="s">
        <v>265</v>
      </c>
      <c r="B53" s="5">
        <v>284645.93</v>
      </c>
      <c r="C53" s="6">
        <f t="shared" si="2"/>
        <v>284645.93</v>
      </c>
      <c r="D53" s="98" t="s">
        <v>266</v>
      </c>
      <c r="E53" s="99">
        <f>SUM(B5:B53)+SUM(E5:E51)</f>
        <v>124243167.93</v>
      </c>
      <c r="F53" s="100">
        <f>SUM(C5:C53)+SUM(F5:F51)</f>
        <v>124243167.93</v>
      </c>
      <c r="G53" s="92"/>
      <c r="H53" s="6">
        <v>0</v>
      </c>
      <c r="I53" s="101">
        <f>SUM(H5:H53)+SUM(I5:I51)</f>
        <v>0</v>
      </c>
      <c r="J53" s="88"/>
    </row>
    <row r="54" spans="1:10" ht="12.75">
      <c r="A54" s="18"/>
      <c r="B54" s="18"/>
      <c r="C54" s="18"/>
      <c r="D54" s="18"/>
      <c r="E54" s="18"/>
      <c r="F54" s="102" t="s">
        <v>10</v>
      </c>
      <c r="G54" s="88"/>
      <c r="H54" s="18"/>
      <c r="I54" s="88"/>
      <c r="J54" s="88"/>
    </row>
    <row r="55" spans="1:10" ht="12.75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ht="12.75">
      <c r="A56" s="88"/>
      <c r="B56" s="88"/>
      <c r="C56" s="88"/>
      <c r="D56" s="88"/>
      <c r="E56" s="88"/>
      <c r="F56" s="103">
        <f>I53+E53</f>
        <v>124243167.93</v>
      </c>
      <c r="G56" s="88"/>
      <c r="H56" s="88"/>
      <c r="I56" s="88"/>
      <c r="J56" s="88"/>
    </row>
    <row r="57" spans="1:10" ht="12.75">
      <c r="A57" s="88"/>
      <c r="B57" s="88"/>
      <c r="C57" s="88"/>
      <c r="D57" s="88"/>
      <c r="E57" s="88"/>
      <c r="F57" s="88"/>
      <c r="G57" s="88"/>
      <c r="H57" s="88"/>
      <c r="I57" s="88"/>
      <c r="J57" s="88"/>
    </row>
    <row r="58" spans="1:10" ht="12.75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t="12.75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0" ht="12.75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t="12.75">
      <c r="A61" s="93" t="s">
        <v>48</v>
      </c>
      <c r="B61" s="88"/>
      <c r="C61" s="88"/>
      <c r="D61" s="88"/>
      <c r="E61" s="88"/>
      <c r="F61" s="88"/>
      <c r="G61" s="88"/>
      <c r="H61" s="88"/>
      <c r="I61" s="88"/>
      <c r="J61" s="88"/>
    </row>
    <row r="62" spans="1:9" ht="12.75">
      <c r="A62" s="104" t="s">
        <v>267</v>
      </c>
      <c r="H62" s="88"/>
      <c r="I62" s="88"/>
    </row>
    <row r="63" spans="1:9" ht="12.75">
      <c r="A63" s="104" t="s">
        <v>268</v>
      </c>
      <c r="H63" s="88"/>
      <c r="I63" s="88"/>
    </row>
    <row r="64" spans="1:9" ht="12.75">
      <c r="A64" s="104" t="s">
        <v>269</v>
      </c>
      <c r="H64" s="88"/>
      <c r="I64" s="88"/>
    </row>
    <row r="65" spans="1:9" ht="12.75">
      <c r="A65" s="104" t="s">
        <v>270</v>
      </c>
      <c r="H65" s="88"/>
      <c r="I65" s="88"/>
    </row>
  </sheetData>
  <sheetProtection/>
  <printOptions/>
  <pageMargins left="0.75" right="0.26944444444444443" top="0.5" bottom="0.25" header="0.5" footer="0.5"/>
  <pageSetup orientation="portrait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showOutlineSymbols="0" zoomScale="87" zoomScaleNormal="87" zoomScalePageLayoutView="0" workbookViewId="0" topLeftCell="A1">
      <selection activeCell="B60" sqref="B60"/>
    </sheetView>
  </sheetViews>
  <sheetFormatPr defaultColWidth="12.421875" defaultRowHeight="12.75"/>
  <cols>
    <col min="1" max="1" width="43.28125" style="57" customWidth="1"/>
    <col min="2" max="2" width="16.28125" style="57" customWidth="1"/>
    <col min="3" max="3" width="13.7109375" style="57" customWidth="1"/>
    <col min="4" max="16384" width="12.421875" style="57" customWidth="1"/>
  </cols>
  <sheetData>
    <row r="1" spans="1:4" ht="15">
      <c r="A1" s="54" t="s">
        <v>112</v>
      </c>
      <c r="B1" s="55"/>
      <c r="C1" s="55"/>
      <c r="D1" s="56"/>
    </row>
    <row r="2" spans="1:4" ht="15">
      <c r="A2" s="58" t="s">
        <v>113</v>
      </c>
      <c r="B2" s="55"/>
      <c r="C2" s="55"/>
      <c r="D2" s="56"/>
    </row>
    <row r="3" spans="1:4" ht="15">
      <c r="A3" s="58" t="s">
        <v>114</v>
      </c>
      <c r="B3" s="55"/>
      <c r="C3" s="59"/>
      <c r="D3" s="56"/>
    </row>
    <row r="4" spans="1:4" ht="15">
      <c r="A4" s="60"/>
      <c r="B4" s="61"/>
      <c r="C4" s="61" t="s">
        <v>115</v>
      </c>
      <c r="D4" s="56"/>
    </row>
    <row r="5" spans="1:4" ht="15">
      <c r="A5" s="62"/>
      <c r="B5" s="63" t="s">
        <v>60</v>
      </c>
      <c r="C5" s="64"/>
      <c r="D5" s="65"/>
    </row>
    <row r="6" spans="1:4" ht="15">
      <c r="A6" s="66" t="s">
        <v>61</v>
      </c>
      <c r="B6" s="62"/>
      <c r="C6" s="67" t="s">
        <v>62</v>
      </c>
      <c r="D6" s="65"/>
    </row>
    <row r="7" spans="1:4" ht="15">
      <c r="A7" s="66"/>
      <c r="B7" s="68" t="s">
        <v>63</v>
      </c>
      <c r="C7" s="69" t="s">
        <v>64</v>
      </c>
      <c r="D7" s="65"/>
    </row>
    <row r="8" spans="1:4" ht="15">
      <c r="A8" s="70" t="s">
        <v>116</v>
      </c>
      <c r="B8" s="71"/>
      <c r="C8" s="72"/>
      <c r="D8" s="65"/>
    </row>
    <row r="9" spans="1:4" ht="15">
      <c r="A9" s="66" t="s">
        <v>117</v>
      </c>
      <c r="B9" s="73"/>
      <c r="C9" s="74"/>
      <c r="D9" s="65"/>
    </row>
    <row r="10" spans="1:4" ht="15">
      <c r="A10" s="66" t="s">
        <v>118</v>
      </c>
      <c r="B10" s="73">
        <v>17562467</v>
      </c>
      <c r="C10" s="74">
        <v>0.0449</v>
      </c>
      <c r="D10" s="65"/>
    </row>
    <row r="11" spans="1:4" ht="15">
      <c r="A11" s="70" t="s">
        <v>119</v>
      </c>
      <c r="B11" s="71">
        <v>398293</v>
      </c>
      <c r="C11" s="72">
        <v>0.001</v>
      </c>
      <c r="D11" s="65"/>
    </row>
    <row r="12" spans="1:4" ht="15">
      <c r="A12" s="70" t="s">
        <v>120</v>
      </c>
      <c r="B12" s="71">
        <v>2511252</v>
      </c>
      <c r="C12" s="72">
        <v>0.0064</v>
      </c>
      <c r="D12" s="65"/>
    </row>
    <row r="13" spans="1:4" ht="15">
      <c r="A13" s="70" t="s">
        <v>121</v>
      </c>
      <c r="B13" s="71">
        <v>1077773</v>
      </c>
      <c r="C13" s="72">
        <v>0.0028</v>
      </c>
      <c r="D13" s="65"/>
    </row>
    <row r="14" spans="1:4" ht="15">
      <c r="A14" s="70" t="s">
        <v>122</v>
      </c>
      <c r="B14" s="71">
        <v>1436204</v>
      </c>
      <c r="C14" s="72">
        <v>0.0037</v>
      </c>
      <c r="D14" s="65"/>
    </row>
    <row r="15" spans="1:4" ht="15">
      <c r="A15" s="70" t="s">
        <v>87</v>
      </c>
      <c r="B15" s="75">
        <v>22985988</v>
      </c>
      <c r="C15" s="76">
        <v>0.0587</v>
      </c>
      <c r="D15" s="65"/>
    </row>
    <row r="16" spans="1:4" ht="15">
      <c r="A16" s="77" t="s">
        <v>123</v>
      </c>
      <c r="B16" s="78"/>
      <c r="C16" s="79"/>
      <c r="D16" s="65"/>
    </row>
    <row r="17" spans="1:4" ht="15">
      <c r="A17" s="66" t="s">
        <v>124</v>
      </c>
      <c r="B17" s="73">
        <v>31846670</v>
      </c>
      <c r="C17" s="74">
        <v>0.0814</v>
      </c>
      <c r="D17" s="65"/>
    </row>
    <row r="18" spans="1:4" ht="15">
      <c r="A18" s="70" t="s">
        <v>125</v>
      </c>
      <c r="B18" s="71">
        <v>4723176</v>
      </c>
      <c r="C18" s="72">
        <v>0.0121</v>
      </c>
      <c r="D18" s="65"/>
    </row>
    <row r="19" spans="1:4" ht="15">
      <c r="A19" s="70" t="s">
        <v>126</v>
      </c>
      <c r="B19" s="71">
        <v>3809284</v>
      </c>
      <c r="C19" s="72">
        <v>0.0097</v>
      </c>
      <c r="D19" s="65"/>
    </row>
    <row r="20" spans="1:4" ht="15">
      <c r="A20" s="70" t="s">
        <v>87</v>
      </c>
      <c r="B20" s="75">
        <v>40379130</v>
      </c>
      <c r="C20" s="76">
        <v>0.1032</v>
      </c>
      <c r="D20" s="65"/>
    </row>
    <row r="21" spans="1:4" ht="15">
      <c r="A21" s="77" t="s">
        <v>127</v>
      </c>
      <c r="B21" s="78"/>
      <c r="C21" s="79"/>
      <c r="D21" s="65"/>
    </row>
    <row r="22" spans="1:4" ht="15">
      <c r="A22" s="66" t="s">
        <v>128</v>
      </c>
      <c r="B22" s="73">
        <v>36445118</v>
      </c>
      <c r="C22" s="74">
        <v>0.0931</v>
      </c>
      <c r="D22" s="65"/>
    </row>
    <row r="23" spans="1:4" ht="15">
      <c r="A23" s="70" t="s">
        <v>129</v>
      </c>
      <c r="B23" s="71">
        <v>111416</v>
      </c>
      <c r="C23" s="72">
        <v>0.0003</v>
      </c>
      <c r="D23" s="65"/>
    </row>
    <row r="24" spans="1:4" ht="15">
      <c r="A24" s="70" t="s">
        <v>130</v>
      </c>
      <c r="B24" s="71">
        <v>337705</v>
      </c>
      <c r="C24" s="72">
        <v>0.0009</v>
      </c>
      <c r="D24" s="65"/>
    </row>
    <row r="25" spans="1:4" ht="15">
      <c r="A25" s="70" t="s">
        <v>131</v>
      </c>
      <c r="B25" s="71">
        <v>95832</v>
      </c>
      <c r="C25" s="72">
        <v>0.0002</v>
      </c>
      <c r="D25" s="65"/>
    </row>
    <row r="26" spans="1:4" ht="15">
      <c r="A26" s="70" t="s">
        <v>132</v>
      </c>
      <c r="B26" s="71">
        <v>9117</v>
      </c>
      <c r="C26" s="72">
        <v>0</v>
      </c>
      <c r="D26" s="65"/>
    </row>
    <row r="27" spans="1:4" ht="15">
      <c r="A27" s="70" t="s">
        <v>133</v>
      </c>
      <c r="B27" s="71">
        <v>297977</v>
      </c>
      <c r="C27" s="72">
        <v>0.0008</v>
      </c>
      <c r="D27" s="65"/>
    </row>
    <row r="28" spans="1:4" ht="15">
      <c r="A28" s="70" t="s">
        <v>134</v>
      </c>
      <c r="B28" s="71">
        <v>953543</v>
      </c>
      <c r="C28" s="72">
        <v>0.0024</v>
      </c>
      <c r="D28" s="65"/>
    </row>
    <row r="29" spans="1:4" ht="15">
      <c r="A29" s="70" t="s">
        <v>87</v>
      </c>
      <c r="B29" s="75">
        <v>38250709</v>
      </c>
      <c r="C29" s="76">
        <v>0.0978</v>
      </c>
      <c r="D29" s="65"/>
    </row>
    <row r="30" spans="1:4" ht="15">
      <c r="A30" s="77" t="s">
        <v>135</v>
      </c>
      <c r="B30" s="78"/>
      <c r="C30" s="79"/>
      <c r="D30" s="65"/>
    </row>
    <row r="31" spans="1:4" ht="15">
      <c r="A31" s="66" t="s">
        <v>136</v>
      </c>
      <c r="B31" s="73">
        <v>35217023</v>
      </c>
      <c r="C31" s="74">
        <v>0.09</v>
      </c>
      <c r="D31" s="65"/>
    </row>
    <row r="32" spans="1:4" ht="15">
      <c r="A32" s="70" t="s">
        <v>137</v>
      </c>
      <c r="B32" s="71">
        <v>7105603</v>
      </c>
      <c r="C32" s="72">
        <v>0.0182</v>
      </c>
      <c r="D32" s="65"/>
    </row>
    <row r="33" spans="1:4" ht="15">
      <c r="A33" s="70" t="s">
        <v>138</v>
      </c>
      <c r="B33" s="71">
        <v>5964464</v>
      </c>
      <c r="C33" s="72">
        <v>0.0152</v>
      </c>
      <c r="D33" s="65"/>
    </row>
    <row r="34" spans="1:4" ht="15">
      <c r="A34" s="70" t="s">
        <v>139</v>
      </c>
      <c r="B34" s="71">
        <v>3966170</v>
      </c>
      <c r="C34" s="72">
        <v>0.0101</v>
      </c>
      <c r="D34" s="65"/>
    </row>
    <row r="35" spans="1:4" ht="15">
      <c r="A35" s="70" t="s">
        <v>140</v>
      </c>
      <c r="B35" s="71">
        <v>407073</v>
      </c>
      <c r="C35" s="72">
        <v>0.001</v>
      </c>
      <c r="D35" s="65"/>
    </row>
    <row r="36" spans="1:4" ht="15">
      <c r="A36" s="70" t="s">
        <v>141</v>
      </c>
      <c r="B36" s="71">
        <v>122446</v>
      </c>
      <c r="C36" s="72">
        <v>0.0003</v>
      </c>
      <c r="D36" s="65"/>
    </row>
    <row r="37" spans="1:4" ht="15">
      <c r="A37" s="70" t="s">
        <v>142</v>
      </c>
      <c r="B37" s="71">
        <v>249943</v>
      </c>
      <c r="C37" s="72">
        <v>0.0006</v>
      </c>
      <c r="D37" s="65"/>
    </row>
    <row r="38" spans="1:4" ht="15">
      <c r="A38" s="70" t="s">
        <v>143</v>
      </c>
      <c r="B38" s="71">
        <v>2937071</v>
      </c>
      <c r="C38" s="72">
        <v>0.0075</v>
      </c>
      <c r="D38" s="65"/>
    </row>
    <row r="39" spans="1:4" ht="15">
      <c r="A39" s="70" t="s">
        <v>87</v>
      </c>
      <c r="B39" s="75">
        <v>55969792</v>
      </c>
      <c r="C39" s="76">
        <v>0.1431</v>
      </c>
      <c r="D39" s="65"/>
    </row>
    <row r="40" spans="1:4" ht="15">
      <c r="A40" s="77" t="s">
        <v>144</v>
      </c>
      <c r="B40" s="78"/>
      <c r="C40" s="79"/>
      <c r="D40" s="65"/>
    </row>
    <row r="41" spans="1:4" ht="15">
      <c r="A41" s="66" t="s">
        <v>145</v>
      </c>
      <c r="B41" s="73">
        <v>1057893</v>
      </c>
      <c r="C41" s="74">
        <v>0.0027</v>
      </c>
      <c r="D41" s="65"/>
    </row>
    <row r="42" spans="1:4" ht="15">
      <c r="A42" s="70" t="s">
        <v>146</v>
      </c>
      <c r="B42" s="71">
        <v>1911322</v>
      </c>
      <c r="C42" s="72">
        <v>0.0049</v>
      </c>
      <c r="D42" s="65"/>
    </row>
    <row r="43" spans="1:4" ht="15">
      <c r="A43" s="70" t="s">
        <v>147</v>
      </c>
      <c r="B43" s="71">
        <v>683127</v>
      </c>
      <c r="C43" s="72">
        <v>0.0017</v>
      </c>
      <c r="D43" s="65"/>
    </row>
    <row r="44" spans="1:4" ht="15">
      <c r="A44" s="70" t="s">
        <v>148</v>
      </c>
      <c r="B44" s="71">
        <v>405065</v>
      </c>
      <c r="C44" s="72">
        <v>0.001</v>
      </c>
      <c r="D44" s="65"/>
    </row>
    <row r="45" spans="1:4" ht="15">
      <c r="A45" s="70" t="s">
        <v>149</v>
      </c>
      <c r="B45" s="71">
        <v>4860398</v>
      </c>
      <c r="C45" s="72">
        <v>0.0124</v>
      </c>
      <c r="D45" s="65"/>
    </row>
    <row r="46" spans="1:4" ht="15">
      <c r="A46" s="70" t="s">
        <v>150</v>
      </c>
      <c r="B46" s="71">
        <v>1858853</v>
      </c>
      <c r="C46" s="72">
        <v>0.0048</v>
      </c>
      <c r="D46" s="65"/>
    </row>
    <row r="47" spans="1:4" ht="15">
      <c r="A47" s="70" t="s">
        <v>151</v>
      </c>
      <c r="B47" s="71">
        <v>1638359</v>
      </c>
      <c r="C47" s="72">
        <v>0.0042</v>
      </c>
      <c r="D47" s="65"/>
    </row>
    <row r="48" spans="1:4" ht="15">
      <c r="A48" s="70" t="s">
        <v>87</v>
      </c>
      <c r="B48" s="80">
        <v>12415017</v>
      </c>
      <c r="C48" s="76">
        <v>0.0317</v>
      </c>
      <c r="D48" s="65"/>
    </row>
    <row r="49" spans="1:4" ht="15">
      <c r="A49" s="77" t="s">
        <v>152</v>
      </c>
      <c r="B49" s="78"/>
      <c r="C49" s="79"/>
      <c r="D49" s="65"/>
    </row>
    <row r="50" spans="1:4" ht="15">
      <c r="A50" s="66" t="s">
        <v>153</v>
      </c>
      <c r="B50" s="73">
        <v>4681276</v>
      </c>
      <c r="C50" s="74">
        <v>0.012</v>
      </c>
      <c r="D50" s="65"/>
    </row>
    <row r="51" spans="1:4" ht="15">
      <c r="A51" s="70" t="s">
        <v>154</v>
      </c>
      <c r="B51" s="71">
        <v>2439895</v>
      </c>
      <c r="C51" s="72">
        <v>0.0062</v>
      </c>
      <c r="D51" s="65"/>
    </row>
    <row r="52" spans="1:4" ht="15">
      <c r="A52" s="70" t="s">
        <v>155</v>
      </c>
      <c r="B52" s="71">
        <v>1089232</v>
      </c>
      <c r="C52" s="72">
        <v>0.0028</v>
      </c>
      <c r="D52" s="65"/>
    </row>
    <row r="53" spans="1:4" ht="15">
      <c r="A53" s="70" t="s">
        <v>156</v>
      </c>
      <c r="B53" s="71">
        <v>5050582</v>
      </c>
      <c r="C53" s="72">
        <v>0.0129</v>
      </c>
      <c r="D53" s="65"/>
    </row>
    <row r="54" spans="1:4" ht="15">
      <c r="A54" s="70" t="s">
        <v>87</v>
      </c>
      <c r="B54" s="80">
        <v>13260985</v>
      </c>
      <c r="C54" s="76">
        <v>0.0339</v>
      </c>
      <c r="D54" s="65"/>
    </row>
    <row r="55" spans="1:4" ht="15">
      <c r="A55" s="77" t="s">
        <v>157</v>
      </c>
      <c r="B55" s="78"/>
      <c r="C55" s="79"/>
      <c r="D55" s="65"/>
    </row>
    <row r="56" spans="1:4" ht="15">
      <c r="A56" s="66" t="s">
        <v>158</v>
      </c>
      <c r="B56" s="73">
        <v>28648605</v>
      </c>
      <c r="C56" s="74">
        <v>0.0732</v>
      </c>
      <c r="D56" s="65"/>
    </row>
    <row r="57" spans="1:4" ht="15">
      <c r="A57" s="70" t="s">
        <v>159</v>
      </c>
      <c r="B57" s="71">
        <v>962971</v>
      </c>
      <c r="C57" s="72">
        <v>0.0025</v>
      </c>
      <c r="D57" s="65"/>
    </row>
    <row r="58" spans="1:4" ht="15">
      <c r="A58" s="70" t="s">
        <v>87</v>
      </c>
      <c r="B58" s="75">
        <v>29611577</v>
      </c>
      <c r="C58" s="76">
        <v>0.0757</v>
      </c>
      <c r="D58" s="65"/>
    </row>
    <row r="59" spans="1:3" ht="15">
      <c r="A59" s="81"/>
      <c r="B59" s="82"/>
      <c r="C59" s="83"/>
    </row>
    <row r="60" spans="1:3" ht="15">
      <c r="A60" s="84"/>
      <c r="B60" s="85"/>
      <c r="C60" s="86"/>
    </row>
    <row r="61" spans="1:3" ht="15">
      <c r="A61" s="87"/>
      <c r="B61" s="85"/>
      <c r="C61" s="86"/>
    </row>
    <row r="62" spans="1:3" ht="15">
      <c r="A62" s="87"/>
      <c r="B62" s="85"/>
      <c r="C62" s="86"/>
    </row>
    <row r="63" spans="1:3" ht="15">
      <c r="A63" s="87"/>
      <c r="B63" s="85"/>
      <c r="C63" s="86"/>
    </row>
    <row r="64" spans="1:3" ht="15">
      <c r="A64" s="87"/>
      <c r="B64" s="85"/>
      <c r="C64" s="86"/>
    </row>
    <row r="65" spans="1:3" ht="15">
      <c r="A65" s="87"/>
      <c r="B65" s="85"/>
      <c r="C65" s="86"/>
    </row>
    <row r="66" spans="1:3" ht="15">
      <c r="A66" s="87"/>
      <c r="B66" s="85"/>
      <c r="C66" s="86"/>
    </row>
    <row r="67" spans="1:3" ht="15">
      <c r="A67" s="87"/>
      <c r="B67" s="85"/>
      <c r="C67" s="86"/>
    </row>
    <row r="68" spans="1:3" ht="15">
      <c r="A68" s="87"/>
      <c r="B68" s="85"/>
      <c r="C68" s="86"/>
    </row>
    <row r="69" spans="1:3" ht="15">
      <c r="A69" s="87"/>
      <c r="B69" s="85"/>
      <c r="C69" s="86"/>
    </row>
    <row r="70" spans="1:3" ht="15">
      <c r="A70" s="87"/>
      <c r="B70" s="85"/>
      <c r="C70" s="86"/>
    </row>
    <row r="71" spans="1:3" ht="15">
      <c r="A71" s="87"/>
      <c r="B71" s="85"/>
      <c r="C71" s="86"/>
    </row>
    <row r="72" spans="1:3" ht="15">
      <c r="A72" s="87"/>
      <c r="B72" s="85"/>
      <c r="C72" s="86"/>
    </row>
  </sheetData>
  <sheetProtection/>
  <printOptions/>
  <pageMargins left="0.5" right="0.5" top="0.5" bottom="0.5" header="0.5" footer="0.5"/>
  <pageSetup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July 1999</dc:title>
  <dc:subject>Monthly Collections - July 1999</dc:subject>
  <dc:creator>Tennessee Department of Revenue</dc:creator>
  <cp:keywords/>
  <dc:description/>
  <cp:lastModifiedBy>Michelle Kinkade</cp:lastModifiedBy>
  <dcterms:modified xsi:type="dcterms:W3CDTF">2024-03-27T16:18:27Z</dcterms:modified>
  <cp:category/>
  <cp:version/>
  <cp:contentType/>
  <cp:contentStatus/>
</cp:coreProperties>
</file>