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859" activeTab="0"/>
  </bookViews>
  <sheets>
    <sheet name="P01-0898" sheetId="1" r:id="rId1"/>
    <sheet name="P02-0898" sheetId="2" r:id="rId2"/>
    <sheet name="P05-0898" sheetId="3" r:id="rId3"/>
    <sheet name="P08-0898" sheetId="4" r:id="rId4"/>
    <sheet name="P11-0898" sheetId="5" r:id="rId5"/>
    <sheet name="P12-0898" sheetId="6" r:id="rId6"/>
    <sheet name="P13-0898" sheetId="7" r:id="rId7"/>
    <sheet name="P14-0898" sheetId="8" r:id="rId8"/>
    <sheet name="P15-0898" sheetId="9" r:id="rId9"/>
    <sheet name="P16-0898" sheetId="10" r:id="rId10"/>
    <sheet name="P17-0898" sheetId="11" r:id="rId11"/>
    <sheet name="P18-0898" sheetId="12" r:id="rId12"/>
  </sheets>
  <definedNames>
    <definedName name="\Z" localSheetId="0">'P01-0898'!$A$41:$A$47</definedName>
    <definedName name="\Z" localSheetId="1">'P02-0898'!$A$41:$A$47</definedName>
    <definedName name="\Z" localSheetId="4">'P11-0898'!$A$58:$A$59</definedName>
    <definedName name="\Z" localSheetId="5">'P12-0898'!$A$61:$A$64</definedName>
    <definedName name="\Z" localSheetId="6">'P13-0898'!$A$62:$A$65</definedName>
    <definedName name="\Z" localSheetId="7">'P14-0898'!$A$61:$A$67</definedName>
    <definedName name="\Z" localSheetId="8">'P15-0898'!$A$62:$A$65</definedName>
    <definedName name="\Z">'P16-0898'!$A$62:$A$65</definedName>
    <definedName name="_xlnm.Print_Area" localSheetId="0">'P01-0898'!$J$1:$M$36</definedName>
    <definedName name="_xlnm.Print_Area" localSheetId="1">'P02-0898'!$J$1:$M$36</definedName>
    <definedName name="_xlnm.Print_Area" localSheetId="2">'P05-0898'!$A$119:$E$175</definedName>
    <definedName name="_xlnm.Print_Area" localSheetId="3">'P08-0898'!$A$1:$E$48</definedName>
    <definedName name="_xlnm.Print_Area" localSheetId="4">'P11-0898'!$A$1:$F$54</definedName>
    <definedName name="_xlnm.Print_Area" localSheetId="5">'P12-0898'!$A$1:$F$54</definedName>
    <definedName name="_xlnm.Print_Area" localSheetId="6">'P13-0898'!$A$1:$F$54</definedName>
    <definedName name="_xlnm.Print_Area" localSheetId="7">'P14-0898'!$A$1:$F$54</definedName>
    <definedName name="_xlnm.Print_Area" localSheetId="8">'P15-0898'!$A$1:$F$54</definedName>
    <definedName name="_xlnm.Print_Area" localSheetId="9">'P16-0898'!$A$1:$F$54</definedName>
    <definedName name="_xlnm.Print_Area" localSheetId="10">'P17-0898'!$A$1:$E$59</definedName>
    <definedName name="_xlnm.Print_Area" localSheetId="11">'P18-0898'!$A$1:$E$56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<sst xmlns="http://schemas.openxmlformats.org/spreadsheetml/2006/main" count="2067" uniqueCount="492">
  <si>
    <t>TENNESSEE DEPARTMENT OF REVENUE</t>
  </si>
  <si>
    <t>SALES AND USE  TAX BY CLASSIFICATION</t>
  </si>
  <si>
    <t>FISCAL YEAR 1998-99</t>
  </si>
  <si>
    <t>Page # 18</t>
  </si>
  <si>
    <t xml:space="preserve">                        AUGUST</t>
  </si>
  <si>
    <t xml:space="preserve">             JULY - AUGUST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</si>
  <si>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</si>
  <si>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</si>
  <si>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</si>
  <si>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</si>
  <si>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</si>
  <si>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</si>
  <si>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</si>
  <si>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</si>
  <si>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</si>
  <si>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</si>
  <si>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</si>
  <si>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</si>
  <si>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</si>
  <si>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</si>
  <si>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</si>
  <si>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</si>
  <si>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</si>
  <si>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</si>
  <si>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</si>
  <si>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</si>
  <si>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</si>
  <si>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</si>
  <si>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</si>
  <si>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</si>
  <si>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</si>
  <si>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</si>
  <si>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</si>
  <si>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</si>
  <si>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</si>
  <si>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</si>
  <si>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</si>
  <si>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</si>
  <si>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</si>
  <si>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</si>
  <si>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</si>
  <si>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</si>
  <si>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</si>
  <si>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</si>
  <si>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</si>
  <si>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</si>
  <si>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</si>
  <si>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</si>
  <si>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</si>
  <si>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</si>
  <si>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</si>
  <si>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</si>
  <si>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</si>
  <si>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</si>
  <si>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</si>
  <si>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</si>
  <si>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</si>
  <si>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</si>
  <si>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</si>
  <si>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</si>
  <si>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</si>
  <si>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</si>
  <si>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</si>
  <si>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</si>
  <si>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</si>
  <si>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</si>
  <si>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</si>
  <si>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</si>
  <si>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</si>
  <si>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</si>
  <si>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</si>
  <si>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</si>
  <si>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</si>
  <si>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</si>
  <si>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</si>
  <si>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</si>
  <si>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</si>
  <si>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</si>
  <si>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</si>
  <si>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</si>
  <si>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</si>
  <si>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</si>
  <si>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</si>
  <si>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</si>
  <si>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</si>
  <si>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</si>
  <si>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</si>
  <si>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</si>
  <si>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</si>
  <si>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</si>
  <si>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</si>
  <si>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</si>
  <si>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</si>
  <si>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</si>
  <si>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</si>
  <si>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</si>
  <si>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</si>
  <si>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</si>
  <si>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</si>
  <si>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</si>
  <si>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</si>
  <si>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</si>
  <si>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</si>
  <si>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</si>
  <si>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</si>
  <si>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</si>
  <si>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</si>
  <si>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16</t>
  </si>
  <si>
    <t>COUNTIES</t>
  </si>
  <si>
    <t>AUG - 98</t>
  </si>
  <si>
    <t>JUL 98 - AUG 98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</si>
  <si>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</si>
  <si>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</si>
  <si>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</si>
  <si>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</si>
  <si>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</si>
  <si>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</si>
  <si>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</si>
  <si>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</si>
  <si>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</si>
  <si>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</si>
  <si>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</si>
  <si>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</si>
  <si>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</si>
  <si>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</si>
  <si>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</si>
  <si>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</si>
  <si>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</si>
  <si>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</si>
  <si>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</si>
  <si>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</si>
  <si>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</si>
  <si>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</si>
  <si>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</si>
  <si>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</si>
  <si>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</si>
  <si>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</si>
  <si>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</si>
  <si>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</si>
  <si>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</si>
  <si>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</si>
  <si>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</si>
  <si>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</si>
  <si>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</si>
  <si>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</si>
  <si>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</si>
  <si>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</si>
  <si>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</si>
  <si>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</si>
  <si>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</si>
  <si>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</si>
  <si>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</si>
  <si>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</si>
  <si>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</si>
  <si>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</si>
  <si>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</si>
  <si>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</si>
  <si>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</si>
  <si>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</si>
  <si>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</si>
  <si>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</si>
  <si>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</si>
  <si>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</si>
  <si>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</si>
  <si>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</si>
  <si>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</si>
  <si>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</si>
  <si>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</si>
  <si>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</si>
  <si>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</si>
  <si>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</si>
  <si>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</si>
  <si>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</si>
  <si>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</si>
  <si>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</si>
  <si>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</si>
  <si>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</si>
  <si>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</si>
  <si>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</si>
  <si>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</si>
  <si>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</si>
  <si>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</si>
  <si>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</si>
  <si>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</si>
  <si>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</si>
  <si>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</si>
  <si>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</si>
  <si>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87.UNION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</si>
  <si>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</si>
  <si>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</si>
  <si>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</si>
  <si>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</si>
  <si>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</si>
  <si>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</si>
  <si>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</si>
  <si>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</si>
  <si>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</si>
  <si>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</si>
  <si>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</si>
  <si>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</si>
  <si>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</si>
  <si>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</si>
  <si>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</si>
  <si>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</si>
  <si>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</si>
  <si>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</si>
  <si>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</si>
  <si>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</si>
  <si>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</si>
  <si>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</si>
  <si>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</si>
  <si>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</si>
  <si>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</si>
  <si>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</si>
  <si>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</si>
  <si>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</si>
  <si>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</si>
  <si>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REALTY TRANSFER &amp; MORTGAGE</t>
  </si>
  <si>
    <t>PAGE # 14</t>
  </si>
  <si>
    <t>AUG -98</t>
  </si>
  <si>
    <t>JUL 98-AUG 98</t>
  </si>
  <si>
    <t>TOTAL</t>
  </si>
  <si>
    <t>Class of Tax   MOTOR VEHICLE</t>
  </si>
  <si>
    <t>PAGE #  13</t>
  </si>
  <si>
    <t>AUG -  98</t>
  </si>
  <si>
    <t xml:space="preserve">CLASS OF TAX   </t>
  </si>
  <si>
    <t xml:space="preserve">INHERITANCE </t>
  </si>
  <si>
    <t>PAGE #  12</t>
  </si>
  <si>
    <t xml:space="preserve">  AUG - 98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</si>
  <si>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</si>
  <si>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</si>
  <si>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</si>
  <si>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</si>
  <si>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</si>
  <si>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</si>
  <si>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</si>
  <si>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</si>
  <si>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AUG-98</t>
  </si>
  <si>
    <t>MACROS: \Z</t>
  </si>
  <si>
    <t xml:space="preserve">          SUMMARY OF COLLECTIONS</t>
  </si>
  <si>
    <t xml:space="preserve"> JULY- AUGUST 1998</t>
  </si>
  <si>
    <t>PAGE # 8</t>
  </si>
  <si>
    <t>CLASS OF TAX</t>
  </si>
  <si>
    <t>1997</t>
  </si>
  <si>
    <t>1998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</si>
  <si>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</si>
  <si>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</si>
  <si>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</si>
  <si>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</si>
  <si>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</si>
  <si>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</si>
  <si>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</si>
  <si>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</si>
  <si>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</si>
  <si>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</si>
  <si>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</si>
  <si>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</si>
  <si>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</si>
  <si>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</si>
  <si>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</si>
  <si>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</si>
  <si>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</si>
  <si>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</si>
  <si>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</si>
  <si>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</si>
  <si>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</si>
  <si>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</si>
  <si>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</si>
  <si>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</si>
  <si>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</si>
  <si>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</si>
  <si>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</si>
  <si>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</si>
  <si>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</si>
  <si>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</si>
  <si>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</si>
  <si>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</si>
  <si>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</si>
  <si>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</si>
  <si>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</si>
  <si>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</si>
  <si>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</si>
  <si>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</si>
  <si>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</si>
  <si>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</si>
  <si>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</si>
  <si>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AUGUST 1998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</si>
  <si>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</si>
  <si>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</si>
  <si>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</si>
  <si>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</si>
  <si>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</si>
  <si>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</si>
  <si>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</si>
  <si>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</si>
  <si>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</si>
  <si>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</si>
  <si>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</si>
  <si>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</si>
  <si>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</si>
  <si>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</si>
  <si>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</si>
  <si>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</si>
  <si>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</si>
  <si>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</si>
  <si>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</si>
  <si>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</si>
  <si>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</si>
  <si>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</si>
  <si>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</si>
  <si>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</si>
  <si>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</si>
  <si>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</si>
  <si>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</si>
  <si>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</si>
  <si>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</si>
  <si>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</si>
  <si>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</si>
  <si>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</si>
  <si>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</si>
  <si>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</si>
  <si>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</si>
  <si>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</si>
  <si>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</si>
  <si>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</si>
  <si>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</si>
  <si>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</si>
  <si>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</si>
  <si>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</si>
  <si>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</si>
  <si>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</si>
  <si>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</si>
  <si>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</si>
  <si>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</si>
  <si>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</si>
  <si>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</si>
  <si>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</si>
  <si>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</si>
  <si>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</si>
  <si>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</si>
  <si>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</si>
  <si>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</si>
  <si>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R-23 Fingerprinting</t>
  </si>
  <si>
    <t xml:space="preserve"> JULY- AUGUST  1998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</si>
  <si>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</si>
  <si>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</si>
  <si>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</si>
  <si>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</si>
  <si>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</si>
  <si>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</si>
  <si>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</si>
  <si>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</si>
  <si>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</si>
  <si>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</si>
  <si>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</si>
  <si>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</si>
  <si>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</si>
  <si>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</si>
  <si>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</si>
  <si>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</si>
  <si>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</si>
  <si>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</si>
  <si>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</si>
  <si>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</si>
  <si>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</si>
  <si>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</si>
  <si>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</si>
  <si>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</si>
  <si>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</si>
  <si>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</si>
  <si>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</si>
  <si>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</si>
  <si>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</si>
  <si>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</si>
  <si>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</si>
  <si>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</si>
  <si>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</si>
  <si>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</si>
  <si>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</si>
  <si>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</si>
  <si>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</si>
  <si>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</si>
  <si>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</si>
  <si>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</si>
  <si>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</si>
  <si>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</si>
  <si>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</si>
  <si>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</si>
  <si>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</si>
  <si>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</si>
  <si>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</si>
  <si>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</si>
  <si>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</si>
  <si>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</si>
  <si>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</si>
  <si>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</si>
  <si>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</si>
  <si>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</si>
  <si>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</si>
  <si>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</si>
  <si>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</si>
  <si>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</si>
  <si>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</si>
  <si>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</si>
  <si>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</si>
  <si>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</si>
  <si>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</si>
  <si>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</si>
  <si>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</si>
  <si>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</si>
  <si>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</si>
  <si>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</si>
  <si>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</si>
  <si>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</si>
  <si>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</si>
  <si>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</si>
  <si>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</si>
  <si>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</si>
  <si>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</si>
  <si>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</si>
  <si>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</si>
  <si>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</si>
  <si>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</si>
  <si>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</si>
  <si>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</si>
  <si>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</si>
  <si>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</si>
  <si>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</si>
  <si>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</si>
  <si>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</si>
  <si>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</si>
  <si>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AUGUST 1998</t>
  </si>
  <si>
    <t>PAGE # 5</t>
  </si>
  <si>
    <t>AUGUST 1998</t>
  </si>
  <si>
    <t>PAGE # 6</t>
  </si>
  <si>
    <t xml:space="preserve"> AUGUST  1998</t>
  </si>
  <si>
    <t>PAGE # 7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</si>
  <si>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</si>
  <si>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</si>
  <si>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</si>
  <si>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</si>
  <si>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</si>
  <si>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July-August 1998</t>
  </si>
  <si>
    <t xml:space="preserve">   </t>
  </si>
  <si>
    <t>PAGE # 2</t>
  </si>
  <si>
    <t>July-August, 1998</t>
  </si>
  <si>
    <t>PAGE # 4</t>
  </si>
  <si>
    <t>1996</t>
  </si>
  <si>
    <t>1996 CHANGE 1997</t>
  </si>
  <si>
    <t>%</t>
  </si>
  <si>
    <t>1997 CHANGE 1998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</si>
  <si>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</si>
  <si>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</si>
  <si>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</si>
  <si>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</si>
  <si>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</si>
  <si>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</si>
  <si>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</si>
  <si>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</si>
  <si>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</si>
  <si>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</si>
  <si>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</si>
  <si>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</si>
  <si>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</si>
  <si>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</si>
  <si>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</si>
  <si>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</si>
  <si>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</si>
  <si>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</si>
  <si>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</si>
  <si>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</si>
  <si>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</si>
  <si>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</si>
  <si>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</si>
  <si>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</si>
  <si>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</si>
  <si>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</si>
  <si>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 xml:space="preserve">         N/A</t>
  </si>
  <si>
    <t xml:space="preserve">          N/A</t>
  </si>
  <si>
    <t>Local Government</t>
  </si>
  <si>
    <t>Local Sales Tax</t>
  </si>
  <si>
    <t>Mineral Tax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</si>
  <si>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</si>
  <si>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</si>
  <si>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</si>
  <si>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</si>
  <si>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</si>
  <si>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</si>
  <si>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</si>
  <si>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>PAGE # 1</t>
  </si>
  <si>
    <t>AUGUST, 1998</t>
  </si>
  <si>
    <t>PAGE #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</si>
</sst>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" fontId="11" fillId="0" borderId="0">
      <alignment/>
      <protection/>
    </xf>
    <xf numFmtId="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1">
    <xf numFmtId="0" fontId="1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0" borderId="13" xfId="61" applyNumberFormat="1" applyFont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0" borderId="12" xfId="61" applyNumberFormat="1" applyFont="1" applyBorder="1" applyAlignment="1">
      <alignment horizontal="center" vertical="center"/>
      <protection/>
    </xf>
    <xf numFmtId="0" fontId="9" fillId="0" borderId="11" xfId="61" applyNumberFormat="1" applyFont="1" applyBorder="1" applyAlignment="1">
      <alignment/>
      <protection/>
    </xf>
    <xf numFmtId="0" fontId="8" fillId="0" borderId="11" xfId="61" applyNumberFormat="1" applyFont="1" applyBorder="1" applyAlignment="1" applyProtection="1">
      <alignment/>
      <protection locked="0"/>
    </xf>
    <xf numFmtId="10" fontId="8" fillId="0" borderId="11" xfId="61" applyNumberFormat="1" applyFont="1" applyBorder="1" applyAlignment="1">
      <alignment/>
      <protection/>
    </xf>
    <xf numFmtId="0" fontId="8" fillId="0" borderId="12" xfId="61" applyNumberFormat="1" applyFont="1" applyBorder="1" applyAlignment="1">
      <alignment/>
      <protection/>
    </xf>
    <xf numFmtId="10" fontId="8" fillId="0" borderId="12" xfId="61" applyNumberFormat="1" applyFont="1" applyBorder="1" applyAlignment="1">
      <alignment/>
      <protection/>
    </xf>
    <xf numFmtId="3" fontId="8" fillId="0" borderId="12" xfId="61" applyNumberFormat="1" applyFont="1" applyBorder="1" applyAlignment="1">
      <alignment/>
      <protection/>
    </xf>
    <xf numFmtId="3" fontId="8" fillId="0" borderId="11" xfId="61" applyNumberFormat="1" applyFont="1" applyBorder="1" applyAlignment="1">
      <alignment/>
      <protection/>
    </xf>
    <xf numFmtId="0" fontId="9" fillId="0" borderId="14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/>
      <protection/>
    </xf>
    <xf numFmtId="10" fontId="8" fillId="0" borderId="14" xfId="61" applyNumberFormat="1" applyFont="1" applyBorder="1" applyAlignment="1">
      <alignment/>
      <protection/>
    </xf>
    <xf numFmtId="0" fontId="8" fillId="0" borderId="14" xfId="61" applyNumberFormat="1" applyFont="1" applyBorder="1" applyAlignment="1">
      <alignment/>
      <protection/>
    </xf>
    <xf numFmtId="0" fontId="9" fillId="0" borderId="13" xfId="61" applyNumberFormat="1" applyFont="1" applyBorder="1" applyAlignment="1">
      <alignment/>
      <protection/>
    </xf>
    <xf numFmtId="3" fontId="8" fillId="0" borderId="13" xfId="61" applyNumberFormat="1" applyFont="1" applyBorder="1" applyAlignment="1">
      <alignment/>
      <protection/>
    </xf>
    <xf numFmtId="0" fontId="0" fillId="0" borderId="12" xfId="0" applyNumberForma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61" applyNumberFormat="1">
      <alignment/>
      <protection/>
    </xf>
    <xf numFmtId="0" fontId="4" fillId="0" borderId="0" xfId="61" applyNumberFormat="1" applyFont="1" applyAlignment="1">
      <alignment horizontal="center"/>
      <protection/>
    </xf>
    <xf numFmtId="0" fontId="10" fillId="0" borderId="0" xfId="61">
      <alignment/>
      <protection/>
    </xf>
    <xf numFmtId="0" fontId="10" fillId="0" borderId="0" xfId="61" applyAlignment="1">
      <alignment/>
      <protection/>
    </xf>
    <xf numFmtId="0" fontId="5" fillId="0" borderId="0" xfId="61" applyNumberFormat="1" applyFont="1" applyAlignment="1">
      <alignment horizontal="center"/>
      <protection/>
    </xf>
    <xf numFmtId="0" fontId="6" fillId="0" borderId="0" xfId="61" applyNumberFormat="1" applyFont="1" applyAlignment="1">
      <alignment/>
      <protection/>
    </xf>
    <xf numFmtId="0" fontId="7" fillId="0" borderId="0" xfId="61" applyNumberFormat="1" applyFont="1" applyAlignment="1">
      <alignment/>
      <protection/>
    </xf>
    <xf numFmtId="0" fontId="10" fillId="0" borderId="0" xfId="61" applyNumberFormat="1" applyProtection="1">
      <alignment/>
      <protection locked="0"/>
    </xf>
    <xf numFmtId="0" fontId="10" fillId="0" borderId="11" xfId="61" applyNumberFormat="1" applyFont="1" applyBorder="1" applyAlignment="1">
      <alignment/>
      <protection/>
    </xf>
    <xf numFmtId="0" fontId="8" fillId="0" borderId="11" xfId="61" applyNumberFormat="1" applyFont="1" applyBorder="1" applyAlignment="1">
      <alignment horizontal="center"/>
      <protection/>
    </xf>
    <xf numFmtId="0" fontId="8" fillId="0" borderId="10" xfId="61" applyNumberFormat="1" applyFont="1" applyBorder="1" applyAlignment="1">
      <alignment/>
      <protection/>
    </xf>
    <xf numFmtId="0" fontId="10" fillId="0" borderId="12" xfId="61" applyBorder="1">
      <alignment/>
      <protection/>
    </xf>
    <xf numFmtId="0" fontId="9" fillId="0" borderId="12" xfId="61" applyNumberFormat="1" applyFont="1" applyBorder="1" applyAlignment="1">
      <alignment/>
      <protection/>
    </xf>
    <xf numFmtId="0" fontId="8" fillId="0" borderId="11" xfId="61" applyNumberFormat="1" applyFont="1" applyBorder="1" applyAlignment="1">
      <alignment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/>
      <protection/>
    </xf>
    <xf numFmtId="3" fontId="8" fillId="0" borderId="0" xfId="61" applyNumberFormat="1" applyFont="1" applyAlignment="1">
      <alignment/>
      <protection/>
    </xf>
    <xf numFmtId="10" fontId="8" fillId="0" borderId="0" xfId="61" applyNumberFormat="1" applyFont="1" applyAlignment="1">
      <alignment/>
      <protection/>
    </xf>
    <xf numFmtId="0" fontId="9" fillId="0" borderId="0" xfId="61" applyNumberFormat="1" applyFont="1" applyAlignment="1">
      <alignment/>
      <protection/>
    </xf>
    <xf numFmtId="0" fontId="8" fillId="0" borderId="0" xfId="61" applyNumberFormat="1" applyFont="1" applyAlignment="1">
      <alignment/>
      <protection/>
    </xf>
    <xf numFmtId="0" fontId="12" fillId="0" borderId="0" xfId="60" applyFont="1" applyAlignment="1">
      <alignment/>
      <protection/>
    </xf>
    <xf numFmtId="0" fontId="11" fillId="0" borderId="0" xfId="60" applyAlignment="1">
      <alignment/>
      <protection/>
    </xf>
    <xf numFmtId="0" fontId="11" fillId="0" borderId="0" xfId="60">
      <alignment/>
      <protection/>
    </xf>
    <xf numFmtId="0" fontId="11" fillId="0" borderId="0" xfId="60" applyNumberFormat="1" applyFont="1" applyAlignment="1" applyProtection="1">
      <alignment/>
      <protection locked="0"/>
    </xf>
    <xf numFmtId="0" fontId="12" fillId="0" borderId="0" xfId="60" applyFont="1" applyAlignment="1">
      <alignment horizontal="right"/>
      <protection/>
    </xf>
    <xf numFmtId="0" fontId="12" fillId="33" borderId="11" xfId="60" applyFont="1" applyFill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1" fillId="0" borderId="12" xfId="60" applyBorder="1">
      <alignment/>
      <protection/>
    </xf>
    <xf numFmtId="0" fontId="11" fillId="0" borderId="0" xfId="60" applyFont="1" applyAlignment="1">
      <alignment horizontal="center"/>
      <protection/>
    </xf>
    <xf numFmtId="0" fontId="12" fillId="33" borderId="11" xfId="60" applyFont="1" applyFill="1" applyBorder="1" applyAlignment="1">
      <alignment/>
      <protection/>
    </xf>
    <xf numFmtId="4" fontId="12" fillId="0" borderId="11" xfId="60" applyNumberFormat="1" applyFont="1" applyBorder="1" applyAlignment="1" applyProtection="1">
      <alignment/>
      <protection locked="0"/>
    </xf>
    <xf numFmtId="4" fontId="12" fillId="0" borderId="11" xfId="60" applyNumberFormat="1" applyFont="1" applyBorder="1" applyAlignment="1">
      <alignment/>
      <protection/>
    </xf>
    <xf numFmtId="0" fontId="12" fillId="33" borderId="12" xfId="60" applyFont="1" applyFill="1" applyBorder="1" applyAlignment="1">
      <alignment/>
      <protection/>
    </xf>
    <xf numFmtId="0" fontId="12" fillId="0" borderId="14" xfId="60" applyNumberFormat="1" applyFont="1" applyBorder="1" applyAlignment="1">
      <alignment/>
      <protection/>
    </xf>
    <xf numFmtId="4" fontId="11" fillId="0" borderId="14" xfId="60" applyNumberFormat="1" applyBorder="1" applyProtection="1">
      <alignment/>
      <protection locked="0"/>
    </xf>
    <xf numFmtId="0" fontId="12" fillId="33" borderId="12" xfId="60" applyFont="1" applyFill="1" applyBorder="1" applyAlignment="1">
      <alignment horizontal="center"/>
      <protection/>
    </xf>
    <xf numFmtId="4" fontId="12" fillId="0" borderId="12" xfId="60" applyNumberFormat="1" applyFont="1" applyBorder="1" applyAlignment="1" applyProtection="1">
      <alignment/>
      <protection locked="0"/>
    </xf>
    <xf numFmtId="4" fontId="12" fillId="0" borderId="12" xfId="60" applyNumberFormat="1" applyFont="1" applyBorder="1" applyAlignment="1">
      <alignment/>
      <protection/>
    </xf>
    <xf numFmtId="4" fontId="11" fillId="0" borderId="12" xfId="60" applyNumberFormat="1" applyBorder="1" applyProtection="1">
      <alignment/>
      <protection locked="0"/>
    </xf>
    <xf numFmtId="0" fontId="11" fillId="0" borderId="10" xfId="60" applyBorder="1">
      <alignment/>
      <protection/>
    </xf>
    <xf numFmtId="0" fontId="11" fillId="0" borderId="10" xfId="60" applyFont="1" applyBorder="1" applyAlignment="1">
      <alignment/>
      <protection/>
    </xf>
    <xf numFmtId="4" fontId="11" fillId="0" borderId="10" xfId="60" applyNumberFormat="1" applyFont="1" applyBorder="1" applyAlignment="1" applyProtection="1">
      <alignment/>
      <protection locked="0"/>
    </xf>
    <xf numFmtId="0" fontId="11" fillId="0" borderId="0" xfId="60" applyFont="1" applyAlignment="1">
      <alignment/>
      <protection/>
    </xf>
    <xf numFmtId="4" fontId="11" fillId="0" borderId="0" xfId="60" applyNumberFormat="1" applyProtection="1">
      <alignment/>
      <protection locked="0"/>
    </xf>
    <xf numFmtId="0" fontId="11" fillId="0" borderId="0" xfId="60" applyNumberFormat="1" applyFont="1" applyAlignment="1">
      <alignment/>
      <protection/>
    </xf>
    <xf numFmtId="0" fontId="12" fillId="0" borderId="0" xfId="59" applyFont="1" applyAlignment="1">
      <alignment/>
      <protection/>
    </xf>
    <xf numFmtId="0" fontId="11" fillId="0" borderId="0" xfId="59" applyAlignment="1">
      <alignment/>
      <protection/>
    </xf>
    <xf numFmtId="0" fontId="11" fillId="0" borderId="0" xfId="59" applyNumberFormat="1">
      <alignment/>
      <protection/>
    </xf>
    <xf numFmtId="0" fontId="11" fillId="0" borderId="0" xfId="59" applyNumberFormat="1" applyFont="1" applyAlignment="1" applyProtection="1">
      <alignment/>
      <protection locked="0"/>
    </xf>
    <xf numFmtId="0" fontId="12" fillId="0" borderId="0" xfId="59" applyNumberFormat="1" applyFont="1" applyAlignment="1" applyProtection="1">
      <alignment horizontal="right"/>
      <protection locked="0"/>
    </xf>
    <xf numFmtId="0" fontId="12" fillId="33" borderId="11" xfId="59" applyFont="1" applyFill="1" applyBorder="1" applyAlignment="1">
      <alignment horizontal="center"/>
      <protection/>
    </xf>
    <xf numFmtId="0" fontId="12" fillId="0" borderId="11" xfId="59" applyNumberFormat="1" applyFont="1" applyBorder="1" applyAlignment="1" applyProtection="1">
      <alignment horizontal="center"/>
      <protection locked="0"/>
    </xf>
    <xf numFmtId="0" fontId="11" fillId="0" borderId="12" xfId="59" applyNumberFormat="1" applyBorder="1">
      <alignment/>
      <protection/>
    </xf>
    <xf numFmtId="0" fontId="11" fillId="0" borderId="0" xfId="59" applyNumberFormat="1" applyFont="1" applyAlignment="1">
      <alignment horizontal="center"/>
      <protection/>
    </xf>
    <xf numFmtId="0" fontId="12" fillId="33" borderId="11" xfId="59" applyFont="1" applyFill="1" applyBorder="1" applyAlignment="1">
      <alignment/>
      <protection/>
    </xf>
    <xf numFmtId="4" fontId="12" fillId="0" borderId="11" xfId="59" applyNumberFormat="1" applyFont="1" applyBorder="1" applyAlignment="1" applyProtection="1">
      <alignment/>
      <protection locked="0"/>
    </xf>
    <xf numFmtId="4" fontId="12" fillId="0" borderId="11" xfId="59" applyNumberFormat="1" applyFont="1" applyBorder="1" applyAlignment="1">
      <alignment/>
      <protection/>
    </xf>
    <xf numFmtId="0" fontId="11" fillId="0" borderId="12" xfId="59" applyBorder="1">
      <alignment/>
      <protection/>
    </xf>
    <xf numFmtId="0" fontId="12" fillId="33" borderId="12" xfId="59" applyFont="1" applyFill="1" applyBorder="1" applyAlignment="1">
      <alignment/>
      <protection/>
    </xf>
    <xf numFmtId="4" fontId="13" fillId="34" borderId="11" xfId="59" applyNumberFormat="1" applyFont="1" applyFill="1" applyBorder="1" applyAlignment="1" applyProtection="1">
      <alignment/>
      <protection locked="0"/>
    </xf>
    <xf numFmtId="4" fontId="13" fillId="34" borderId="11" xfId="59" applyNumberFormat="1" applyFont="1" applyFill="1" applyBorder="1" applyAlignment="1">
      <alignment/>
      <protection/>
    </xf>
    <xf numFmtId="4" fontId="11" fillId="0" borderId="14" xfId="59" applyNumberFormat="1" applyBorder="1">
      <alignment/>
      <protection/>
    </xf>
    <xf numFmtId="0" fontId="12" fillId="33" borderId="12" xfId="59" applyFont="1" applyFill="1" applyBorder="1" applyAlignment="1">
      <alignment horizontal="center"/>
      <protection/>
    </xf>
    <xf numFmtId="4" fontId="12" fillId="0" borderId="12" xfId="59" applyNumberFormat="1" applyFont="1" applyBorder="1" applyAlignment="1">
      <alignment/>
      <protection/>
    </xf>
    <xf numFmtId="4" fontId="11" fillId="0" borderId="12" xfId="59" applyNumberFormat="1" applyBorder="1">
      <alignment/>
      <protection/>
    </xf>
    <xf numFmtId="0" fontId="11" fillId="0" borderId="10" xfId="59" applyFont="1" applyBorder="1" applyAlignment="1">
      <alignment/>
      <protection/>
    </xf>
    <xf numFmtId="0" fontId="11" fillId="0" borderId="10" xfId="59" applyBorder="1">
      <alignment/>
      <protection/>
    </xf>
    <xf numFmtId="4" fontId="11" fillId="0" borderId="10" xfId="59" applyNumberFormat="1" applyFont="1" applyBorder="1" applyAlignment="1">
      <alignment/>
      <protection/>
    </xf>
    <xf numFmtId="0" fontId="11" fillId="0" borderId="10" xfId="59" applyNumberFormat="1" applyBorder="1">
      <alignment/>
      <protection/>
    </xf>
    <xf numFmtId="0" fontId="11" fillId="0" borderId="0" xfId="59">
      <alignment/>
      <protection/>
    </xf>
    <xf numFmtId="0" fontId="11" fillId="0" borderId="0" xfId="59" applyFont="1" applyAlignment="1">
      <alignment/>
      <protection/>
    </xf>
    <xf numFmtId="4" fontId="11" fillId="0" borderId="0" xfId="59" applyNumberFormat="1">
      <alignment/>
      <protection/>
    </xf>
    <xf numFmtId="0" fontId="11" fillId="0" borderId="0" xfId="59" applyNumberFormat="1" applyFont="1" applyAlignment="1">
      <alignment/>
      <protection/>
    </xf>
    <xf numFmtId="0" fontId="12" fillId="0" borderId="0" xfId="58" applyFont="1" applyAlignment="1">
      <alignment/>
      <protection/>
    </xf>
    <xf numFmtId="0" fontId="11" fillId="0" borderId="0" xfId="58" applyAlignment="1">
      <alignment/>
      <protection/>
    </xf>
    <xf numFmtId="0" fontId="11" fillId="0" borderId="0" xfId="58" applyNumberFormat="1">
      <alignment/>
      <protection/>
    </xf>
    <xf numFmtId="0" fontId="11" fillId="0" borderId="0" xfId="58" applyNumberFormat="1" applyFont="1" applyAlignment="1" applyProtection="1">
      <alignment/>
      <protection locked="0"/>
    </xf>
    <xf numFmtId="0" fontId="12" fillId="0" borderId="0" xfId="58" applyNumberFormat="1" applyFont="1" applyAlignment="1" applyProtection="1">
      <alignment horizontal="right"/>
      <protection locked="0"/>
    </xf>
    <xf numFmtId="0" fontId="12" fillId="0" borderId="11" xfId="58" applyFont="1" applyBorder="1" applyAlignment="1">
      <alignment horizontal="center"/>
      <protection/>
    </xf>
    <xf numFmtId="0" fontId="12" fillId="0" borderId="11" xfId="58" applyNumberFormat="1" applyFont="1" applyBorder="1" applyAlignment="1" applyProtection="1">
      <alignment horizontal="center"/>
      <protection locked="0"/>
    </xf>
    <xf numFmtId="0" fontId="11" fillId="0" borderId="12" xfId="58" applyNumberFormat="1" applyBorder="1">
      <alignment/>
      <protection/>
    </xf>
    <xf numFmtId="0" fontId="11" fillId="0" borderId="0" xfId="58" applyNumberFormat="1" applyFont="1" applyAlignment="1">
      <alignment horizontal="center"/>
      <protection/>
    </xf>
    <xf numFmtId="0" fontId="12" fillId="33" borderId="11" xfId="58" applyFont="1" applyFill="1" applyBorder="1" applyAlignment="1">
      <alignment/>
      <protection/>
    </xf>
    <xf numFmtId="4" fontId="12" fillId="0" borderId="11" xfId="58" applyNumberFormat="1" applyFont="1" applyBorder="1" applyAlignment="1">
      <alignment/>
      <protection/>
    </xf>
    <xf numFmtId="0" fontId="11" fillId="0" borderId="12" xfId="58" applyBorder="1">
      <alignment/>
      <protection/>
    </xf>
    <xf numFmtId="0" fontId="12" fillId="33" borderId="12" xfId="58" applyFont="1" applyFill="1" applyBorder="1" applyAlignment="1">
      <alignment/>
      <protection/>
    </xf>
    <xf numFmtId="0" fontId="12" fillId="0" borderId="14" xfId="58" applyFont="1" applyBorder="1" applyAlignment="1">
      <alignment horizontal="center"/>
      <protection/>
    </xf>
    <xf numFmtId="0" fontId="11" fillId="0" borderId="14" xfId="58" applyFont="1" applyBorder="1" applyAlignment="1">
      <alignment/>
      <protection/>
    </xf>
    <xf numFmtId="0" fontId="12" fillId="33" borderId="12" xfId="58" applyFont="1" applyFill="1" applyBorder="1" applyAlignment="1">
      <alignment horizontal="center"/>
      <protection/>
    </xf>
    <xf numFmtId="4" fontId="12" fillId="0" borderId="12" xfId="58" applyNumberFormat="1" applyFont="1" applyBorder="1" applyAlignment="1">
      <alignment/>
      <protection/>
    </xf>
    <xf numFmtId="0" fontId="11" fillId="0" borderId="10" xfId="58" applyNumberFormat="1" applyBorder="1">
      <alignment/>
      <protection/>
    </xf>
    <xf numFmtId="0" fontId="11" fillId="0" borderId="0" xfId="58" applyNumberFormat="1" applyFont="1" applyAlignment="1">
      <alignment/>
      <protection/>
    </xf>
    <xf numFmtId="0" fontId="11" fillId="0" borderId="11" xfId="58" applyFont="1" applyBorder="1" applyAlignment="1">
      <alignment/>
      <protection/>
    </xf>
    <xf numFmtId="0" fontId="14" fillId="0" borderId="10" xfId="58" applyFont="1" applyBorder="1" applyAlignment="1">
      <alignment/>
      <protection/>
    </xf>
    <xf numFmtId="0" fontId="14" fillId="0" borderId="11" xfId="58" applyFont="1" applyBorder="1" applyAlignment="1">
      <alignment/>
      <protection/>
    </xf>
    <xf numFmtId="0" fontId="14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/>
      <protection/>
    </xf>
    <xf numFmtId="4" fontId="14" fillId="0" borderId="10" xfId="58" applyNumberFormat="1" applyFont="1" applyBorder="1" applyAlignment="1" applyProtection="1">
      <alignment/>
      <protection locked="0"/>
    </xf>
    <xf numFmtId="4" fontId="14" fillId="0" borderId="11" xfId="58" applyNumberFormat="1" applyFont="1" applyBorder="1" applyAlignment="1" applyProtection="1">
      <alignment/>
      <protection locked="0"/>
    </xf>
    <xf numFmtId="4" fontId="14" fillId="0" borderId="11" xfId="58" applyNumberFormat="1" applyFont="1" applyBorder="1" applyAlignment="1">
      <alignment/>
      <protection/>
    </xf>
    <xf numFmtId="4" fontId="14" fillId="0" borderId="10" xfId="58" applyNumberFormat="1" applyFont="1" applyBorder="1" applyAlignment="1">
      <alignment/>
      <protection/>
    </xf>
    <xf numFmtId="4" fontId="14" fillId="0" borderId="11" xfId="58" applyNumberFormat="1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2" fillId="0" borderId="0" xfId="57" applyNumberFormat="1" applyFont="1" applyAlignment="1" applyProtection="1">
      <alignment/>
      <protection locked="0"/>
    </xf>
    <xf numFmtId="0" fontId="12" fillId="0" borderId="0" xfId="57" applyNumberFormat="1" applyFont="1" applyAlignment="1">
      <alignment/>
      <protection/>
    </xf>
    <xf numFmtId="0" fontId="12" fillId="0" borderId="0" xfId="57" applyNumberFormat="1" applyFont="1" applyAlignment="1" applyProtection="1">
      <alignment horizontal="right"/>
      <protection locked="0"/>
    </xf>
    <xf numFmtId="0" fontId="12" fillId="33" borderId="11" xfId="57" applyNumberFormat="1" applyFont="1" applyFill="1" applyBorder="1" applyAlignment="1" applyProtection="1">
      <alignment horizontal="center"/>
      <protection locked="0"/>
    </xf>
    <xf numFmtId="0" fontId="12" fillId="0" borderId="11" xfId="57" applyNumberFormat="1" applyFont="1" applyBorder="1" applyAlignment="1" applyProtection="1">
      <alignment horizontal="center"/>
      <protection locked="0"/>
    </xf>
    <xf numFmtId="0" fontId="12" fillId="0" borderId="12" xfId="57" applyNumberFormat="1" applyFont="1" applyBorder="1" applyAlignment="1" applyProtection="1">
      <alignment/>
      <protection locked="0"/>
    </xf>
    <xf numFmtId="0" fontId="12" fillId="0" borderId="0" xfId="57" applyNumberFormat="1" applyFont="1" applyAlignment="1" applyProtection="1">
      <alignment horizontal="center"/>
      <protection locked="0"/>
    </xf>
    <xf numFmtId="0" fontId="12" fillId="33" borderId="11" xfId="57" applyNumberFormat="1" applyFont="1" applyFill="1" applyBorder="1" applyAlignment="1" applyProtection="1">
      <alignment/>
      <protection locked="0"/>
    </xf>
    <xf numFmtId="4" fontId="12" fillId="0" borderId="11" xfId="57" applyNumberFormat="1" applyFont="1" applyBorder="1" applyAlignment="1" applyProtection="1">
      <alignment/>
      <protection locked="0"/>
    </xf>
    <xf numFmtId="4" fontId="12" fillId="0" borderId="11" xfId="57" applyNumberFormat="1" applyFont="1" applyBorder="1" applyAlignment="1">
      <alignment/>
      <protection/>
    </xf>
    <xf numFmtId="0" fontId="12" fillId="0" borderId="12" xfId="57" applyNumberFormat="1" applyFont="1" applyBorder="1" applyAlignment="1">
      <alignment/>
      <protection/>
    </xf>
    <xf numFmtId="0" fontId="12" fillId="33" borderId="12" xfId="57" applyNumberFormat="1" applyFont="1" applyFill="1" applyBorder="1" applyAlignment="1" applyProtection="1">
      <alignment/>
      <protection locked="0"/>
    </xf>
    <xf numFmtId="0" fontId="12" fillId="0" borderId="14" xfId="57" applyNumberFormat="1" applyFont="1" applyBorder="1" applyAlignment="1" applyProtection="1">
      <alignment/>
      <protection locked="0"/>
    </xf>
    <xf numFmtId="0" fontId="12" fillId="0" borderId="14" xfId="57" applyNumberFormat="1" applyFont="1" applyBorder="1" applyAlignment="1">
      <alignment/>
      <protection/>
    </xf>
    <xf numFmtId="4" fontId="12" fillId="0" borderId="14" xfId="57" applyNumberFormat="1" applyFont="1" applyBorder="1" applyAlignment="1" applyProtection="1">
      <alignment/>
      <protection locked="0"/>
    </xf>
    <xf numFmtId="0" fontId="12" fillId="33" borderId="12" xfId="57" applyNumberFormat="1" applyFont="1" applyFill="1" applyBorder="1" applyAlignment="1" applyProtection="1">
      <alignment horizontal="center"/>
      <protection locked="0"/>
    </xf>
    <xf numFmtId="4" fontId="13" fillId="34" borderId="12" xfId="57" applyNumberFormat="1" applyFont="1" applyFill="1" applyBorder="1" applyAlignment="1" applyProtection="1">
      <alignment/>
      <protection locked="0"/>
    </xf>
    <xf numFmtId="4" fontId="13" fillId="34" borderId="12" xfId="57" applyNumberFormat="1" applyFont="1" applyFill="1" applyBorder="1" applyAlignment="1">
      <alignment/>
      <protection/>
    </xf>
    <xf numFmtId="4" fontId="12" fillId="0" borderId="12" xfId="57" applyNumberFormat="1" applyFont="1" applyBorder="1" applyAlignment="1" applyProtection="1">
      <alignment/>
      <protection locked="0"/>
    </xf>
    <xf numFmtId="0" fontId="12" fillId="0" borderId="10" xfId="57" applyNumberFormat="1" applyFont="1" applyBorder="1" applyAlignment="1">
      <alignment/>
      <protection/>
    </xf>
    <xf numFmtId="4" fontId="12" fillId="0" borderId="10" xfId="57" applyNumberFormat="1" applyFont="1" applyBorder="1" applyAlignment="1">
      <alignment horizontal="center"/>
      <protection/>
    </xf>
    <xf numFmtId="0" fontId="12" fillId="0" borderId="10" xfId="57" applyNumberFormat="1" applyFont="1" applyBorder="1" applyAlignment="1" applyProtection="1">
      <alignment/>
      <protection locked="0"/>
    </xf>
    <xf numFmtId="4" fontId="12" fillId="0" borderId="0" xfId="57" applyNumberFormat="1" applyFont="1" applyAlignment="1">
      <alignment horizontal="center"/>
      <protection/>
    </xf>
    <xf numFmtId="4" fontId="12" fillId="0" borderId="0" xfId="57" applyNumberFormat="1" applyFont="1" applyAlignment="1">
      <alignment/>
      <protection/>
    </xf>
    <xf numFmtId="0" fontId="12" fillId="0" borderId="0" xfId="57" applyNumberFormat="1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1" fillId="0" borderId="0" xfId="56" applyAlignment="1">
      <alignment/>
      <protection/>
    </xf>
    <xf numFmtId="0" fontId="11" fillId="0" borderId="0" xfId="56">
      <alignment/>
      <protection/>
    </xf>
    <xf numFmtId="0" fontId="11" fillId="0" borderId="0" xfId="56" applyNumberFormat="1" applyFont="1" applyAlignment="1" applyProtection="1">
      <alignment/>
      <protection locked="0"/>
    </xf>
    <xf numFmtId="0" fontId="12" fillId="0" borderId="0" xfId="56" applyFont="1" applyAlignment="1">
      <alignment horizontal="right"/>
      <protection/>
    </xf>
    <xf numFmtId="0" fontId="12" fillId="33" borderId="11" xfId="56" applyFont="1" applyFill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1" fillId="0" borderId="12" xfId="56" applyBorder="1">
      <alignment/>
      <protection/>
    </xf>
    <xf numFmtId="0" fontId="11" fillId="0" borderId="0" xfId="56" applyFont="1" applyAlignment="1">
      <alignment horizontal="center"/>
      <protection/>
    </xf>
    <xf numFmtId="0" fontId="12" fillId="33" borderId="11" xfId="56" applyFont="1" applyFill="1" applyBorder="1" applyAlignment="1">
      <alignment/>
      <protection/>
    </xf>
    <xf numFmtId="4" fontId="12" fillId="0" borderId="11" xfId="56" applyNumberFormat="1" applyFont="1" applyBorder="1" applyAlignment="1" applyProtection="1">
      <alignment/>
      <protection locked="0"/>
    </xf>
    <xf numFmtId="4" fontId="12" fillId="0" borderId="11" xfId="56" applyNumberFormat="1" applyFont="1" applyBorder="1" applyAlignment="1">
      <alignment/>
      <protection/>
    </xf>
    <xf numFmtId="0" fontId="11" fillId="0" borderId="12" xfId="56" applyNumberFormat="1" applyBorder="1">
      <alignment/>
      <protection/>
    </xf>
    <xf numFmtId="4" fontId="11" fillId="0" borderId="0" xfId="56" applyNumberFormat="1" applyFont="1" applyAlignment="1">
      <alignment/>
      <protection/>
    </xf>
    <xf numFmtId="0" fontId="12" fillId="33" borderId="12" xfId="56" applyFont="1" applyFill="1" applyBorder="1" applyAlignment="1">
      <alignment/>
      <protection/>
    </xf>
    <xf numFmtId="4" fontId="12" fillId="0" borderId="14" xfId="56" applyNumberFormat="1" applyFont="1" applyBorder="1" applyAlignment="1" applyProtection="1">
      <alignment/>
      <protection locked="0"/>
    </xf>
    <xf numFmtId="0" fontId="12" fillId="33" borderId="12" xfId="56" applyFont="1" applyFill="1" applyBorder="1" applyAlignment="1">
      <alignment horizontal="center"/>
      <protection/>
    </xf>
    <xf numFmtId="4" fontId="12" fillId="0" borderId="12" xfId="56" applyNumberFormat="1" applyFont="1" applyBorder="1" applyAlignment="1" applyProtection="1">
      <alignment/>
      <protection locked="0"/>
    </xf>
    <xf numFmtId="0" fontId="11" fillId="0" borderId="10" xfId="56" applyFont="1" applyBorder="1" applyAlignment="1">
      <alignment/>
      <protection/>
    </xf>
    <xf numFmtId="4" fontId="11" fillId="0" borderId="10" xfId="56" applyNumberFormat="1" applyFont="1" applyBorder="1" applyAlignment="1" applyProtection="1">
      <alignment/>
      <protection locked="0"/>
    </xf>
    <xf numFmtId="0" fontId="11" fillId="0" borderId="10" xfId="56" applyBorder="1">
      <alignment/>
      <protection/>
    </xf>
    <xf numFmtId="4" fontId="11" fillId="0" borderId="0" xfId="56" applyNumberFormat="1" applyProtection="1">
      <alignment/>
      <protection locked="0"/>
    </xf>
    <xf numFmtId="0" fontId="11" fillId="0" borderId="0" xfId="56" applyNumberFormat="1" applyFont="1" applyAlignment="1">
      <alignment/>
      <protection/>
    </xf>
    <xf numFmtId="0" fontId="11" fillId="0" borderId="11" xfId="56" applyNumberFormat="1" applyFont="1" applyBorder="1" applyAlignment="1">
      <alignment/>
      <protection/>
    </xf>
    <xf numFmtId="0" fontId="14" fillId="0" borderId="10" xfId="56" applyNumberFormat="1" applyFont="1" applyBorder="1" applyAlignment="1">
      <alignment/>
      <protection/>
    </xf>
    <xf numFmtId="0" fontId="14" fillId="0" borderId="11" xfId="56" applyNumberFormat="1" applyFont="1" applyBorder="1" applyAlignment="1">
      <alignment/>
      <protection/>
    </xf>
    <xf numFmtId="0" fontId="14" fillId="0" borderId="11" xfId="56" applyNumberFormat="1" applyFont="1" applyBorder="1" applyAlignment="1">
      <alignment horizontal="center"/>
      <protection/>
    </xf>
    <xf numFmtId="0" fontId="12" fillId="0" borderId="11" xfId="56" applyNumberFormat="1" applyFont="1" applyBorder="1" applyAlignment="1">
      <alignment/>
      <protection/>
    </xf>
    <xf numFmtId="4" fontId="14" fillId="0" borderId="10" xfId="56" applyNumberFormat="1" applyFont="1" applyBorder="1" applyAlignment="1" applyProtection="1">
      <alignment/>
      <protection locked="0"/>
    </xf>
    <xf numFmtId="4" fontId="14" fillId="0" borderId="11" xfId="56" applyNumberFormat="1" applyFont="1" applyBorder="1" applyAlignment="1" applyProtection="1">
      <alignment/>
      <protection locked="0"/>
    </xf>
    <xf numFmtId="4" fontId="14" fillId="0" borderId="11" xfId="56" applyNumberFormat="1" applyFont="1" applyBorder="1" applyAlignment="1">
      <alignment/>
      <protection/>
    </xf>
    <xf numFmtId="4" fontId="14" fillId="0" borderId="10" xfId="56" applyNumberFormat="1" applyFont="1" applyBorder="1" applyAlignment="1">
      <alignment/>
      <protection/>
    </xf>
    <xf numFmtId="4" fontId="14" fillId="0" borderId="11" xfId="56" applyNumberFormat="1" applyFont="1" applyBorder="1" applyAlignment="1">
      <alignment horizontal="center"/>
      <protection/>
    </xf>
    <xf numFmtId="0" fontId="12" fillId="0" borderId="11" xfId="56" applyNumberFormat="1" applyFont="1" applyBorder="1" applyAlignment="1">
      <alignment horizontal="center"/>
      <protection/>
    </xf>
    <xf numFmtId="0" fontId="11" fillId="0" borderId="10" xfId="56" applyNumberFormat="1" applyBorder="1">
      <alignment/>
      <protection/>
    </xf>
    <xf numFmtId="4" fontId="11" fillId="0" borderId="10" xfId="56" applyNumberFormat="1" applyBorder="1">
      <alignment/>
      <protection/>
    </xf>
    <xf numFmtId="4" fontId="11" fillId="0" borderId="0" xfId="56" applyNumberFormat="1">
      <alignment/>
      <protection/>
    </xf>
    <xf numFmtId="0" fontId="12" fillId="0" borderId="0" xfId="55" applyFont="1" applyAlignment="1">
      <alignment/>
      <protection/>
    </xf>
    <xf numFmtId="0" fontId="11" fillId="0" borderId="0" xfId="55" applyAlignment="1">
      <alignment/>
      <protection/>
    </xf>
    <xf numFmtId="0" fontId="11" fillId="0" borderId="0" xfId="55" applyNumberFormat="1">
      <alignment/>
      <protection/>
    </xf>
    <xf numFmtId="0" fontId="11" fillId="0" borderId="0" xfId="55" applyNumberFormat="1" applyFont="1" applyAlignment="1" applyProtection="1">
      <alignment/>
      <protection locked="0"/>
    </xf>
    <xf numFmtId="0" fontId="12" fillId="0" borderId="0" xfId="55" applyNumberFormat="1" applyFont="1" applyAlignment="1" applyProtection="1">
      <alignment horizontal="right"/>
      <protection locked="0"/>
    </xf>
    <xf numFmtId="0" fontId="12" fillId="33" borderId="11" xfId="55" applyFont="1" applyFill="1" applyBorder="1" applyAlignment="1">
      <alignment horizontal="center"/>
      <protection/>
    </xf>
    <xf numFmtId="17" fontId="12" fillId="0" borderId="11" xfId="55" applyNumberFormat="1" applyFont="1" applyBorder="1" applyAlignment="1" applyProtection="1">
      <alignment horizontal="center"/>
      <protection locked="0"/>
    </xf>
    <xf numFmtId="0" fontId="12" fillId="0" borderId="11" xfId="55" applyNumberFormat="1" applyFont="1" applyBorder="1" applyAlignment="1" applyProtection="1">
      <alignment horizontal="center"/>
      <protection locked="0"/>
    </xf>
    <xf numFmtId="0" fontId="11" fillId="0" borderId="12" xfId="55" applyNumberFormat="1" applyBorder="1">
      <alignment/>
      <protection/>
    </xf>
    <xf numFmtId="0" fontId="11" fillId="0" borderId="0" xfId="55" applyNumberFormat="1" applyFont="1" applyAlignment="1">
      <alignment horizontal="center"/>
      <protection/>
    </xf>
    <xf numFmtId="0" fontId="12" fillId="33" borderId="11" xfId="55" applyFont="1" applyFill="1" applyBorder="1" applyAlignment="1">
      <alignment/>
      <protection/>
    </xf>
    <xf numFmtId="4" fontId="12" fillId="0" borderId="11" xfId="55" applyNumberFormat="1" applyFont="1" applyBorder="1" applyAlignment="1">
      <alignment/>
      <protection/>
    </xf>
    <xf numFmtId="0" fontId="11" fillId="0" borderId="12" xfId="55" applyBorder="1">
      <alignment/>
      <protection/>
    </xf>
    <xf numFmtId="0" fontId="12" fillId="33" borderId="12" xfId="55" applyFont="1" applyFill="1" applyBorder="1" applyAlignment="1">
      <alignment/>
      <protection/>
    </xf>
    <xf numFmtId="0" fontId="12" fillId="0" borderId="14" xfId="55" applyFont="1" applyBorder="1" applyAlignment="1">
      <alignment/>
      <protection/>
    </xf>
    <xf numFmtId="0" fontId="12" fillId="0" borderId="11" xfId="55" applyFont="1" applyBorder="1" applyAlignment="1">
      <alignment/>
      <protection/>
    </xf>
    <xf numFmtId="0" fontId="12" fillId="33" borderId="12" xfId="55" applyFont="1" applyFill="1" applyBorder="1" applyAlignment="1">
      <alignment horizontal="center"/>
      <protection/>
    </xf>
    <xf numFmtId="4" fontId="12" fillId="0" borderId="12" xfId="55" applyNumberFormat="1" applyFont="1" applyBorder="1" applyAlignment="1">
      <alignment/>
      <protection/>
    </xf>
    <xf numFmtId="0" fontId="11" fillId="0" borderId="10" xfId="55" applyBorder="1">
      <alignment/>
      <protection/>
    </xf>
    <xf numFmtId="4" fontId="11" fillId="0" borderId="10" xfId="55" applyNumberFormat="1" applyBorder="1">
      <alignment/>
      <protection/>
    </xf>
    <xf numFmtId="4" fontId="11" fillId="0" borderId="10" xfId="55" applyNumberFormat="1" applyBorder="1" applyProtection="1">
      <alignment/>
      <protection locked="0"/>
    </xf>
    <xf numFmtId="0" fontId="11" fillId="0" borderId="10" xfId="55" applyNumberFormat="1" applyBorder="1">
      <alignment/>
      <protection/>
    </xf>
    <xf numFmtId="0" fontId="11" fillId="0" borderId="10" xfId="55" applyNumberFormat="1" applyFont="1" applyBorder="1" applyAlignment="1">
      <alignment/>
      <protection/>
    </xf>
    <xf numFmtId="0" fontId="11" fillId="0" borderId="0" xfId="55" applyNumberFormat="1" applyFont="1" applyAlignment="1">
      <alignment/>
      <protection/>
    </xf>
    <xf numFmtId="0" fontId="11" fillId="0" borderId="11" xfId="55" applyFont="1" applyBorder="1" applyAlignment="1">
      <alignment/>
      <protection/>
    </xf>
    <xf numFmtId="0" fontId="14" fillId="0" borderId="10" xfId="55" applyFont="1" applyBorder="1" applyAlignment="1">
      <alignment/>
      <protection/>
    </xf>
    <xf numFmtId="0" fontId="14" fillId="0" borderId="11" xfId="55" applyFont="1" applyBorder="1" applyAlignment="1">
      <alignment/>
      <protection/>
    </xf>
    <xf numFmtId="0" fontId="14" fillId="0" borderId="11" xfId="55" applyFont="1" applyBorder="1" applyAlignment="1">
      <alignment horizontal="center"/>
      <protection/>
    </xf>
    <xf numFmtId="4" fontId="14" fillId="0" borderId="10" xfId="55" applyNumberFormat="1" applyFont="1" applyBorder="1" applyAlignment="1" applyProtection="1">
      <alignment/>
      <protection locked="0"/>
    </xf>
    <xf numFmtId="4" fontId="14" fillId="0" borderId="11" xfId="55" applyNumberFormat="1" applyFont="1" applyBorder="1" applyAlignment="1" applyProtection="1">
      <alignment/>
      <protection locked="0"/>
    </xf>
    <xf numFmtId="4" fontId="14" fillId="0" borderId="11" xfId="55" applyNumberFormat="1" applyFont="1" applyBorder="1" applyAlignment="1">
      <alignment/>
      <protection/>
    </xf>
    <xf numFmtId="4" fontId="14" fillId="0" borderId="10" xfId="55" applyNumberFormat="1" applyFont="1" applyBorder="1" applyAlignment="1">
      <alignment/>
      <protection/>
    </xf>
    <xf numFmtId="4" fontId="14" fillId="0" borderId="11" xfId="55" applyNumberFormat="1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4" fontId="12" fillId="0" borderId="0" xfId="54" applyFont="1" applyAlignment="1">
      <alignment/>
      <protection/>
    </xf>
    <xf numFmtId="4" fontId="15" fillId="0" borderId="0" xfId="54" applyFont="1" applyAlignment="1">
      <alignment/>
      <protection/>
    </xf>
    <xf numFmtId="4" fontId="11" fillId="0" borderId="0" xfId="54" applyAlignment="1">
      <alignment/>
      <protection/>
    </xf>
    <xf numFmtId="4" fontId="14" fillId="0" borderId="0" xfId="54" applyFont="1" applyAlignment="1">
      <alignment/>
      <protection/>
    </xf>
    <xf numFmtId="4" fontId="11" fillId="0" borderId="0" xfId="54" applyNumberFormat="1" applyFont="1" applyAlignment="1" applyProtection="1">
      <alignment/>
      <protection locked="0"/>
    </xf>
    <xf numFmtId="4" fontId="12" fillId="0" borderId="0" xfId="54" applyNumberFormat="1" applyFont="1" applyAlignment="1" applyProtection="1">
      <alignment/>
      <protection locked="0"/>
    </xf>
    <xf numFmtId="164" fontId="12" fillId="0" borderId="11" xfId="54" applyNumberFormat="1" applyFont="1" applyBorder="1" applyAlignment="1">
      <alignment horizontal="center"/>
      <protection/>
    </xf>
    <xf numFmtId="164" fontId="14" fillId="0" borderId="12" xfId="54" applyNumberFormat="1" applyFont="1" applyBorder="1" applyAlignment="1">
      <alignment/>
      <protection/>
    </xf>
    <xf numFmtId="164" fontId="14" fillId="0" borderId="0" xfId="54" applyNumberFormat="1" applyFont="1" applyAlignment="1">
      <alignment/>
      <protection/>
    </xf>
    <xf numFmtId="4" fontId="15" fillId="0" borderId="11" xfId="54" applyFont="1" applyBorder="1" applyAlignment="1">
      <alignment/>
      <protection/>
    </xf>
    <xf numFmtId="4" fontId="12" fillId="0" borderId="11" xfId="54" applyFont="1" applyBorder="1" applyAlignment="1">
      <alignment/>
      <protection/>
    </xf>
    <xf numFmtId="4" fontId="14" fillId="0" borderId="12" xfId="54" applyFont="1" applyBorder="1" applyAlignment="1">
      <alignment/>
      <protection/>
    </xf>
    <xf numFmtId="4" fontId="12" fillId="0" borderId="12" xfId="54" applyFont="1" applyBorder="1" applyAlignment="1">
      <alignment/>
      <protection/>
    </xf>
    <xf numFmtId="4" fontId="12" fillId="0" borderId="12" xfId="54" applyNumberFormat="1" applyFont="1" applyBorder="1" applyAlignment="1" applyProtection="1">
      <alignment/>
      <protection locked="0"/>
    </xf>
    <xf numFmtId="4" fontId="12" fillId="0" borderId="12" xfId="54" applyFont="1" applyBorder="1" applyAlignment="1">
      <alignment horizontal="center"/>
      <protection/>
    </xf>
    <xf numFmtId="10" fontId="12" fillId="0" borderId="11" xfId="54" applyNumberFormat="1" applyFont="1" applyBorder="1" applyAlignment="1">
      <alignment/>
      <protection/>
    </xf>
    <xf numFmtId="4" fontId="15" fillId="0" borderId="14" xfId="54" applyFont="1" applyBorder="1" applyAlignment="1">
      <alignment/>
      <protection/>
    </xf>
    <xf numFmtId="4" fontId="12" fillId="0" borderId="14" xfId="54" applyFont="1" applyBorder="1" applyAlignment="1">
      <alignment/>
      <protection/>
    </xf>
    <xf numFmtId="10" fontId="12" fillId="0" borderId="14" xfId="54" applyNumberFormat="1" applyFont="1" applyBorder="1" applyAlignment="1">
      <alignment/>
      <protection/>
    </xf>
    <xf numFmtId="10" fontId="12" fillId="0" borderId="12" xfId="54" applyNumberFormat="1" applyFont="1" applyBorder="1" applyAlignment="1">
      <alignment/>
      <protection/>
    </xf>
    <xf numFmtId="4" fontId="12" fillId="0" borderId="11" xfId="54" applyNumberFormat="1" applyFont="1" applyBorder="1" applyAlignment="1" applyProtection="1">
      <alignment/>
      <protection locked="0"/>
    </xf>
    <xf numFmtId="4" fontId="12" fillId="0" borderId="13" xfId="54" applyFont="1" applyBorder="1" applyAlignment="1">
      <alignment/>
      <protection/>
    </xf>
    <xf numFmtId="4" fontId="12" fillId="0" borderId="14" xfId="54" applyNumberFormat="1" applyFont="1" applyBorder="1" applyAlignment="1" applyProtection="1">
      <alignment/>
      <protection locked="0"/>
    </xf>
    <xf numFmtId="10" fontId="15" fillId="0" borderId="11" xfId="54" applyNumberFormat="1" applyFont="1" applyBorder="1" applyAlignment="1">
      <alignment/>
      <protection/>
    </xf>
    <xf numFmtId="4" fontId="11" fillId="0" borderId="13" xfId="54" applyBorder="1">
      <alignment/>
      <protection/>
    </xf>
    <xf numFmtId="4" fontId="11" fillId="0" borderId="13" xfId="54" applyFont="1" applyBorder="1" applyAlignment="1">
      <alignment/>
      <protection/>
    </xf>
    <xf numFmtId="4" fontId="11" fillId="0" borderId="13" xfId="54" applyNumberFormat="1" applyBorder="1">
      <alignment/>
      <protection/>
    </xf>
    <xf numFmtId="4" fontId="11" fillId="0" borderId="0" xfId="54" applyNumberFormat="1" applyFont="1" applyAlignment="1">
      <alignment/>
      <protection/>
    </xf>
    <xf numFmtId="4" fontId="11" fillId="0" borderId="0" xfId="54" applyNumberFormat="1" applyProtection="1">
      <alignment/>
      <protection locked="0"/>
    </xf>
    <xf numFmtId="4" fontId="12" fillId="0" borderId="0" xfId="53" applyFont="1" applyAlignment="1">
      <alignment/>
      <protection/>
    </xf>
    <xf numFmtId="4" fontId="15" fillId="0" borderId="0" xfId="53" applyFont="1" applyAlignment="1">
      <alignment/>
      <protection/>
    </xf>
    <xf numFmtId="4" fontId="14" fillId="0" borderId="0" xfId="53" applyFont="1" applyAlignment="1">
      <alignment/>
      <protection/>
    </xf>
    <xf numFmtId="4" fontId="11" fillId="0" borderId="0" xfId="53" applyNumberFormat="1" applyFont="1" applyAlignment="1" applyProtection="1">
      <alignment/>
      <protection locked="0"/>
    </xf>
    <xf numFmtId="4" fontId="12" fillId="0" borderId="0" xfId="53" applyNumberFormat="1" applyFont="1" applyAlignment="1" applyProtection="1">
      <alignment/>
      <protection locked="0"/>
    </xf>
    <xf numFmtId="164" fontId="12" fillId="0" borderId="11" xfId="53" applyNumberFormat="1" applyFont="1" applyBorder="1" applyAlignment="1">
      <alignment horizontal="center"/>
      <protection/>
    </xf>
    <xf numFmtId="164" fontId="14" fillId="0" borderId="12" xfId="53" applyNumberFormat="1" applyFont="1" applyBorder="1" applyAlignment="1">
      <alignment/>
      <protection/>
    </xf>
    <xf numFmtId="164" fontId="14" fillId="0" borderId="0" xfId="53" applyNumberFormat="1" applyFont="1" applyAlignment="1">
      <alignment/>
      <protection/>
    </xf>
    <xf numFmtId="4" fontId="15" fillId="0" borderId="11" xfId="53" applyFont="1" applyBorder="1" applyAlignment="1">
      <alignment/>
      <protection/>
    </xf>
    <xf numFmtId="4" fontId="12" fillId="0" borderId="11" xfId="53" applyFont="1" applyBorder="1" applyAlignment="1">
      <alignment/>
      <protection/>
    </xf>
    <xf numFmtId="4" fontId="14" fillId="0" borderId="12" xfId="53" applyFont="1" applyBorder="1" applyAlignment="1">
      <alignment/>
      <protection/>
    </xf>
    <xf numFmtId="4" fontId="12" fillId="0" borderId="12" xfId="53" applyFont="1" applyBorder="1" applyAlignment="1">
      <alignment/>
      <protection/>
    </xf>
    <xf numFmtId="4" fontId="12" fillId="0" borderId="12" xfId="53" applyNumberFormat="1" applyFont="1" applyBorder="1" applyAlignment="1" applyProtection="1">
      <alignment/>
      <protection locked="0"/>
    </xf>
    <xf numFmtId="4" fontId="12" fillId="0" borderId="12" xfId="53" applyFont="1" applyBorder="1" applyAlignment="1">
      <alignment horizontal="center"/>
      <protection/>
    </xf>
    <xf numFmtId="10" fontId="12" fillId="0" borderId="11" xfId="53" applyNumberFormat="1" applyFont="1" applyBorder="1" applyAlignment="1">
      <alignment/>
      <protection/>
    </xf>
    <xf numFmtId="4" fontId="15" fillId="0" borderId="14" xfId="53" applyFont="1" applyBorder="1" applyAlignment="1">
      <alignment/>
      <protection/>
    </xf>
    <xf numFmtId="4" fontId="12" fillId="0" borderId="14" xfId="53" applyFont="1" applyBorder="1" applyAlignment="1">
      <alignment/>
      <protection/>
    </xf>
    <xf numFmtId="10" fontId="12" fillId="0" borderId="14" xfId="53" applyNumberFormat="1" applyFont="1" applyBorder="1" applyAlignment="1">
      <alignment/>
      <protection/>
    </xf>
    <xf numFmtId="10" fontId="12" fillId="0" borderId="12" xfId="53" applyNumberFormat="1" applyFont="1" applyBorder="1" applyAlignment="1">
      <alignment/>
      <protection/>
    </xf>
    <xf numFmtId="4" fontId="12" fillId="0" borderId="11" xfId="53" applyNumberFormat="1" applyFont="1" applyBorder="1" applyAlignment="1" applyProtection="1">
      <alignment/>
      <protection locked="0"/>
    </xf>
    <xf numFmtId="4" fontId="12" fillId="0" borderId="13" xfId="53" applyFont="1" applyBorder="1" applyAlignment="1">
      <alignment/>
      <protection/>
    </xf>
    <xf numFmtId="4" fontId="12" fillId="0" borderId="14" xfId="53" applyNumberFormat="1" applyFont="1" applyBorder="1" applyAlignment="1" applyProtection="1">
      <alignment/>
      <protection locked="0"/>
    </xf>
    <xf numFmtId="4" fontId="11" fillId="0" borderId="0" xfId="53" applyAlignment="1">
      <alignment/>
      <protection/>
    </xf>
    <xf numFmtId="10" fontId="15" fillId="0" borderId="11" xfId="53" applyNumberFormat="1" applyFont="1" applyBorder="1" applyAlignment="1">
      <alignment/>
      <protection/>
    </xf>
    <xf numFmtId="4" fontId="11" fillId="0" borderId="13" xfId="53" applyBorder="1">
      <alignment/>
      <protection/>
    </xf>
    <xf numFmtId="4" fontId="11" fillId="0" borderId="13" xfId="53" applyFont="1" applyBorder="1" applyAlignment="1">
      <alignment/>
      <protection/>
    </xf>
    <xf numFmtId="4" fontId="11" fillId="0" borderId="13" xfId="53" applyNumberFormat="1" applyBorder="1">
      <alignment/>
      <protection/>
    </xf>
    <xf numFmtId="4" fontId="11" fillId="0" borderId="0" xfId="53" applyNumberFormat="1">
      <alignment/>
      <protection/>
    </xf>
    <xf numFmtId="4" fontId="11" fillId="0" borderId="0" xfId="53" applyNumberFormat="1" applyFont="1" applyAlignment="1">
      <alignment/>
      <protection/>
    </xf>
    <xf numFmtId="4" fontId="11" fillId="0" borderId="0" xfId="53" applyNumberFormat="1" applyProtection="1">
      <alignment/>
      <protection locked="0"/>
    </xf>
    <xf numFmtId="0" fontId="12" fillId="0" borderId="0" xfId="52" applyFont="1" applyAlignment="1">
      <alignment/>
      <protection/>
    </xf>
    <xf numFmtId="0" fontId="15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11" fillId="0" borderId="0" xfId="52" applyAlignment="1">
      <alignment/>
      <protection/>
    </xf>
    <xf numFmtId="0" fontId="11" fillId="0" borderId="0" xfId="52" applyNumberFormat="1">
      <alignment/>
      <protection/>
    </xf>
    <xf numFmtId="0" fontId="11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 horizontal="right"/>
      <protection locked="0"/>
    </xf>
    <xf numFmtId="0" fontId="11" fillId="0" borderId="0" xfId="52" applyNumberFormat="1" applyFont="1" applyAlignment="1">
      <alignment/>
      <protection/>
    </xf>
    <xf numFmtId="0" fontId="12" fillId="0" borderId="11" xfId="52" applyFont="1" applyBorder="1" applyAlignment="1">
      <alignment/>
      <protection/>
    </xf>
    <xf numFmtId="0" fontId="12" fillId="0" borderId="11" xfId="52" applyNumberFormat="1" applyFont="1" applyBorder="1" applyAlignment="1" applyProtection="1">
      <alignment horizontal="center"/>
      <protection locked="0"/>
    </xf>
    <xf numFmtId="0" fontId="12" fillId="0" borderId="11" xfId="52" applyNumberFormat="1" applyFont="1" applyBorder="1" applyAlignment="1" applyProtection="1">
      <alignment horizontal="right"/>
      <protection locked="0"/>
    </xf>
    <xf numFmtId="0" fontId="14" fillId="0" borderId="12" xfId="52" applyFont="1" applyBorder="1" applyAlignment="1">
      <alignment/>
      <protection/>
    </xf>
    <xf numFmtId="0" fontId="12" fillId="0" borderId="11" xfId="52" applyFont="1" applyBorder="1" applyAlignment="1">
      <alignment horizontal="center"/>
      <protection/>
    </xf>
    <xf numFmtId="0" fontId="11" fillId="0" borderId="12" xfId="52" applyNumberFormat="1" applyBorder="1">
      <alignment/>
      <protection/>
    </xf>
    <xf numFmtId="4" fontId="12" fillId="0" borderId="11" xfId="52" applyNumberFormat="1" applyFont="1" applyBorder="1" applyAlignment="1" applyProtection="1">
      <alignment/>
      <protection locked="0"/>
    </xf>
    <xf numFmtId="4" fontId="12" fillId="0" borderId="11" xfId="52" applyNumberFormat="1" applyFont="1" applyBorder="1" applyAlignment="1">
      <alignment/>
      <protection/>
    </xf>
    <xf numFmtId="10" fontId="12" fillId="0" borderId="11" xfId="52" applyNumberFormat="1" applyFont="1" applyBorder="1" applyAlignment="1">
      <alignment/>
      <protection/>
    </xf>
    <xf numFmtId="4" fontId="15" fillId="0" borderId="11" xfId="52" applyNumberFormat="1" applyFont="1" applyBorder="1" applyAlignment="1">
      <alignment/>
      <protection/>
    </xf>
    <xf numFmtId="10" fontId="15" fillId="0" borderId="11" xfId="52" applyNumberFormat="1" applyFont="1" applyBorder="1" applyAlignment="1">
      <alignment/>
      <protection/>
    </xf>
    <xf numFmtId="0" fontId="12" fillId="0" borderId="14" xfId="52" applyFont="1" applyBorder="1" applyAlignment="1">
      <alignment/>
      <protection/>
    </xf>
    <xf numFmtId="0" fontId="11" fillId="0" borderId="10" xfId="52" applyBorder="1">
      <alignment/>
      <protection/>
    </xf>
    <xf numFmtId="4" fontId="12" fillId="0" borderId="0" xfId="52" applyNumberFormat="1" applyFont="1" applyAlignment="1">
      <alignment/>
      <protection/>
    </xf>
    <xf numFmtId="0" fontId="11" fillId="0" borderId="10" xfId="52" applyNumberFormat="1" applyBorder="1">
      <alignment/>
      <protection/>
    </xf>
    <xf numFmtId="4" fontId="14" fillId="0" borderId="0" xfId="52" applyNumberFormat="1" applyFont="1" applyAlignment="1">
      <alignment/>
      <protection/>
    </xf>
    <xf numFmtId="0" fontId="14" fillId="0" borderId="0" xfId="52" applyNumberFormat="1" applyFont="1" applyAlignment="1" applyProtection="1">
      <alignment/>
      <protection locked="0"/>
    </xf>
    <xf numFmtId="0" fontId="12" fillId="0" borderId="0" xfId="51" applyFont="1" applyAlignment="1">
      <alignment/>
      <protection/>
    </xf>
    <xf numFmtId="0" fontId="15" fillId="0" borderId="0" xfId="51" applyFont="1" applyAlignment="1">
      <alignment/>
      <protection/>
    </xf>
    <xf numFmtId="0" fontId="14" fillId="0" borderId="0" xfId="51" applyFont="1" applyAlignment="1">
      <alignment/>
      <protection/>
    </xf>
    <xf numFmtId="0" fontId="11" fillId="0" borderId="0" xfId="51" applyAlignment="1">
      <alignment/>
      <protection/>
    </xf>
    <xf numFmtId="0" fontId="11" fillId="0" borderId="0" xfId="51" applyNumberFormat="1">
      <alignment/>
      <protection/>
    </xf>
    <xf numFmtId="0" fontId="11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 horizontal="right"/>
      <protection locked="0"/>
    </xf>
    <xf numFmtId="0" fontId="11" fillId="0" borderId="0" xfId="51" applyNumberFormat="1" applyFont="1" applyAlignment="1">
      <alignment/>
      <protection/>
    </xf>
    <xf numFmtId="0" fontId="12" fillId="0" borderId="11" xfId="51" applyFont="1" applyBorder="1" applyAlignment="1">
      <alignment/>
      <protection/>
    </xf>
    <xf numFmtId="0" fontId="12" fillId="0" borderId="11" xfId="51" applyNumberFormat="1" applyFont="1" applyBorder="1" applyAlignment="1" applyProtection="1">
      <alignment horizontal="center"/>
      <protection locked="0"/>
    </xf>
    <xf numFmtId="0" fontId="12" fillId="0" borderId="11" xfId="51" applyNumberFormat="1" applyFont="1" applyBorder="1" applyAlignment="1" applyProtection="1">
      <alignment horizontal="right"/>
      <protection locked="0"/>
    </xf>
    <xf numFmtId="0" fontId="14" fillId="0" borderId="12" xfId="51" applyFont="1" applyBorder="1" applyAlignment="1">
      <alignment/>
      <protection/>
    </xf>
    <xf numFmtId="0" fontId="12" fillId="0" borderId="11" xfId="51" applyFont="1" applyBorder="1" applyAlignment="1">
      <alignment horizontal="center"/>
      <protection/>
    </xf>
    <xf numFmtId="0" fontId="11" fillId="0" borderId="12" xfId="51" applyNumberFormat="1" applyBorder="1">
      <alignment/>
      <protection/>
    </xf>
    <xf numFmtId="4" fontId="12" fillId="0" borderId="11" xfId="51" applyNumberFormat="1" applyFont="1" applyBorder="1" applyAlignment="1" applyProtection="1">
      <alignment/>
      <protection locked="0"/>
    </xf>
    <xf numFmtId="4" fontId="12" fillId="0" borderId="11" xfId="51" applyNumberFormat="1" applyFont="1" applyBorder="1" applyAlignment="1">
      <alignment/>
      <protection/>
    </xf>
    <xf numFmtId="10" fontId="12" fillId="0" borderId="11" xfId="51" applyNumberFormat="1" applyFont="1" applyBorder="1" applyAlignment="1">
      <alignment/>
      <protection/>
    </xf>
    <xf numFmtId="4" fontId="15" fillId="0" borderId="11" xfId="51" applyNumberFormat="1" applyFont="1" applyBorder="1" applyAlignment="1">
      <alignment/>
      <protection/>
    </xf>
    <xf numFmtId="10" fontId="15" fillId="0" borderId="11" xfId="51" applyNumberFormat="1" applyFont="1" applyBorder="1" applyAlignment="1">
      <alignment/>
      <protection/>
    </xf>
    <xf numFmtId="0" fontId="12" fillId="0" borderId="14" xfId="51" applyFont="1" applyBorder="1" applyAlignment="1">
      <alignment/>
      <protection/>
    </xf>
    <xf numFmtId="0" fontId="11" fillId="0" borderId="10" xfId="51" applyBorder="1">
      <alignment/>
      <protection/>
    </xf>
    <xf numFmtId="4" fontId="12" fillId="0" borderId="0" xfId="51" applyNumberFormat="1" applyFont="1" applyAlignment="1">
      <alignment/>
      <protection/>
    </xf>
    <xf numFmtId="0" fontId="11" fillId="0" borderId="10" xfId="51" applyNumberFormat="1" applyBorder="1">
      <alignment/>
      <protection/>
    </xf>
    <xf numFmtId="4" fontId="14" fillId="0" borderId="0" xfId="51" applyNumberFormat="1" applyFont="1" applyAlignment="1">
      <alignment/>
      <protection/>
    </xf>
    <xf numFmtId="0" fontId="14" fillId="0" borderId="0" xfId="51" applyNumberFormat="1" applyFont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1-0898" xfId="51"/>
    <cellStyle name="Normal_P02-0898" xfId="52"/>
    <cellStyle name="Normal_P05-0898" xfId="53"/>
    <cellStyle name="Normal_P08-0898" xfId="54"/>
    <cellStyle name="Normal_P11-0898" xfId="55"/>
    <cellStyle name="Normal_P12-0898" xfId="56"/>
    <cellStyle name="Normal_P13-0898" xfId="57"/>
    <cellStyle name="Normal_P14-0898" xfId="58"/>
    <cellStyle name="Normal_P15-0898" xfId="59"/>
    <cellStyle name="Normal_P16-0898" xfId="60"/>
    <cellStyle name="Normal_P17-0898" xfId="61"/>
    <cellStyle name="Note" xfId="62"/>
    <cellStyle name="Outpu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B6" sqref="B6"/>
    </sheetView>
  </sheetViews>
  <sheetFormatPr defaultColWidth="15.77734375" defaultRowHeight="18"/>
  <cols>
    <col min="1" max="1" width="20.99609375" style="340" customWidth="1"/>
    <col min="2" max="4" width="15.77734375" style="340" customWidth="1"/>
    <col min="5" max="5" width="19.10546875" style="340" customWidth="1"/>
    <col min="6" max="6" width="9.5546875" style="340" bestFit="1" customWidth="1"/>
    <col min="7" max="7" width="21.21484375" style="340" bestFit="1" customWidth="1"/>
    <col min="8" max="8" width="10.5546875" style="340" bestFit="1" customWidth="1"/>
    <col min="9" max="9" width="15.77734375" style="340" customWidth="1"/>
    <col min="10" max="10" width="30.21484375" style="340" customWidth="1"/>
    <col min="11" max="11" width="23.10546875" style="340" customWidth="1"/>
    <col min="12" max="12" width="23.6640625" style="340" bestFit="1" customWidth="1"/>
    <col min="13" max="13" width="21.3359375" style="340" bestFit="1" customWidth="1"/>
    <col min="14" max="16384" width="15.77734375" style="340" customWidth="1"/>
  </cols>
  <sheetData>
    <row r="1" spans="1:14" ht="17.25">
      <c r="A1" s="335" t="s">
        <v>437</v>
      </c>
      <c r="B1" s="335" t="s">
        <v>437</v>
      </c>
      <c r="C1" s="336" t="s">
        <v>438</v>
      </c>
      <c r="D1" s="336"/>
      <c r="E1" s="336"/>
      <c r="F1" s="335"/>
      <c r="G1" s="335"/>
      <c r="H1" s="335"/>
      <c r="I1" s="337"/>
      <c r="J1" s="335"/>
      <c r="K1" s="336" t="s">
        <v>439</v>
      </c>
      <c r="L1" s="336"/>
      <c r="M1" s="338"/>
      <c r="N1" s="339"/>
    </row>
    <row r="2" spans="1:14" ht="17.25">
      <c r="A2" s="335"/>
      <c r="B2" s="335"/>
      <c r="C2" s="336" t="s">
        <v>440</v>
      </c>
      <c r="D2" s="336"/>
      <c r="E2" s="336"/>
      <c r="F2" s="335"/>
      <c r="G2" s="335"/>
      <c r="H2" s="335"/>
      <c r="I2" s="337"/>
      <c r="J2" s="335"/>
      <c r="K2" s="336" t="s">
        <v>441</v>
      </c>
      <c r="L2" s="336"/>
      <c r="M2" s="335"/>
      <c r="N2" s="339"/>
    </row>
    <row r="3" spans="1:14" ht="17.25">
      <c r="A3" s="341" t="s">
        <v>433</v>
      </c>
      <c r="B3" s="335" t="s">
        <v>437</v>
      </c>
      <c r="C3" s="336"/>
      <c r="D3" s="336" t="s">
        <v>443</v>
      </c>
      <c r="E3" s="336"/>
      <c r="F3" s="335"/>
      <c r="G3" s="335"/>
      <c r="H3" s="335" t="s">
        <v>489</v>
      </c>
      <c r="I3" s="337"/>
      <c r="J3" s="341" t="s">
        <v>490</v>
      </c>
      <c r="K3" s="335" t="s">
        <v>105</v>
      </c>
      <c r="L3" s="335" t="s">
        <v>106</v>
      </c>
      <c r="M3" s="342" t="s">
        <v>491</v>
      </c>
      <c r="N3" s="343" t="s">
        <v>106</v>
      </c>
    </row>
    <row r="4" spans="1:14" ht="17.25">
      <c r="A4" s="335" t="s">
        <v>437</v>
      </c>
      <c r="B4" s="335"/>
      <c r="C4" s="335"/>
      <c r="D4" s="335"/>
      <c r="E4" s="335"/>
      <c r="F4" s="335"/>
      <c r="G4" s="335"/>
      <c r="H4" s="335"/>
      <c r="I4" s="337"/>
      <c r="J4" s="335"/>
      <c r="K4" s="335"/>
      <c r="L4" s="335"/>
      <c r="M4" s="335"/>
      <c r="N4" s="339"/>
    </row>
    <row r="5" spans="1:14" ht="17.25">
      <c r="A5" s="344" t="s">
        <v>242</v>
      </c>
      <c r="B5" s="345" t="s">
        <v>447</v>
      </c>
      <c r="C5" s="345" t="s">
        <v>243</v>
      </c>
      <c r="D5" s="345" t="s">
        <v>244</v>
      </c>
      <c r="E5" s="346" t="s">
        <v>448</v>
      </c>
      <c r="F5" s="345" t="s">
        <v>449</v>
      </c>
      <c r="G5" s="346" t="s">
        <v>450</v>
      </c>
      <c r="H5" s="345" t="s">
        <v>449</v>
      </c>
      <c r="I5" s="347"/>
      <c r="J5" s="344"/>
      <c r="K5" s="348" t="s">
        <v>451</v>
      </c>
      <c r="L5" s="348" t="s">
        <v>452</v>
      </c>
      <c r="M5" s="348" t="s">
        <v>453</v>
      </c>
      <c r="N5" s="349"/>
    </row>
    <row r="6" spans="1:14" ht="17.25">
      <c r="A6" s="344" t="s">
        <v>454</v>
      </c>
      <c r="B6" s="350">
        <v>11041613.04</v>
      </c>
      <c r="C6" s="351">
        <v>13002197.15</v>
      </c>
      <c r="D6" s="351">
        <f>M7</f>
        <v>8735818.92</v>
      </c>
      <c r="E6" s="351">
        <f aca="true" t="shared" si="0" ref="E6:E26">-B6+C6</f>
        <v>1960584.1100000013</v>
      </c>
      <c r="F6" s="352">
        <f aca="true" t="shared" si="1" ref="F6:F24">E6/B6</f>
        <v>0.17756319687146013</v>
      </c>
      <c r="G6" s="351">
        <f aca="true" t="shared" si="2" ref="G6:G26">-C6+D6</f>
        <v>-4266378.23</v>
      </c>
      <c r="H6" s="352">
        <f aca="true" t="shared" si="3" ref="H6:H24">G6/C6</f>
        <v>-0.32812748343844333</v>
      </c>
      <c r="I6" s="347"/>
      <c r="J6" s="344" t="s">
        <v>242</v>
      </c>
      <c r="K6" s="348" t="s">
        <v>455</v>
      </c>
      <c r="L6" s="348" t="s">
        <v>455</v>
      </c>
      <c r="M6" s="348" t="s">
        <v>455</v>
      </c>
      <c r="N6" s="349"/>
    </row>
    <row r="7" spans="1:14" ht="17.25">
      <c r="A7" s="344" t="s">
        <v>456</v>
      </c>
      <c r="B7" s="350">
        <v>15345755.11</v>
      </c>
      <c r="C7" s="351">
        <v>18510002.36</v>
      </c>
      <c r="D7" s="351">
        <f>M8</f>
        <v>11930928.16</v>
      </c>
      <c r="E7" s="351">
        <f t="shared" si="0"/>
        <v>3164247.25</v>
      </c>
      <c r="F7" s="352">
        <f t="shared" si="1"/>
        <v>0.20619690769977367</v>
      </c>
      <c r="G7" s="351">
        <f t="shared" si="2"/>
        <v>-6579074.199999999</v>
      </c>
      <c r="H7" s="352">
        <f t="shared" si="3"/>
        <v>-0.35543346089557165</v>
      </c>
      <c r="I7" s="347"/>
      <c r="J7" s="344" t="s">
        <v>454</v>
      </c>
      <c r="K7" s="350">
        <v>8735818.92</v>
      </c>
      <c r="L7" s="350">
        <v>0</v>
      </c>
      <c r="M7" s="351">
        <f>K7+L7</f>
        <v>8735818.92</v>
      </c>
      <c r="N7" s="349"/>
    </row>
    <row r="8" spans="1:14" ht="17.25">
      <c r="A8" s="344" t="s">
        <v>457</v>
      </c>
      <c r="B8" s="350">
        <v>1675739.48</v>
      </c>
      <c r="C8" s="351">
        <v>1065599.53</v>
      </c>
      <c r="D8" s="351">
        <f>M9</f>
        <v>1944042.94</v>
      </c>
      <c r="E8" s="351">
        <f t="shared" si="0"/>
        <v>-610139.95</v>
      </c>
      <c r="F8" s="352">
        <f t="shared" si="1"/>
        <v>-0.3641019127865866</v>
      </c>
      <c r="G8" s="351">
        <f t="shared" si="2"/>
        <v>878443.4099999999</v>
      </c>
      <c r="H8" s="352">
        <f t="shared" si="3"/>
        <v>0.8243654255365521</v>
      </c>
      <c r="I8" s="347"/>
      <c r="J8" s="344" t="s">
        <v>456</v>
      </c>
      <c r="K8" s="350">
        <v>11930928.16</v>
      </c>
      <c r="L8" s="350">
        <v>0</v>
      </c>
      <c r="M8" s="351">
        <f>K8+L8</f>
        <v>11930928.16</v>
      </c>
      <c r="N8" s="349"/>
    </row>
    <row r="9" spans="1:14" ht="17.25">
      <c r="A9" s="344" t="s">
        <v>458</v>
      </c>
      <c r="B9" s="350">
        <v>4875009.88</v>
      </c>
      <c r="C9" s="351">
        <v>4488683.75</v>
      </c>
      <c r="D9" s="351">
        <f>M10</f>
        <v>8389907.71</v>
      </c>
      <c r="E9" s="351">
        <f t="shared" si="0"/>
        <v>-386326.1299999999</v>
      </c>
      <c r="F9" s="352">
        <f t="shared" si="1"/>
        <v>-0.07924622503534288</v>
      </c>
      <c r="G9" s="351">
        <f t="shared" si="2"/>
        <v>3901223.960000001</v>
      </c>
      <c r="H9" s="352">
        <f t="shared" si="3"/>
        <v>0.8691242638780245</v>
      </c>
      <c r="I9" s="347"/>
      <c r="J9" s="344" t="s">
        <v>459</v>
      </c>
      <c r="K9" s="350">
        <v>1944042.94</v>
      </c>
      <c r="L9" s="350">
        <v>0</v>
      </c>
      <c r="M9" s="351">
        <f>K9+L9</f>
        <v>1944042.94</v>
      </c>
      <c r="N9" s="349"/>
    </row>
    <row r="10" spans="1:14" ht="17.25">
      <c r="A10" s="344" t="s">
        <v>460</v>
      </c>
      <c r="B10" s="350">
        <v>49801209.89</v>
      </c>
      <c r="C10" s="351">
        <v>49497686.44</v>
      </c>
      <c r="D10" s="351">
        <f>M12</f>
        <v>49429316.26</v>
      </c>
      <c r="E10" s="351">
        <f t="shared" si="0"/>
        <v>-303523.450000003</v>
      </c>
      <c r="F10" s="352">
        <f t="shared" si="1"/>
        <v>-0.006094700322952395</v>
      </c>
      <c r="G10" s="351">
        <f t="shared" si="2"/>
        <v>-68370.1799999997</v>
      </c>
      <c r="H10" s="352">
        <f t="shared" si="3"/>
        <v>-0.0013812803166644268</v>
      </c>
      <c r="I10" s="347"/>
      <c r="J10" s="344" t="s">
        <v>458</v>
      </c>
      <c r="K10" s="350">
        <v>8389907.71</v>
      </c>
      <c r="L10" s="350">
        <v>0</v>
      </c>
      <c r="M10" s="351">
        <f>K10+L10</f>
        <v>8389907.71</v>
      </c>
      <c r="N10" s="349"/>
    </row>
    <row r="11" spans="1:14" ht="17.25">
      <c r="A11" s="344" t="s">
        <v>461</v>
      </c>
      <c r="B11" s="350">
        <v>5085262.9</v>
      </c>
      <c r="C11" s="351">
        <v>4914058.68</v>
      </c>
      <c r="D11" s="351">
        <f>M13</f>
        <v>5340043.41</v>
      </c>
      <c r="E11" s="351">
        <f t="shared" si="0"/>
        <v>-171204.22000000067</v>
      </c>
      <c r="F11" s="352">
        <f t="shared" si="1"/>
        <v>-0.0336667392358418</v>
      </c>
      <c r="G11" s="351">
        <f t="shared" si="2"/>
        <v>425984.73000000045</v>
      </c>
      <c r="H11" s="352">
        <f t="shared" si="3"/>
        <v>0.08668694408020387</v>
      </c>
      <c r="I11" s="347"/>
      <c r="J11" s="344" t="s">
        <v>462</v>
      </c>
      <c r="K11" s="350">
        <v>0</v>
      </c>
      <c r="L11" s="350">
        <v>0</v>
      </c>
      <c r="M11" s="351">
        <v>0</v>
      </c>
      <c r="N11" s="349"/>
    </row>
    <row r="12" spans="1:14" ht="17.25">
      <c r="A12" s="344" t="s">
        <v>463</v>
      </c>
      <c r="B12" s="350">
        <v>7429355.07</v>
      </c>
      <c r="C12" s="351">
        <v>7898536.42</v>
      </c>
      <c r="D12" s="351">
        <f aca="true" t="shared" si="4" ref="D12:D25">M15</f>
        <v>7402769.3100000005</v>
      </c>
      <c r="E12" s="351">
        <f t="shared" si="0"/>
        <v>469181.3499999996</v>
      </c>
      <c r="F12" s="352">
        <f t="shared" si="1"/>
        <v>0.06315236592938875</v>
      </c>
      <c r="G12" s="351">
        <f t="shared" si="2"/>
        <v>-495767.1099999994</v>
      </c>
      <c r="H12" s="352">
        <f t="shared" si="3"/>
        <v>-0.06276695879310758</v>
      </c>
      <c r="I12" s="347"/>
      <c r="J12" s="344" t="s">
        <v>460</v>
      </c>
      <c r="K12" s="350">
        <v>49957613.61</v>
      </c>
      <c r="L12" s="350">
        <v>-528297.35</v>
      </c>
      <c r="M12" s="351">
        <f>K12+L11+L12</f>
        <v>49429316.26</v>
      </c>
      <c r="N12" s="349"/>
    </row>
    <row r="13" spans="1:14" ht="17.25">
      <c r="A13" s="344" t="s">
        <v>464</v>
      </c>
      <c r="B13" s="350">
        <v>1408047.82</v>
      </c>
      <c r="C13" s="351">
        <v>1221882.79</v>
      </c>
      <c r="D13" s="351">
        <f t="shared" si="4"/>
        <v>1372026.99</v>
      </c>
      <c r="E13" s="351">
        <f t="shared" si="0"/>
        <v>-186165.03000000003</v>
      </c>
      <c r="F13" s="352">
        <f t="shared" si="1"/>
        <v>-0.13221499110733329</v>
      </c>
      <c r="G13" s="351">
        <f t="shared" si="2"/>
        <v>150144.19999999995</v>
      </c>
      <c r="H13" s="352">
        <f t="shared" si="3"/>
        <v>0.12287938027181801</v>
      </c>
      <c r="I13" s="347"/>
      <c r="J13" s="344" t="s">
        <v>461</v>
      </c>
      <c r="K13" s="350">
        <v>5544498.73</v>
      </c>
      <c r="L13" s="350">
        <v>-204455.32</v>
      </c>
      <c r="M13" s="351">
        <f>K13+L13+L14</f>
        <v>5340043.41</v>
      </c>
      <c r="N13" s="349"/>
    </row>
    <row r="14" spans="1:14" ht="17.25">
      <c r="A14" s="344" t="s">
        <v>465</v>
      </c>
      <c r="B14" s="350">
        <v>10892174.67</v>
      </c>
      <c r="C14" s="351">
        <v>12005184.51</v>
      </c>
      <c r="D14" s="351">
        <f t="shared" si="4"/>
        <v>13716327.08</v>
      </c>
      <c r="E14" s="351">
        <f t="shared" si="0"/>
        <v>1113009.8399999999</v>
      </c>
      <c r="F14" s="352">
        <f t="shared" si="1"/>
        <v>0.10218435470609286</v>
      </c>
      <c r="G14" s="351">
        <f t="shared" si="2"/>
        <v>1711142.5700000003</v>
      </c>
      <c r="H14" s="352">
        <f t="shared" si="3"/>
        <v>0.142533633579281</v>
      </c>
      <c r="I14" s="347"/>
      <c r="J14" s="344" t="s">
        <v>466</v>
      </c>
      <c r="K14" s="350">
        <v>0</v>
      </c>
      <c r="L14" s="350">
        <v>0</v>
      </c>
      <c r="M14" s="351">
        <v>0</v>
      </c>
      <c r="N14" s="349"/>
    </row>
    <row r="15" spans="1:14" ht="17.25">
      <c r="A15" s="344" t="s">
        <v>467</v>
      </c>
      <c r="B15" s="350">
        <v>894353.58</v>
      </c>
      <c r="C15" s="351">
        <v>885575.16</v>
      </c>
      <c r="D15" s="351">
        <f t="shared" si="4"/>
        <v>913901.1</v>
      </c>
      <c r="E15" s="351">
        <f t="shared" si="0"/>
        <v>-8778.419999999925</v>
      </c>
      <c r="F15" s="352">
        <f t="shared" si="1"/>
        <v>-0.009815379729345888</v>
      </c>
      <c r="G15" s="351">
        <f t="shared" si="2"/>
        <v>28325.939999999944</v>
      </c>
      <c r="H15" s="352">
        <f t="shared" si="3"/>
        <v>0.03198592426643939</v>
      </c>
      <c r="I15" s="347"/>
      <c r="J15" s="344" t="s">
        <v>463</v>
      </c>
      <c r="K15" s="350">
        <v>7595644.2</v>
      </c>
      <c r="L15" s="350">
        <v>-192874.89</v>
      </c>
      <c r="M15" s="351">
        <f aca="true" t="shared" si="5" ref="M15:M28">K15+L15</f>
        <v>7402769.3100000005</v>
      </c>
      <c r="N15" s="349"/>
    </row>
    <row r="16" spans="1:14" ht="17.25">
      <c r="A16" s="344" t="s">
        <v>468</v>
      </c>
      <c r="B16" s="350">
        <v>2034569.69</v>
      </c>
      <c r="C16" s="351">
        <v>2109332.1</v>
      </c>
      <c r="D16" s="351">
        <f t="shared" si="4"/>
        <v>2306504.74</v>
      </c>
      <c r="E16" s="351">
        <f t="shared" si="0"/>
        <v>74762.41000000015</v>
      </c>
      <c r="F16" s="352">
        <f t="shared" si="1"/>
        <v>0.036746055132670416</v>
      </c>
      <c r="G16" s="351">
        <f t="shared" si="2"/>
        <v>197172.64000000013</v>
      </c>
      <c r="H16" s="352">
        <f t="shared" si="3"/>
        <v>0.0934763378417273</v>
      </c>
      <c r="I16" s="347"/>
      <c r="J16" s="344" t="s">
        <v>464</v>
      </c>
      <c r="K16" s="350">
        <v>1372026.99</v>
      </c>
      <c r="L16" s="350">
        <v>0</v>
      </c>
      <c r="M16" s="351">
        <f t="shared" si="5"/>
        <v>1372026.99</v>
      </c>
      <c r="N16" s="349"/>
    </row>
    <row r="17" spans="1:14" ht="17.25">
      <c r="A17" s="344" t="s">
        <v>469</v>
      </c>
      <c r="B17" s="350">
        <v>157897.25</v>
      </c>
      <c r="C17" s="351">
        <v>571975.87</v>
      </c>
      <c r="D17" s="351">
        <f t="shared" si="4"/>
        <v>270468.39</v>
      </c>
      <c r="E17" s="351">
        <f t="shared" si="0"/>
        <v>414078.62</v>
      </c>
      <c r="F17" s="352">
        <f t="shared" si="1"/>
        <v>2.622456185905708</v>
      </c>
      <c r="G17" s="351">
        <f t="shared" si="2"/>
        <v>-301507.48</v>
      </c>
      <c r="H17" s="352">
        <f t="shared" si="3"/>
        <v>-0.5271332163015897</v>
      </c>
      <c r="I17" s="347"/>
      <c r="J17" s="344" t="s">
        <v>470</v>
      </c>
      <c r="K17" s="350">
        <v>13716323.27</v>
      </c>
      <c r="L17" s="350">
        <v>3.81</v>
      </c>
      <c r="M17" s="351">
        <f t="shared" si="5"/>
        <v>13716327.08</v>
      </c>
      <c r="N17" s="349"/>
    </row>
    <row r="18" spans="1:14" ht="17.25">
      <c r="A18" s="344" t="s">
        <v>471</v>
      </c>
      <c r="B18" s="350">
        <v>11275001.93</v>
      </c>
      <c r="C18" s="351">
        <v>11850396.72</v>
      </c>
      <c r="D18" s="351">
        <f t="shared" si="4"/>
        <v>15218624.98</v>
      </c>
      <c r="E18" s="351">
        <f t="shared" si="0"/>
        <v>575394.790000001</v>
      </c>
      <c r="F18" s="352">
        <f t="shared" si="1"/>
        <v>0.051032788603700134</v>
      </c>
      <c r="G18" s="351">
        <f t="shared" si="2"/>
        <v>3368228.26</v>
      </c>
      <c r="H18" s="352">
        <f t="shared" si="3"/>
        <v>0.2842291561695497</v>
      </c>
      <c r="I18" s="347"/>
      <c r="J18" s="344" t="s">
        <v>467</v>
      </c>
      <c r="K18" s="350">
        <v>913901.1</v>
      </c>
      <c r="L18" s="350">
        <v>0</v>
      </c>
      <c r="M18" s="351">
        <f t="shared" si="5"/>
        <v>913901.1</v>
      </c>
      <c r="N18" s="349"/>
    </row>
    <row r="19" spans="1:14" ht="17.25">
      <c r="A19" s="344" t="s">
        <v>472</v>
      </c>
      <c r="B19" s="350">
        <v>24787124.14</v>
      </c>
      <c r="C19" s="351">
        <v>25720065.28</v>
      </c>
      <c r="D19" s="351">
        <f t="shared" si="4"/>
        <v>22708855.99</v>
      </c>
      <c r="E19" s="351">
        <f t="shared" si="0"/>
        <v>932941.1400000006</v>
      </c>
      <c r="F19" s="352">
        <f t="shared" si="1"/>
        <v>0.03763813561955238</v>
      </c>
      <c r="G19" s="351">
        <f t="shared" si="2"/>
        <v>-3011209.290000003</v>
      </c>
      <c r="H19" s="352">
        <f t="shared" si="3"/>
        <v>-0.11707626933363688</v>
      </c>
      <c r="I19" s="347"/>
      <c r="J19" s="344" t="s">
        <v>468</v>
      </c>
      <c r="K19" s="350">
        <v>2306504.74</v>
      </c>
      <c r="L19" s="350">
        <v>0</v>
      </c>
      <c r="M19" s="351">
        <f t="shared" si="5"/>
        <v>2306504.74</v>
      </c>
      <c r="N19" s="349"/>
    </row>
    <row r="20" spans="1:14" ht="17.25">
      <c r="A20" s="344" t="s">
        <v>473</v>
      </c>
      <c r="B20" s="350">
        <v>2071993.53</v>
      </c>
      <c r="C20" s="351">
        <v>2121232.6</v>
      </c>
      <c r="D20" s="351">
        <f t="shared" si="4"/>
        <v>2003683.31</v>
      </c>
      <c r="E20" s="351">
        <f t="shared" si="0"/>
        <v>49239.070000000065</v>
      </c>
      <c r="F20" s="352">
        <f t="shared" si="1"/>
        <v>0.023764104128259543</v>
      </c>
      <c r="G20" s="351">
        <f t="shared" si="2"/>
        <v>-117549.29000000004</v>
      </c>
      <c r="H20" s="352">
        <f t="shared" si="3"/>
        <v>-0.055415558859504624</v>
      </c>
      <c r="I20" s="347"/>
      <c r="J20" s="344" t="s">
        <v>469</v>
      </c>
      <c r="K20" s="350">
        <v>271169.83</v>
      </c>
      <c r="L20" s="350">
        <v>-701.44</v>
      </c>
      <c r="M20" s="351">
        <f t="shared" si="5"/>
        <v>270468.39</v>
      </c>
      <c r="N20" s="349"/>
    </row>
    <row r="21" spans="1:14" ht="17.25">
      <c r="A21" s="344" t="s">
        <v>474</v>
      </c>
      <c r="B21" s="350">
        <v>322386312.57</v>
      </c>
      <c r="C21" s="351">
        <v>341834700.57</v>
      </c>
      <c r="D21" s="351">
        <f t="shared" si="4"/>
        <v>350776177.28</v>
      </c>
      <c r="E21" s="351">
        <f t="shared" si="0"/>
        <v>19448388</v>
      </c>
      <c r="F21" s="352">
        <f t="shared" si="1"/>
        <v>0.0603263452624936</v>
      </c>
      <c r="G21" s="351">
        <f t="shared" si="2"/>
        <v>8941476.709999979</v>
      </c>
      <c r="H21" s="352">
        <f t="shared" si="3"/>
        <v>0.026157311399604286</v>
      </c>
      <c r="I21" s="347"/>
      <c r="J21" s="344" t="s">
        <v>471</v>
      </c>
      <c r="K21" s="350">
        <v>15218624.98</v>
      </c>
      <c r="L21" s="350">
        <v>0</v>
      </c>
      <c r="M21" s="351">
        <f t="shared" si="5"/>
        <v>15218624.98</v>
      </c>
      <c r="N21" s="349"/>
    </row>
    <row r="22" spans="1:14" ht="17.25">
      <c r="A22" s="344" t="s">
        <v>475</v>
      </c>
      <c r="B22" s="350">
        <v>10491241.01</v>
      </c>
      <c r="C22" s="351">
        <v>10674336.64</v>
      </c>
      <c r="D22" s="351">
        <f t="shared" si="4"/>
        <v>15243283.37</v>
      </c>
      <c r="E22" s="351">
        <f t="shared" si="0"/>
        <v>183095.63000000082</v>
      </c>
      <c r="F22" s="352">
        <f t="shared" si="1"/>
        <v>0.017452237521326453</v>
      </c>
      <c r="G22" s="351">
        <f t="shared" si="2"/>
        <v>4568946.729999999</v>
      </c>
      <c r="H22" s="352">
        <f t="shared" si="3"/>
        <v>0.4280309759839089</v>
      </c>
      <c r="I22" s="347"/>
      <c r="J22" s="344" t="s">
        <v>472</v>
      </c>
      <c r="K22" s="350">
        <v>22708855.99</v>
      </c>
      <c r="L22" s="350">
        <v>0</v>
      </c>
      <c r="M22" s="351">
        <f t="shared" si="5"/>
        <v>22708855.99</v>
      </c>
      <c r="N22" s="349"/>
    </row>
    <row r="23" spans="1:14" ht="17.25">
      <c r="A23" s="344" t="s">
        <v>383</v>
      </c>
      <c r="B23" s="350">
        <v>57291.19</v>
      </c>
      <c r="C23" s="351">
        <v>51209.77</v>
      </c>
      <c r="D23" s="351">
        <f t="shared" si="4"/>
        <v>47938.42</v>
      </c>
      <c r="E23" s="351">
        <f t="shared" si="0"/>
        <v>-6081.4200000000055</v>
      </c>
      <c r="F23" s="352">
        <f t="shared" si="1"/>
        <v>-0.10614930498039934</v>
      </c>
      <c r="G23" s="351">
        <f t="shared" si="2"/>
        <v>-3271.3499999999985</v>
      </c>
      <c r="H23" s="352">
        <f t="shared" si="3"/>
        <v>-0.06388136482550105</v>
      </c>
      <c r="I23" s="347"/>
      <c r="J23" s="344" t="s">
        <v>473</v>
      </c>
      <c r="K23" s="350">
        <v>2003683.31</v>
      </c>
      <c r="L23" s="350">
        <v>0</v>
      </c>
      <c r="M23" s="351">
        <f t="shared" si="5"/>
        <v>2003683.31</v>
      </c>
      <c r="N23" s="349"/>
    </row>
    <row r="24" spans="1:14" ht="17.25">
      <c r="A24" s="344" t="s">
        <v>384</v>
      </c>
      <c r="B24" s="350">
        <v>33609.36</v>
      </c>
      <c r="C24" s="351">
        <v>23111.57</v>
      </c>
      <c r="D24" s="351">
        <f t="shared" si="4"/>
        <v>9608.78</v>
      </c>
      <c r="E24" s="351">
        <f t="shared" si="0"/>
        <v>-10497.79</v>
      </c>
      <c r="F24" s="352">
        <f t="shared" si="1"/>
        <v>-0.31234721518053304</v>
      </c>
      <c r="G24" s="351">
        <f t="shared" si="2"/>
        <v>-13502.789999999999</v>
      </c>
      <c r="H24" s="352">
        <f t="shared" si="3"/>
        <v>-0.5842437359296664</v>
      </c>
      <c r="I24" s="347"/>
      <c r="J24" s="344" t="s">
        <v>474</v>
      </c>
      <c r="K24" s="350">
        <v>350776177.28</v>
      </c>
      <c r="L24" s="350">
        <v>0</v>
      </c>
      <c r="M24" s="351">
        <f t="shared" si="5"/>
        <v>350776177.28</v>
      </c>
      <c r="N24" s="349"/>
    </row>
    <row r="25" spans="1:14" ht="17.25">
      <c r="A25" s="344" t="s">
        <v>476</v>
      </c>
      <c r="B25" s="350">
        <v>105</v>
      </c>
      <c r="C25" s="351">
        <v>1750</v>
      </c>
      <c r="D25" s="351">
        <f t="shared" si="4"/>
        <v>7783.52</v>
      </c>
      <c r="E25" s="351">
        <f t="shared" si="0"/>
        <v>1645</v>
      </c>
      <c r="F25" s="352" t="s">
        <v>477</v>
      </c>
      <c r="G25" s="351">
        <f t="shared" si="2"/>
        <v>6033.52</v>
      </c>
      <c r="H25" s="352" t="s">
        <v>478</v>
      </c>
      <c r="I25" s="347"/>
      <c r="J25" s="344" t="s">
        <v>475</v>
      </c>
      <c r="K25" s="350">
        <v>15243283.37</v>
      </c>
      <c r="L25" s="350">
        <v>0</v>
      </c>
      <c r="M25" s="351">
        <f t="shared" si="5"/>
        <v>15243283.37</v>
      </c>
      <c r="N25" s="349"/>
    </row>
    <row r="26" spans="1:14" ht="17.25">
      <c r="A26" s="353" t="s">
        <v>221</v>
      </c>
      <c r="B26" s="353">
        <f>SUM(B5:B25)</f>
        <v>481743667.10999995</v>
      </c>
      <c r="C26" s="353">
        <f>SUM(C5:C25)</f>
        <v>508447517.9099999</v>
      </c>
      <c r="D26" s="353">
        <f>SUM(D5:D25)</f>
        <v>517768010.6599999</v>
      </c>
      <c r="E26" s="353">
        <f t="shared" si="0"/>
        <v>26703850.799999952</v>
      </c>
      <c r="F26" s="354">
        <f>E26/B26</f>
        <v>0.05543165924774362</v>
      </c>
      <c r="G26" s="353">
        <f t="shared" si="2"/>
        <v>9320492.75</v>
      </c>
      <c r="H26" s="354">
        <f>G26/C26</f>
        <v>0.01833127790319908</v>
      </c>
      <c r="I26" s="347"/>
      <c r="J26" s="344" t="s">
        <v>383</v>
      </c>
      <c r="K26" s="350">
        <v>47938.42</v>
      </c>
      <c r="L26" s="350">
        <v>0</v>
      </c>
      <c r="M26" s="351">
        <f t="shared" si="5"/>
        <v>47938.42</v>
      </c>
      <c r="N26" s="349"/>
    </row>
    <row r="27" spans="1:14" ht="17.25">
      <c r="A27" s="355" t="s">
        <v>479</v>
      </c>
      <c r="B27" s="351"/>
      <c r="C27" s="351"/>
      <c r="D27" s="351"/>
      <c r="E27" s="351" t="s">
        <v>106</v>
      </c>
      <c r="F27" s="352" t="s">
        <v>443</v>
      </c>
      <c r="G27" s="351" t="s">
        <v>106</v>
      </c>
      <c r="H27" s="352" t="s">
        <v>106</v>
      </c>
      <c r="I27" s="347"/>
      <c r="J27" s="344" t="s">
        <v>384</v>
      </c>
      <c r="K27" s="350">
        <v>9608.78</v>
      </c>
      <c r="L27" s="350">
        <v>0</v>
      </c>
      <c r="M27" s="351">
        <f t="shared" si="5"/>
        <v>9608.78</v>
      </c>
      <c r="N27" s="349"/>
    </row>
    <row r="28" spans="1:14" ht="17.25">
      <c r="A28" s="344" t="s">
        <v>480</v>
      </c>
      <c r="B28" s="350">
        <v>100137411.99</v>
      </c>
      <c r="C28" s="351">
        <v>107309192.83</v>
      </c>
      <c r="D28" s="351">
        <f>M31</f>
        <v>112171641.13</v>
      </c>
      <c r="E28" s="351">
        <f>-B28+C28</f>
        <v>7171780.840000004</v>
      </c>
      <c r="F28" s="352">
        <f>E28/B28</f>
        <v>0.07161939476442829</v>
      </c>
      <c r="G28" s="351">
        <f>-C28+D28</f>
        <v>4862448.299999997</v>
      </c>
      <c r="H28" s="352">
        <f>G28/C28</f>
        <v>0.04531250465841378</v>
      </c>
      <c r="I28" s="347"/>
      <c r="J28" s="344" t="s">
        <v>476</v>
      </c>
      <c r="K28" s="350">
        <v>7783.52</v>
      </c>
      <c r="L28" s="350">
        <v>0</v>
      </c>
      <c r="M28" s="351">
        <f t="shared" si="5"/>
        <v>7783.52</v>
      </c>
      <c r="N28" s="349"/>
    </row>
    <row r="29" spans="1:14" ht="17.25">
      <c r="A29" s="344" t="s">
        <v>481</v>
      </c>
      <c r="B29" s="350">
        <v>518277.15</v>
      </c>
      <c r="C29" s="351">
        <v>570920.7</v>
      </c>
      <c r="D29" s="351">
        <f>M32</f>
        <v>579536.43</v>
      </c>
      <c r="E29" s="351">
        <f>-B29+C29</f>
        <v>52643.54999999993</v>
      </c>
      <c r="F29" s="352">
        <f>E29/B29</f>
        <v>0.10157412882277354</v>
      </c>
      <c r="G29" s="351">
        <f>-C29+D29</f>
        <v>8615.730000000098</v>
      </c>
      <c r="H29" s="352">
        <f>G29/C29</f>
        <v>0.015090939950154371</v>
      </c>
      <c r="I29" s="347"/>
      <c r="J29" s="344" t="s">
        <v>221</v>
      </c>
      <c r="K29" s="351">
        <f>SUM(K7:K28)</f>
        <v>518694335.84999996</v>
      </c>
      <c r="L29" s="351">
        <f>SUM(L7:L28)</f>
        <v>-926325.1899999998</v>
      </c>
      <c r="M29" s="351">
        <f>SUM(M7:M28)</f>
        <v>517768010.6599999</v>
      </c>
      <c r="N29" s="349"/>
    </row>
    <row r="30" spans="1:14" ht="17.25">
      <c r="A30" s="344" t="s">
        <v>106</v>
      </c>
      <c r="B30" s="350" t="s">
        <v>106</v>
      </c>
      <c r="C30" s="351" t="s">
        <v>106</v>
      </c>
      <c r="D30" s="351" t="s">
        <v>106</v>
      </c>
      <c r="E30" s="351" t="s">
        <v>106</v>
      </c>
      <c r="F30" s="352" t="s">
        <v>106</v>
      </c>
      <c r="G30" s="351" t="s">
        <v>106</v>
      </c>
      <c r="H30" s="352" t="s">
        <v>106</v>
      </c>
      <c r="I30" s="347"/>
      <c r="J30" s="344" t="s">
        <v>479</v>
      </c>
      <c r="K30" s="351"/>
      <c r="L30" s="351"/>
      <c r="M30" s="351" t="s">
        <v>106</v>
      </c>
      <c r="N30" s="349"/>
    </row>
    <row r="31" spans="1:14" ht="17.25">
      <c r="A31" s="356"/>
      <c r="B31" s="356"/>
      <c r="C31" s="356"/>
      <c r="D31" s="356"/>
      <c r="E31" s="356"/>
      <c r="F31" s="356"/>
      <c r="G31" s="356"/>
      <c r="H31" s="356"/>
      <c r="I31" s="337"/>
      <c r="J31" s="344" t="s">
        <v>480</v>
      </c>
      <c r="K31" s="350">
        <v>112171641.13</v>
      </c>
      <c r="L31" s="350">
        <v>0</v>
      </c>
      <c r="M31" s="351">
        <f>K31+L31</f>
        <v>112171641.13</v>
      </c>
      <c r="N31" s="349"/>
    </row>
    <row r="32" spans="1:14" ht="17.25">
      <c r="A32" s="341" t="s">
        <v>106</v>
      </c>
      <c r="B32" s="341"/>
      <c r="C32" s="341"/>
      <c r="D32" s="335"/>
      <c r="E32" s="335"/>
      <c r="F32" s="335"/>
      <c r="G32" s="335"/>
      <c r="H32" s="335"/>
      <c r="I32" s="337"/>
      <c r="J32" s="344" t="s">
        <v>481</v>
      </c>
      <c r="K32" s="350">
        <v>579536.43</v>
      </c>
      <c r="L32" s="350">
        <v>0</v>
      </c>
      <c r="M32" s="351">
        <f>K32+L32</f>
        <v>579536.43</v>
      </c>
      <c r="N32" s="349"/>
    </row>
    <row r="33" spans="1:14" ht="17.25">
      <c r="A33" s="341" t="s">
        <v>106</v>
      </c>
      <c r="B33" s="341"/>
      <c r="C33" s="341"/>
      <c r="D33" s="335"/>
      <c r="E33" s="357" t="s">
        <v>106</v>
      </c>
      <c r="F33" s="335"/>
      <c r="G33" s="335"/>
      <c r="H33" s="335"/>
      <c r="I33" s="337"/>
      <c r="J33" s="358"/>
      <c r="K33" s="358"/>
      <c r="L33" s="358"/>
      <c r="M33" s="358"/>
      <c r="N33" s="339"/>
    </row>
    <row r="34" spans="1:14" ht="17.25">
      <c r="A34" s="337" t="s">
        <v>106</v>
      </c>
      <c r="B34" s="337"/>
      <c r="C34" s="337"/>
      <c r="D34" s="337"/>
      <c r="E34" s="359" t="s">
        <v>106</v>
      </c>
      <c r="F34" s="337"/>
      <c r="G34" s="337"/>
      <c r="H34" s="337"/>
      <c r="I34" s="337"/>
      <c r="J34" s="339"/>
      <c r="N34" s="339"/>
    </row>
    <row r="35" spans="1:14" ht="17.2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9"/>
    </row>
    <row r="36" spans="1:14" ht="17.25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9"/>
    </row>
    <row r="37" spans="1:13" ht="17.25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 t="s">
        <v>437</v>
      </c>
      <c r="M37" s="337"/>
    </row>
    <row r="38" spans="1:13" ht="17.25">
      <c r="A38" s="33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</row>
    <row r="39" spans="1:13" ht="17.25">
      <c r="A39" s="33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</row>
    <row r="40" spans="1:13" ht="17.25">
      <c r="A40" s="360" t="s">
        <v>209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</row>
    <row r="41" spans="1:13" ht="17.25">
      <c r="A41" s="360" t="s">
        <v>482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</row>
    <row r="42" ht="12.75">
      <c r="A42" s="340" t="s">
        <v>483</v>
      </c>
    </row>
    <row r="43" ht="12.75">
      <c r="A43" s="340" t="s">
        <v>484</v>
      </c>
    </row>
    <row r="44" ht="12.75">
      <c r="A44" s="340" t="s">
        <v>485</v>
      </c>
    </row>
    <row r="45" ht="12.75">
      <c r="A45" s="340" t="s">
        <v>486</v>
      </c>
    </row>
    <row r="46" ht="12.75">
      <c r="A46" s="340" t="s">
        <v>487</v>
      </c>
    </row>
    <row r="47" ht="12.75">
      <c r="A47" s="340" t="s">
        <v>488</v>
      </c>
    </row>
    <row r="48" ht="12.75">
      <c r="A48" s="340" t="s">
        <v>106</v>
      </c>
    </row>
    <row r="49" ht="12.75">
      <c r="A49" s="340" t="s">
        <v>106</v>
      </c>
    </row>
    <row r="50" ht="12.75">
      <c r="A50" s="340" t="s">
        <v>106</v>
      </c>
    </row>
    <row r="51" ht="12.75">
      <c r="A51" s="340" t="s">
        <v>106</v>
      </c>
    </row>
    <row r="52" ht="12.75">
      <c r="A52" s="340" t="s">
        <v>106</v>
      </c>
    </row>
    <row r="53" ht="12.75">
      <c r="A53" s="340" t="s">
        <v>106</v>
      </c>
    </row>
    <row r="54" ht="12.75">
      <c r="A54" s="340" t="s">
        <v>106</v>
      </c>
    </row>
    <row r="55" ht="12.75">
      <c r="A55" s="340" t="s">
        <v>106</v>
      </c>
    </row>
    <row r="56" ht="12.75">
      <c r="A56" s="340" t="s">
        <v>106</v>
      </c>
    </row>
    <row r="57" ht="12.75">
      <c r="A57" s="340" t="s">
        <v>106</v>
      </c>
    </row>
    <row r="58" ht="12.75">
      <c r="A58" s="340" t="s">
        <v>106</v>
      </c>
    </row>
    <row r="59" ht="12.75">
      <c r="A59" s="340" t="s">
        <v>106</v>
      </c>
    </row>
    <row r="60" ht="12.75">
      <c r="A60" s="340" t="s">
        <v>105</v>
      </c>
    </row>
    <row r="61" ht="12.75">
      <c r="A61" s="340" t="s">
        <v>106</v>
      </c>
    </row>
    <row r="62" ht="12.75">
      <c r="A62" s="340" t="s">
        <v>106</v>
      </c>
    </row>
    <row r="63" ht="12.75">
      <c r="A63" s="340" t="s">
        <v>106</v>
      </c>
    </row>
    <row r="64" ht="12.75">
      <c r="A64" s="340" t="s">
        <v>106</v>
      </c>
    </row>
    <row r="65" ht="12.75">
      <c r="A65" s="340" t="s">
        <v>106</v>
      </c>
    </row>
    <row r="66" ht="12.75">
      <c r="A66" s="340" t="s">
        <v>106</v>
      </c>
    </row>
    <row r="67" ht="12.75">
      <c r="A67" s="340" t="s">
        <v>106</v>
      </c>
    </row>
    <row r="68" ht="12.75">
      <c r="A68" s="340" t="s">
        <v>106</v>
      </c>
    </row>
    <row r="69" ht="12.75">
      <c r="A69" s="340" t="s">
        <v>105</v>
      </c>
    </row>
    <row r="70" ht="12.75">
      <c r="A70" s="340" t="s">
        <v>106</v>
      </c>
    </row>
    <row r="71" ht="12.75">
      <c r="A71" s="340" t="s">
        <v>106</v>
      </c>
    </row>
    <row r="72" ht="12.75">
      <c r="A72" s="340" t="s">
        <v>106</v>
      </c>
    </row>
    <row r="73" ht="12.75">
      <c r="A73" s="340" t="s">
        <v>106</v>
      </c>
    </row>
    <row r="74" ht="12.75">
      <c r="A74" s="340" t="s">
        <v>106</v>
      </c>
    </row>
    <row r="75" ht="12.75">
      <c r="A75" s="340" t="s">
        <v>106</v>
      </c>
    </row>
    <row r="76" ht="12.75">
      <c r="A76" s="340" t="s">
        <v>106</v>
      </c>
    </row>
    <row r="77" ht="12.75">
      <c r="A77" s="340" t="s">
        <v>106</v>
      </c>
    </row>
    <row r="78" ht="12.75">
      <c r="A78" s="340" t="s">
        <v>106</v>
      </c>
    </row>
    <row r="79" ht="12.75">
      <c r="A79" s="340" t="s">
        <v>106</v>
      </c>
    </row>
    <row r="80" ht="12.75">
      <c r="A80" s="340" t="s">
        <v>106</v>
      </c>
    </row>
    <row r="81" ht="12.75">
      <c r="A81" s="340" t="s">
        <v>106</v>
      </c>
    </row>
    <row r="82" ht="12.75">
      <c r="A82" s="340" t="s">
        <v>106</v>
      </c>
    </row>
    <row r="83" ht="12.75">
      <c r="A83" s="340" t="s">
        <v>106</v>
      </c>
    </row>
    <row r="84" ht="12.75">
      <c r="A84" s="340" t="s">
        <v>106</v>
      </c>
    </row>
    <row r="85" ht="12.75">
      <c r="A85" s="340" t="s">
        <v>106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6.10546875" defaultRowHeight="18"/>
  <cols>
    <col min="1" max="1" width="19.10546875" style="74" bestFit="1" customWidth="1"/>
    <col min="2" max="3" width="16.10546875" style="74" customWidth="1"/>
    <col min="4" max="4" width="19.88671875" style="74" bestFit="1" customWidth="1"/>
    <col min="5" max="16384" width="16.10546875" style="74" customWidth="1"/>
  </cols>
  <sheetData>
    <row r="1" spans="1:10" ht="17.25">
      <c r="A1" s="71"/>
      <c r="B1" s="72"/>
      <c r="C1" s="72" t="s">
        <v>0</v>
      </c>
      <c r="D1" s="72"/>
      <c r="E1" s="72"/>
      <c r="F1" s="72"/>
      <c r="G1" s="73"/>
      <c r="H1" s="73"/>
      <c r="I1" s="73"/>
      <c r="J1" s="73"/>
    </row>
    <row r="2" spans="1:10" ht="17.25">
      <c r="A2" s="71"/>
      <c r="B2" s="71"/>
      <c r="C2" s="71" t="s">
        <v>102</v>
      </c>
      <c r="D2" s="71"/>
      <c r="E2" s="71"/>
      <c r="F2" s="71"/>
      <c r="G2" s="73"/>
      <c r="H2" s="73"/>
      <c r="I2" s="73"/>
      <c r="J2" s="73"/>
    </row>
    <row r="3" spans="1:10" ht="17.25">
      <c r="A3" s="71" t="s">
        <v>103</v>
      </c>
      <c r="B3" s="71" t="s">
        <v>104</v>
      </c>
      <c r="C3" s="71" t="s">
        <v>105</v>
      </c>
      <c r="D3" s="71" t="s">
        <v>106</v>
      </c>
      <c r="E3" s="71"/>
      <c r="F3" s="75" t="s">
        <v>107</v>
      </c>
      <c r="G3" s="73"/>
      <c r="H3" s="73"/>
      <c r="I3" s="73"/>
      <c r="J3" s="73"/>
    </row>
    <row r="4" spans="1:10" ht="17.25">
      <c r="A4" s="76" t="s">
        <v>108</v>
      </c>
      <c r="B4" s="77" t="s">
        <v>109</v>
      </c>
      <c r="C4" s="77" t="s">
        <v>110</v>
      </c>
      <c r="D4" s="76" t="s">
        <v>108</v>
      </c>
      <c r="E4" s="77" t="s">
        <v>109</v>
      </c>
      <c r="F4" s="77" t="s">
        <v>110</v>
      </c>
      <c r="G4" s="78"/>
      <c r="H4" s="79" t="s">
        <v>111</v>
      </c>
      <c r="I4" s="79" t="s">
        <v>111</v>
      </c>
      <c r="J4" s="73"/>
    </row>
    <row r="5" spans="1:10" ht="17.25">
      <c r="A5" s="80" t="s">
        <v>112</v>
      </c>
      <c r="B5" s="81">
        <v>1231693.32</v>
      </c>
      <c r="C5" s="82">
        <f aca="true" t="shared" si="0" ref="C5:C36">B5+H5</f>
        <v>2471482.9699999997</v>
      </c>
      <c r="D5" s="80" t="s">
        <v>113</v>
      </c>
      <c r="E5" s="81">
        <v>597581.8</v>
      </c>
      <c r="F5" s="82">
        <f aca="true" t="shared" si="1" ref="F5:F51">E5+I5</f>
        <v>1218737.24</v>
      </c>
      <c r="G5" s="78"/>
      <c r="H5" s="82">
        <v>1239789.65</v>
      </c>
      <c r="I5" s="82">
        <v>621155.44</v>
      </c>
      <c r="J5" s="78"/>
    </row>
    <row r="6" spans="1:10" ht="17.25">
      <c r="A6" s="83" t="s">
        <v>114</v>
      </c>
      <c r="B6" s="81">
        <v>327402.15</v>
      </c>
      <c r="C6" s="82">
        <f t="shared" si="0"/>
        <v>638762.3</v>
      </c>
      <c r="D6" s="83" t="s">
        <v>115</v>
      </c>
      <c r="E6" s="81">
        <v>113168.29</v>
      </c>
      <c r="F6" s="82">
        <f t="shared" si="1"/>
        <v>236747.7</v>
      </c>
      <c r="G6" s="78"/>
      <c r="H6" s="82">
        <v>311360.15</v>
      </c>
      <c r="I6" s="82">
        <v>123579.41</v>
      </c>
      <c r="J6" s="78"/>
    </row>
    <row r="7" spans="1:10" ht="17.25">
      <c r="A7" s="83" t="s">
        <v>116</v>
      </c>
      <c r="B7" s="81">
        <v>222604.02</v>
      </c>
      <c r="C7" s="82">
        <f t="shared" si="0"/>
        <v>481404.47</v>
      </c>
      <c r="D7" s="83" t="s">
        <v>117</v>
      </c>
      <c r="E7" s="81">
        <v>380972.09</v>
      </c>
      <c r="F7" s="82">
        <f t="shared" si="1"/>
        <v>775393.53</v>
      </c>
      <c r="G7" s="78"/>
      <c r="H7" s="82">
        <v>258800.45</v>
      </c>
      <c r="I7" s="82">
        <v>394421.44</v>
      </c>
      <c r="J7" s="78"/>
    </row>
    <row r="8" spans="1:10" ht="17.25">
      <c r="A8" s="83" t="s">
        <v>118</v>
      </c>
      <c r="B8" s="81">
        <v>73065.98</v>
      </c>
      <c r="C8" s="82">
        <f t="shared" si="0"/>
        <v>146501.68</v>
      </c>
      <c r="D8" s="83" t="s">
        <v>119</v>
      </c>
      <c r="E8" s="81">
        <v>429776.46</v>
      </c>
      <c r="F8" s="82">
        <f t="shared" si="1"/>
        <v>857409.62</v>
      </c>
      <c r="G8" s="78"/>
      <c r="H8" s="82">
        <v>73435.7</v>
      </c>
      <c r="I8" s="82">
        <v>427633.16</v>
      </c>
      <c r="J8" s="78"/>
    </row>
    <row r="9" spans="1:10" ht="17.25">
      <c r="A9" s="83" t="s">
        <v>120</v>
      </c>
      <c r="B9" s="81">
        <v>1840119.63</v>
      </c>
      <c r="C9" s="82">
        <f t="shared" si="0"/>
        <v>3667159.96</v>
      </c>
      <c r="D9" s="83" t="s">
        <v>121</v>
      </c>
      <c r="E9" s="81">
        <v>613635.02</v>
      </c>
      <c r="F9" s="82">
        <f t="shared" si="1"/>
        <v>1188468.55</v>
      </c>
      <c r="G9" s="78"/>
      <c r="H9" s="82">
        <v>1827040.33</v>
      </c>
      <c r="I9" s="82">
        <v>574833.53</v>
      </c>
      <c r="J9" s="78"/>
    </row>
    <row r="10" spans="1:10" ht="17.25">
      <c r="A10" s="83" t="s">
        <v>122</v>
      </c>
      <c r="B10" s="81">
        <v>1386908.18</v>
      </c>
      <c r="C10" s="82">
        <f t="shared" si="0"/>
        <v>2740875.3899999997</v>
      </c>
      <c r="D10" s="83" t="s">
        <v>123</v>
      </c>
      <c r="E10" s="81">
        <v>209871.36</v>
      </c>
      <c r="F10" s="82">
        <f t="shared" si="1"/>
        <v>421516.06</v>
      </c>
      <c r="G10" s="78"/>
      <c r="H10" s="82">
        <v>1353967.21</v>
      </c>
      <c r="I10" s="82">
        <v>211644.7</v>
      </c>
      <c r="J10" s="78"/>
    </row>
    <row r="11" spans="1:10" ht="17.25">
      <c r="A11" s="83" t="s">
        <v>124</v>
      </c>
      <c r="B11" s="81">
        <v>476022.56</v>
      </c>
      <c r="C11" s="82">
        <f t="shared" si="0"/>
        <v>957089.95</v>
      </c>
      <c r="D11" s="83" t="s">
        <v>125</v>
      </c>
      <c r="E11" s="81">
        <v>157617.97</v>
      </c>
      <c r="F11" s="82">
        <f t="shared" si="1"/>
        <v>342032.2</v>
      </c>
      <c r="G11" s="78"/>
      <c r="H11" s="82">
        <v>481067.39</v>
      </c>
      <c r="I11" s="82">
        <v>184414.23</v>
      </c>
      <c r="J11" s="78"/>
    </row>
    <row r="12" spans="1:10" ht="17.25">
      <c r="A12" s="83" t="s">
        <v>126</v>
      </c>
      <c r="B12" s="81">
        <v>54931.11</v>
      </c>
      <c r="C12" s="82">
        <f t="shared" si="0"/>
        <v>117034.51000000001</v>
      </c>
      <c r="D12" s="83" t="s">
        <v>127</v>
      </c>
      <c r="E12" s="81">
        <v>2828626.41</v>
      </c>
      <c r="F12" s="82">
        <f t="shared" si="1"/>
        <v>5865798.27</v>
      </c>
      <c r="G12" s="78"/>
      <c r="H12" s="82">
        <v>62103.4</v>
      </c>
      <c r="I12" s="82">
        <v>3037171.86</v>
      </c>
      <c r="J12" s="78"/>
    </row>
    <row r="13" spans="1:10" ht="17.25">
      <c r="A13" s="83" t="s">
        <v>128</v>
      </c>
      <c r="B13" s="81">
        <v>277972.98</v>
      </c>
      <c r="C13" s="82">
        <f t="shared" si="0"/>
        <v>593140.56</v>
      </c>
      <c r="D13" s="83" t="s">
        <v>129</v>
      </c>
      <c r="E13" s="81">
        <v>393688.16</v>
      </c>
      <c r="F13" s="82">
        <f t="shared" si="1"/>
        <v>765755.1299999999</v>
      </c>
      <c r="G13" s="78"/>
      <c r="H13" s="82">
        <v>315167.58</v>
      </c>
      <c r="I13" s="82">
        <v>372066.97</v>
      </c>
      <c r="J13" s="78"/>
    </row>
    <row r="14" spans="1:10" ht="17.25">
      <c r="A14" s="83" t="s">
        <v>130</v>
      </c>
      <c r="B14" s="81">
        <v>488848.71</v>
      </c>
      <c r="C14" s="82">
        <f t="shared" si="0"/>
        <v>1016138.94</v>
      </c>
      <c r="D14" s="83" t="s">
        <v>131</v>
      </c>
      <c r="E14" s="81">
        <v>303600.16</v>
      </c>
      <c r="F14" s="82">
        <f t="shared" si="1"/>
        <v>632022.94</v>
      </c>
      <c r="G14" s="78"/>
      <c r="H14" s="82">
        <v>527290.23</v>
      </c>
      <c r="I14" s="82">
        <v>328422.78</v>
      </c>
      <c r="J14" s="78"/>
    </row>
    <row r="15" spans="1:10" ht="17.25">
      <c r="A15" s="83" t="s">
        <v>132</v>
      </c>
      <c r="B15" s="81">
        <v>290248.32</v>
      </c>
      <c r="C15" s="82">
        <f t="shared" si="0"/>
        <v>574782.9199999999</v>
      </c>
      <c r="D15" s="83" t="s">
        <v>133</v>
      </c>
      <c r="E15" s="81">
        <v>1132772.69</v>
      </c>
      <c r="F15" s="82">
        <f t="shared" si="1"/>
        <v>2316321.76</v>
      </c>
      <c r="G15" s="78"/>
      <c r="H15" s="82">
        <v>284534.6</v>
      </c>
      <c r="I15" s="82">
        <v>1183549.07</v>
      </c>
      <c r="J15" s="78"/>
    </row>
    <row r="16" spans="1:10" ht="17.25">
      <c r="A16" s="83" t="s">
        <v>134</v>
      </c>
      <c r="B16" s="81">
        <v>156875.04</v>
      </c>
      <c r="C16" s="82">
        <f t="shared" si="0"/>
        <v>311716.29000000004</v>
      </c>
      <c r="D16" s="83" t="s">
        <v>135</v>
      </c>
      <c r="E16" s="81">
        <v>-3927.38</v>
      </c>
      <c r="F16" s="82">
        <f t="shared" si="1"/>
        <v>115133.54</v>
      </c>
      <c r="G16" s="78"/>
      <c r="H16" s="82">
        <v>154841.25</v>
      </c>
      <c r="I16" s="82">
        <v>119060.92</v>
      </c>
      <c r="J16" s="78"/>
    </row>
    <row r="17" spans="1:10" ht="17.25">
      <c r="A17" s="83" t="s">
        <v>136</v>
      </c>
      <c r="B17" s="81">
        <v>215306.61</v>
      </c>
      <c r="C17" s="82">
        <f t="shared" si="0"/>
        <v>443851.06999999995</v>
      </c>
      <c r="D17" s="83" t="s">
        <v>137</v>
      </c>
      <c r="E17" s="81">
        <v>407782.06</v>
      </c>
      <c r="F17" s="82">
        <f t="shared" si="1"/>
        <v>844117.5</v>
      </c>
      <c r="G17" s="78"/>
      <c r="H17" s="82">
        <v>228544.46</v>
      </c>
      <c r="I17" s="82">
        <v>436335.44</v>
      </c>
      <c r="J17" s="78"/>
    </row>
    <row r="18" spans="1:10" ht="17.25">
      <c r="A18" s="83" t="s">
        <v>138</v>
      </c>
      <c r="B18" s="81">
        <v>37646.55</v>
      </c>
      <c r="C18" s="82">
        <f t="shared" si="0"/>
        <v>72281.82</v>
      </c>
      <c r="D18" s="83" t="s">
        <v>139</v>
      </c>
      <c r="E18" s="81">
        <v>2138990.69</v>
      </c>
      <c r="F18" s="82">
        <f t="shared" si="1"/>
        <v>4391763.58</v>
      </c>
      <c r="G18" s="78"/>
      <c r="H18" s="82">
        <v>34635.27</v>
      </c>
      <c r="I18" s="82">
        <v>2252772.89</v>
      </c>
      <c r="J18" s="78"/>
    </row>
    <row r="19" spans="1:10" ht="17.25">
      <c r="A19" s="83" t="s">
        <v>140</v>
      </c>
      <c r="B19" s="81">
        <v>471943.22</v>
      </c>
      <c r="C19" s="82">
        <f t="shared" si="0"/>
        <v>940349.6599999999</v>
      </c>
      <c r="D19" s="83" t="s">
        <v>141</v>
      </c>
      <c r="E19" s="81">
        <v>33831.5</v>
      </c>
      <c r="F19" s="82">
        <f t="shared" si="1"/>
        <v>65847.5</v>
      </c>
      <c r="G19" s="78"/>
      <c r="H19" s="82">
        <v>468406.44</v>
      </c>
      <c r="I19" s="82">
        <v>32016</v>
      </c>
      <c r="J19" s="78"/>
    </row>
    <row r="20" spans="1:10" ht="17.25">
      <c r="A20" s="83" t="s">
        <v>142</v>
      </c>
      <c r="B20" s="81">
        <v>829858.46</v>
      </c>
      <c r="C20" s="82">
        <f t="shared" si="0"/>
        <v>1636728.31</v>
      </c>
      <c r="D20" s="83" t="s">
        <v>143</v>
      </c>
      <c r="E20" s="81">
        <v>81986.27</v>
      </c>
      <c r="F20" s="82">
        <f t="shared" si="1"/>
        <v>161488.5</v>
      </c>
      <c r="G20" s="78"/>
      <c r="H20" s="82">
        <v>806869.85</v>
      </c>
      <c r="I20" s="82">
        <v>79502.23</v>
      </c>
      <c r="J20" s="78"/>
    </row>
    <row r="21" spans="1:10" ht="17.25">
      <c r="A21" s="83" t="s">
        <v>144</v>
      </c>
      <c r="B21" s="81">
        <v>101694.11</v>
      </c>
      <c r="C21" s="82">
        <f t="shared" si="0"/>
        <v>212586.78</v>
      </c>
      <c r="D21" s="83" t="s">
        <v>145</v>
      </c>
      <c r="E21" s="81">
        <v>458120.24</v>
      </c>
      <c r="F21" s="82">
        <f t="shared" si="1"/>
        <v>974833.6599999999</v>
      </c>
      <c r="G21" s="78"/>
      <c r="H21" s="82">
        <v>110892.67</v>
      </c>
      <c r="I21" s="82">
        <v>516713.42</v>
      </c>
      <c r="J21" s="78"/>
    </row>
    <row r="22" spans="1:10" ht="17.25">
      <c r="A22" s="83" t="s">
        <v>146</v>
      </c>
      <c r="B22" s="81">
        <v>853466.16</v>
      </c>
      <c r="C22" s="82">
        <f t="shared" si="0"/>
        <v>1699292.48</v>
      </c>
      <c r="D22" s="83" t="s">
        <v>147</v>
      </c>
      <c r="E22" s="81">
        <v>168780.27</v>
      </c>
      <c r="F22" s="82">
        <f t="shared" si="1"/>
        <v>365218.28</v>
      </c>
      <c r="G22" s="78"/>
      <c r="H22" s="82">
        <v>845826.32</v>
      </c>
      <c r="I22" s="82">
        <v>196438.01</v>
      </c>
      <c r="J22" s="78"/>
    </row>
    <row r="23" spans="1:10" ht="17.25">
      <c r="A23" s="83" t="s">
        <v>148</v>
      </c>
      <c r="B23" s="81">
        <v>17476662.05</v>
      </c>
      <c r="C23" s="82">
        <f t="shared" si="0"/>
        <v>35942890.010000005</v>
      </c>
      <c r="D23" s="83" t="s">
        <v>149</v>
      </c>
      <c r="E23" s="81">
        <v>59780.18</v>
      </c>
      <c r="F23" s="82">
        <f t="shared" si="1"/>
        <v>122696.98999999999</v>
      </c>
      <c r="G23" s="78"/>
      <c r="H23" s="82">
        <v>18466227.96</v>
      </c>
      <c r="I23" s="82">
        <v>62916.81</v>
      </c>
      <c r="J23" s="78"/>
    </row>
    <row r="24" spans="1:10" ht="17.25">
      <c r="A24" s="83" t="s">
        <v>150</v>
      </c>
      <c r="B24" s="81">
        <v>175684.07</v>
      </c>
      <c r="C24" s="82">
        <f t="shared" si="0"/>
        <v>356381.26</v>
      </c>
      <c r="D24" s="83" t="s">
        <v>151</v>
      </c>
      <c r="E24" s="81">
        <v>41527.61</v>
      </c>
      <c r="F24" s="82">
        <f t="shared" si="1"/>
        <v>79293.32</v>
      </c>
      <c r="G24" s="78"/>
      <c r="H24" s="82">
        <v>180697.19</v>
      </c>
      <c r="I24" s="82">
        <v>37765.71</v>
      </c>
      <c r="J24" s="78"/>
    </row>
    <row r="25" spans="1:10" ht="17.25">
      <c r="A25" s="83" t="s">
        <v>152</v>
      </c>
      <c r="B25" s="81">
        <v>104656.34</v>
      </c>
      <c r="C25" s="82">
        <f t="shared" si="0"/>
        <v>223498.59</v>
      </c>
      <c r="D25" s="83" t="s">
        <v>153</v>
      </c>
      <c r="E25" s="81">
        <v>109807.48</v>
      </c>
      <c r="F25" s="82">
        <f t="shared" si="1"/>
        <v>226856.3</v>
      </c>
      <c r="G25" s="78"/>
      <c r="H25" s="82">
        <v>118842.25</v>
      </c>
      <c r="I25" s="82">
        <v>117048.82</v>
      </c>
      <c r="J25" s="78"/>
    </row>
    <row r="26" spans="1:10" ht="17.25">
      <c r="A26" s="83" t="s">
        <v>154</v>
      </c>
      <c r="B26" s="81">
        <v>721879.5</v>
      </c>
      <c r="C26" s="82">
        <f t="shared" si="0"/>
        <v>1466778.98</v>
      </c>
      <c r="D26" s="83" t="s">
        <v>155</v>
      </c>
      <c r="E26" s="81">
        <v>1279723.67</v>
      </c>
      <c r="F26" s="82">
        <f t="shared" si="1"/>
        <v>2562875.1799999997</v>
      </c>
      <c r="G26" s="78"/>
      <c r="H26" s="82">
        <v>744899.48</v>
      </c>
      <c r="I26" s="82">
        <v>1283151.51</v>
      </c>
      <c r="J26" s="78"/>
    </row>
    <row r="27" spans="1:10" ht="17.25">
      <c r="A27" s="83" t="s">
        <v>156</v>
      </c>
      <c r="B27" s="81">
        <v>728261.54</v>
      </c>
      <c r="C27" s="82">
        <f t="shared" si="0"/>
        <v>1512463.2000000002</v>
      </c>
      <c r="D27" s="83" t="s">
        <v>157</v>
      </c>
      <c r="E27" s="81">
        <v>275205.2</v>
      </c>
      <c r="F27" s="82">
        <f t="shared" si="1"/>
        <v>540337.12</v>
      </c>
      <c r="G27" s="78"/>
      <c r="H27" s="82">
        <v>784201.66</v>
      </c>
      <c r="I27" s="82">
        <v>265131.92</v>
      </c>
      <c r="J27" s="78"/>
    </row>
    <row r="28" spans="1:10" ht="17.25">
      <c r="A28" s="83" t="s">
        <v>158</v>
      </c>
      <c r="B28" s="81">
        <v>163617.47</v>
      </c>
      <c r="C28" s="82">
        <f t="shared" si="0"/>
        <v>357142</v>
      </c>
      <c r="D28" s="83" t="s">
        <v>159</v>
      </c>
      <c r="E28" s="81">
        <v>710785.03</v>
      </c>
      <c r="F28" s="82">
        <f t="shared" si="1"/>
        <v>1543993.09</v>
      </c>
      <c r="G28" s="78"/>
      <c r="H28" s="82">
        <v>193524.53</v>
      </c>
      <c r="I28" s="82">
        <v>833208.06</v>
      </c>
      <c r="J28" s="78"/>
    </row>
    <row r="29" spans="1:10" ht="17.25">
      <c r="A29" s="83" t="s">
        <v>160</v>
      </c>
      <c r="B29" s="81">
        <v>174704.15</v>
      </c>
      <c r="C29" s="82">
        <f t="shared" si="0"/>
        <v>354193.64</v>
      </c>
      <c r="D29" s="83" t="s">
        <v>161</v>
      </c>
      <c r="E29" s="81">
        <v>607420.54</v>
      </c>
      <c r="F29" s="82">
        <f t="shared" si="1"/>
        <v>1231235.46</v>
      </c>
      <c r="G29" s="78"/>
      <c r="H29" s="82">
        <v>179489.49</v>
      </c>
      <c r="I29" s="82">
        <v>623814.92</v>
      </c>
      <c r="J29" s="78"/>
    </row>
    <row r="30" spans="1:10" ht="17.25">
      <c r="A30" s="83" t="s">
        <v>162</v>
      </c>
      <c r="B30" s="81">
        <v>408228.28</v>
      </c>
      <c r="C30" s="82">
        <f t="shared" si="0"/>
        <v>842718.6000000001</v>
      </c>
      <c r="D30" s="83" t="s">
        <v>163</v>
      </c>
      <c r="E30" s="81">
        <v>2988427.72</v>
      </c>
      <c r="F30" s="82">
        <f t="shared" si="1"/>
        <v>5934382.43</v>
      </c>
      <c r="G30" s="78"/>
      <c r="H30" s="82">
        <v>434490.32</v>
      </c>
      <c r="I30" s="82">
        <v>2945954.71</v>
      </c>
      <c r="J30" s="78"/>
    </row>
    <row r="31" spans="1:10" ht="17.25">
      <c r="A31" s="83" t="s">
        <v>164</v>
      </c>
      <c r="B31" s="81">
        <v>585915.47</v>
      </c>
      <c r="C31" s="82">
        <f t="shared" si="0"/>
        <v>1221148.19</v>
      </c>
      <c r="D31" s="83" t="s">
        <v>165</v>
      </c>
      <c r="E31" s="81">
        <v>206789.75</v>
      </c>
      <c r="F31" s="82">
        <f t="shared" si="1"/>
        <v>412260.51</v>
      </c>
      <c r="G31" s="78"/>
      <c r="H31" s="82">
        <v>635232.72</v>
      </c>
      <c r="I31" s="82">
        <v>205470.76</v>
      </c>
      <c r="J31" s="78"/>
    </row>
    <row r="32" spans="1:10" ht="17.25">
      <c r="A32" s="83" t="s">
        <v>166</v>
      </c>
      <c r="B32" s="81">
        <v>377312.28</v>
      </c>
      <c r="C32" s="82">
        <f t="shared" si="0"/>
        <v>685648.77</v>
      </c>
      <c r="D32" s="83" t="s">
        <v>167</v>
      </c>
      <c r="E32" s="81">
        <v>105178.44</v>
      </c>
      <c r="F32" s="82">
        <f t="shared" si="1"/>
        <v>196587.01</v>
      </c>
      <c r="G32" s="78"/>
      <c r="H32" s="82">
        <v>308336.49</v>
      </c>
      <c r="I32" s="82">
        <v>91408.57</v>
      </c>
      <c r="J32" s="78"/>
    </row>
    <row r="33" spans="1:10" ht="17.25">
      <c r="A33" s="83" t="s">
        <v>168</v>
      </c>
      <c r="B33" s="81">
        <v>122179.34</v>
      </c>
      <c r="C33" s="82">
        <f t="shared" si="0"/>
        <v>252557.8</v>
      </c>
      <c r="D33" s="83" t="s">
        <v>169</v>
      </c>
      <c r="E33" s="81">
        <v>4621042.47</v>
      </c>
      <c r="F33" s="82">
        <f t="shared" si="1"/>
        <v>8302480.369999999</v>
      </c>
      <c r="G33" s="78"/>
      <c r="H33" s="82">
        <v>130378.46</v>
      </c>
      <c r="I33" s="82">
        <v>3681437.9</v>
      </c>
      <c r="J33" s="78"/>
    </row>
    <row r="34" spans="1:10" ht="17.25">
      <c r="A34" s="83" t="s">
        <v>170</v>
      </c>
      <c r="B34" s="81">
        <v>827167.77</v>
      </c>
      <c r="C34" s="82">
        <f t="shared" si="0"/>
        <v>1762111.99</v>
      </c>
      <c r="D34" s="83" t="s">
        <v>171</v>
      </c>
      <c r="E34" s="81">
        <v>18060643.54</v>
      </c>
      <c r="F34" s="82">
        <f t="shared" si="1"/>
        <v>37595234.14</v>
      </c>
      <c r="G34" s="78"/>
      <c r="H34" s="82">
        <v>934944.22</v>
      </c>
      <c r="I34" s="82">
        <v>19534590.6</v>
      </c>
      <c r="J34" s="78"/>
    </row>
    <row r="35" spans="1:10" ht="17.25">
      <c r="A35" s="83" t="s">
        <v>172</v>
      </c>
      <c r="B35" s="81">
        <v>81428.33</v>
      </c>
      <c r="C35" s="82">
        <f t="shared" si="0"/>
        <v>173441.07</v>
      </c>
      <c r="D35" s="83" t="s">
        <v>173</v>
      </c>
      <c r="E35" s="81">
        <v>156205.21</v>
      </c>
      <c r="F35" s="82">
        <f t="shared" si="1"/>
        <v>319480.58999999997</v>
      </c>
      <c r="G35" s="78"/>
      <c r="H35" s="82">
        <v>92012.74</v>
      </c>
      <c r="I35" s="82">
        <v>163275.38</v>
      </c>
      <c r="J35" s="78"/>
    </row>
    <row r="36" spans="1:10" ht="17.25">
      <c r="A36" s="83" t="s">
        <v>174</v>
      </c>
      <c r="B36" s="81">
        <v>1155147.28</v>
      </c>
      <c r="C36" s="82">
        <f t="shared" si="0"/>
        <v>2390710.39</v>
      </c>
      <c r="D36" s="83" t="s">
        <v>175</v>
      </c>
      <c r="E36" s="81">
        <v>80366.02</v>
      </c>
      <c r="F36" s="82">
        <f t="shared" si="1"/>
        <v>155704.8</v>
      </c>
      <c r="G36" s="78"/>
      <c r="H36" s="82">
        <v>1235563.11</v>
      </c>
      <c r="I36" s="82">
        <v>75338.78</v>
      </c>
      <c r="J36" s="78"/>
    </row>
    <row r="37" spans="1:10" ht="17.25">
      <c r="A37" s="83" t="s">
        <v>176</v>
      </c>
      <c r="B37" s="81">
        <v>6750966.1</v>
      </c>
      <c r="C37" s="82">
        <f aca="true" t="shared" si="2" ref="C37:C53">B37+H37</f>
        <v>13110278.399999999</v>
      </c>
      <c r="D37" s="83" t="s">
        <v>177</v>
      </c>
      <c r="E37" s="81">
        <v>3194000.42</v>
      </c>
      <c r="F37" s="82">
        <f t="shared" si="1"/>
        <v>6549985.529999999</v>
      </c>
      <c r="G37" s="78"/>
      <c r="H37" s="82">
        <v>6359312.3</v>
      </c>
      <c r="I37" s="82">
        <v>3355985.11</v>
      </c>
      <c r="J37" s="78"/>
    </row>
    <row r="38" spans="1:10" ht="17.25">
      <c r="A38" s="83" t="s">
        <v>178</v>
      </c>
      <c r="B38" s="81">
        <v>33961.75</v>
      </c>
      <c r="C38" s="82">
        <f t="shared" si="2"/>
        <v>61041.259999999995</v>
      </c>
      <c r="D38" s="83" t="s">
        <v>179</v>
      </c>
      <c r="E38" s="81">
        <v>1365277.65</v>
      </c>
      <c r="F38" s="82">
        <f t="shared" si="1"/>
        <v>2825488.4699999997</v>
      </c>
      <c r="G38" s="78"/>
      <c r="H38" s="82">
        <v>27079.51</v>
      </c>
      <c r="I38" s="82">
        <v>1460210.82</v>
      </c>
      <c r="J38" s="78"/>
    </row>
    <row r="39" spans="1:10" ht="17.25">
      <c r="A39" s="83" t="s">
        <v>180</v>
      </c>
      <c r="B39" s="81">
        <v>204320.4</v>
      </c>
      <c r="C39" s="82">
        <f t="shared" si="2"/>
        <v>418138.56</v>
      </c>
      <c r="D39" s="83" t="s">
        <v>181</v>
      </c>
      <c r="E39" s="81">
        <v>385245.71</v>
      </c>
      <c r="F39" s="82">
        <f t="shared" si="1"/>
        <v>848441.19</v>
      </c>
      <c r="G39" s="78"/>
      <c r="H39" s="82">
        <v>213818.16</v>
      </c>
      <c r="I39" s="82">
        <v>463195.48</v>
      </c>
      <c r="J39" s="78"/>
    </row>
    <row r="40" spans="1:10" ht="17.25">
      <c r="A40" s="83" t="s">
        <v>182</v>
      </c>
      <c r="B40" s="81">
        <v>356079.91</v>
      </c>
      <c r="C40" s="82">
        <f t="shared" si="2"/>
        <v>763214.1699999999</v>
      </c>
      <c r="D40" s="83" t="s">
        <v>183</v>
      </c>
      <c r="E40" s="81">
        <v>45545.98</v>
      </c>
      <c r="F40" s="82">
        <f t="shared" si="1"/>
        <v>94601.02</v>
      </c>
      <c r="G40" s="78"/>
      <c r="H40" s="82">
        <v>407134.26</v>
      </c>
      <c r="I40" s="82">
        <v>49055.04</v>
      </c>
      <c r="J40" s="78"/>
    </row>
    <row r="41" spans="1:10" ht="17.25">
      <c r="A41" s="83" t="s">
        <v>184</v>
      </c>
      <c r="B41" s="81">
        <v>472786.05</v>
      </c>
      <c r="C41" s="82">
        <f t="shared" si="2"/>
        <v>994218.69</v>
      </c>
      <c r="D41" s="83" t="s">
        <v>185</v>
      </c>
      <c r="E41" s="81">
        <v>164861.83</v>
      </c>
      <c r="F41" s="82">
        <f t="shared" si="1"/>
        <v>49673.62999999999</v>
      </c>
      <c r="G41" s="78"/>
      <c r="H41" s="82">
        <v>521432.64</v>
      </c>
      <c r="I41" s="82">
        <v>-115188.2</v>
      </c>
      <c r="J41" s="78"/>
    </row>
    <row r="42" spans="1:10" ht="17.25">
      <c r="A42" s="83" t="s">
        <v>186</v>
      </c>
      <c r="B42" s="81">
        <v>158094.36</v>
      </c>
      <c r="C42" s="82">
        <f t="shared" si="2"/>
        <v>336870.12</v>
      </c>
      <c r="D42" s="83" t="s">
        <v>187</v>
      </c>
      <c r="E42" s="81">
        <v>86496.29</v>
      </c>
      <c r="F42" s="82">
        <f t="shared" si="1"/>
        <v>172866.72999999998</v>
      </c>
      <c r="G42" s="78"/>
      <c r="H42" s="82">
        <v>178775.76</v>
      </c>
      <c r="I42" s="82">
        <v>86370.44</v>
      </c>
      <c r="J42" s="78"/>
    </row>
    <row r="43" spans="1:10" ht="17.25">
      <c r="A43" s="83" t="s">
        <v>188</v>
      </c>
      <c r="B43" s="81">
        <v>365558.41</v>
      </c>
      <c r="C43" s="82">
        <f t="shared" si="2"/>
        <v>770989.26</v>
      </c>
      <c r="D43" s="83" t="s">
        <v>189</v>
      </c>
      <c r="E43" s="81">
        <v>39887.13</v>
      </c>
      <c r="F43" s="82">
        <f t="shared" si="1"/>
        <v>81232.57999999999</v>
      </c>
      <c r="G43" s="78"/>
      <c r="H43" s="82">
        <v>405430.85</v>
      </c>
      <c r="I43" s="82">
        <v>41345.45</v>
      </c>
      <c r="J43" s="78"/>
    </row>
    <row r="44" spans="1:10" ht="17.25">
      <c r="A44" s="83" t="s">
        <v>190</v>
      </c>
      <c r="B44" s="81">
        <v>482981.48</v>
      </c>
      <c r="C44" s="82">
        <f t="shared" si="2"/>
        <v>1002686.6399999999</v>
      </c>
      <c r="D44" s="83" t="s">
        <v>191</v>
      </c>
      <c r="E44" s="81">
        <v>510301.89</v>
      </c>
      <c r="F44" s="82">
        <f t="shared" si="1"/>
        <v>1006333.46</v>
      </c>
      <c r="G44" s="78"/>
      <c r="H44" s="82">
        <v>519705.16</v>
      </c>
      <c r="I44" s="82">
        <v>496031.57</v>
      </c>
      <c r="J44" s="78"/>
    </row>
    <row r="45" spans="1:10" ht="17.25">
      <c r="A45" s="83" t="s">
        <v>192</v>
      </c>
      <c r="B45" s="81">
        <v>117808.61</v>
      </c>
      <c r="C45" s="82">
        <f t="shared" si="2"/>
        <v>241827.8</v>
      </c>
      <c r="D45" s="83" t="s">
        <v>193</v>
      </c>
      <c r="E45" s="81">
        <v>2359704.1</v>
      </c>
      <c r="F45" s="82">
        <f t="shared" si="1"/>
        <v>4755044.84</v>
      </c>
      <c r="G45" s="78"/>
      <c r="H45" s="82">
        <v>124019.19</v>
      </c>
      <c r="I45" s="82">
        <v>2395340.74</v>
      </c>
      <c r="J45" s="78"/>
    </row>
    <row r="46" spans="1:10" ht="17.25">
      <c r="A46" s="83" t="s">
        <v>194</v>
      </c>
      <c r="B46" s="81">
        <v>55235.41</v>
      </c>
      <c r="C46" s="82">
        <f t="shared" si="2"/>
        <v>122153.98000000001</v>
      </c>
      <c r="D46" s="83" t="s">
        <v>195</v>
      </c>
      <c r="E46" s="81">
        <v>79113.02</v>
      </c>
      <c r="F46" s="82">
        <f t="shared" si="1"/>
        <v>159900.22</v>
      </c>
      <c r="G46" s="78"/>
      <c r="H46" s="82">
        <v>66918.57</v>
      </c>
      <c r="I46" s="82">
        <v>80787.2</v>
      </c>
      <c r="J46" s="78"/>
    </row>
    <row r="47" spans="1:10" ht="17.25">
      <c r="A47" s="83" t="s">
        <v>196</v>
      </c>
      <c r="B47" s="81">
        <v>219845.54</v>
      </c>
      <c r="C47" s="82">
        <f t="shared" si="2"/>
        <v>444960.45</v>
      </c>
      <c r="D47" s="83" t="s">
        <v>197</v>
      </c>
      <c r="E47" s="81">
        <v>371449.97</v>
      </c>
      <c r="F47" s="82">
        <f t="shared" si="1"/>
        <v>729883.6599999999</v>
      </c>
      <c r="G47" s="78"/>
      <c r="H47" s="82">
        <v>225114.91</v>
      </c>
      <c r="I47" s="82">
        <v>358433.69</v>
      </c>
      <c r="J47" s="78"/>
    </row>
    <row r="48" spans="1:10" ht="17.25">
      <c r="A48" s="83" t="s">
        <v>198</v>
      </c>
      <c r="B48" s="81">
        <v>46603.02</v>
      </c>
      <c r="C48" s="82">
        <f t="shared" si="2"/>
        <v>97835.28</v>
      </c>
      <c r="D48" s="83" t="s">
        <v>199</v>
      </c>
      <c r="E48" s="81">
        <v>239491.42</v>
      </c>
      <c r="F48" s="82">
        <f t="shared" si="1"/>
        <v>481662.45</v>
      </c>
      <c r="G48" s="78"/>
      <c r="H48" s="82">
        <v>51232.26</v>
      </c>
      <c r="I48" s="82">
        <v>242171.03</v>
      </c>
      <c r="J48" s="78"/>
    </row>
    <row r="49" spans="1:10" ht="17.25">
      <c r="A49" s="83" t="s">
        <v>200</v>
      </c>
      <c r="B49" s="81">
        <v>423431.02</v>
      </c>
      <c r="C49" s="82">
        <f t="shared" si="2"/>
        <v>866204.31</v>
      </c>
      <c r="D49" s="83" t="s">
        <v>201</v>
      </c>
      <c r="E49" s="81">
        <v>2662942.46</v>
      </c>
      <c r="F49" s="82">
        <f t="shared" si="1"/>
        <v>5480776.24</v>
      </c>
      <c r="G49" s="78"/>
      <c r="H49" s="82">
        <v>442773.29</v>
      </c>
      <c r="I49" s="82">
        <v>2817833.78</v>
      </c>
      <c r="J49" s="78"/>
    </row>
    <row r="50" spans="1:10" ht="17.25">
      <c r="A50" s="83" t="s">
        <v>202</v>
      </c>
      <c r="B50" s="81">
        <v>79530.56</v>
      </c>
      <c r="C50" s="82">
        <f t="shared" si="2"/>
        <v>165809.03999999998</v>
      </c>
      <c r="D50" s="83" t="s">
        <v>203</v>
      </c>
      <c r="E50" s="81">
        <v>1173635.59</v>
      </c>
      <c r="F50" s="82">
        <f t="shared" si="1"/>
        <v>2533164.3</v>
      </c>
      <c r="G50" s="78"/>
      <c r="H50" s="82">
        <v>86278.48</v>
      </c>
      <c r="I50" s="82">
        <v>1359528.71</v>
      </c>
      <c r="J50" s="78"/>
    </row>
    <row r="51" spans="1:10" ht="17.25">
      <c r="A51" s="83" t="s">
        <v>204</v>
      </c>
      <c r="B51" s="81">
        <v>9457112.73</v>
      </c>
      <c r="C51" s="82">
        <f t="shared" si="2"/>
        <v>19218099.84</v>
      </c>
      <c r="D51" s="83" t="s">
        <v>205</v>
      </c>
      <c r="E51" s="81">
        <v>7764587.26</v>
      </c>
      <c r="F51" s="82">
        <f t="shared" si="1"/>
        <v>16798956.799999997</v>
      </c>
      <c r="G51" s="78"/>
      <c r="H51" s="82">
        <v>9760987.11</v>
      </c>
      <c r="I51" s="82">
        <v>9034369.54</v>
      </c>
      <c r="J51" s="78"/>
    </row>
    <row r="52" spans="1:10" ht="17.25">
      <c r="A52" s="83" t="s">
        <v>206</v>
      </c>
      <c r="B52" s="81">
        <v>56030.94</v>
      </c>
      <c r="C52" s="82">
        <f t="shared" si="2"/>
        <v>116740.37</v>
      </c>
      <c r="D52" s="83"/>
      <c r="E52" s="84"/>
      <c r="F52" s="81" t="s">
        <v>106</v>
      </c>
      <c r="G52" s="78"/>
      <c r="H52" s="82">
        <v>60709.43</v>
      </c>
      <c r="I52" s="85"/>
      <c r="J52" s="73"/>
    </row>
    <row r="53" spans="1:10" ht="17.25">
      <c r="A53" s="83" t="s">
        <v>207</v>
      </c>
      <c r="B53" s="81">
        <v>259526.22</v>
      </c>
      <c r="C53" s="82">
        <f t="shared" si="2"/>
        <v>578142.75</v>
      </c>
      <c r="D53" s="86" t="s">
        <v>208</v>
      </c>
      <c r="E53" s="87">
        <f>SUM(B5:B53)+SUM(E5:E51)</f>
        <v>112171641.13</v>
      </c>
      <c r="F53" s="88">
        <f>SUM(C5:C53)+SUM(F5:F51)</f>
        <v>228902109.46000004</v>
      </c>
      <c r="G53" s="78"/>
      <c r="H53" s="82">
        <v>318616.53</v>
      </c>
      <c r="I53" s="89">
        <f>SUM(H5:H53)+SUM(I5:I51)</f>
        <v>116730468.32999998</v>
      </c>
      <c r="J53" s="73"/>
    </row>
    <row r="54" spans="1:10" ht="12.75">
      <c r="A54" s="90"/>
      <c r="B54" s="91" t="s">
        <v>106</v>
      </c>
      <c r="C54" s="90"/>
      <c r="D54" s="90"/>
      <c r="E54" s="90"/>
      <c r="F54" s="92" t="s">
        <v>106</v>
      </c>
      <c r="G54" s="73"/>
      <c r="H54" s="90"/>
      <c r="I54" s="73"/>
      <c r="J54" s="73"/>
    </row>
    <row r="55" spans="1:10" ht="12.75">
      <c r="A55" s="73"/>
      <c r="B55" s="93" t="s">
        <v>106</v>
      </c>
      <c r="C55" s="73"/>
      <c r="D55" s="73"/>
      <c r="E55" s="73"/>
      <c r="F55" s="73"/>
      <c r="G55" s="73"/>
      <c r="H55" s="73"/>
      <c r="I55" s="73"/>
      <c r="J55" s="73"/>
    </row>
    <row r="56" spans="1:10" ht="12.75">
      <c r="A56" s="73"/>
      <c r="B56" s="73"/>
      <c r="C56" s="73"/>
      <c r="D56" s="73"/>
      <c r="E56" s="73"/>
      <c r="F56" s="94">
        <f>I53+E53</f>
        <v>228902109.45999998</v>
      </c>
      <c r="G56" s="73"/>
      <c r="H56" s="73"/>
      <c r="I56" s="73"/>
      <c r="J56" s="73"/>
    </row>
    <row r="57" spans="1:10" ht="12.7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2.7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2.7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79" t="s">
        <v>209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9" ht="12.75">
      <c r="A62" s="95" t="s">
        <v>210</v>
      </c>
      <c r="H62" s="73"/>
      <c r="I62" s="73"/>
    </row>
    <row r="63" spans="1:9" ht="12.75">
      <c r="A63" s="95" t="s">
        <v>211</v>
      </c>
      <c r="H63" s="73"/>
      <c r="I63" s="73"/>
    </row>
    <row r="64" spans="1:9" ht="12.75">
      <c r="A64" s="95" t="s">
        <v>212</v>
      </c>
      <c r="H64" s="73"/>
      <c r="I64" s="73"/>
    </row>
    <row r="65" spans="1:9" ht="12.75">
      <c r="A65" s="95" t="s">
        <v>213</v>
      </c>
      <c r="H65" s="73"/>
      <c r="I65" s="73"/>
    </row>
  </sheetData>
  <sheetProtection/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zoomScalePageLayoutView="0" workbookViewId="0" topLeftCell="A1">
      <selection activeCell="B11" sqref="B11"/>
    </sheetView>
  </sheetViews>
  <sheetFormatPr defaultColWidth="9.6640625" defaultRowHeight="18"/>
  <cols>
    <col min="1" max="1" width="33.6640625" style="54" customWidth="1"/>
    <col min="2" max="2" width="12.6640625" style="54" customWidth="1"/>
    <col min="3" max="3" width="10.6640625" style="54" customWidth="1"/>
    <col min="4" max="4" width="12.6640625" style="54" customWidth="1"/>
    <col min="5" max="5" width="10.6640625" style="54" customWidth="1"/>
    <col min="6" max="16384" width="9.6640625" style="54" customWidth="1"/>
  </cols>
  <sheetData>
    <row r="1" spans="1:6" ht="15">
      <c r="A1" s="51"/>
      <c r="B1" s="52" t="s">
        <v>0</v>
      </c>
      <c r="C1" s="53"/>
      <c r="D1" s="53"/>
      <c r="E1" s="53"/>
      <c r="F1" s="53"/>
    </row>
    <row r="2" spans="1:6" ht="15">
      <c r="A2" s="51"/>
      <c r="B2" s="55" t="s">
        <v>1</v>
      </c>
      <c r="D2" s="56"/>
      <c r="E2" s="56"/>
      <c r="F2" s="53"/>
    </row>
    <row r="3" spans="1:6" ht="15">
      <c r="A3" s="51"/>
      <c r="B3" s="55" t="s">
        <v>2</v>
      </c>
      <c r="C3" s="56"/>
      <c r="D3" s="57"/>
      <c r="E3" s="56"/>
      <c r="F3" s="53"/>
    </row>
    <row r="4" spans="1:6" ht="15">
      <c r="A4" s="58"/>
      <c r="B4" s="57"/>
      <c r="C4" s="56"/>
      <c r="D4" s="57"/>
      <c r="E4" s="56"/>
      <c r="F4" s="53"/>
    </row>
    <row r="5" spans="1:6" ht="15">
      <c r="A5" s="58"/>
      <c r="B5" s="57"/>
      <c r="C5" s="56"/>
      <c r="D5" s="57"/>
      <c r="E5" s="56" t="s">
        <v>57</v>
      </c>
      <c r="F5" s="53"/>
    </row>
    <row r="6" spans="1:6" ht="15">
      <c r="A6" s="59"/>
      <c r="B6" s="60" t="s">
        <v>4</v>
      </c>
      <c r="C6" s="61"/>
      <c r="D6" s="60" t="s">
        <v>5</v>
      </c>
      <c r="E6" s="61"/>
      <c r="F6" s="62"/>
    </row>
    <row r="7" spans="1:6" ht="15">
      <c r="A7" s="63" t="s">
        <v>6</v>
      </c>
      <c r="B7" s="64"/>
      <c r="C7" s="65" t="s">
        <v>7</v>
      </c>
      <c r="D7" s="64"/>
      <c r="E7" s="65" t="s">
        <v>7</v>
      </c>
      <c r="F7" s="62"/>
    </row>
    <row r="8" spans="1:6" ht="15">
      <c r="A8" s="63"/>
      <c r="B8" s="66" t="s">
        <v>8</v>
      </c>
      <c r="C8" s="22" t="s">
        <v>9</v>
      </c>
      <c r="D8" s="66" t="s">
        <v>8</v>
      </c>
      <c r="E8" s="22" t="s">
        <v>9</v>
      </c>
      <c r="F8" s="62"/>
    </row>
    <row r="9" spans="1:6" ht="15">
      <c r="A9" s="23" t="s">
        <v>58</v>
      </c>
      <c r="B9" s="24"/>
      <c r="C9" s="25"/>
      <c r="D9" s="64"/>
      <c r="E9" s="25"/>
      <c r="F9" s="62"/>
    </row>
    <row r="10" spans="1:6" ht="15">
      <c r="A10" s="63" t="s">
        <v>59</v>
      </c>
      <c r="B10" s="26"/>
      <c r="C10" s="27"/>
      <c r="D10" s="26"/>
      <c r="E10" s="27"/>
      <c r="F10" s="62"/>
    </row>
    <row r="11" spans="1:6" ht="15">
      <c r="A11" s="63" t="s">
        <v>60</v>
      </c>
      <c r="B11" s="28">
        <v>14455372.89</v>
      </c>
      <c r="C11" s="27">
        <v>0.04150406276828301</v>
      </c>
      <c r="D11" s="28">
        <v>29846736.21</v>
      </c>
      <c r="E11" s="27">
        <v>0.041582832211590905</v>
      </c>
      <c r="F11" s="62"/>
    </row>
    <row r="12" spans="1:6" ht="15">
      <c r="A12" s="23" t="s">
        <v>61</v>
      </c>
      <c r="B12" s="29">
        <v>328882</v>
      </c>
      <c r="C12" s="25">
        <v>0.0009442813599641741</v>
      </c>
      <c r="D12" s="29">
        <v>696040.78</v>
      </c>
      <c r="E12" s="25">
        <v>0.0009697323943067361</v>
      </c>
      <c r="F12" s="62"/>
    </row>
    <row r="13" spans="1:6" ht="15">
      <c r="A13" s="23" t="s">
        <v>62</v>
      </c>
      <c r="B13" s="29">
        <v>1982339</v>
      </c>
      <c r="C13" s="25">
        <v>0.0056916637785893445</v>
      </c>
      <c r="D13" s="29">
        <v>4247201.95</v>
      </c>
      <c r="E13" s="25">
        <v>0.005917252888656521</v>
      </c>
      <c r="F13" s="62"/>
    </row>
    <row r="14" spans="1:6" ht="15">
      <c r="A14" s="23" t="s">
        <v>63</v>
      </c>
      <c r="B14" s="29">
        <v>626270.76</v>
      </c>
      <c r="C14" s="25">
        <v>0.0017981397734099065</v>
      </c>
      <c r="D14" s="29">
        <v>1616905.63</v>
      </c>
      <c r="E14" s="25">
        <v>0.0022526923895866296</v>
      </c>
      <c r="F14" s="62"/>
    </row>
    <row r="15" spans="1:6" ht="15">
      <c r="A15" s="23" t="s">
        <v>64</v>
      </c>
      <c r="B15" s="29">
        <v>1231590</v>
      </c>
      <c r="C15" s="25">
        <v>0.0035361238380886674</v>
      </c>
      <c r="D15" s="29">
        <v>2722976.23</v>
      </c>
      <c r="E15" s="25">
        <v>0.0037936832654521043</v>
      </c>
      <c r="F15" s="62"/>
    </row>
    <row r="16" spans="1:6" ht="15">
      <c r="A16" s="23" t="s">
        <v>32</v>
      </c>
      <c r="B16" s="29">
        <v>18624454.65</v>
      </c>
      <c r="C16" s="25">
        <v>0.0534742715183351</v>
      </c>
      <c r="D16" s="29">
        <v>39129860.8</v>
      </c>
      <c r="E16" s="25">
        <v>0.05451619314959289</v>
      </c>
      <c r="F16" s="62"/>
    </row>
    <row r="17" spans="1:6" ht="15">
      <c r="A17" s="30" t="s">
        <v>65</v>
      </c>
      <c r="B17" s="31"/>
      <c r="C17" s="32"/>
      <c r="D17" s="31"/>
      <c r="E17" s="32"/>
      <c r="F17" s="62"/>
    </row>
    <row r="18" spans="1:6" ht="15">
      <c r="A18" s="63" t="s">
        <v>66</v>
      </c>
      <c r="B18" s="28">
        <v>28558325.19</v>
      </c>
      <c r="C18" s="27">
        <v>0.08199626050897382</v>
      </c>
      <c r="D18" s="28">
        <v>59727655.21</v>
      </c>
      <c r="E18" s="27">
        <v>0.08321328829773522</v>
      </c>
      <c r="F18" s="62"/>
    </row>
    <row r="19" spans="1:6" ht="15">
      <c r="A19" s="23" t="s">
        <v>67</v>
      </c>
      <c r="B19" s="29">
        <v>4514848.72</v>
      </c>
      <c r="C19" s="25">
        <v>0.01296296996902874</v>
      </c>
      <c r="D19" s="29">
        <v>8576878.64</v>
      </c>
      <c r="E19" s="25">
        <v>0.011949410577991568</v>
      </c>
      <c r="F19" s="62"/>
    </row>
    <row r="20" spans="1:6" ht="15">
      <c r="A20" s="23" t="s">
        <v>68</v>
      </c>
      <c r="B20" s="29">
        <v>3043392.42</v>
      </c>
      <c r="C20" s="25">
        <v>0.008738145393369838</v>
      </c>
      <c r="D20" s="29">
        <v>5840987.61</v>
      </c>
      <c r="E20" s="25">
        <v>0.008137734257698636</v>
      </c>
      <c r="F20" s="62"/>
    </row>
    <row r="21" spans="1:6" ht="15">
      <c r="A21" s="23" t="s">
        <v>32</v>
      </c>
      <c r="B21" s="29">
        <v>36116566.33</v>
      </c>
      <c r="C21" s="25">
        <v>0.1036973758713724</v>
      </c>
      <c r="D21" s="29">
        <v>74145521.46</v>
      </c>
      <c r="E21" s="25">
        <v>0.10330043313342543</v>
      </c>
      <c r="F21" s="62"/>
    </row>
    <row r="22" spans="1:6" ht="15">
      <c r="A22" s="30" t="s">
        <v>69</v>
      </c>
      <c r="B22" s="31"/>
      <c r="C22" s="32"/>
      <c r="D22" s="31"/>
      <c r="E22" s="33"/>
      <c r="F22" s="62"/>
    </row>
    <row r="23" spans="1:6" ht="15">
      <c r="A23" s="63" t="s">
        <v>70</v>
      </c>
      <c r="B23" s="28">
        <v>38103978.25</v>
      </c>
      <c r="C23" s="27">
        <v>0.10940360494631907</v>
      </c>
      <c r="D23" s="28">
        <v>71349205.68</v>
      </c>
      <c r="E23" s="27">
        <v>0.09940457232398103</v>
      </c>
      <c r="F23" s="62"/>
    </row>
    <row r="24" spans="1:6" ht="15">
      <c r="A24" s="23" t="s">
        <v>71</v>
      </c>
      <c r="B24" s="29">
        <v>82695.82</v>
      </c>
      <c r="C24" s="25">
        <v>0.00023743507207129775</v>
      </c>
      <c r="D24" s="29">
        <v>199406.81</v>
      </c>
      <c r="E24" s="25">
        <v>0.0002778159683436485</v>
      </c>
      <c r="F24" s="62"/>
    </row>
    <row r="25" spans="1:6" ht="15">
      <c r="A25" s="23" t="s">
        <v>72</v>
      </c>
      <c r="B25" s="29">
        <v>293184.28</v>
      </c>
      <c r="C25" s="25">
        <v>0.0008417865697682366</v>
      </c>
      <c r="D25" s="29">
        <v>626442.82</v>
      </c>
      <c r="E25" s="25">
        <v>0.0008727676785473168</v>
      </c>
      <c r="F25" s="62"/>
    </row>
    <row r="26" spans="1:6" ht="15">
      <c r="A26" s="23" t="s">
        <v>73</v>
      </c>
      <c r="B26" s="29">
        <v>97156.59</v>
      </c>
      <c r="C26" s="25">
        <v>0.0002789546309456938</v>
      </c>
      <c r="D26" s="29">
        <v>194354.54</v>
      </c>
      <c r="E26" s="25">
        <v>0.00027077708495554573</v>
      </c>
      <c r="F26" s="62"/>
    </row>
    <row r="27" spans="1:6" ht="15">
      <c r="A27" s="23" t="s">
        <v>74</v>
      </c>
      <c r="B27" s="29">
        <v>8609.03</v>
      </c>
      <c r="C27" s="25">
        <v>2.4718125517274806E-05</v>
      </c>
      <c r="D27" s="29">
        <v>21878.71</v>
      </c>
      <c r="E27" s="25">
        <v>3.048168216902856E-05</v>
      </c>
      <c r="F27" s="62"/>
    </row>
    <row r="28" spans="1:6" ht="15">
      <c r="A28" s="23" t="s">
        <v>75</v>
      </c>
      <c r="B28" s="29">
        <v>263983.99</v>
      </c>
      <c r="C28" s="25">
        <v>0.0007579471089508362</v>
      </c>
      <c r="D28" s="29">
        <v>547773.82</v>
      </c>
      <c r="E28" s="25">
        <v>0.0007631650806539627</v>
      </c>
      <c r="F28" s="62"/>
    </row>
    <row r="29" spans="1:6" ht="15">
      <c r="A29" s="23" t="s">
        <v>76</v>
      </c>
      <c r="B29" s="29">
        <v>597076.66</v>
      </c>
      <c r="C29" s="25">
        <v>0.0017143180852332044</v>
      </c>
      <c r="D29" s="29">
        <v>1335510.85</v>
      </c>
      <c r="E29" s="25">
        <v>0.0018606497943886625</v>
      </c>
      <c r="F29" s="62"/>
    </row>
    <row r="30" spans="1:6" ht="15">
      <c r="A30" s="23" t="s">
        <v>32</v>
      </c>
      <c r="B30" s="29">
        <v>39446684.62</v>
      </c>
      <c r="C30" s="25">
        <v>0.11325876453880561</v>
      </c>
      <c r="D30" s="29">
        <v>74274573.23</v>
      </c>
      <c r="E30" s="25">
        <v>0.1034802296130392</v>
      </c>
      <c r="F30" s="62"/>
    </row>
    <row r="31" spans="1:6" ht="15">
      <c r="A31" s="30" t="s">
        <v>77</v>
      </c>
      <c r="B31" s="31"/>
      <c r="C31" s="32"/>
      <c r="D31" s="31"/>
      <c r="E31" s="33"/>
      <c r="F31" s="62"/>
    </row>
    <row r="32" spans="1:6" ht="15">
      <c r="A32" s="63" t="s">
        <v>78</v>
      </c>
      <c r="B32" s="28">
        <v>32208962.85</v>
      </c>
      <c r="C32" s="27">
        <v>0.0924779198710588</v>
      </c>
      <c r="D32" s="28">
        <v>66800612.1</v>
      </c>
      <c r="E32" s="27">
        <v>0.09306741698796517</v>
      </c>
      <c r="F32" s="62"/>
    </row>
    <row r="33" spans="1:6" ht="15">
      <c r="A33" s="23" t="s">
        <v>79</v>
      </c>
      <c r="B33" s="29">
        <v>5849727.67</v>
      </c>
      <c r="C33" s="25">
        <v>0.016795655583606458</v>
      </c>
      <c r="D33" s="29">
        <v>12769362.31</v>
      </c>
      <c r="E33" s="25">
        <v>0.01779042930020062</v>
      </c>
      <c r="F33" s="62"/>
    </row>
    <row r="34" spans="1:6" ht="15">
      <c r="A34" s="23" t="s">
        <v>80</v>
      </c>
      <c r="B34" s="29">
        <v>5618959.15</v>
      </c>
      <c r="C34" s="25">
        <v>0.01613307626366034</v>
      </c>
      <c r="D34" s="29">
        <v>11825802.85</v>
      </c>
      <c r="E34" s="25">
        <v>0.016475850901049107</v>
      </c>
      <c r="F34" s="62"/>
    </row>
    <row r="35" spans="1:6" ht="15">
      <c r="A35" s="23" t="s">
        <v>81</v>
      </c>
      <c r="B35" s="29">
        <v>3679662.08</v>
      </c>
      <c r="C35" s="25">
        <v>0.010564993867438782</v>
      </c>
      <c r="D35" s="29">
        <v>7306195.04</v>
      </c>
      <c r="E35" s="25">
        <v>0.010179078888755914</v>
      </c>
      <c r="F35" s="62"/>
    </row>
    <row r="36" spans="1:6" ht="15">
      <c r="A36" s="23" t="s">
        <v>82</v>
      </c>
      <c r="B36" s="29">
        <v>266460.05</v>
      </c>
      <c r="C36" s="25">
        <v>0.0007650563375013585</v>
      </c>
      <c r="D36" s="29">
        <v>569693.66</v>
      </c>
      <c r="E36" s="25">
        <v>0.0007937040656341538</v>
      </c>
      <c r="F36" s="62"/>
    </row>
    <row r="37" spans="1:6" ht="15">
      <c r="A37" s="23" t="s">
        <v>83</v>
      </c>
      <c r="B37" s="29">
        <v>166779.21</v>
      </c>
      <c r="C37" s="25">
        <v>0.00047885411555679717</v>
      </c>
      <c r="D37" s="29">
        <v>223072.76</v>
      </c>
      <c r="E37" s="25">
        <v>0.00031078765479719724</v>
      </c>
      <c r="F37" s="62"/>
    </row>
    <row r="38" spans="1:6" ht="15">
      <c r="A38" s="23" t="s">
        <v>84</v>
      </c>
      <c r="B38" s="29">
        <v>101478.29</v>
      </c>
      <c r="C38" s="25">
        <v>0.00029136303503396005</v>
      </c>
      <c r="D38" s="29">
        <v>236360.44</v>
      </c>
      <c r="E38" s="25">
        <v>0.0003293002105431145</v>
      </c>
      <c r="F38" s="62"/>
    </row>
    <row r="39" spans="1:6" ht="15">
      <c r="A39" s="23" t="s">
        <v>85</v>
      </c>
      <c r="B39" s="29">
        <v>2374432.23</v>
      </c>
      <c r="C39" s="25">
        <v>0.006817436330620607</v>
      </c>
      <c r="D39" s="29">
        <v>4926296.55</v>
      </c>
      <c r="E39" s="25">
        <v>0.006863375660972786</v>
      </c>
      <c r="F39" s="62"/>
    </row>
    <row r="40" spans="1:6" ht="15">
      <c r="A40" s="23" t="s">
        <v>32</v>
      </c>
      <c r="B40" s="29">
        <v>50266461.53</v>
      </c>
      <c r="C40" s="25">
        <v>0.1443243554044771</v>
      </c>
      <c r="D40" s="29">
        <v>104657395.71</v>
      </c>
      <c r="E40" s="25">
        <v>0.14580994366991806</v>
      </c>
      <c r="F40" s="62"/>
    </row>
    <row r="41" spans="1:6" ht="15">
      <c r="A41" s="30" t="s">
        <v>86</v>
      </c>
      <c r="B41" s="31"/>
      <c r="C41" s="32"/>
      <c r="D41" s="31"/>
      <c r="E41" s="32"/>
      <c r="F41" s="62"/>
    </row>
    <row r="42" spans="1:6" ht="15">
      <c r="A42" s="63" t="s">
        <v>87</v>
      </c>
      <c r="B42" s="28">
        <v>862903.87</v>
      </c>
      <c r="C42" s="27">
        <v>0.0024775574214519155</v>
      </c>
      <c r="D42" s="28">
        <v>1977246.63</v>
      </c>
      <c r="E42" s="27">
        <v>0.0027547238089193926</v>
      </c>
      <c r="F42" s="62"/>
    </row>
    <row r="43" spans="1:6" ht="15">
      <c r="A43" s="23" t="s">
        <v>88</v>
      </c>
      <c r="B43" s="29">
        <v>1458622.41</v>
      </c>
      <c r="C43" s="25">
        <v>0.004187976091695566</v>
      </c>
      <c r="D43" s="29">
        <v>3341075.74</v>
      </c>
      <c r="E43" s="25">
        <v>0.004654826944062602</v>
      </c>
      <c r="F43" s="62"/>
    </row>
    <row r="44" spans="1:6" ht="15">
      <c r="A44" s="23" t="s">
        <v>89</v>
      </c>
      <c r="B44" s="29">
        <v>545004.89</v>
      </c>
      <c r="C44" s="25">
        <v>0.001564810353611098</v>
      </c>
      <c r="D44" s="29">
        <v>1181026.29</v>
      </c>
      <c r="E44" s="25">
        <v>0.001645420045562419</v>
      </c>
      <c r="F44" s="62"/>
    </row>
    <row r="45" spans="1:6" ht="15">
      <c r="A45" s="23" t="s">
        <v>90</v>
      </c>
      <c r="B45" s="29">
        <v>422743.77</v>
      </c>
      <c r="C45" s="25">
        <v>0.001213775950194848</v>
      </c>
      <c r="D45" s="29">
        <v>805856.42</v>
      </c>
      <c r="E45" s="25">
        <v>0.0011227288660214058</v>
      </c>
      <c r="F45" s="62"/>
    </row>
    <row r="46" spans="1:6" ht="15">
      <c r="A46" s="23" t="s">
        <v>91</v>
      </c>
      <c r="B46" s="29">
        <v>3014055.34</v>
      </c>
      <c r="C46" s="25">
        <v>0.008653913183033674</v>
      </c>
      <c r="D46" s="29">
        <v>6804730.01</v>
      </c>
      <c r="E46" s="25">
        <v>0.009480431771839862</v>
      </c>
      <c r="F46" s="62"/>
    </row>
    <row r="47" spans="1:6" ht="15">
      <c r="A47" s="23" t="s">
        <v>92</v>
      </c>
      <c r="B47" s="29">
        <v>1680989.46</v>
      </c>
      <c r="C47" s="25">
        <v>0.004826433229469057</v>
      </c>
      <c r="D47" s="29">
        <v>3582691.4</v>
      </c>
      <c r="E47" s="25">
        <v>0.004991448790377127</v>
      </c>
      <c r="F47" s="62"/>
    </row>
    <row r="48" spans="1:6" ht="15">
      <c r="A48" s="23" t="s">
        <v>93</v>
      </c>
      <c r="B48" s="29">
        <v>1306434.45</v>
      </c>
      <c r="C48" s="25">
        <v>0.0037510161673489206</v>
      </c>
      <c r="D48" s="29">
        <v>2667125.85</v>
      </c>
      <c r="E48" s="25">
        <v>0.003715871843655322</v>
      </c>
      <c r="F48" s="62"/>
    </row>
    <row r="49" spans="1:6" ht="15">
      <c r="A49" s="23" t="s">
        <v>32</v>
      </c>
      <c r="B49" s="29">
        <v>9290754.19</v>
      </c>
      <c r="C49" s="25">
        <v>0.02667548239680508</v>
      </c>
      <c r="D49" s="29">
        <v>20359752.34</v>
      </c>
      <c r="E49" s="25">
        <v>0.02836545207043813</v>
      </c>
      <c r="F49" s="62"/>
    </row>
    <row r="50" spans="1:6" ht="15">
      <c r="A50" s="30" t="s">
        <v>94</v>
      </c>
      <c r="B50" s="31"/>
      <c r="C50" s="32"/>
      <c r="D50" s="31"/>
      <c r="E50" s="32"/>
      <c r="F50" s="62"/>
    </row>
    <row r="51" spans="1:6" ht="15">
      <c r="A51" s="63" t="s">
        <v>95</v>
      </c>
      <c r="B51" s="28">
        <v>4393784.48</v>
      </c>
      <c r="C51" s="27">
        <v>0.012615372030588117</v>
      </c>
      <c r="D51" s="28">
        <v>8801663.46</v>
      </c>
      <c r="E51" s="27">
        <v>0.012262583495392197</v>
      </c>
      <c r="F51" s="62"/>
    </row>
    <row r="52" spans="1:6" ht="15">
      <c r="A52" s="23" t="s">
        <v>96</v>
      </c>
      <c r="B52" s="29">
        <v>2138283.23</v>
      </c>
      <c r="C52" s="25">
        <v>0.006139408652382881</v>
      </c>
      <c r="D52" s="29">
        <v>4350752.38</v>
      </c>
      <c r="E52" s="25">
        <v>0.006061520594372546</v>
      </c>
      <c r="F52" s="62"/>
    </row>
    <row r="53" spans="1:6" ht="15">
      <c r="A53" s="23" t="s">
        <v>97</v>
      </c>
      <c r="B53" s="29">
        <v>1108543.2</v>
      </c>
      <c r="C53" s="25">
        <v>0.0031828336013373713</v>
      </c>
      <c r="D53" s="29">
        <v>2190309.07</v>
      </c>
      <c r="E53" s="25">
        <v>0.003051564965378696</v>
      </c>
      <c r="F53" s="62"/>
    </row>
    <row r="54" spans="1:6" ht="15">
      <c r="A54" s="23" t="s">
        <v>98</v>
      </c>
      <c r="B54" s="29">
        <v>3408406.95</v>
      </c>
      <c r="C54" s="25">
        <v>0.00978616996386954</v>
      </c>
      <c r="D54" s="29">
        <v>6788350</v>
      </c>
      <c r="E54" s="25">
        <v>0.009457610944709493</v>
      </c>
      <c r="F54" s="62"/>
    </row>
    <row r="55" spans="1:6" ht="15">
      <c r="A55" s="23" t="s">
        <v>32</v>
      </c>
      <c r="B55" s="29">
        <v>11049017.86</v>
      </c>
      <c r="C55" s="25">
        <v>0.031723784248177914</v>
      </c>
      <c r="D55" s="29">
        <v>22131074.91</v>
      </c>
      <c r="E55" s="25">
        <v>0.03083327999985293</v>
      </c>
      <c r="F55" s="62"/>
    </row>
    <row r="56" spans="1:6" ht="15">
      <c r="A56" s="30" t="s">
        <v>99</v>
      </c>
      <c r="B56" s="31"/>
      <c r="C56" s="32"/>
      <c r="D56" s="31"/>
      <c r="E56" s="33"/>
      <c r="F56" s="62"/>
    </row>
    <row r="57" spans="1:6" ht="15">
      <c r="A57" s="63" t="s">
        <v>100</v>
      </c>
      <c r="B57" s="28">
        <v>27662989.73</v>
      </c>
      <c r="C57" s="27">
        <v>0.07942558596371763</v>
      </c>
      <c r="D57" s="28">
        <v>54691369.7</v>
      </c>
      <c r="E57" s="27">
        <v>0.07619667469353718</v>
      </c>
      <c r="F57" s="62"/>
    </row>
    <row r="58" spans="1:6" ht="15">
      <c r="A58" s="23" t="s">
        <v>101</v>
      </c>
      <c r="B58" s="29">
        <v>915212.8</v>
      </c>
      <c r="C58" s="25">
        <v>0.002627746083521201</v>
      </c>
      <c r="D58" s="29">
        <v>1906800.94</v>
      </c>
      <c r="E58" s="25">
        <v>0.0026565780255181815</v>
      </c>
      <c r="F58" s="62"/>
    </row>
    <row r="59" spans="1:6" ht="15">
      <c r="A59" s="23" t="s">
        <v>32</v>
      </c>
      <c r="B59" s="29">
        <v>28578202.53</v>
      </c>
      <c r="C59" s="25">
        <v>0.08203332047238823</v>
      </c>
      <c r="D59" s="29">
        <v>56598170.64</v>
      </c>
      <c r="E59" s="25">
        <v>0.07885325271905536</v>
      </c>
      <c r="F59" s="62"/>
    </row>
    <row r="60" spans="1:5" ht="15">
      <c r="A60" s="34"/>
      <c r="B60" s="35"/>
      <c r="C60" s="11"/>
      <c r="D60" s="35"/>
      <c r="E60" s="11"/>
    </row>
    <row r="61" spans="1:5" ht="15">
      <c r="A61" s="52"/>
      <c r="B61" s="67"/>
      <c r="C61" s="68"/>
      <c r="D61" s="67"/>
      <c r="E61" s="68"/>
    </row>
    <row r="62" spans="1:5" ht="15">
      <c r="A62" s="55"/>
      <c r="B62" s="67"/>
      <c r="C62" s="68"/>
      <c r="D62" s="67"/>
      <c r="E62" s="68"/>
    </row>
    <row r="63" spans="1:5" ht="15">
      <c r="A63" s="55"/>
      <c r="B63" s="67"/>
      <c r="C63" s="68"/>
      <c r="D63" s="67"/>
      <c r="E63" s="68"/>
    </row>
    <row r="64" spans="1:5" ht="15">
      <c r="A64" s="69"/>
      <c r="B64" s="67"/>
      <c r="C64" s="68"/>
      <c r="D64" s="67"/>
      <c r="E64" s="68"/>
    </row>
    <row r="65" spans="1:5" ht="15">
      <c r="A65" s="69"/>
      <c r="B65" s="67"/>
      <c r="C65" s="68"/>
      <c r="D65" s="67"/>
      <c r="E65" s="68"/>
    </row>
    <row r="66" spans="1:5" ht="15">
      <c r="A66" s="69"/>
      <c r="B66" s="67"/>
      <c r="C66" s="68"/>
      <c r="D66" s="67"/>
      <c r="E66" s="68"/>
    </row>
    <row r="67" spans="1:5" ht="15">
      <c r="A67" s="69"/>
      <c r="B67" s="67"/>
      <c r="C67" s="68"/>
      <c r="D67" s="67"/>
      <c r="E67" s="68"/>
    </row>
    <row r="68" spans="1:5" ht="15">
      <c r="A68" s="69"/>
      <c r="B68" s="67"/>
      <c r="C68" s="68"/>
      <c r="D68" s="67"/>
      <c r="E68" s="68"/>
    </row>
    <row r="69" spans="1:5" ht="15">
      <c r="A69" s="69"/>
      <c r="B69" s="67"/>
      <c r="C69" s="68"/>
      <c r="D69" s="67"/>
      <c r="E69" s="68"/>
    </row>
    <row r="70" spans="1:5" ht="15">
      <c r="A70" s="69"/>
      <c r="B70" s="67"/>
      <c r="C70" s="68"/>
      <c r="D70" s="67"/>
      <c r="E70" s="68"/>
    </row>
    <row r="71" spans="1:5" ht="15">
      <c r="A71" s="69"/>
      <c r="B71" s="67"/>
      <c r="C71" s="68"/>
      <c r="D71" s="67"/>
      <c r="E71" s="68"/>
    </row>
    <row r="72" spans="1:5" ht="15">
      <c r="A72" s="69"/>
      <c r="B72" s="67"/>
      <c r="C72" s="68"/>
      <c r="D72" s="67"/>
      <c r="E72" s="68"/>
    </row>
    <row r="73" spans="1:5" ht="15">
      <c r="A73" s="69"/>
      <c r="B73" s="67"/>
      <c r="C73" s="68"/>
      <c r="D73" s="67"/>
      <c r="E73" s="68"/>
    </row>
    <row r="74" spans="1:5" ht="15">
      <c r="A74" s="69"/>
      <c r="B74" s="67"/>
      <c r="C74" s="68"/>
      <c r="D74" s="67"/>
      <c r="E74" s="68"/>
    </row>
    <row r="75" spans="1:5" ht="15">
      <c r="A75" s="69"/>
      <c r="B75" s="67"/>
      <c r="C75" s="68"/>
      <c r="D75" s="67"/>
      <c r="E75" s="68"/>
    </row>
    <row r="76" spans="1:5" ht="15">
      <c r="A76" s="69"/>
      <c r="B76" s="67"/>
      <c r="C76" s="68"/>
      <c r="D76" s="67"/>
      <c r="E76" s="68"/>
    </row>
    <row r="77" spans="1:5" ht="15">
      <c r="A77" s="69"/>
      <c r="B77" s="67"/>
      <c r="C77" s="68"/>
      <c r="D77" s="67"/>
      <c r="E77" s="68"/>
    </row>
    <row r="78" spans="1:5" ht="15">
      <c r="A78" s="69"/>
      <c r="B78" s="67"/>
      <c r="C78" s="68"/>
      <c r="D78" s="67"/>
      <c r="E78" s="68"/>
    </row>
    <row r="79" spans="1:5" ht="15">
      <c r="A79" s="69"/>
      <c r="B79" s="67"/>
      <c r="C79" s="68"/>
      <c r="D79" s="67"/>
      <c r="E79" s="68"/>
    </row>
    <row r="80" spans="1:5" ht="15">
      <c r="A80" s="69"/>
      <c r="B80" s="67"/>
      <c r="C80" s="68"/>
      <c r="D80" s="67"/>
      <c r="E80" s="68"/>
    </row>
    <row r="81" spans="1:5" ht="15">
      <c r="A81" s="69"/>
      <c r="B81" s="67"/>
      <c r="C81" s="68"/>
      <c r="D81" s="67"/>
      <c r="E81" s="68"/>
    </row>
    <row r="82" spans="1:5" ht="15">
      <c r="A82" s="69"/>
      <c r="B82" s="67"/>
      <c r="C82" s="68"/>
      <c r="D82" s="67"/>
      <c r="E82" s="68"/>
    </row>
    <row r="83" spans="1:5" ht="15">
      <c r="A83" s="69"/>
      <c r="B83" s="67"/>
      <c r="C83" s="68"/>
      <c r="D83" s="67"/>
      <c r="E83" s="70"/>
    </row>
    <row r="84" spans="1:5" ht="15">
      <c r="A84" s="69"/>
      <c r="B84" s="67"/>
      <c r="C84" s="68"/>
      <c r="D84" s="67"/>
      <c r="E84" s="68"/>
    </row>
    <row r="85" spans="1:5" ht="15">
      <c r="A85" s="69"/>
      <c r="B85" s="67"/>
      <c r="C85" s="68"/>
      <c r="D85" s="67"/>
      <c r="E85" s="68"/>
    </row>
    <row r="86" spans="1:5" ht="15">
      <c r="A86" s="69"/>
      <c r="B86" s="67"/>
      <c r="C86" s="68"/>
      <c r="D86" s="67"/>
      <c r="E86" s="68"/>
    </row>
    <row r="87" spans="1:5" ht="15">
      <c r="A87" s="69"/>
      <c r="B87" s="67"/>
      <c r="C87" s="68"/>
      <c r="D87" s="67"/>
      <c r="E87" s="68"/>
    </row>
    <row r="88" spans="1:5" ht="15">
      <c r="A88" s="69"/>
      <c r="B88" s="67"/>
      <c r="C88" s="68"/>
      <c r="D88" s="67"/>
      <c r="E88" s="68"/>
    </row>
    <row r="89" spans="1:5" ht="15">
      <c r="A89" s="69"/>
      <c r="B89" s="67"/>
      <c r="C89" s="68"/>
      <c r="D89" s="67"/>
      <c r="E89" s="68"/>
    </row>
    <row r="90" spans="1:5" ht="15">
      <c r="A90" s="69"/>
      <c r="B90" s="67"/>
      <c r="C90" s="68"/>
      <c r="D90" s="67"/>
      <c r="E90" s="68"/>
    </row>
    <row r="91" spans="1:5" ht="15">
      <c r="A91" s="69"/>
      <c r="B91" s="67"/>
      <c r="C91" s="68"/>
      <c r="D91" s="67"/>
      <c r="E91" s="68"/>
    </row>
    <row r="92" spans="1:5" ht="15">
      <c r="A92" s="69"/>
      <c r="B92" s="67"/>
      <c r="C92" s="68"/>
      <c r="D92" s="67"/>
      <c r="E92" s="68"/>
    </row>
    <row r="93" spans="1:5" ht="15">
      <c r="A93" s="69"/>
      <c r="B93" s="67"/>
      <c r="C93" s="68"/>
      <c r="D93" s="67"/>
      <c r="E93" s="68"/>
    </row>
    <row r="94" spans="1:5" ht="15">
      <c r="A94" s="69"/>
      <c r="B94" s="67"/>
      <c r="C94" s="68"/>
      <c r="D94" s="67"/>
      <c r="E94" s="68"/>
    </row>
    <row r="95" spans="1:5" ht="15">
      <c r="A95" s="69"/>
      <c r="B95" s="67"/>
      <c r="C95" s="68"/>
      <c r="D95" s="67"/>
      <c r="E95" s="68"/>
    </row>
    <row r="96" spans="1:5" ht="15">
      <c r="A96" s="69"/>
      <c r="B96" s="67"/>
      <c r="C96" s="68"/>
      <c r="D96" s="67"/>
      <c r="E96" s="68"/>
    </row>
    <row r="97" spans="1:5" ht="15">
      <c r="A97" s="69"/>
      <c r="B97" s="67"/>
      <c r="C97" s="68"/>
      <c r="D97" s="67"/>
      <c r="E97" s="68"/>
    </row>
    <row r="98" spans="1:5" ht="15">
      <c r="A98" s="69"/>
      <c r="B98" s="67"/>
      <c r="C98" s="68"/>
      <c r="D98" s="67"/>
      <c r="E98" s="68"/>
    </row>
    <row r="99" spans="1:5" ht="15">
      <c r="A99" s="69"/>
      <c r="B99" s="67"/>
      <c r="C99" s="68"/>
      <c r="D99" s="67"/>
      <c r="E99" s="68"/>
    </row>
    <row r="100" spans="1:5" ht="15">
      <c r="A100" s="69"/>
      <c r="B100" s="67"/>
      <c r="C100" s="68"/>
      <c r="D100" s="67"/>
      <c r="E100" s="68"/>
    </row>
    <row r="101" spans="1:5" ht="15">
      <c r="A101" s="69"/>
      <c r="B101" s="67"/>
      <c r="C101" s="68"/>
      <c r="D101" s="67"/>
      <c r="E101" s="68"/>
    </row>
    <row r="102" spans="1:5" ht="15">
      <c r="A102" s="69"/>
      <c r="B102" s="67"/>
      <c r="C102" s="68"/>
      <c r="D102" s="67"/>
      <c r="E102" s="68"/>
    </row>
    <row r="103" spans="1:5" ht="15">
      <c r="A103" s="69"/>
      <c r="B103" s="67"/>
      <c r="C103" s="68"/>
      <c r="D103" s="67"/>
      <c r="E103" s="68"/>
    </row>
    <row r="104" spans="1:5" ht="15">
      <c r="A104" s="69"/>
      <c r="B104" s="67"/>
      <c r="C104" s="68"/>
      <c r="D104" s="67"/>
      <c r="E104" s="68"/>
    </row>
    <row r="105" spans="1:5" ht="15">
      <c r="A105" s="69"/>
      <c r="B105" s="67"/>
      <c r="C105" s="68"/>
      <c r="D105" s="67"/>
      <c r="E105" s="68"/>
    </row>
    <row r="106" spans="1:5" ht="15">
      <c r="A106" s="69"/>
      <c r="B106" s="67"/>
      <c r="C106" s="68"/>
      <c r="D106" s="67"/>
      <c r="E106" s="68"/>
    </row>
    <row r="107" spans="1:5" ht="15">
      <c r="A107" s="69"/>
      <c r="B107" s="67"/>
      <c r="C107" s="68"/>
      <c r="D107" s="67"/>
      <c r="E107" s="68"/>
    </row>
    <row r="108" spans="1:5" ht="15">
      <c r="A108" s="69"/>
      <c r="B108" s="67"/>
      <c r="C108" s="68"/>
      <c r="D108" s="67"/>
      <c r="E108" s="68"/>
    </row>
    <row r="109" spans="1:5" ht="15">
      <c r="A109" s="69"/>
      <c r="B109" s="67"/>
      <c r="C109" s="68"/>
      <c r="D109" s="67"/>
      <c r="E109" s="68"/>
    </row>
    <row r="110" spans="1:5" ht="15">
      <c r="A110" s="69"/>
      <c r="B110" s="67"/>
      <c r="C110" s="68"/>
      <c r="D110" s="67"/>
      <c r="E110" s="68"/>
    </row>
    <row r="111" spans="1:5" ht="15">
      <c r="A111" s="69"/>
      <c r="B111" s="67"/>
      <c r="C111" s="68"/>
      <c r="D111" s="67"/>
      <c r="E111" s="68"/>
    </row>
    <row r="112" spans="1:5" ht="15">
      <c r="A112" s="69"/>
      <c r="B112" s="67"/>
      <c r="C112" s="68"/>
      <c r="D112" s="67"/>
      <c r="E112" s="68"/>
    </row>
    <row r="113" spans="1:5" ht="15">
      <c r="A113" s="69"/>
      <c r="B113" s="67"/>
      <c r="C113" s="68"/>
      <c r="D113" s="67"/>
      <c r="E113" s="68"/>
    </row>
    <row r="114" spans="1:5" ht="15">
      <c r="A114" s="69"/>
      <c r="B114" s="67"/>
      <c r="C114" s="68"/>
      <c r="D114" s="67"/>
      <c r="E114" s="68"/>
    </row>
    <row r="115" spans="1:5" ht="15">
      <c r="A115" s="69"/>
      <c r="B115" s="67"/>
      <c r="C115" s="68"/>
      <c r="D115" s="67"/>
      <c r="E115" s="68"/>
    </row>
    <row r="116" spans="1:5" ht="15">
      <c r="A116" s="69"/>
      <c r="B116" s="67"/>
      <c r="C116" s="68"/>
      <c r="D116" s="67"/>
      <c r="E116" s="68"/>
    </row>
    <row r="117" spans="1:5" ht="15">
      <c r="A117" s="69"/>
      <c r="B117" s="67"/>
      <c r="C117" s="68"/>
      <c r="D117" s="67"/>
      <c r="E117" s="68"/>
    </row>
    <row r="118" spans="1:5" ht="15">
      <c r="A118" s="69"/>
      <c r="B118" s="67"/>
      <c r="C118" s="68"/>
      <c r="D118" s="67"/>
      <c r="E118" s="70"/>
    </row>
    <row r="119" spans="1:5" ht="15">
      <c r="A119" s="69"/>
      <c r="B119" s="67"/>
      <c r="C119" s="68"/>
      <c r="D119" s="67"/>
      <c r="E119" s="68"/>
    </row>
    <row r="120" spans="1:5" ht="15">
      <c r="A120" s="69"/>
      <c r="B120" s="67"/>
      <c r="C120" s="68"/>
      <c r="D120" s="67"/>
      <c r="E120" s="68"/>
    </row>
    <row r="121" spans="1:5" ht="15">
      <c r="A121" s="69"/>
      <c r="B121" s="67"/>
      <c r="C121" s="68"/>
      <c r="D121" s="67"/>
      <c r="E121" s="68"/>
    </row>
  </sheetData>
  <sheetProtection/>
  <printOptions horizontalCentered="1"/>
  <pageMargins left="0.5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zoomScalePageLayoutView="0" workbookViewId="0" topLeftCell="A1">
      <selection activeCell="B10" sqref="B10"/>
    </sheetView>
  </sheetViews>
  <sheetFormatPr defaultColWidth="10.6640625" defaultRowHeight="18"/>
  <cols>
    <col min="1" max="1" width="37.10546875" style="37" bestFit="1" customWidth="1"/>
    <col min="2" max="16384" width="10.6640625" style="37" customWidth="1"/>
  </cols>
  <sheetData>
    <row r="1" spans="1:6" ht="15">
      <c r="A1" s="1"/>
      <c r="B1" s="2" t="s">
        <v>0</v>
      </c>
      <c r="C1" s="16"/>
      <c r="D1" s="16"/>
      <c r="E1" s="16"/>
      <c r="F1" s="16"/>
    </row>
    <row r="2" spans="1:6" ht="15">
      <c r="A2" s="20"/>
      <c r="B2" s="3" t="s">
        <v>1</v>
      </c>
      <c r="D2" s="4"/>
      <c r="E2" s="4"/>
      <c r="F2" s="16"/>
    </row>
    <row r="3" spans="1:6" ht="15">
      <c r="A3" s="20"/>
      <c r="B3" s="3" t="s">
        <v>2</v>
      </c>
      <c r="C3" s="4"/>
      <c r="D3" s="5"/>
      <c r="E3" s="4"/>
      <c r="F3" s="16"/>
    </row>
    <row r="4" spans="1:6" ht="15">
      <c r="A4" s="19"/>
      <c r="B4" s="5"/>
      <c r="C4" s="4"/>
      <c r="D4" s="5"/>
      <c r="E4" s="4"/>
      <c r="F4" s="16"/>
    </row>
    <row r="5" spans="1:6" ht="15">
      <c r="A5" s="19"/>
      <c r="B5" s="5"/>
      <c r="C5" s="4"/>
      <c r="D5" s="5"/>
      <c r="E5" s="4" t="s">
        <v>3</v>
      </c>
      <c r="F5" s="16"/>
    </row>
    <row r="6" spans="1:6" ht="15">
      <c r="A6" s="7"/>
      <c r="B6" s="9" t="s">
        <v>4</v>
      </c>
      <c r="C6" s="38"/>
      <c r="D6" s="9" t="s">
        <v>5</v>
      </c>
      <c r="E6" s="38"/>
      <c r="F6" s="36"/>
    </row>
    <row r="7" spans="1:6" ht="15">
      <c r="A7" s="12" t="s">
        <v>6</v>
      </c>
      <c r="B7" s="39"/>
      <c r="C7" s="40" t="s">
        <v>7</v>
      </c>
      <c r="D7" s="39"/>
      <c r="E7" s="40" t="s">
        <v>7</v>
      </c>
      <c r="F7" s="36"/>
    </row>
    <row r="8" spans="1:6" ht="15">
      <c r="A8" s="12"/>
      <c r="B8" s="10" t="s">
        <v>8</v>
      </c>
      <c r="C8" s="41" t="s">
        <v>9</v>
      </c>
      <c r="D8" s="10" t="s">
        <v>8</v>
      </c>
      <c r="E8" s="41" t="s">
        <v>9</v>
      </c>
      <c r="F8" s="36"/>
    </row>
    <row r="9" spans="1:6" ht="15">
      <c r="A9" s="13" t="s">
        <v>10</v>
      </c>
      <c r="B9" s="42"/>
      <c r="C9" s="43"/>
      <c r="D9" s="42"/>
      <c r="E9" s="39"/>
      <c r="F9" s="36"/>
    </row>
    <row r="10" spans="1:6" ht="15">
      <c r="A10" s="12" t="s">
        <v>11</v>
      </c>
      <c r="B10" s="44">
        <v>2382527.21</v>
      </c>
      <c r="C10" s="45">
        <v>0.006840678523027862</v>
      </c>
      <c r="D10" s="44">
        <v>4998946.88</v>
      </c>
      <c r="E10" s="45">
        <v>0.006964592975363582</v>
      </c>
      <c r="F10" s="36"/>
    </row>
    <row r="11" spans="1:6" ht="15">
      <c r="A11" s="13" t="s">
        <v>12</v>
      </c>
      <c r="B11" s="42">
        <v>1556147.15</v>
      </c>
      <c r="C11" s="43">
        <v>0.004467987749729002</v>
      </c>
      <c r="D11" s="42">
        <v>3061766.1</v>
      </c>
      <c r="E11" s="43">
        <v>0.004265689391015563</v>
      </c>
      <c r="F11" s="36"/>
    </row>
    <row r="12" spans="1:6" ht="15">
      <c r="A12" s="13" t="s">
        <v>13</v>
      </c>
      <c r="B12" s="42">
        <v>992532.2</v>
      </c>
      <c r="C12" s="43">
        <v>0.0028497444543156315</v>
      </c>
      <c r="D12" s="42">
        <v>2242228.71</v>
      </c>
      <c r="E12" s="43">
        <v>0.0031239000328854355</v>
      </c>
      <c r="F12" s="36"/>
    </row>
    <row r="13" spans="1:6" ht="15">
      <c r="A13" s="13" t="s">
        <v>14</v>
      </c>
      <c r="B13" s="42">
        <v>1450236.25</v>
      </c>
      <c r="C13" s="43">
        <v>0.004163897867379011</v>
      </c>
      <c r="D13" s="42">
        <v>3094530.87</v>
      </c>
      <c r="E13" s="43">
        <v>0.004311337663033489</v>
      </c>
      <c r="F13" s="36"/>
    </row>
    <row r="14" spans="1:6" ht="15">
      <c r="A14" s="13" t="s">
        <v>15</v>
      </c>
      <c r="B14" s="42">
        <v>1072128.34</v>
      </c>
      <c r="C14" s="43">
        <v>0.0030782797688877236</v>
      </c>
      <c r="D14" s="42">
        <v>2191377.96</v>
      </c>
      <c r="E14" s="43">
        <v>0.0030530541557950252</v>
      </c>
      <c r="F14" s="36"/>
    </row>
    <row r="15" spans="1:6" ht="15">
      <c r="A15" s="13" t="s">
        <v>16</v>
      </c>
      <c r="B15" s="42">
        <v>1015263.78</v>
      </c>
      <c r="C15" s="43">
        <v>0.0029150110462134384</v>
      </c>
      <c r="D15" s="42">
        <v>2227628.25</v>
      </c>
      <c r="E15" s="43">
        <v>0.0031035584962390054</v>
      </c>
      <c r="F15" s="36"/>
    </row>
    <row r="16" spans="1:6" ht="15">
      <c r="A16" s="13" t="s">
        <v>17</v>
      </c>
      <c r="B16" s="42">
        <v>1034566.22</v>
      </c>
      <c r="C16" s="43">
        <v>0.0029704319397066267</v>
      </c>
      <c r="D16" s="42">
        <v>2153358.49</v>
      </c>
      <c r="E16" s="43">
        <v>0.0030000849724759484</v>
      </c>
      <c r="F16" s="36"/>
    </row>
    <row r="17" spans="1:6" ht="15">
      <c r="A17" s="13" t="s">
        <v>18</v>
      </c>
      <c r="B17" s="42">
        <v>1111856.39</v>
      </c>
      <c r="C17" s="43">
        <v>0.003192346385737307</v>
      </c>
      <c r="D17" s="42">
        <v>2321813.72</v>
      </c>
      <c r="E17" s="43">
        <v>0.003234778826938602</v>
      </c>
      <c r="F17" s="36"/>
    </row>
    <row r="18" spans="1:6" ht="15">
      <c r="A18" s="13" t="s">
        <v>19</v>
      </c>
      <c r="B18" s="42">
        <v>149088.36</v>
      </c>
      <c r="C18" s="43">
        <v>0.0004280603965423111</v>
      </c>
      <c r="D18" s="42">
        <v>293378.94</v>
      </c>
      <c r="E18" s="43">
        <v>0.0004087390711868524</v>
      </c>
      <c r="F18" s="36"/>
    </row>
    <row r="19" spans="1:6" ht="15">
      <c r="A19" s="13" t="s">
        <v>20</v>
      </c>
      <c r="B19" s="42">
        <v>3373974.3</v>
      </c>
      <c r="C19" s="43">
        <v>0.009687307424815503</v>
      </c>
      <c r="D19" s="42">
        <v>5743848.86</v>
      </c>
      <c r="E19" s="43">
        <v>0.008002399381748605</v>
      </c>
      <c r="F19" s="36"/>
    </row>
    <row r="20" spans="1:6" ht="15">
      <c r="A20" s="13" t="s">
        <v>21</v>
      </c>
      <c r="B20" s="42">
        <v>112035.37</v>
      </c>
      <c r="C20" s="43">
        <v>0.00032167437423662415</v>
      </c>
      <c r="D20" s="42">
        <v>231666.92</v>
      </c>
      <c r="E20" s="43">
        <v>0.0003227611419739905</v>
      </c>
      <c r="F20" s="36"/>
    </row>
    <row r="21" spans="1:6" ht="15">
      <c r="A21" s="13" t="s">
        <v>22</v>
      </c>
      <c r="B21" s="42">
        <v>299627.12</v>
      </c>
      <c r="C21" s="43">
        <v>0.0008602851611086917</v>
      </c>
      <c r="D21" s="42">
        <v>554205.49</v>
      </c>
      <c r="E21" s="43">
        <v>0.000772125760728614</v>
      </c>
      <c r="F21" s="36"/>
    </row>
    <row r="22" spans="1:6" ht="15">
      <c r="A22" s="13" t="s">
        <v>23</v>
      </c>
      <c r="B22" s="42">
        <v>1115995.23</v>
      </c>
      <c r="C22" s="43">
        <v>0.0032042297647725663</v>
      </c>
      <c r="D22" s="42">
        <v>2675691.81</v>
      </c>
      <c r="E22" s="43">
        <v>0.003727806042252617</v>
      </c>
      <c r="F22" s="36"/>
    </row>
    <row r="23" spans="1:6" ht="15">
      <c r="A23" s="13" t="s">
        <v>24</v>
      </c>
      <c r="B23" s="42">
        <v>88612.34</v>
      </c>
      <c r="C23" s="43">
        <v>0.0002544225008507847</v>
      </c>
      <c r="D23" s="42">
        <v>194940.83</v>
      </c>
      <c r="E23" s="43">
        <v>0.00027159391124187063</v>
      </c>
      <c r="F23" s="36"/>
    </row>
    <row r="24" spans="1:6" ht="15">
      <c r="A24" s="13" t="s">
        <v>25</v>
      </c>
      <c r="B24" s="42">
        <v>1566113.48</v>
      </c>
      <c r="C24" s="43">
        <v>0.004496602935863395</v>
      </c>
      <c r="D24" s="42">
        <v>3588656.7</v>
      </c>
      <c r="E24" s="43">
        <v>0.004999759718153167</v>
      </c>
      <c r="F24" s="36"/>
    </row>
    <row r="25" spans="1:6" ht="15">
      <c r="A25" s="13" t="s">
        <v>26</v>
      </c>
      <c r="B25" s="42">
        <v>345922.41</v>
      </c>
      <c r="C25" s="43">
        <v>0.0009932075448242366</v>
      </c>
      <c r="D25" s="42">
        <v>872720.47</v>
      </c>
      <c r="E25" s="43">
        <v>0.0012158846654553776</v>
      </c>
      <c r="F25" s="36"/>
    </row>
    <row r="26" spans="1:6" ht="15">
      <c r="A26" s="13" t="s">
        <v>27</v>
      </c>
      <c r="B26" s="42">
        <v>539712.3</v>
      </c>
      <c r="C26" s="43">
        <v>0.001549614343847922</v>
      </c>
      <c r="D26" s="42">
        <v>1181713.61</v>
      </c>
      <c r="E26" s="43">
        <v>0.0016463776280610405</v>
      </c>
      <c r="F26" s="36"/>
    </row>
    <row r="27" spans="1:6" ht="15">
      <c r="A27" s="13" t="s">
        <v>28</v>
      </c>
      <c r="B27" s="42">
        <v>608012.98</v>
      </c>
      <c r="C27" s="43">
        <v>0.0017457182929752012</v>
      </c>
      <c r="D27" s="42">
        <v>1177396.95</v>
      </c>
      <c r="E27" s="43">
        <v>0.0016403636053809209</v>
      </c>
      <c r="F27" s="36"/>
    </row>
    <row r="28" spans="1:6" ht="15">
      <c r="A28" s="13" t="s">
        <v>29</v>
      </c>
      <c r="B28" s="42">
        <v>1191.27</v>
      </c>
      <c r="C28" s="43">
        <v>3.420357622747738E-06</v>
      </c>
      <c r="D28" s="42">
        <v>2246.69</v>
      </c>
      <c r="E28" s="43">
        <v>3.1301155558227507E-06</v>
      </c>
      <c r="F28" s="36"/>
    </row>
    <row r="29" spans="1:6" ht="15">
      <c r="A29" s="13" t="s">
        <v>30</v>
      </c>
      <c r="B29" s="42">
        <v>8531.25</v>
      </c>
      <c r="C29" s="43">
        <v>2.4494804678256515E-05</v>
      </c>
      <c r="D29" s="42">
        <v>17971.18</v>
      </c>
      <c r="E29" s="43">
        <v>2.5037664330410826E-05</v>
      </c>
      <c r="F29" s="36"/>
    </row>
    <row r="30" spans="1:6" ht="15">
      <c r="A30" s="13" t="s">
        <v>31</v>
      </c>
      <c r="B30" s="42">
        <v>6848044.29</v>
      </c>
      <c r="C30" s="43">
        <v>0.019662008183044668</v>
      </c>
      <c r="D30" s="42">
        <v>14800853.94</v>
      </c>
      <c r="E30" s="43">
        <v>0.020620727896173682</v>
      </c>
      <c r="F30" s="36"/>
    </row>
    <row r="31" spans="1:6" ht="15">
      <c r="A31" s="13" t="s">
        <v>32</v>
      </c>
      <c r="B31" s="42">
        <v>25672118.24</v>
      </c>
      <c r="C31" s="43">
        <v>0.0737094238201795</v>
      </c>
      <c r="D31" s="42">
        <v>53626943.37</v>
      </c>
      <c r="E31" s="43">
        <v>0.07471370311598963</v>
      </c>
      <c r="F31" s="36"/>
    </row>
    <row r="32" spans="1:6" ht="15">
      <c r="A32" s="14" t="s">
        <v>33</v>
      </c>
      <c r="B32" s="46">
        <v>219044259.95</v>
      </c>
      <c r="C32" s="47">
        <v>0.6289167898453916</v>
      </c>
      <c r="D32" s="46">
        <v>444923292.46</v>
      </c>
      <c r="E32" s="47">
        <v>0.6198724874713116</v>
      </c>
      <c r="F32" s="36"/>
    </row>
    <row r="33" spans="1:6" ht="15">
      <c r="A33" s="14" t="s">
        <v>34</v>
      </c>
      <c r="B33" s="46"/>
      <c r="C33" s="47"/>
      <c r="D33" s="46"/>
      <c r="E33" s="48"/>
      <c r="F33" s="36"/>
    </row>
    <row r="34" spans="1:6" ht="15">
      <c r="A34" s="12" t="s">
        <v>35</v>
      </c>
      <c r="B34" s="44">
        <v>9830391</v>
      </c>
      <c r="C34" s="45">
        <v>0.028224879994829685</v>
      </c>
      <c r="D34" s="44">
        <v>19398398.78</v>
      </c>
      <c r="E34" s="45">
        <v>0.027026082716944066</v>
      </c>
      <c r="F34" s="36"/>
    </row>
    <row r="35" spans="1:6" ht="15">
      <c r="A35" s="13" t="s">
        <v>36</v>
      </c>
      <c r="B35" s="42">
        <v>2866650</v>
      </c>
      <c r="C35" s="43">
        <v>0.008230685049778643</v>
      </c>
      <c r="D35" s="42">
        <v>6368535.59</v>
      </c>
      <c r="E35" s="43">
        <v>0.008872720454566415</v>
      </c>
      <c r="F35" s="36"/>
    </row>
    <row r="36" spans="1:6" ht="15">
      <c r="A36" s="13" t="s">
        <v>37</v>
      </c>
      <c r="B36" s="42">
        <v>14036508</v>
      </c>
      <c r="C36" s="43">
        <v>0.040301423803637805</v>
      </c>
      <c r="D36" s="42">
        <v>32659583.92</v>
      </c>
      <c r="E36" s="43">
        <v>0.045501725504938625</v>
      </c>
      <c r="F36" s="36"/>
    </row>
    <row r="37" spans="1:6" ht="15">
      <c r="A37" s="13" t="s">
        <v>38</v>
      </c>
      <c r="B37" s="42">
        <v>10943341</v>
      </c>
      <c r="C37" s="43">
        <v>0.031420366338175104</v>
      </c>
      <c r="D37" s="42">
        <v>22659029.7</v>
      </c>
      <c r="E37" s="43">
        <v>0.03156883296931028</v>
      </c>
      <c r="F37" s="36"/>
    </row>
    <row r="38" spans="1:6" ht="15">
      <c r="A38" s="13" t="s">
        <v>39</v>
      </c>
      <c r="B38" s="42">
        <v>1661938</v>
      </c>
      <c r="C38" s="43">
        <v>0.0047717329462121354</v>
      </c>
      <c r="D38" s="42">
        <v>3909716.35</v>
      </c>
      <c r="E38" s="43">
        <v>0.005447063887759123</v>
      </c>
      <c r="F38" s="36"/>
    </row>
    <row r="39" spans="1:6" ht="15">
      <c r="A39" s="13" t="s">
        <v>40</v>
      </c>
      <c r="B39" s="42">
        <v>1589572</v>
      </c>
      <c r="C39" s="43">
        <v>0.004563956707636697</v>
      </c>
      <c r="D39" s="42">
        <v>2976454.71</v>
      </c>
      <c r="E39" s="43">
        <v>0.004146832535406706</v>
      </c>
      <c r="F39" s="36"/>
    </row>
    <row r="40" spans="1:6" ht="15">
      <c r="A40" s="13" t="s">
        <v>41</v>
      </c>
      <c r="B40" s="42">
        <v>3166070</v>
      </c>
      <c r="C40" s="43">
        <v>0.009090375530864482</v>
      </c>
      <c r="D40" s="42">
        <v>7086864.37</v>
      </c>
      <c r="E40" s="43">
        <v>0.009873504758797608</v>
      </c>
      <c r="F40" s="36"/>
    </row>
    <row r="41" spans="1:6" ht="15">
      <c r="A41" s="13" t="s">
        <v>42</v>
      </c>
      <c r="B41" s="42">
        <v>832271</v>
      </c>
      <c r="C41" s="43">
        <v>0.0023896047571431186</v>
      </c>
      <c r="D41" s="42">
        <v>1734877.96</v>
      </c>
      <c r="E41" s="43">
        <v>0.0024170528600074063</v>
      </c>
      <c r="F41" s="36"/>
    </row>
    <row r="42" spans="1:6" ht="15">
      <c r="A42" s="13" t="s">
        <v>43</v>
      </c>
      <c r="B42" s="42">
        <v>838698</v>
      </c>
      <c r="C42" s="43">
        <v>0.0024080578688989752</v>
      </c>
      <c r="D42" s="42">
        <v>1834799</v>
      </c>
      <c r="E42" s="43">
        <v>0.0025562640558813307</v>
      </c>
      <c r="F42" s="36"/>
    </row>
    <row r="43" spans="1:6" ht="15">
      <c r="A43" s="13" t="s">
        <v>44</v>
      </c>
      <c r="B43" s="42">
        <v>45765439</v>
      </c>
      <c r="C43" s="43">
        <v>0.13140108299717665</v>
      </c>
      <c r="D43" s="42">
        <v>98628260.38</v>
      </c>
      <c r="E43" s="43">
        <v>0.13741007974361158</v>
      </c>
      <c r="F43" s="36"/>
    </row>
    <row r="44" spans="1:6" ht="15">
      <c r="A44" s="14"/>
      <c r="B44" s="46"/>
      <c r="C44" s="47"/>
      <c r="D44" s="46"/>
      <c r="E44" s="47">
        <v>0</v>
      </c>
      <c r="F44" s="36"/>
    </row>
    <row r="45" spans="1:6" ht="15">
      <c r="A45" s="12" t="s">
        <v>45</v>
      </c>
      <c r="B45" s="44">
        <v>276866</v>
      </c>
      <c r="C45" s="45">
        <v>0.0007949337543795069</v>
      </c>
      <c r="D45" s="44">
        <v>888650</v>
      </c>
      <c r="E45" s="45">
        <v>0.001238077878426435</v>
      </c>
      <c r="F45" s="36"/>
    </row>
    <row r="46" spans="1:6" ht="15">
      <c r="A46" s="13" t="s">
        <v>46</v>
      </c>
      <c r="B46" s="42">
        <v>797565</v>
      </c>
      <c r="C46" s="43">
        <v>0.0022899573794243114</v>
      </c>
      <c r="D46" s="42">
        <v>1604463</v>
      </c>
      <c r="E46" s="43">
        <v>0.00223535716767424</v>
      </c>
      <c r="F46" s="36"/>
    </row>
    <row r="47" spans="1:6" ht="15">
      <c r="A47" s="13" t="s">
        <v>47</v>
      </c>
      <c r="B47" s="42">
        <v>3540692</v>
      </c>
      <c r="C47" s="43">
        <v>0.010165984933727815</v>
      </c>
      <c r="D47" s="42">
        <v>7813325</v>
      </c>
      <c r="E47" s="43">
        <v>0.01088561845434786</v>
      </c>
      <c r="F47" s="36"/>
    </row>
    <row r="48" spans="1:6" ht="15">
      <c r="A48" s="13" t="s">
        <v>48</v>
      </c>
      <c r="B48" s="42">
        <v>19518548</v>
      </c>
      <c r="C48" s="43">
        <v>0.056041379734877585</v>
      </c>
      <c r="D48" s="42">
        <v>42405098</v>
      </c>
      <c r="E48" s="43">
        <v>0.05907929304709961</v>
      </c>
      <c r="F48" s="36"/>
    </row>
    <row r="49" spans="1:6" ht="15">
      <c r="A49" s="13" t="s">
        <v>49</v>
      </c>
      <c r="B49" s="42">
        <v>1540993</v>
      </c>
      <c r="C49" s="43">
        <v>0.004424477367977793</v>
      </c>
      <c r="D49" s="42">
        <v>1664318</v>
      </c>
      <c r="E49" s="43">
        <v>0.0023187478742665024</v>
      </c>
      <c r="F49" s="36"/>
    </row>
    <row r="50" spans="1:6" ht="15">
      <c r="A50" s="13" t="s">
        <v>50</v>
      </c>
      <c r="B50" s="42">
        <v>16456423</v>
      </c>
      <c r="C50" s="43">
        <v>0.04724944962200945</v>
      </c>
      <c r="D50" s="42">
        <v>33664532</v>
      </c>
      <c r="E50" s="43">
        <v>0.046901831268529606</v>
      </c>
      <c r="F50" s="36"/>
    </row>
    <row r="51" spans="1:6" ht="15">
      <c r="A51" s="13" t="s">
        <v>51</v>
      </c>
      <c r="B51" s="42">
        <v>10909946</v>
      </c>
      <c r="C51" s="43">
        <v>0.031324483085166416</v>
      </c>
      <c r="D51" s="42">
        <v>21159702</v>
      </c>
      <c r="E51" s="43">
        <v>0.02947995156731626</v>
      </c>
      <c r="F51" s="36"/>
    </row>
    <row r="52" spans="1:6" ht="15">
      <c r="A52" s="13" t="s">
        <v>52</v>
      </c>
      <c r="B52" s="42">
        <v>22597547</v>
      </c>
      <c r="C52" s="43">
        <v>0.06488175823856077</v>
      </c>
      <c r="D52" s="42">
        <v>48885129</v>
      </c>
      <c r="E52" s="43">
        <v>0.06810735024916738</v>
      </c>
      <c r="F52" s="36"/>
    </row>
    <row r="53" spans="1:6" ht="15">
      <c r="A53" s="13" t="s">
        <v>53</v>
      </c>
      <c r="B53" s="42">
        <v>1723396</v>
      </c>
      <c r="C53" s="43">
        <v>0.004948190289030162</v>
      </c>
      <c r="D53" s="42">
        <v>3849949</v>
      </c>
      <c r="E53" s="43">
        <v>0.005363795296202076</v>
      </c>
      <c r="F53" s="36"/>
    </row>
    <row r="54" spans="1:6" ht="15">
      <c r="A54" s="13" t="s">
        <v>54</v>
      </c>
      <c r="B54" s="42">
        <v>77361976</v>
      </c>
      <c r="C54" s="43">
        <v>0.2221206144051538</v>
      </c>
      <c r="D54" s="42">
        <v>161935166</v>
      </c>
      <c r="E54" s="43">
        <v>0.22561002280302997</v>
      </c>
      <c r="F54" s="36"/>
    </row>
    <row r="55" spans="1:6" ht="15">
      <c r="A55" s="14" t="s">
        <v>55</v>
      </c>
      <c r="B55" s="46">
        <v>6116466.64</v>
      </c>
      <c r="C55" s="47">
        <v>0.017561512752278026</v>
      </c>
      <c r="D55" s="46">
        <v>12279114.38</v>
      </c>
      <c r="E55" s="47">
        <v>0.017107409982046847</v>
      </c>
      <c r="F55" s="36"/>
    </row>
    <row r="56" spans="1:6" ht="15">
      <c r="A56" s="14" t="s">
        <v>56</v>
      </c>
      <c r="B56" s="46">
        <v>348288141.59</v>
      </c>
      <c r="C56" s="47">
        <v>1</v>
      </c>
      <c r="D56" s="46">
        <v>717765833.22</v>
      </c>
      <c r="E56" s="43">
        <v>1</v>
      </c>
      <c r="F56" s="36"/>
    </row>
    <row r="57" spans="1:5" ht="15">
      <c r="A57" s="18"/>
      <c r="B57" s="18"/>
      <c r="C57" s="18"/>
      <c r="D57" s="18"/>
      <c r="E57" s="18"/>
    </row>
    <row r="130" spans="28:199" ht="15">
      <c r="AB130" s="8">
        <f aca="true" t="shared" si="0" ref="AB130:AB152">SUM(P130:W130)</f>
        <v>0</v>
      </c>
      <c r="AO130" s="8">
        <f aca="true" t="shared" si="1" ref="AO130:AO161">SUM(AC130:AN130)</f>
        <v>0</v>
      </c>
      <c r="AS130" s="5"/>
      <c r="AT130" s="5"/>
      <c r="AU130" s="5"/>
      <c r="AV130" s="5"/>
      <c r="AW130" s="5"/>
      <c r="GI130" s="5"/>
      <c r="GJ130" s="5"/>
      <c r="GK130" s="5"/>
      <c r="GL130" s="5"/>
      <c r="GM130" s="5"/>
      <c r="GN130" s="5"/>
      <c r="GO130" s="44">
        <f aca="true" t="shared" si="2" ref="GO130:GO152">(+AB130)</f>
        <v>0</v>
      </c>
      <c r="GP130" s="44">
        <f aca="true" t="shared" si="3" ref="GP130:GP152">(+AO130)</f>
        <v>0</v>
      </c>
      <c r="GQ130" s="12"/>
    </row>
    <row r="131" spans="28:199" ht="15">
      <c r="AB131" s="6">
        <f t="shared" si="0"/>
        <v>0</v>
      </c>
      <c r="AO131" s="6">
        <f t="shared" si="1"/>
        <v>0</v>
      </c>
      <c r="AS131" s="5"/>
      <c r="AT131" s="5"/>
      <c r="AU131" s="5"/>
      <c r="AV131" s="5"/>
      <c r="AW131" s="5"/>
      <c r="GI131" s="5"/>
      <c r="GJ131" s="5"/>
      <c r="GK131" s="5"/>
      <c r="GL131" s="5"/>
      <c r="GM131" s="5"/>
      <c r="GN131" s="5"/>
      <c r="GO131" s="42">
        <f t="shared" si="2"/>
        <v>0</v>
      </c>
      <c r="GP131" s="42">
        <f t="shared" si="3"/>
        <v>0</v>
      </c>
      <c r="GQ131" s="12"/>
    </row>
    <row r="132" spans="28:199" ht="15">
      <c r="AB132" s="6">
        <f t="shared" si="0"/>
        <v>0</v>
      </c>
      <c r="AO132" s="6">
        <f t="shared" si="1"/>
        <v>0</v>
      </c>
      <c r="AS132" s="5"/>
      <c r="AT132" s="5"/>
      <c r="AU132" s="5"/>
      <c r="AV132" s="5"/>
      <c r="AW132" s="5"/>
      <c r="GI132" s="5"/>
      <c r="GJ132" s="5"/>
      <c r="GK132" s="5"/>
      <c r="GL132" s="5"/>
      <c r="GM132" s="5"/>
      <c r="GN132" s="5"/>
      <c r="GO132" s="42">
        <f t="shared" si="2"/>
        <v>0</v>
      </c>
      <c r="GP132" s="42">
        <f t="shared" si="3"/>
        <v>0</v>
      </c>
      <c r="GQ132" s="12"/>
    </row>
    <row r="133" spans="28:199" ht="15">
      <c r="AB133" s="6">
        <f t="shared" si="0"/>
        <v>0</v>
      </c>
      <c r="AO133" s="6">
        <f t="shared" si="1"/>
        <v>0</v>
      </c>
      <c r="AS133" s="5"/>
      <c r="AT133" s="5"/>
      <c r="AU133" s="5"/>
      <c r="AV133" s="5"/>
      <c r="AW133" s="5"/>
      <c r="GI133" s="5"/>
      <c r="GJ133" s="5"/>
      <c r="GK133" s="5"/>
      <c r="GL133" s="5"/>
      <c r="GM133" s="5"/>
      <c r="GN133" s="5"/>
      <c r="GO133" s="42">
        <f t="shared" si="2"/>
        <v>0</v>
      </c>
      <c r="GP133" s="42">
        <f t="shared" si="3"/>
        <v>0</v>
      </c>
      <c r="GQ133" s="12"/>
    </row>
    <row r="134" spans="28:199" ht="15">
      <c r="AB134" s="6">
        <f t="shared" si="0"/>
        <v>0</v>
      </c>
      <c r="AO134" s="6">
        <f t="shared" si="1"/>
        <v>0</v>
      </c>
      <c r="AS134" s="5"/>
      <c r="AT134" s="5"/>
      <c r="AU134" s="5"/>
      <c r="AV134" s="5"/>
      <c r="AW134" s="5"/>
      <c r="GI134" s="5"/>
      <c r="GJ134" s="5"/>
      <c r="GK134" s="5"/>
      <c r="GL134" s="5"/>
      <c r="GM134" s="5"/>
      <c r="GN134" s="5"/>
      <c r="GO134" s="42">
        <f t="shared" si="2"/>
        <v>0</v>
      </c>
      <c r="GP134" s="42">
        <f t="shared" si="3"/>
        <v>0</v>
      </c>
      <c r="GQ134" s="12"/>
    </row>
    <row r="135" spans="28:199" ht="15">
      <c r="AB135" s="6">
        <f t="shared" si="0"/>
        <v>0</v>
      </c>
      <c r="AO135" s="6">
        <f t="shared" si="1"/>
        <v>0</v>
      </c>
      <c r="AS135" s="5"/>
      <c r="AT135" s="5"/>
      <c r="AU135" s="5"/>
      <c r="AV135" s="5"/>
      <c r="AW135" s="5"/>
      <c r="GI135" s="5"/>
      <c r="GJ135" s="5"/>
      <c r="GK135" s="5"/>
      <c r="GL135" s="5"/>
      <c r="GM135" s="5"/>
      <c r="GN135" s="5"/>
      <c r="GO135" s="42">
        <f t="shared" si="2"/>
        <v>0</v>
      </c>
      <c r="GP135" s="42">
        <f t="shared" si="3"/>
        <v>0</v>
      </c>
      <c r="GQ135" s="12"/>
    </row>
    <row r="136" spans="28:199" ht="15">
      <c r="AB136" s="6">
        <f t="shared" si="0"/>
        <v>0</v>
      </c>
      <c r="AO136" s="6">
        <f t="shared" si="1"/>
        <v>0</v>
      </c>
      <c r="AS136" s="5"/>
      <c r="AT136" s="5"/>
      <c r="AU136" s="5"/>
      <c r="AV136" s="5"/>
      <c r="AW136" s="5"/>
      <c r="GI136" s="5"/>
      <c r="GJ136" s="5"/>
      <c r="GK136" s="5"/>
      <c r="GL136" s="5"/>
      <c r="GM136" s="5"/>
      <c r="GN136" s="5"/>
      <c r="GO136" s="42">
        <f t="shared" si="2"/>
        <v>0</v>
      </c>
      <c r="GP136" s="42">
        <f t="shared" si="3"/>
        <v>0</v>
      </c>
      <c r="GQ136" s="12"/>
    </row>
    <row r="137" spans="28:199" ht="15">
      <c r="AB137" s="6">
        <f t="shared" si="0"/>
        <v>0</v>
      </c>
      <c r="AO137" s="6">
        <f t="shared" si="1"/>
        <v>0</v>
      </c>
      <c r="AS137" s="5"/>
      <c r="AT137" s="5"/>
      <c r="AU137" s="5"/>
      <c r="AV137" s="5"/>
      <c r="AW137" s="5"/>
      <c r="GI137" s="5"/>
      <c r="GJ137" s="5"/>
      <c r="GK137" s="5"/>
      <c r="GL137" s="5"/>
      <c r="GM137" s="5"/>
      <c r="GN137" s="5"/>
      <c r="GO137" s="42">
        <f t="shared" si="2"/>
        <v>0</v>
      </c>
      <c r="GP137" s="42">
        <f t="shared" si="3"/>
        <v>0</v>
      </c>
      <c r="GQ137" s="12"/>
    </row>
    <row r="138" spans="28:199" ht="15">
      <c r="AB138" s="6">
        <f t="shared" si="0"/>
        <v>0</v>
      </c>
      <c r="AO138" s="6">
        <f t="shared" si="1"/>
        <v>0</v>
      </c>
      <c r="GI138" s="5"/>
      <c r="GJ138" s="5"/>
      <c r="GK138" s="5"/>
      <c r="GL138" s="5"/>
      <c r="GM138" s="5"/>
      <c r="GN138" s="5"/>
      <c r="GO138" s="42">
        <f t="shared" si="2"/>
        <v>0</v>
      </c>
      <c r="GP138" s="42">
        <f t="shared" si="3"/>
        <v>0</v>
      </c>
      <c r="GQ138" s="12"/>
    </row>
    <row r="139" spans="28:199" ht="15">
      <c r="AB139" s="6">
        <f t="shared" si="0"/>
        <v>0</v>
      </c>
      <c r="AO139" s="6">
        <f t="shared" si="1"/>
        <v>0</v>
      </c>
      <c r="GI139" s="5"/>
      <c r="GJ139" s="5"/>
      <c r="GK139" s="5"/>
      <c r="GL139" s="5"/>
      <c r="GM139" s="5"/>
      <c r="GN139" s="5"/>
      <c r="GO139" s="42">
        <f t="shared" si="2"/>
        <v>0</v>
      </c>
      <c r="GP139" s="42">
        <f t="shared" si="3"/>
        <v>0</v>
      </c>
      <c r="GQ139" s="12"/>
    </row>
    <row r="140" spans="28:199" ht="15">
      <c r="AB140" s="6">
        <f t="shared" si="0"/>
        <v>0</v>
      </c>
      <c r="AO140" s="6">
        <f t="shared" si="1"/>
        <v>0</v>
      </c>
      <c r="GJ140" s="15"/>
      <c r="GK140" s="15"/>
      <c r="GL140" s="15"/>
      <c r="GM140" s="15"/>
      <c r="GN140" s="15"/>
      <c r="GO140" s="42">
        <f t="shared" si="2"/>
        <v>0</v>
      </c>
      <c r="GP140" s="42">
        <f t="shared" si="3"/>
        <v>0</v>
      </c>
      <c r="GQ140" s="12"/>
    </row>
    <row r="141" spans="28:199" ht="15">
      <c r="AB141" s="6">
        <f t="shared" si="0"/>
        <v>0</v>
      </c>
      <c r="AO141" s="6">
        <f t="shared" si="1"/>
        <v>0</v>
      </c>
      <c r="GJ141" s="15"/>
      <c r="GK141" s="15"/>
      <c r="GL141" s="15"/>
      <c r="GM141" s="15"/>
      <c r="GN141" s="15"/>
      <c r="GO141" s="42">
        <f t="shared" si="2"/>
        <v>0</v>
      </c>
      <c r="GP141" s="42">
        <f t="shared" si="3"/>
        <v>0</v>
      </c>
      <c r="GQ141" s="12"/>
    </row>
    <row r="142" spans="28:199" ht="15">
      <c r="AB142" s="6">
        <f t="shared" si="0"/>
        <v>0</v>
      </c>
      <c r="AO142" s="6">
        <f t="shared" si="1"/>
        <v>0</v>
      </c>
      <c r="GJ142" s="15"/>
      <c r="GK142" s="15"/>
      <c r="GL142" s="15"/>
      <c r="GM142" s="15"/>
      <c r="GN142" s="15"/>
      <c r="GO142" s="42">
        <f t="shared" si="2"/>
        <v>0</v>
      </c>
      <c r="GP142" s="42">
        <f t="shared" si="3"/>
        <v>0</v>
      </c>
      <c r="GQ142" s="12"/>
    </row>
    <row r="143" spans="6:199" ht="15"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AB143" s="6">
        <f t="shared" si="0"/>
        <v>0</v>
      </c>
      <c r="AO143" s="6">
        <f t="shared" si="1"/>
        <v>0</v>
      </c>
      <c r="GJ143" s="15"/>
      <c r="GK143" s="15"/>
      <c r="GL143" s="15"/>
      <c r="GM143" s="15"/>
      <c r="GN143" s="15"/>
      <c r="GO143" s="42">
        <f t="shared" si="2"/>
        <v>0</v>
      </c>
      <c r="GP143" s="42">
        <f t="shared" si="3"/>
        <v>0</v>
      </c>
      <c r="GQ143" s="12"/>
    </row>
    <row r="144" spans="6:199" ht="15"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AB144" s="6">
        <f t="shared" si="0"/>
        <v>0</v>
      </c>
      <c r="AO144" s="6">
        <f t="shared" si="1"/>
        <v>0</v>
      </c>
      <c r="GJ144" s="15"/>
      <c r="GK144" s="15"/>
      <c r="GL144" s="15"/>
      <c r="GM144" s="15"/>
      <c r="GN144" s="15"/>
      <c r="GO144" s="42">
        <f t="shared" si="2"/>
        <v>0</v>
      </c>
      <c r="GP144" s="42">
        <f t="shared" si="3"/>
        <v>0</v>
      </c>
      <c r="GQ144" s="12"/>
    </row>
    <row r="145" spans="6:199" ht="15"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AB145" s="6">
        <f t="shared" si="0"/>
        <v>0</v>
      </c>
      <c r="AO145" s="6">
        <f t="shared" si="1"/>
        <v>0</v>
      </c>
      <c r="GJ145" s="15"/>
      <c r="GK145" s="15"/>
      <c r="GL145" s="15"/>
      <c r="GM145" s="15"/>
      <c r="GN145" s="15"/>
      <c r="GO145" s="42">
        <f t="shared" si="2"/>
        <v>0</v>
      </c>
      <c r="GP145" s="42">
        <f t="shared" si="3"/>
        <v>0</v>
      </c>
      <c r="GQ145" s="12"/>
    </row>
    <row r="146" spans="6:199" ht="15"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AB146" s="6">
        <f t="shared" si="0"/>
        <v>0</v>
      </c>
      <c r="AO146" s="6">
        <f t="shared" si="1"/>
        <v>0</v>
      </c>
      <c r="GJ146" s="15"/>
      <c r="GK146" s="15"/>
      <c r="GL146" s="15"/>
      <c r="GM146" s="15"/>
      <c r="GN146" s="15"/>
      <c r="GO146" s="42">
        <f t="shared" si="2"/>
        <v>0</v>
      </c>
      <c r="GP146" s="42">
        <f t="shared" si="3"/>
        <v>0</v>
      </c>
      <c r="GQ146" s="12"/>
    </row>
    <row r="147" spans="6:199" ht="15"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AB147" s="6">
        <f t="shared" si="0"/>
        <v>0</v>
      </c>
      <c r="AO147" s="6">
        <f t="shared" si="1"/>
        <v>0</v>
      </c>
      <c r="GJ147" s="15"/>
      <c r="GK147" s="15"/>
      <c r="GL147" s="15"/>
      <c r="GM147" s="15"/>
      <c r="GN147" s="15"/>
      <c r="GO147" s="42">
        <f t="shared" si="2"/>
        <v>0</v>
      </c>
      <c r="GP147" s="42">
        <f t="shared" si="3"/>
        <v>0</v>
      </c>
      <c r="GQ147" s="12"/>
    </row>
    <row r="148" spans="6:199" ht="15"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AB148" s="6">
        <f t="shared" si="0"/>
        <v>0</v>
      </c>
      <c r="AO148" s="6">
        <f t="shared" si="1"/>
        <v>0</v>
      </c>
      <c r="GJ148" s="15"/>
      <c r="GK148" s="15"/>
      <c r="GL148" s="15"/>
      <c r="GM148" s="15"/>
      <c r="GN148" s="15"/>
      <c r="GO148" s="42">
        <f t="shared" si="2"/>
        <v>0</v>
      </c>
      <c r="GP148" s="42">
        <f t="shared" si="3"/>
        <v>0</v>
      </c>
      <c r="GQ148" s="12"/>
    </row>
    <row r="149" spans="6:199" ht="15"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AB149" s="6">
        <f t="shared" si="0"/>
        <v>0</v>
      </c>
      <c r="AO149" s="6">
        <f t="shared" si="1"/>
        <v>0</v>
      </c>
      <c r="GJ149" s="15"/>
      <c r="GK149" s="15"/>
      <c r="GL149" s="15"/>
      <c r="GM149" s="15"/>
      <c r="GN149" s="15"/>
      <c r="GO149" s="42">
        <f t="shared" si="2"/>
        <v>0</v>
      </c>
      <c r="GP149" s="42">
        <f t="shared" si="3"/>
        <v>0</v>
      </c>
      <c r="GQ149" s="12"/>
    </row>
    <row r="150" spans="6:199" ht="15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AB150" s="6">
        <f t="shared" si="0"/>
        <v>0</v>
      </c>
      <c r="AO150" s="6">
        <f t="shared" si="1"/>
        <v>0</v>
      </c>
      <c r="GJ150" s="15"/>
      <c r="GK150" s="15"/>
      <c r="GL150" s="15"/>
      <c r="GM150" s="15"/>
      <c r="GN150" s="15"/>
      <c r="GO150" s="42">
        <f t="shared" si="2"/>
        <v>0</v>
      </c>
      <c r="GP150" s="42">
        <f t="shared" si="3"/>
        <v>0</v>
      </c>
      <c r="GQ150" s="12"/>
    </row>
    <row r="151" spans="6:199" ht="15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AB151" s="6">
        <f t="shared" si="0"/>
        <v>0</v>
      </c>
      <c r="AO151" s="6">
        <f t="shared" si="1"/>
        <v>0</v>
      </c>
      <c r="GJ151" s="15"/>
      <c r="GK151" s="15"/>
      <c r="GL151" s="15"/>
      <c r="GM151" s="15"/>
      <c r="GN151" s="15"/>
      <c r="GO151" s="42">
        <f t="shared" si="2"/>
        <v>0</v>
      </c>
      <c r="GP151" s="42">
        <f t="shared" si="3"/>
        <v>0</v>
      </c>
      <c r="GQ151" s="12"/>
    </row>
    <row r="152" spans="1:199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AB152" s="6">
        <f t="shared" si="0"/>
        <v>0</v>
      </c>
      <c r="AO152" s="6">
        <f t="shared" si="1"/>
        <v>0</v>
      </c>
      <c r="GJ152" s="15"/>
      <c r="GK152" s="15"/>
      <c r="GL152" s="15"/>
      <c r="GM152" s="15"/>
      <c r="GN152" s="15"/>
      <c r="GO152" s="42">
        <f t="shared" si="2"/>
        <v>0</v>
      </c>
      <c r="GP152" s="42">
        <f t="shared" si="3"/>
        <v>0</v>
      </c>
      <c r="GQ152" s="12"/>
    </row>
    <row r="153" spans="1:199" ht="15">
      <c r="A153" s="19"/>
      <c r="B153" s="19"/>
      <c r="C153" s="19"/>
      <c r="D153" s="19"/>
      <c r="E153" s="19"/>
      <c r="AB153" s="6">
        <f aca="true" t="shared" si="4" ref="AB153:AB184">SUM(P153:V153)</f>
        <v>0</v>
      </c>
      <c r="AO153" s="6">
        <f t="shared" si="1"/>
        <v>0</v>
      </c>
      <c r="GJ153" s="15"/>
      <c r="GK153" s="15"/>
      <c r="GL153" s="15"/>
      <c r="GM153" s="15"/>
      <c r="GN153" s="15"/>
      <c r="GO153" s="49"/>
      <c r="GP153" s="49"/>
      <c r="GQ153" s="15"/>
    </row>
    <row r="154" spans="1:199" ht="15">
      <c r="A154" s="19"/>
      <c r="B154" s="19"/>
      <c r="C154" s="19"/>
      <c r="D154" s="19"/>
      <c r="E154" s="19"/>
      <c r="AB154" s="6">
        <f t="shared" si="4"/>
        <v>0</v>
      </c>
      <c r="AO154" s="6">
        <f t="shared" si="1"/>
        <v>0</v>
      </c>
      <c r="GJ154" s="15"/>
      <c r="GK154" s="15"/>
      <c r="GL154" s="15"/>
      <c r="GM154" s="15"/>
      <c r="GN154" s="15"/>
      <c r="GO154" s="50"/>
      <c r="GP154" s="50"/>
      <c r="GQ154" s="15"/>
    </row>
    <row r="155" spans="1:199" ht="15">
      <c r="A155" s="19"/>
      <c r="B155" s="19"/>
      <c r="C155" s="19"/>
      <c r="D155" s="19"/>
      <c r="E155" s="19"/>
      <c r="AB155" s="6">
        <f t="shared" si="4"/>
        <v>0</v>
      </c>
      <c r="AO155" s="6">
        <f t="shared" si="1"/>
        <v>0</v>
      </c>
      <c r="GJ155" s="15"/>
      <c r="GK155" s="15"/>
      <c r="GL155" s="15"/>
      <c r="GM155" s="15"/>
      <c r="GN155" s="15"/>
      <c r="GO155" s="50"/>
      <c r="GP155" s="50"/>
      <c r="GQ155" s="15"/>
    </row>
    <row r="156" spans="1:199" ht="15">
      <c r="A156" s="19"/>
      <c r="B156" s="19"/>
      <c r="C156" s="19"/>
      <c r="D156" s="19"/>
      <c r="E156" s="19"/>
      <c r="AB156" s="6">
        <f t="shared" si="4"/>
        <v>0</v>
      </c>
      <c r="AO156" s="6">
        <f t="shared" si="1"/>
        <v>0</v>
      </c>
      <c r="GJ156" s="15"/>
      <c r="GK156" s="15"/>
      <c r="GL156" s="15"/>
      <c r="GM156" s="15"/>
      <c r="GN156" s="15"/>
      <c r="GO156" s="50"/>
      <c r="GP156" s="50"/>
      <c r="GQ156" s="15"/>
    </row>
    <row r="157" spans="1:199" ht="15">
      <c r="A157" s="19"/>
      <c r="B157" s="19"/>
      <c r="C157" s="19"/>
      <c r="D157" s="19"/>
      <c r="E157" s="19"/>
      <c r="AB157" s="6">
        <f t="shared" si="4"/>
        <v>0</v>
      </c>
      <c r="AO157" s="6">
        <f t="shared" si="1"/>
        <v>0</v>
      </c>
      <c r="GJ157" s="15"/>
      <c r="GK157" s="15"/>
      <c r="GL157" s="15"/>
      <c r="GM157" s="15"/>
      <c r="GN157" s="15"/>
      <c r="GO157" s="50"/>
      <c r="GP157" s="50"/>
      <c r="GQ157" s="15"/>
    </row>
    <row r="158" spans="1:199" ht="15">
      <c r="A158" s="19"/>
      <c r="B158" s="19"/>
      <c r="C158" s="19"/>
      <c r="D158" s="19"/>
      <c r="E158" s="19"/>
      <c r="AB158" s="6">
        <f t="shared" si="4"/>
        <v>0</v>
      </c>
      <c r="AO158" s="6">
        <f t="shared" si="1"/>
        <v>0</v>
      </c>
      <c r="GJ158" s="15"/>
      <c r="GK158" s="15"/>
      <c r="GL158" s="15"/>
      <c r="GM158" s="15"/>
      <c r="GN158" s="15"/>
      <c r="GO158" s="50"/>
      <c r="GP158" s="50"/>
      <c r="GQ158" s="15"/>
    </row>
    <row r="159" spans="1:199" ht="15">
      <c r="A159" s="19"/>
      <c r="B159" s="19"/>
      <c r="C159" s="19"/>
      <c r="D159" s="19"/>
      <c r="E159" s="19"/>
      <c r="AB159" s="6">
        <f t="shared" si="4"/>
        <v>0</v>
      </c>
      <c r="AO159" s="6">
        <f t="shared" si="1"/>
        <v>0</v>
      </c>
      <c r="GJ159" s="15"/>
      <c r="GK159" s="15"/>
      <c r="GL159" s="15"/>
      <c r="GM159" s="15"/>
      <c r="GN159" s="15"/>
      <c r="GO159" s="50"/>
      <c r="GP159" s="50"/>
      <c r="GQ159" s="15"/>
    </row>
    <row r="160" spans="1:199" ht="15">
      <c r="A160" s="19"/>
      <c r="B160" s="19"/>
      <c r="C160" s="19"/>
      <c r="D160" s="19"/>
      <c r="E160" s="19"/>
      <c r="AB160" s="6">
        <f t="shared" si="4"/>
        <v>0</v>
      </c>
      <c r="AO160" s="6">
        <f t="shared" si="1"/>
        <v>0</v>
      </c>
      <c r="GJ160" s="15"/>
      <c r="GK160" s="15"/>
      <c r="GL160" s="15"/>
      <c r="GM160" s="15"/>
      <c r="GN160" s="15"/>
      <c r="GO160" s="50"/>
      <c r="GP160" s="50"/>
      <c r="GQ160" s="15"/>
    </row>
    <row r="161" spans="1:199" ht="15">
      <c r="A161" s="19"/>
      <c r="B161" s="19"/>
      <c r="C161" s="19"/>
      <c r="D161" s="19"/>
      <c r="E161" s="19"/>
      <c r="AB161" s="6">
        <f t="shared" si="4"/>
        <v>0</v>
      </c>
      <c r="AO161" s="6">
        <f t="shared" si="1"/>
        <v>0</v>
      </c>
      <c r="GJ161" s="15"/>
      <c r="GK161" s="15"/>
      <c r="GL161" s="15"/>
      <c r="GM161" s="15"/>
      <c r="GN161" s="15"/>
      <c r="GO161" s="50"/>
      <c r="GP161" s="50"/>
      <c r="GQ161" s="15"/>
    </row>
    <row r="162" spans="28:199" ht="15">
      <c r="AB162" s="6">
        <f t="shared" si="4"/>
        <v>0</v>
      </c>
      <c r="AO162" s="6">
        <f aca="true" t="shared" si="5" ref="AO162:AO193">SUM(AC162:AN162)</f>
        <v>0</v>
      </c>
      <c r="GJ162" s="15"/>
      <c r="GK162" s="15"/>
      <c r="GL162" s="15"/>
      <c r="GM162" s="15"/>
      <c r="GN162" s="15"/>
      <c r="GO162" s="50"/>
      <c r="GP162" s="50"/>
      <c r="GQ162" s="15"/>
    </row>
    <row r="163" spans="28:199" ht="15">
      <c r="AB163" s="6">
        <f t="shared" si="4"/>
        <v>0</v>
      </c>
      <c r="AO163" s="6">
        <f t="shared" si="5"/>
        <v>0</v>
      </c>
      <c r="GJ163" s="15"/>
      <c r="GK163" s="15"/>
      <c r="GL163" s="15"/>
      <c r="GM163" s="15"/>
      <c r="GN163" s="15"/>
      <c r="GO163" s="50"/>
      <c r="GP163" s="50"/>
      <c r="GQ163" s="15"/>
    </row>
    <row r="164" spans="28:199" ht="15">
      <c r="AB164" s="6">
        <f t="shared" si="4"/>
        <v>0</v>
      </c>
      <c r="AO164" s="6">
        <f t="shared" si="5"/>
        <v>0</v>
      </c>
      <c r="GJ164" s="15"/>
      <c r="GK164" s="15"/>
      <c r="GL164" s="15"/>
      <c r="GM164" s="15"/>
      <c r="GN164" s="15"/>
      <c r="GO164" s="50"/>
      <c r="GP164" s="50"/>
      <c r="GQ164" s="15"/>
    </row>
    <row r="165" spans="28:199" ht="15">
      <c r="AB165" s="6">
        <f t="shared" si="4"/>
        <v>0</v>
      </c>
      <c r="AO165" s="6">
        <f t="shared" si="5"/>
        <v>0</v>
      </c>
      <c r="GJ165" s="15"/>
      <c r="GK165" s="15"/>
      <c r="GL165" s="15"/>
      <c r="GM165" s="15"/>
      <c r="GN165" s="15"/>
      <c r="GO165" s="50"/>
      <c r="GP165" s="50"/>
      <c r="GQ165" s="15"/>
    </row>
    <row r="166" spans="28:199" ht="15">
      <c r="AB166" s="6">
        <f t="shared" si="4"/>
        <v>0</v>
      </c>
      <c r="AO166" s="6">
        <f t="shared" si="5"/>
        <v>0</v>
      </c>
      <c r="GJ166" s="15"/>
      <c r="GK166" s="15"/>
      <c r="GL166" s="15"/>
      <c r="GM166" s="15"/>
      <c r="GN166" s="15"/>
      <c r="GO166" s="50"/>
      <c r="GP166" s="50"/>
      <c r="GQ166" s="15"/>
    </row>
    <row r="167" spans="28:199" ht="15">
      <c r="AB167" s="6">
        <f t="shared" si="4"/>
        <v>0</v>
      </c>
      <c r="AO167" s="6">
        <f t="shared" si="5"/>
        <v>0</v>
      </c>
      <c r="GJ167" s="15"/>
      <c r="GK167" s="15"/>
      <c r="GL167" s="15"/>
      <c r="GM167" s="15"/>
      <c r="GN167" s="15"/>
      <c r="GO167" s="50"/>
      <c r="GP167" s="50"/>
      <c r="GQ167" s="15"/>
    </row>
    <row r="168" spans="28:199" ht="15">
      <c r="AB168" s="6">
        <f t="shared" si="4"/>
        <v>0</v>
      </c>
      <c r="AO168" s="6">
        <f t="shared" si="5"/>
        <v>0</v>
      </c>
      <c r="GJ168" s="15"/>
      <c r="GK168" s="15"/>
      <c r="GL168" s="15"/>
      <c r="GM168" s="15"/>
      <c r="GN168" s="15"/>
      <c r="GO168" s="50"/>
      <c r="GP168" s="50"/>
      <c r="GQ168" s="15"/>
    </row>
    <row r="169" spans="28:199" ht="15">
      <c r="AB169" s="6">
        <f t="shared" si="4"/>
        <v>0</v>
      </c>
      <c r="AO169" s="6">
        <f t="shared" si="5"/>
        <v>0</v>
      </c>
      <c r="GJ169" s="15"/>
      <c r="GK169" s="15"/>
      <c r="GL169" s="15"/>
      <c r="GM169" s="15"/>
      <c r="GN169" s="15"/>
      <c r="GO169" s="50"/>
      <c r="GP169" s="50"/>
      <c r="GQ169" s="15"/>
    </row>
    <row r="170" spans="28:199" ht="15">
      <c r="AB170" s="6">
        <f t="shared" si="4"/>
        <v>0</v>
      </c>
      <c r="AO170" s="6">
        <f t="shared" si="5"/>
        <v>0</v>
      </c>
      <c r="GJ170" s="15"/>
      <c r="GK170" s="15"/>
      <c r="GL170" s="15"/>
      <c r="GM170" s="15"/>
      <c r="GN170" s="15"/>
      <c r="GO170" s="50"/>
      <c r="GP170" s="50"/>
      <c r="GQ170" s="15"/>
    </row>
    <row r="171" spans="28:199" ht="15">
      <c r="AB171" s="6">
        <f t="shared" si="4"/>
        <v>0</v>
      </c>
      <c r="AO171" s="6">
        <f t="shared" si="5"/>
        <v>0</v>
      </c>
      <c r="GJ171" s="15"/>
      <c r="GK171" s="15"/>
      <c r="GL171" s="15"/>
      <c r="GM171" s="15"/>
      <c r="GN171" s="15"/>
      <c r="GO171" s="50"/>
      <c r="GP171" s="50"/>
      <c r="GQ171" s="15"/>
    </row>
    <row r="172" spans="28:199" ht="15">
      <c r="AB172" s="6">
        <f t="shared" si="4"/>
        <v>0</v>
      </c>
      <c r="AO172" s="6">
        <f t="shared" si="5"/>
        <v>0</v>
      </c>
      <c r="GJ172" s="15"/>
      <c r="GK172" s="15"/>
      <c r="GL172" s="15"/>
      <c r="GM172" s="15"/>
      <c r="GN172" s="15"/>
      <c r="GO172" s="50"/>
      <c r="GP172" s="50"/>
      <c r="GQ172" s="15"/>
    </row>
    <row r="173" spans="28:199" ht="15">
      <c r="AB173" s="6">
        <f t="shared" si="4"/>
        <v>0</v>
      </c>
      <c r="AO173" s="6">
        <f t="shared" si="5"/>
        <v>0</v>
      </c>
      <c r="GJ173" s="15"/>
      <c r="GK173" s="15"/>
      <c r="GL173" s="15"/>
      <c r="GM173" s="15"/>
      <c r="GN173" s="15"/>
      <c r="GO173" s="50"/>
      <c r="GP173" s="50"/>
      <c r="GQ173" s="15"/>
    </row>
    <row r="174" spans="28:199" ht="15">
      <c r="AB174" s="6">
        <f t="shared" si="4"/>
        <v>0</v>
      </c>
      <c r="AO174" s="6">
        <f t="shared" si="5"/>
        <v>0</v>
      </c>
      <c r="GJ174" s="15"/>
      <c r="GK174" s="15"/>
      <c r="GL174" s="15"/>
      <c r="GM174" s="15"/>
      <c r="GN174" s="15"/>
      <c r="GO174" s="50"/>
      <c r="GP174" s="50"/>
      <c r="GQ174" s="15"/>
    </row>
    <row r="175" spans="28:199" ht="15">
      <c r="AB175" s="6">
        <f t="shared" si="4"/>
        <v>0</v>
      </c>
      <c r="AO175" s="6">
        <f t="shared" si="5"/>
        <v>0</v>
      </c>
      <c r="GJ175" s="15"/>
      <c r="GK175" s="15"/>
      <c r="GL175" s="15"/>
      <c r="GM175" s="15"/>
      <c r="GN175" s="15"/>
      <c r="GO175" s="50"/>
      <c r="GP175" s="50"/>
      <c r="GQ175" s="15"/>
    </row>
    <row r="176" spans="28:199" ht="15">
      <c r="AB176" s="6">
        <f t="shared" si="4"/>
        <v>0</v>
      </c>
      <c r="AO176" s="6">
        <f t="shared" si="5"/>
        <v>0</v>
      </c>
      <c r="GJ176" s="15"/>
      <c r="GK176" s="15"/>
      <c r="GL176" s="15"/>
      <c r="GM176" s="15"/>
      <c r="GN176" s="15"/>
      <c r="GO176" s="50"/>
      <c r="GP176" s="50"/>
      <c r="GQ176" s="15"/>
    </row>
    <row r="177" spans="28:199" ht="15">
      <c r="AB177" s="6">
        <f t="shared" si="4"/>
        <v>0</v>
      </c>
      <c r="AO177" s="6">
        <f t="shared" si="5"/>
        <v>0</v>
      </c>
      <c r="GJ177" s="15"/>
      <c r="GK177" s="15"/>
      <c r="GL177" s="15"/>
      <c r="GM177" s="15"/>
      <c r="GN177" s="15"/>
      <c r="GO177" s="50"/>
      <c r="GP177" s="50"/>
      <c r="GQ177" s="15"/>
    </row>
    <row r="178" spans="28:199" ht="15">
      <c r="AB178" s="6">
        <f t="shared" si="4"/>
        <v>0</v>
      </c>
      <c r="AO178" s="6">
        <f t="shared" si="5"/>
        <v>0</v>
      </c>
      <c r="GJ178" s="15"/>
      <c r="GK178" s="15"/>
      <c r="GL178" s="15"/>
      <c r="GM178" s="15"/>
      <c r="GN178" s="15"/>
      <c r="GO178" s="50"/>
      <c r="GP178" s="50"/>
      <c r="GQ178" s="15"/>
    </row>
    <row r="179" spans="28:199" ht="15">
      <c r="AB179" s="6">
        <f t="shared" si="4"/>
        <v>0</v>
      </c>
      <c r="AO179" s="6">
        <f t="shared" si="5"/>
        <v>0</v>
      </c>
      <c r="GJ179" s="15"/>
      <c r="GK179" s="15"/>
      <c r="GL179" s="15"/>
      <c r="GM179" s="15"/>
      <c r="GN179" s="15"/>
      <c r="GO179" s="50"/>
      <c r="GP179" s="50"/>
      <c r="GQ179" s="15"/>
    </row>
    <row r="180" spans="28:199" ht="15">
      <c r="AB180" s="6">
        <f t="shared" si="4"/>
        <v>0</v>
      </c>
      <c r="AO180" s="6">
        <f t="shared" si="5"/>
        <v>0</v>
      </c>
      <c r="GJ180" s="15"/>
      <c r="GK180" s="15"/>
      <c r="GL180" s="15"/>
      <c r="GM180" s="15"/>
      <c r="GN180" s="15"/>
      <c r="GO180" s="50"/>
      <c r="GP180" s="50"/>
      <c r="GQ180" s="15"/>
    </row>
    <row r="181" spans="28:199" ht="15">
      <c r="AB181" s="6">
        <f t="shared" si="4"/>
        <v>0</v>
      </c>
      <c r="AO181" s="6">
        <f t="shared" si="5"/>
        <v>0</v>
      </c>
      <c r="GJ181" s="15"/>
      <c r="GK181" s="15"/>
      <c r="GL181" s="15"/>
      <c r="GM181" s="15"/>
      <c r="GN181" s="15"/>
      <c r="GO181" s="50"/>
      <c r="GP181" s="50"/>
      <c r="GQ181" s="15"/>
    </row>
    <row r="182" spans="28:199" ht="15">
      <c r="AB182" s="6">
        <f t="shared" si="4"/>
        <v>0</v>
      </c>
      <c r="AO182" s="6">
        <f t="shared" si="5"/>
        <v>0</v>
      </c>
      <c r="GJ182" s="15"/>
      <c r="GK182" s="15"/>
      <c r="GL182" s="15"/>
      <c r="GM182" s="15"/>
      <c r="GN182" s="15"/>
      <c r="GO182" s="50"/>
      <c r="GP182" s="50"/>
      <c r="GQ182" s="15"/>
    </row>
    <row r="183" spans="28:199" ht="15">
      <c r="AB183" s="6">
        <f t="shared" si="4"/>
        <v>0</v>
      </c>
      <c r="AO183" s="6">
        <f t="shared" si="5"/>
        <v>0</v>
      </c>
      <c r="GJ183" s="15"/>
      <c r="GK183" s="15"/>
      <c r="GL183" s="15"/>
      <c r="GM183" s="15"/>
      <c r="GN183" s="15"/>
      <c r="GO183" s="50"/>
      <c r="GP183" s="50"/>
      <c r="GQ183" s="15"/>
    </row>
    <row r="184" spans="28:199" ht="15">
      <c r="AB184" s="6">
        <f t="shared" si="4"/>
        <v>0</v>
      </c>
      <c r="AO184" s="6">
        <f t="shared" si="5"/>
        <v>0</v>
      </c>
      <c r="GE184" s="44">
        <f aca="true" t="shared" si="6" ref="GE184:GE211">(+AB184)</f>
        <v>0</v>
      </c>
      <c r="GF184" s="44">
        <f aca="true" t="shared" si="7" ref="GF184:GF211">(+AO184)</f>
        <v>0</v>
      </c>
      <c r="GG184" s="21"/>
      <c r="GJ184" s="15"/>
      <c r="GK184" s="15"/>
      <c r="GL184" s="15"/>
      <c r="GM184" s="15"/>
      <c r="GN184" s="15"/>
      <c r="GO184" s="15"/>
      <c r="GP184" s="15"/>
      <c r="GQ184" s="15"/>
    </row>
    <row r="185" spans="28:199" ht="15">
      <c r="AB185" s="6">
        <f aca="true" t="shared" si="8" ref="AB185:AB211">SUM(P185:V185)</f>
        <v>0</v>
      </c>
      <c r="AO185" s="6">
        <f t="shared" si="5"/>
        <v>0</v>
      </c>
      <c r="GE185" s="42">
        <f t="shared" si="6"/>
        <v>0</v>
      </c>
      <c r="GF185" s="42">
        <f t="shared" si="7"/>
        <v>0</v>
      </c>
      <c r="GG185" s="21"/>
      <c r="GJ185" s="15"/>
      <c r="GK185" s="15"/>
      <c r="GL185" s="15"/>
      <c r="GM185" s="15"/>
      <c r="GN185" s="15"/>
      <c r="GO185" s="15"/>
      <c r="GP185" s="15"/>
      <c r="GQ185" s="15"/>
    </row>
    <row r="186" spans="28:199" ht="15">
      <c r="AB186" s="6">
        <f t="shared" si="8"/>
        <v>0</v>
      </c>
      <c r="AO186" s="6">
        <f t="shared" si="5"/>
        <v>0</v>
      </c>
      <c r="GE186" s="42">
        <f t="shared" si="6"/>
        <v>0</v>
      </c>
      <c r="GF186" s="42">
        <f t="shared" si="7"/>
        <v>0</v>
      </c>
      <c r="GG186" s="21"/>
      <c r="GJ186" s="15"/>
      <c r="GK186" s="15"/>
      <c r="GL186" s="15"/>
      <c r="GM186" s="15"/>
      <c r="GN186" s="15"/>
      <c r="GO186" s="15"/>
      <c r="GP186" s="15"/>
      <c r="GQ186" s="15"/>
    </row>
    <row r="187" spans="28:199" ht="15">
      <c r="AB187" s="6">
        <f t="shared" si="8"/>
        <v>0</v>
      </c>
      <c r="AO187" s="6">
        <f t="shared" si="5"/>
        <v>0</v>
      </c>
      <c r="GE187" s="42">
        <f t="shared" si="6"/>
        <v>0</v>
      </c>
      <c r="GF187" s="42">
        <f t="shared" si="7"/>
        <v>0</v>
      </c>
      <c r="GG187" s="21"/>
      <c r="GJ187" s="15"/>
      <c r="GK187" s="15"/>
      <c r="GL187" s="15"/>
      <c r="GM187" s="15"/>
      <c r="GN187" s="15"/>
      <c r="GO187" s="15"/>
      <c r="GP187" s="15"/>
      <c r="GQ187" s="15"/>
    </row>
    <row r="188" spans="28:189" ht="15">
      <c r="AB188" s="6">
        <f t="shared" si="8"/>
        <v>0</v>
      </c>
      <c r="AO188" s="6">
        <f t="shared" si="5"/>
        <v>0</v>
      </c>
      <c r="GE188" s="42">
        <f t="shared" si="6"/>
        <v>0</v>
      </c>
      <c r="GF188" s="42">
        <f t="shared" si="7"/>
        <v>0</v>
      </c>
      <c r="GG188" s="36"/>
    </row>
    <row r="189" spans="28:189" ht="15">
      <c r="AB189" s="6">
        <f t="shared" si="8"/>
        <v>0</v>
      </c>
      <c r="AO189" s="6">
        <f t="shared" si="5"/>
        <v>0</v>
      </c>
      <c r="GE189" s="42">
        <f t="shared" si="6"/>
        <v>0</v>
      </c>
      <c r="GF189" s="42">
        <f t="shared" si="7"/>
        <v>0</v>
      </c>
      <c r="GG189" s="36"/>
    </row>
    <row r="190" spans="28:189" ht="15">
      <c r="AB190" s="6">
        <f t="shared" si="8"/>
        <v>0</v>
      </c>
      <c r="AO190" s="6">
        <f t="shared" si="5"/>
        <v>0</v>
      </c>
      <c r="GE190" s="42">
        <f t="shared" si="6"/>
        <v>0</v>
      </c>
      <c r="GF190" s="42">
        <f t="shared" si="7"/>
        <v>0</v>
      </c>
      <c r="GG190" s="36"/>
    </row>
    <row r="191" spans="28:189" ht="15">
      <c r="AB191" s="6">
        <f t="shared" si="8"/>
        <v>0</v>
      </c>
      <c r="AO191" s="6">
        <f t="shared" si="5"/>
        <v>0</v>
      </c>
      <c r="GE191" s="42">
        <f t="shared" si="6"/>
        <v>0</v>
      </c>
      <c r="GF191" s="42">
        <f t="shared" si="7"/>
        <v>0</v>
      </c>
      <c r="GG191" s="36"/>
    </row>
    <row r="192" spans="28:189" ht="15">
      <c r="AB192" s="6">
        <f t="shared" si="8"/>
        <v>0</v>
      </c>
      <c r="AO192" s="6">
        <f t="shared" si="5"/>
        <v>0</v>
      </c>
      <c r="GE192" s="42">
        <f t="shared" si="6"/>
        <v>0</v>
      </c>
      <c r="GF192" s="42">
        <f t="shared" si="7"/>
        <v>0</v>
      </c>
      <c r="GG192" s="36"/>
    </row>
    <row r="193" spans="28:189" ht="15">
      <c r="AB193" s="6">
        <f t="shared" si="8"/>
        <v>0</v>
      </c>
      <c r="AO193" s="6">
        <f t="shared" si="5"/>
        <v>0</v>
      </c>
      <c r="GE193" s="42">
        <f t="shared" si="6"/>
        <v>0</v>
      </c>
      <c r="GF193" s="42">
        <f t="shared" si="7"/>
        <v>0</v>
      </c>
      <c r="GG193" s="36"/>
    </row>
    <row r="194" spans="28:189" ht="15">
      <c r="AB194" s="6">
        <f t="shared" si="8"/>
        <v>0</v>
      </c>
      <c r="AO194" s="6">
        <f aca="true" t="shared" si="9" ref="AO194:AO211">SUM(AC194:AN194)</f>
        <v>0</v>
      </c>
      <c r="GE194" s="42">
        <f t="shared" si="6"/>
        <v>0</v>
      </c>
      <c r="GF194" s="42">
        <f t="shared" si="7"/>
        <v>0</v>
      </c>
      <c r="GG194" s="36"/>
    </row>
    <row r="195" spans="28:189" ht="15">
      <c r="AB195" s="6">
        <f t="shared" si="8"/>
        <v>0</v>
      </c>
      <c r="AO195" s="6">
        <f t="shared" si="9"/>
        <v>0</v>
      </c>
      <c r="GE195" s="42">
        <f t="shared" si="6"/>
        <v>0</v>
      </c>
      <c r="GF195" s="42">
        <f t="shared" si="7"/>
        <v>0</v>
      </c>
      <c r="GG195" s="36"/>
    </row>
    <row r="196" spans="28:189" ht="15">
      <c r="AB196" s="6">
        <f t="shared" si="8"/>
        <v>0</v>
      </c>
      <c r="AO196" s="6">
        <f t="shared" si="9"/>
        <v>0</v>
      </c>
      <c r="GE196" s="42">
        <f t="shared" si="6"/>
        <v>0</v>
      </c>
      <c r="GF196" s="42">
        <f t="shared" si="7"/>
        <v>0</v>
      </c>
      <c r="GG196" s="36"/>
    </row>
    <row r="197" spans="28:189" ht="15">
      <c r="AB197" s="6">
        <f t="shared" si="8"/>
        <v>0</v>
      </c>
      <c r="AO197" s="6">
        <f t="shared" si="9"/>
        <v>0</v>
      </c>
      <c r="GE197" s="42">
        <f t="shared" si="6"/>
        <v>0</v>
      </c>
      <c r="GF197" s="42">
        <f t="shared" si="7"/>
        <v>0</v>
      </c>
      <c r="GG197" s="36"/>
    </row>
    <row r="198" spans="28:189" ht="15">
      <c r="AB198" s="6">
        <f t="shared" si="8"/>
        <v>0</v>
      </c>
      <c r="AO198" s="6">
        <f t="shared" si="9"/>
        <v>0</v>
      </c>
      <c r="GE198" s="42">
        <f t="shared" si="6"/>
        <v>0</v>
      </c>
      <c r="GF198" s="42">
        <f t="shared" si="7"/>
        <v>0</v>
      </c>
      <c r="GG198" s="36"/>
    </row>
    <row r="199" spans="28:189" ht="15">
      <c r="AB199" s="6">
        <f t="shared" si="8"/>
        <v>0</v>
      </c>
      <c r="AO199" s="6">
        <f t="shared" si="9"/>
        <v>0</v>
      </c>
      <c r="GE199" s="42">
        <f t="shared" si="6"/>
        <v>0</v>
      </c>
      <c r="GF199" s="42">
        <f t="shared" si="7"/>
        <v>0</v>
      </c>
      <c r="GG199" s="36"/>
    </row>
    <row r="200" spans="28:189" ht="15">
      <c r="AB200" s="6">
        <f t="shared" si="8"/>
        <v>0</v>
      </c>
      <c r="AO200" s="6">
        <f t="shared" si="9"/>
        <v>0</v>
      </c>
      <c r="GE200" s="42">
        <f t="shared" si="6"/>
        <v>0</v>
      </c>
      <c r="GF200" s="42">
        <f t="shared" si="7"/>
        <v>0</v>
      </c>
      <c r="GG200" s="36"/>
    </row>
    <row r="201" spans="28:189" ht="15">
      <c r="AB201" s="6">
        <f t="shared" si="8"/>
        <v>0</v>
      </c>
      <c r="AO201" s="6">
        <f t="shared" si="9"/>
        <v>0</v>
      </c>
      <c r="GE201" s="42">
        <f t="shared" si="6"/>
        <v>0</v>
      </c>
      <c r="GF201" s="42">
        <f t="shared" si="7"/>
        <v>0</v>
      </c>
      <c r="GG201" s="36"/>
    </row>
    <row r="202" spans="28:189" ht="15">
      <c r="AB202" s="6">
        <f t="shared" si="8"/>
        <v>0</v>
      </c>
      <c r="AO202" s="6">
        <f t="shared" si="9"/>
        <v>0</v>
      </c>
      <c r="GE202" s="42">
        <f t="shared" si="6"/>
        <v>0</v>
      </c>
      <c r="GF202" s="42">
        <f t="shared" si="7"/>
        <v>0</v>
      </c>
      <c r="GG202" s="36"/>
    </row>
    <row r="203" spans="28:189" ht="15">
      <c r="AB203" s="6">
        <f t="shared" si="8"/>
        <v>0</v>
      </c>
      <c r="AO203" s="6">
        <f t="shared" si="9"/>
        <v>0</v>
      </c>
      <c r="GE203" s="42">
        <f t="shared" si="6"/>
        <v>0</v>
      </c>
      <c r="GF203" s="42">
        <f t="shared" si="7"/>
        <v>0</v>
      </c>
      <c r="GG203" s="36"/>
    </row>
    <row r="204" spans="28:189" ht="15">
      <c r="AB204" s="6">
        <f t="shared" si="8"/>
        <v>0</v>
      </c>
      <c r="AO204" s="6">
        <f t="shared" si="9"/>
        <v>0</v>
      </c>
      <c r="GE204" s="42">
        <f t="shared" si="6"/>
        <v>0</v>
      </c>
      <c r="GF204" s="42">
        <f t="shared" si="7"/>
        <v>0</v>
      </c>
      <c r="GG204" s="36"/>
    </row>
    <row r="205" spans="28:189" ht="15">
      <c r="AB205" s="6">
        <f t="shared" si="8"/>
        <v>0</v>
      </c>
      <c r="AO205" s="6">
        <f t="shared" si="9"/>
        <v>0</v>
      </c>
      <c r="GE205" s="42">
        <f t="shared" si="6"/>
        <v>0</v>
      </c>
      <c r="GF205" s="42">
        <f t="shared" si="7"/>
        <v>0</v>
      </c>
      <c r="GG205" s="36"/>
    </row>
    <row r="206" spans="28:189" ht="15">
      <c r="AB206" s="6">
        <f t="shared" si="8"/>
        <v>0</v>
      </c>
      <c r="AO206" s="6">
        <f t="shared" si="9"/>
        <v>0</v>
      </c>
      <c r="GE206" s="42">
        <f t="shared" si="6"/>
        <v>0</v>
      </c>
      <c r="GF206" s="42">
        <f t="shared" si="7"/>
        <v>0</v>
      </c>
      <c r="GG206" s="36"/>
    </row>
    <row r="207" spans="28:189" ht="15">
      <c r="AB207" s="6">
        <f t="shared" si="8"/>
        <v>0</v>
      </c>
      <c r="AO207" s="6">
        <f t="shared" si="9"/>
        <v>0</v>
      </c>
      <c r="GE207" s="42">
        <f t="shared" si="6"/>
        <v>0</v>
      </c>
      <c r="GF207" s="42">
        <f t="shared" si="7"/>
        <v>0</v>
      </c>
      <c r="GG207" s="36"/>
    </row>
    <row r="208" spans="28:189" ht="15">
      <c r="AB208" s="6">
        <f t="shared" si="8"/>
        <v>0</v>
      </c>
      <c r="AO208" s="6">
        <f t="shared" si="9"/>
        <v>0</v>
      </c>
      <c r="GE208" s="42">
        <f t="shared" si="6"/>
        <v>0</v>
      </c>
      <c r="GF208" s="42">
        <f t="shared" si="7"/>
        <v>0</v>
      </c>
      <c r="GG208" s="36"/>
    </row>
    <row r="209" spans="28:189" ht="15">
      <c r="AB209" s="6">
        <f t="shared" si="8"/>
        <v>0</v>
      </c>
      <c r="AO209" s="6">
        <f t="shared" si="9"/>
        <v>0</v>
      </c>
      <c r="GE209" s="42">
        <f t="shared" si="6"/>
        <v>0</v>
      </c>
      <c r="GF209" s="42">
        <f t="shared" si="7"/>
        <v>0</v>
      </c>
      <c r="GG209" s="36"/>
    </row>
    <row r="210" spans="28:189" ht="15">
      <c r="AB210" s="6">
        <f t="shared" si="8"/>
        <v>0</v>
      </c>
      <c r="AO210" s="6">
        <f t="shared" si="9"/>
        <v>0</v>
      </c>
      <c r="GE210" s="42">
        <f t="shared" si="6"/>
        <v>0</v>
      </c>
      <c r="GF210" s="42">
        <f t="shared" si="7"/>
        <v>0</v>
      </c>
      <c r="GG210" s="36"/>
    </row>
    <row r="211" spans="28:189" ht="15">
      <c r="AB211" s="6">
        <f t="shared" si="8"/>
        <v>0</v>
      </c>
      <c r="AO211" s="6">
        <f t="shared" si="9"/>
        <v>0</v>
      </c>
      <c r="GE211" s="42">
        <f t="shared" si="6"/>
        <v>0</v>
      </c>
      <c r="GF211" s="42">
        <f t="shared" si="7"/>
        <v>0</v>
      </c>
      <c r="GG211" s="36"/>
    </row>
    <row r="212" spans="28:188" ht="15">
      <c r="AB212" s="17"/>
      <c r="AO212" s="17"/>
      <c r="GE212" s="17"/>
      <c r="GF212" s="17"/>
    </row>
  </sheetData>
  <sheetProtection/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A1">
      <selection activeCell="B6" sqref="B6"/>
    </sheetView>
  </sheetViews>
  <sheetFormatPr defaultColWidth="17.5546875" defaultRowHeight="18"/>
  <cols>
    <col min="1" max="1" width="23.21484375" style="314" customWidth="1"/>
    <col min="2" max="4" width="17.5546875" style="314" customWidth="1"/>
    <col min="5" max="5" width="19.10546875" style="314" customWidth="1"/>
    <col min="6" max="6" width="9.5546875" style="314" bestFit="1" customWidth="1"/>
    <col min="7" max="7" width="21.21484375" style="314" bestFit="1" customWidth="1"/>
    <col min="8" max="8" width="10.5546875" style="314" bestFit="1" customWidth="1"/>
    <col min="9" max="9" width="17.5546875" style="314" customWidth="1"/>
    <col min="10" max="10" width="29.21484375" style="314" customWidth="1"/>
    <col min="11" max="11" width="22.6640625" style="314" customWidth="1"/>
    <col min="12" max="12" width="17.5546875" style="314" customWidth="1"/>
    <col min="13" max="13" width="21.3359375" style="314" bestFit="1" customWidth="1"/>
    <col min="14" max="16384" width="17.5546875" style="314" customWidth="1"/>
  </cols>
  <sheetData>
    <row r="1" spans="1:14" ht="17.25">
      <c r="A1" s="309" t="s">
        <v>437</v>
      </c>
      <c r="B1" s="309" t="s">
        <v>437</v>
      </c>
      <c r="C1" s="310" t="s">
        <v>438</v>
      </c>
      <c r="D1" s="310"/>
      <c r="E1" s="310"/>
      <c r="F1" s="309"/>
      <c r="G1" s="309"/>
      <c r="H1" s="309"/>
      <c r="I1" s="311"/>
      <c r="J1" s="309"/>
      <c r="K1" s="310" t="s">
        <v>439</v>
      </c>
      <c r="L1" s="310"/>
      <c r="M1" s="312"/>
      <c r="N1" s="313"/>
    </row>
    <row r="2" spans="1:14" ht="17.25">
      <c r="A2" s="309"/>
      <c r="B2" s="309"/>
      <c r="C2" s="310" t="s">
        <v>440</v>
      </c>
      <c r="D2" s="310"/>
      <c r="E2" s="310"/>
      <c r="F2" s="309"/>
      <c r="G2" s="309"/>
      <c r="H2" s="309"/>
      <c r="I2" s="311"/>
      <c r="J2" s="309"/>
      <c r="K2" s="310" t="s">
        <v>441</v>
      </c>
      <c r="L2" s="310"/>
      <c r="M2" s="309"/>
      <c r="N2" s="313"/>
    </row>
    <row r="3" spans="1:14" ht="17.25">
      <c r="A3" s="315" t="s">
        <v>442</v>
      </c>
      <c r="B3" s="309" t="s">
        <v>437</v>
      </c>
      <c r="C3" s="310"/>
      <c r="D3" s="310" t="s">
        <v>443</v>
      </c>
      <c r="E3" s="310"/>
      <c r="F3" s="309"/>
      <c r="G3" s="309"/>
      <c r="H3" s="309" t="s">
        <v>444</v>
      </c>
      <c r="I3" s="311"/>
      <c r="J3" s="315" t="s">
        <v>445</v>
      </c>
      <c r="K3" s="309" t="s">
        <v>105</v>
      </c>
      <c r="L3" s="309" t="s">
        <v>106</v>
      </c>
      <c r="M3" s="316" t="s">
        <v>446</v>
      </c>
      <c r="N3" s="317" t="s">
        <v>106</v>
      </c>
    </row>
    <row r="4" spans="1:14" ht="17.25">
      <c r="A4" s="309" t="s">
        <v>437</v>
      </c>
      <c r="B4" s="309"/>
      <c r="C4" s="309"/>
      <c r="D4" s="309"/>
      <c r="E4" s="309"/>
      <c r="F4" s="309"/>
      <c r="G4" s="309"/>
      <c r="H4" s="309"/>
      <c r="I4" s="311"/>
      <c r="J4" s="309"/>
      <c r="K4" s="309"/>
      <c r="L4" s="309"/>
      <c r="M4" s="309"/>
      <c r="N4" s="313"/>
    </row>
    <row r="5" spans="1:14" ht="17.25">
      <c r="A5" s="318" t="s">
        <v>242</v>
      </c>
      <c r="B5" s="319" t="s">
        <v>447</v>
      </c>
      <c r="C5" s="319" t="s">
        <v>243</v>
      </c>
      <c r="D5" s="319" t="s">
        <v>244</v>
      </c>
      <c r="E5" s="320" t="s">
        <v>448</v>
      </c>
      <c r="F5" s="319" t="s">
        <v>449</v>
      </c>
      <c r="G5" s="320" t="s">
        <v>450</v>
      </c>
      <c r="H5" s="319" t="s">
        <v>449</v>
      </c>
      <c r="I5" s="321"/>
      <c r="J5" s="318"/>
      <c r="K5" s="322" t="s">
        <v>451</v>
      </c>
      <c r="L5" s="322" t="s">
        <v>452</v>
      </c>
      <c r="M5" s="322" t="s">
        <v>453</v>
      </c>
      <c r="N5" s="323"/>
    </row>
    <row r="6" spans="1:14" ht="17.25">
      <c r="A6" s="318" t="s">
        <v>454</v>
      </c>
      <c r="B6" s="324">
        <v>21327054.5</v>
      </c>
      <c r="C6" s="325">
        <v>20742467.94</v>
      </c>
      <c r="D6" s="325">
        <f>M7</f>
        <v>22938431.93</v>
      </c>
      <c r="E6" s="325">
        <f aca="true" t="shared" si="0" ref="E6:E26">-B6+C6</f>
        <v>-584586.5599999987</v>
      </c>
      <c r="F6" s="326">
        <f aca="true" t="shared" si="1" ref="F6:F24">E6/B6</f>
        <v>-0.027410562485316415</v>
      </c>
      <c r="G6" s="325">
        <f aca="true" t="shared" si="2" ref="G6:G26">-C6+D6</f>
        <v>2195963.9899999984</v>
      </c>
      <c r="H6" s="326">
        <f aca="true" t="shared" si="3" ref="H6:H24">G6/C6</f>
        <v>0.10586801900102145</v>
      </c>
      <c r="I6" s="321"/>
      <c r="J6" s="318" t="s">
        <v>242</v>
      </c>
      <c r="K6" s="322" t="s">
        <v>455</v>
      </c>
      <c r="L6" s="322" t="s">
        <v>455</v>
      </c>
      <c r="M6" s="322" t="s">
        <v>455</v>
      </c>
      <c r="N6" s="323"/>
    </row>
    <row r="7" spans="1:14" ht="17.25">
      <c r="A7" s="318" t="s">
        <v>456</v>
      </c>
      <c r="B7" s="324">
        <v>103150755.59</v>
      </c>
      <c r="C7" s="325">
        <v>116871106.3</v>
      </c>
      <c r="D7" s="325">
        <f>M8</f>
        <v>99678291.59</v>
      </c>
      <c r="E7" s="325">
        <f t="shared" si="0"/>
        <v>13720350.709999993</v>
      </c>
      <c r="F7" s="326">
        <f t="shared" si="1"/>
        <v>0.13301260501217424</v>
      </c>
      <c r="G7" s="325">
        <f t="shared" si="2"/>
        <v>-17192814.709999993</v>
      </c>
      <c r="H7" s="326">
        <f t="shared" si="3"/>
        <v>-0.1471091979386867</v>
      </c>
      <c r="I7" s="321"/>
      <c r="J7" s="318" t="s">
        <v>454</v>
      </c>
      <c r="K7" s="324">
        <v>22938431.93</v>
      </c>
      <c r="L7" s="324">
        <v>0</v>
      </c>
      <c r="M7" s="325">
        <f>K7+L7</f>
        <v>22938431.93</v>
      </c>
      <c r="N7" s="323"/>
    </row>
    <row r="8" spans="1:14" ht="17.25">
      <c r="A8" s="318" t="s">
        <v>457</v>
      </c>
      <c r="B8" s="324">
        <v>2066128.43</v>
      </c>
      <c r="C8" s="325">
        <v>2150582.43</v>
      </c>
      <c r="D8" s="325">
        <f>M9</f>
        <v>2634935.21</v>
      </c>
      <c r="E8" s="325">
        <f t="shared" si="0"/>
        <v>84454.00000000023</v>
      </c>
      <c r="F8" s="326">
        <f t="shared" si="1"/>
        <v>0.04087548420211237</v>
      </c>
      <c r="G8" s="325">
        <f t="shared" si="2"/>
        <v>484352.7799999998</v>
      </c>
      <c r="H8" s="326">
        <f t="shared" si="3"/>
        <v>0.22521935139217136</v>
      </c>
      <c r="I8" s="321"/>
      <c r="J8" s="318" t="s">
        <v>456</v>
      </c>
      <c r="K8" s="324">
        <v>99678291.59</v>
      </c>
      <c r="L8" s="324">
        <v>0</v>
      </c>
      <c r="M8" s="325">
        <f>K8+L8</f>
        <v>99678291.59</v>
      </c>
      <c r="N8" s="323"/>
    </row>
    <row r="9" spans="1:14" ht="17.25">
      <c r="A9" s="318" t="s">
        <v>458</v>
      </c>
      <c r="B9" s="324">
        <v>7812255.3</v>
      </c>
      <c r="C9" s="325">
        <v>6223611.09</v>
      </c>
      <c r="D9" s="325">
        <f>M10</f>
        <v>14951426.54</v>
      </c>
      <c r="E9" s="325">
        <f t="shared" si="0"/>
        <v>-1588644.21</v>
      </c>
      <c r="F9" s="326">
        <f t="shared" si="1"/>
        <v>-0.20335282821594425</v>
      </c>
      <c r="G9" s="325">
        <f t="shared" si="2"/>
        <v>8727815.45</v>
      </c>
      <c r="H9" s="326">
        <f t="shared" si="3"/>
        <v>1.4023716012756189</v>
      </c>
      <c r="I9" s="321"/>
      <c r="J9" s="318" t="s">
        <v>459</v>
      </c>
      <c r="K9" s="324">
        <v>2634935.21</v>
      </c>
      <c r="L9" s="324">
        <v>0</v>
      </c>
      <c r="M9" s="325">
        <f>K9+L9</f>
        <v>2634935.21</v>
      </c>
      <c r="N9" s="323"/>
    </row>
    <row r="10" spans="1:14" ht="17.25">
      <c r="A10" s="318" t="s">
        <v>460</v>
      </c>
      <c r="B10" s="324">
        <v>97162291.41</v>
      </c>
      <c r="C10" s="325">
        <v>98579752.56</v>
      </c>
      <c r="D10" s="325">
        <f>M12</f>
        <v>98009290.02</v>
      </c>
      <c r="E10" s="325">
        <f t="shared" si="0"/>
        <v>1417461.150000006</v>
      </c>
      <c r="F10" s="326">
        <f t="shared" si="1"/>
        <v>0.014588593264218963</v>
      </c>
      <c r="G10" s="325">
        <f t="shared" si="2"/>
        <v>-570462.5400000066</v>
      </c>
      <c r="H10" s="326">
        <f t="shared" si="3"/>
        <v>-0.005786812455760607</v>
      </c>
      <c r="I10" s="321"/>
      <c r="J10" s="318" t="s">
        <v>458</v>
      </c>
      <c r="K10" s="324">
        <v>14951426.54</v>
      </c>
      <c r="L10" s="324">
        <v>0</v>
      </c>
      <c r="M10" s="325">
        <f>K10+L10</f>
        <v>14951426.54</v>
      </c>
      <c r="N10" s="323"/>
    </row>
    <row r="11" spans="1:14" ht="17.25">
      <c r="A11" s="318" t="s">
        <v>461</v>
      </c>
      <c r="B11" s="324">
        <v>9572966.39</v>
      </c>
      <c r="C11" s="325">
        <v>9468798.84</v>
      </c>
      <c r="D11" s="325">
        <f>M13</f>
        <v>10284331.139999999</v>
      </c>
      <c r="E11" s="325">
        <f t="shared" si="0"/>
        <v>-104167.55000000075</v>
      </c>
      <c r="F11" s="326">
        <f t="shared" si="1"/>
        <v>-0.010881428572528471</v>
      </c>
      <c r="G11" s="325">
        <f t="shared" si="2"/>
        <v>815532.2999999989</v>
      </c>
      <c r="H11" s="326">
        <f t="shared" si="3"/>
        <v>0.08612837951048909</v>
      </c>
      <c r="I11" s="321"/>
      <c r="J11" s="318" t="s">
        <v>462</v>
      </c>
      <c r="K11" s="324">
        <v>0</v>
      </c>
      <c r="L11" s="324">
        <v>0</v>
      </c>
      <c r="M11" s="325">
        <v>0</v>
      </c>
      <c r="N11" s="323"/>
    </row>
    <row r="12" spans="1:14" ht="17.25">
      <c r="A12" s="318" t="s">
        <v>463</v>
      </c>
      <c r="B12" s="324">
        <v>15564279.79</v>
      </c>
      <c r="C12" s="325">
        <v>15578448.4</v>
      </c>
      <c r="D12" s="325">
        <f aca="true" t="shared" si="4" ref="D12:D25">M15</f>
        <v>14524835.379999999</v>
      </c>
      <c r="E12" s="325">
        <f t="shared" si="0"/>
        <v>14168.610000001267</v>
      </c>
      <c r="F12" s="326">
        <f t="shared" si="1"/>
        <v>0.0009103286622426663</v>
      </c>
      <c r="G12" s="325">
        <f t="shared" si="2"/>
        <v>-1053613.0200000014</v>
      </c>
      <c r="H12" s="326">
        <f t="shared" si="3"/>
        <v>-0.06763273163969279</v>
      </c>
      <c r="I12" s="321"/>
      <c r="J12" s="318" t="s">
        <v>460</v>
      </c>
      <c r="K12" s="324">
        <v>98974991.24</v>
      </c>
      <c r="L12" s="324">
        <v>-965701.22</v>
      </c>
      <c r="M12" s="325">
        <f>K12+L11+L12</f>
        <v>98009290.02</v>
      </c>
      <c r="N12" s="323"/>
    </row>
    <row r="13" spans="1:14" ht="17.25">
      <c r="A13" s="318" t="s">
        <v>464</v>
      </c>
      <c r="B13" s="324">
        <v>2695703.79</v>
      </c>
      <c r="C13" s="325">
        <v>2731485.67</v>
      </c>
      <c r="D13" s="325">
        <f t="shared" si="4"/>
        <v>2796051.67</v>
      </c>
      <c r="E13" s="325">
        <f t="shared" si="0"/>
        <v>35781.87999999989</v>
      </c>
      <c r="F13" s="326">
        <f t="shared" si="1"/>
        <v>0.013273669062875743</v>
      </c>
      <c r="G13" s="325">
        <f t="shared" si="2"/>
        <v>64566</v>
      </c>
      <c r="H13" s="326">
        <f t="shared" si="3"/>
        <v>0.023637685787310025</v>
      </c>
      <c r="I13" s="321"/>
      <c r="J13" s="318" t="s">
        <v>461</v>
      </c>
      <c r="K13" s="324">
        <v>10575395.27</v>
      </c>
      <c r="L13" s="324">
        <v>-291064.13</v>
      </c>
      <c r="M13" s="325">
        <f>K13+L13+L14</f>
        <v>10284331.139999999</v>
      </c>
      <c r="N13" s="323"/>
    </row>
    <row r="14" spans="1:14" ht="17.25">
      <c r="A14" s="318" t="s">
        <v>465</v>
      </c>
      <c r="B14" s="324">
        <v>25161401.89</v>
      </c>
      <c r="C14" s="325">
        <v>24095803.84</v>
      </c>
      <c r="D14" s="325">
        <f t="shared" si="4"/>
        <v>27794146.68</v>
      </c>
      <c r="E14" s="325">
        <f t="shared" si="0"/>
        <v>-1065598.0500000007</v>
      </c>
      <c r="F14" s="326">
        <f t="shared" si="1"/>
        <v>-0.042350503944834084</v>
      </c>
      <c r="G14" s="325">
        <f t="shared" si="2"/>
        <v>3698342.84</v>
      </c>
      <c r="H14" s="326">
        <f t="shared" si="3"/>
        <v>0.15348493308451502</v>
      </c>
      <c r="I14" s="321"/>
      <c r="J14" s="318" t="s">
        <v>466</v>
      </c>
      <c r="K14" s="324">
        <v>0</v>
      </c>
      <c r="L14" s="324">
        <v>0</v>
      </c>
      <c r="M14" s="325">
        <v>0</v>
      </c>
      <c r="N14" s="323"/>
    </row>
    <row r="15" spans="1:14" ht="17.25">
      <c r="A15" s="318" t="s">
        <v>467</v>
      </c>
      <c r="B15" s="324">
        <v>1796003.58</v>
      </c>
      <c r="C15" s="325">
        <v>1783784.4</v>
      </c>
      <c r="D15" s="325">
        <f t="shared" si="4"/>
        <v>1825727.4</v>
      </c>
      <c r="E15" s="325">
        <f t="shared" si="0"/>
        <v>-12219.180000000168</v>
      </c>
      <c r="F15" s="326">
        <f t="shared" si="1"/>
        <v>-0.0068035387769105485</v>
      </c>
      <c r="G15" s="325">
        <f t="shared" si="2"/>
        <v>41943</v>
      </c>
      <c r="H15" s="326">
        <f t="shared" si="3"/>
        <v>0.02351349187715735</v>
      </c>
      <c r="I15" s="321"/>
      <c r="J15" s="318" t="s">
        <v>463</v>
      </c>
      <c r="K15" s="324">
        <v>14744715.62</v>
      </c>
      <c r="L15" s="324">
        <v>-219880.24</v>
      </c>
      <c r="M15" s="325">
        <f aca="true" t="shared" si="5" ref="M15:M28">K15+L15</f>
        <v>14524835.379999999</v>
      </c>
      <c r="N15" s="323"/>
    </row>
    <row r="16" spans="1:14" ht="17.25">
      <c r="A16" s="318" t="s">
        <v>468</v>
      </c>
      <c r="B16" s="324">
        <v>4384750.21</v>
      </c>
      <c r="C16" s="325">
        <v>4541943.88</v>
      </c>
      <c r="D16" s="325">
        <f t="shared" si="4"/>
        <v>4628722.44</v>
      </c>
      <c r="E16" s="325">
        <f t="shared" si="0"/>
        <v>157193.66999999993</v>
      </c>
      <c r="F16" s="326">
        <f t="shared" si="1"/>
        <v>0.03585008551718615</v>
      </c>
      <c r="G16" s="325">
        <f t="shared" si="2"/>
        <v>86778.56000000052</v>
      </c>
      <c r="H16" s="326">
        <f t="shared" si="3"/>
        <v>0.019106039680965966</v>
      </c>
      <c r="I16" s="321"/>
      <c r="J16" s="318" t="s">
        <v>464</v>
      </c>
      <c r="K16" s="324">
        <v>2796051.67</v>
      </c>
      <c r="L16" s="324">
        <v>0</v>
      </c>
      <c r="M16" s="325">
        <f t="shared" si="5"/>
        <v>2796051.67</v>
      </c>
      <c r="N16" s="323"/>
    </row>
    <row r="17" spans="1:14" ht="17.25">
      <c r="A17" s="318" t="s">
        <v>469</v>
      </c>
      <c r="B17" s="324">
        <v>608345.27</v>
      </c>
      <c r="C17" s="325">
        <v>1448398.51</v>
      </c>
      <c r="D17" s="325">
        <f t="shared" si="4"/>
        <v>1086418.23</v>
      </c>
      <c r="E17" s="325">
        <f t="shared" si="0"/>
        <v>840053.24</v>
      </c>
      <c r="F17" s="326">
        <f t="shared" si="1"/>
        <v>1.3808823400566588</v>
      </c>
      <c r="G17" s="325">
        <f t="shared" si="2"/>
        <v>-361980.28</v>
      </c>
      <c r="H17" s="326">
        <f t="shared" si="3"/>
        <v>-0.249917600370909</v>
      </c>
      <c r="I17" s="321"/>
      <c r="J17" s="318" t="s">
        <v>470</v>
      </c>
      <c r="K17" s="324">
        <v>27796502.46</v>
      </c>
      <c r="L17" s="324">
        <v>-2355.78</v>
      </c>
      <c r="M17" s="325">
        <f t="shared" si="5"/>
        <v>27794146.68</v>
      </c>
      <c r="N17" s="323"/>
    </row>
    <row r="18" spans="1:14" ht="17.25">
      <c r="A18" s="318" t="s">
        <v>471</v>
      </c>
      <c r="B18" s="324">
        <v>25465700.29</v>
      </c>
      <c r="C18" s="325">
        <v>26202016.39</v>
      </c>
      <c r="D18" s="325">
        <f t="shared" si="4"/>
        <v>31359281.03</v>
      </c>
      <c r="E18" s="325">
        <f t="shared" si="0"/>
        <v>736316.1000000015</v>
      </c>
      <c r="F18" s="326">
        <f t="shared" si="1"/>
        <v>0.02891403305681493</v>
      </c>
      <c r="G18" s="325">
        <f t="shared" si="2"/>
        <v>5157264.640000001</v>
      </c>
      <c r="H18" s="326">
        <f t="shared" si="3"/>
        <v>0.1968270137396094</v>
      </c>
      <c r="I18" s="321"/>
      <c r="J18" s="318" t="s">
        <v>467</v>
      </c>
      <c r="K18" s="324">
        <v>1825727.4</v>
      </c>
      <c r="L18" s="324">
        <v>0</v>
      </c>
      <c r="M18" s="325">
        <f t="shared" si="5"/>
        <v>1825727.4</v>
      </c>
      <c r="N18" s="323"/>
    </row>
    <row r="19" spans="1:14" ht="17.25">
      <c r="A19" s="318" t="s">
        <v>472</v>
      </c>
      <c r="B19" s="324">
        <v>42702381.11</v>
      </c>
      <c r="C19" s="325">
        <v>45231272.09</v>
      </c>
      <c r="D19" s="325">
        <f t="shared" si="4"/>
        <v>44356750.57</v>
      </c>
      <c r="E19" s="325">
        <f t="shared" si="0"/>
        <v>2528890.980000004</v>
      </c>
      <c r="F19" s="326">
        <f t="shared" si="1"/>
        <v>0.05922131071533599</v>
      </c>
      <c r="G19" s="325">
        <f t="shared" si="2"/>
        <v>-874521.5200000033</v>
      </c>
      <c r="H19" s="326">
        <f t="shared" si="3"/>
        <v>-0.01933444450246509</v>
      </c>
      <c r="I19" s="321"/>
      <c r="J19" s="318" t="s">
        <v>468</v>
      </c>
      <c r="K19" s="324">
        <v>4628722.44</v>
      </c>
      <c r="L19" s="324">
        <v>0</v>
      </c>
      <c r="M19" s="325">
        <f t="shared" si="5"/>
        <v>4628722.44</v>
      </c>
      <c r="N19" s="323"/>
    </row>
    <row r="20" spans="1:14" ht="17.25">
      <c r="A20" s="318" t="s">
        <v>473</v>
      </c>
      <c r="B20" s="324">
        <v>4091000.96</v>
      </c>
      <c r="C20" s="325">
        <v>4285250.31</v>
      </c>
      <c r="D20" s="325">
        <f t="shared" si="4"/>
        <v>4489528.02</v>
      </c>
      <c r="E20" s="325">
        <f t="shared" si="0"/>
        <v>194249.34999999963</v>
      </c>
      <c r="F20" s="326">
        <f t="shared" si="1"/>
        <v>0.04748210814401756</v>
      </c>
      <c r="G20" s="325">
        <f t="shared" si="2"/>
        <v>204277.70999999996</v>
      </c>
      <c r="H20" s="326">
        <f t="shared" si="3"/>
        <v>0.04766995979751763</v>
      </c>
      <c r="I20" s="321"/>
      <c r="J20" s="318" t="s">
        <v>469</v>
      </c>
      <c r="K20" s="324">
        <v>1087119.67</v>
      </c>
      <c r="L20" s="324">
        <v>-701.44</v>
      </c>
      <c r="M20" s="325">
        <f t="shared" si="5"/>
        <v>1086418.23</v>
      </c>
      <c r="N20" s="323"/>
    </row>
    <row r="21" spans="1:14" ht="17.25">
      <c r="A21" s="318" t="s">
        <v>474</v>
      </c>
      <c r="B21" s="324">
        <v>648700694.94</v>
      </c>
      <c r="C21" s="325">
        <v>683923780.49</v>
      </c>
      <c r="D21" s="325">
        <f t="shared" si="4"/>
        <v>725631352.7</v>
      </c>
      <c r="E21" s="325">
        <f t="shared" si="0"/>
        <v>35223085.54999995</v>
      </c>
      <c r="F21" s="326">
        <f t="shared" si="1"/>
        <v>0.05429790013290771</v>
      </c>
      <c r="G21" s="325">
        <f t="shared" si="2"/>
        <v>41707572.21000004</v>
      </c>
      <c r="H21" s="326">
        <f t="shared" si="3"/>
        <v>0.06098277819805955</v>
      </c>
      <c r="I21" s="321"/>
      <c r="J21" s="318" t="s">
        <v>471</v>
      </c>
      <c r="K21" s="324">
        <v>31359281.03</v>
      </c>
      <c r="L21" s="324">
        <v>0</v>
      </c>
      <c r="M21" s="325">
        <f t="shared" si="5"/>
        <v>31359281.03</v>
      </c>
      <c r="N21" s="323"/>
    </row>
    <row r="22" spans="1:14" ht="17.25">
      <c r="A22" s="318" t="s">
        <v>475</v>
      </c>
      <c r="B22" s="324">
        <v>21261523.57</v>
      </c>
      <c r="C22" s="325">
        <v>21395424.84</v>
      </c>
      <c r="D22" s="325">
        <f t="shared" si="4"/>
        <v>27027365.27</v>
      </c>
      <c r="E22" s="325">
        <f t="shared" si="0"/>
        <v>133901.26999999955</v>
      </c>
      <c r="F22" s="326">
        <f t="shared" si="1"/>
        <v>0.006297821017348643</v>
      </c>
      <c r="G22" s="325">
        <f t="shared" si="2"/>
        <v>5631940.43</v>
      </c>
      <c r="H22" s="326">
        <f t="shared" si="3"/>
        <v>0.26323106328184503</v>
      </c>
      <c r="I22" s="321"/>
      <c r="J22" s="318" t="s">
        <v>472</v>
      </c>
      <c r="K22" s="324">
        <v>44356750.57</v>
      </c>
      <c r="L22" s="324">
        <v>0</v>
      </c>
      <c r="M22" s="325">
        <f t="shared" si="5"/>
        <v>44356750.57</v>
      </c>
      <c r="N22" s="323"/>
    </row>
    <row r="23" spans="1:14" ht="17.25">
      <c r="A23" s="318" t="s">
        <v>383</v>
      </c>
      <c r="B23" s="324">
        <v>122309.11</v>
      </c>
      <c r="C23" s="325">
        <v>91899.77</v>
      </c>
      <c r="D23" s="325">
        <f t="shared" si="4"/>
        <v>97151.15</v>
      </c>
      <c r="E23" s="325">
        <f t="shared" si="0"/>
        <v>-30409.339999999997</v>
      </c>
      <c r="F23" s="326">
        <f t="shared" si="1"/>
        <v>-0.2486269420160117</v>
      </c>
      <c r="G23" s="325">
        <f t="shared" si="2"/>
        <v>5251.37999999999</v>
      </c>
      <c r="H23" s="326">
        <f t="shared" si="3"/>
        <v>0.057142471629689495</v>
      </c>
      <c r="I23" s="321"/>
      <c r="J23" s="318" t="s">
        <v>473</v>
      </c>
      <c r="K23" s="324">
        <v>4489528.02</v>
      </c>
      <c r="L23" s="324">
        <v>0</v>
      </c>
      <c r="M23" s="325">
        <f t="shared" si="5"/>
        <v>4489528.02</v>
      </c>
      <c r="N23" s="323"/>
    </row>
    <row r="24" spans="1:14" ht="17.25">
      <c r="A24" s="318" t="s">
        <v>384</v>
      </c>
      <c r="B24" s="324">
        <v>59258.07</v>
      </c>
      <c r="C24" s="325">
        <v>62722.39</v>
      </c>
      <c r="D24" s="325">
        <f t="shared" si="4"/>
        <v>35487.98</v>
      </c>
      <c r="E24" s="325">
        <f t="shared" si="0"/>
        <v>3464.3199999999997</v>
      </c>
      <c r="F24" s="326">
        <f t="shared" si="1"/>
        <v>0.05846157325069817</v>
      </c>
      <c r="G24" s="325">
        <f t="shared" si="2"/>
        <v>-27234.409999999996</v>
      </c>
      <c r="H24" s="326">
        <f t="shared" si="3"/>
        <v>-0.4342055524351033</v>
      </c>
      <c r="I24" s="321"/>
      <c r="J24" s="318" t="s">
        <v>474</v>
      </c>
      <c r="K24" s="324">
        <v>725631352.7</v>
      </c>
      <c r="L24" s="324">
        <v>0</v>
      </c>
      <c r="M24" s="325">
        <f t="shared" si="5"/>
        <v>725631352.7</v>
      </c>
      <c r="N24" s="323"/>
    </row>
    <row r="25" spans="1:14" ht="17.25">
      <c r="A25" s="318" t="s">
        <v>476</v>
      </c>
      <c r="B25" s="324">
        <v>73150</v>
      </c>
      <c r="C25" s="325">
        <v>44450</v>
      </c>
      <c r="D25" s="325">
        <f t="shared" si="4"/>
        <v>35136.02</v>
      </c>
      <c r="E25" s="325">
        <f t="shared" si="0"/>
        <v>-28700</v>
      </c>
      <c r="F25" s="326" t="s">
        <v>477</v>
      </c>
      <c r="G25" s="325">
        <f t="shared" si="2"/>
        <v>-9313.980000000003</v>
      </c>
      <c r="H25" s="326" t="s">
        <v>478</v>
      </c>
      <c r="I25" s="321"/>
      <c r="J25" s="318" t="s">
        <v>475</v>
      </c>
      <c r="K25" s="324">
        <v>27096041.83</v>
      </c>
      <c r="L25" s="324">
        <v>-68676.56</v>
      </c>
      <c r="M25" s="325">
        <f t="shared" si="5"/>
        <v>27027365.27</v>
      </c>
      <c r="N25" s="323"/>
    </row>
    <row r="26" spans="1:14" ht="17.25">
      <c r="A26" s="327" t="s">
        <v>221</v>
      </c>
      <c r="B26" s="327">
        <f>SUM(B5:B25)</f>
        <v>1033777954.2000002</v>
      </c>
      <c r="C26" s="327">
        <f>SUM(C5:C25)</f>
        <v>1085453000.1399999</v>
      </c>
      <c r="D26" s="327">
        <f>SUM(D5:D25)</f>
        <v>1134184660.97</v>
      </c>
      <c r="E26" s="327">
        <f t="shared" si="0"/>
        <v>51675045.9399997</v>
      </c>
      <c r="F26" s="328">
        <f>E26/B26</f>
        <v>0.04998660082666299</v>
      </c>
      <c r="G26" s="327">
        <f t="shared" si="2"/>
        <v>48731660.83000016</v>
      </c>
      <c r="H26" s="328">
        <f>G26/C26</f>
        <v>0.044895228834150196</v>
      </c>
      <c r="I26" s="321"/>
      <c r="J26" s="318" t="s">
        <v>383</v>
      </c>
      <c r="K26" s="324">
        <v>97151.15</v>
      </c>
      <c r="L26" s="324">
        <v>0</v>
      </c>
      <c r="M26" s="325">
        <f t="shared" si="5"/>
        <v>97151.15</v>
      </c>
      <c r="N26" s="323"/>
    </row>
    <row r="27" spans="1:14" ht="17.25">
      <c r="A27" s="329" t="s">
        <v>479</v>
      </c>
      <c r="B27" s="325"/>
      <c r="C27" s="325"/>
      <c r="D27" s="325"/>
      <c r="E27" s="325" t="s">
        <v>106</v>
      </c>
      <c r="F27" s="326" t="s">
        <v>443</v>
      </c>
      <c r="G27" s="325" t="s">
        <v>106</v>
      </c>
      <c r="H27" s="326" t="s">
        <v>106</v>
      </c>
      <c r="I27" s="321"/>
      <c r="J27" s="318" t="s">
        <v>384</v>
      </c>
      <c r="K27" s="324">
        <v>35487.98</v>
      </c>
      <c r="L27" s="324">
        <v>0</v>
      </c>
      <c r="M27" s="325">
        <f t="shared" si="5"/>
        <v>35487.98</v>
      </c>
      <c r="N27" s="323"/>
    </row>
    <row r="28" spans="1:14" ht="17.25">
      <c r="A28" s="318" t="s">
        <v>480</v>
      </c>
      <c r="B28" s="324">
        <v>202177963.12</v>
      </c>
      <c r="C28" s="325">
        <v>215690323.21</v>
      </c>
      <c r="D28" s="325">
        <f>M31</f>
        <v>228902109.46</v>
      </c>
      <c r="E28" s="325">
        <f>-B28+C28</f>
        <v>13512360.090000004</v>
      </c>
      <c r="F28" s="326">
        <f>E28/B28</f>
        <v>0.06683399061637556</v>
      </c>
      <c r="G28" s="325">
        <f>-C28+D28</f>
        <v>13211786.25</v>
      </c>
      <c r="H28" s="326">
        <f>G28/C28</f>
        <v>0.06125349553645374</v>
      </c>
      <c r="I28" s="321"/>
      <c r="J28" s="318" t="s">
        <v>476</v>
      </c>
      <c r="K28" s="324">
        <v>35136.02</v>
      </c>
      <c r="L28" s="324">
        <v>0</v>
      </c>
      <c r="M28" s="325">
        <f t="shared" si="5"/>
        <v>35136.02</v>
      </c>
      <c r="N28" s="323"/>
    </row>
    <row r="29" spans="1:14" ht="17.25">
      <c r="A29" s="318" t="s">
        <v>481</v>
      </c>
      <c r="B29" s="324">
        <v>1038255.72</v>
      </c>
      <c r="C29" s="325">
        <v>1027538.96</v>
      </c>
      <c r="D29" s="325">
        <f>M32</f>
        <v>1075112.27</v>
      </c>
      <c r="E29" s="325">
        <f>-B29+C29</f>
        <v>-10716.76000000001</v>
      </c>
      <c r="F29" s="326">
        <f>E29/B29</f>
        <v>-0.01032188871543131</v>
      </c>
      <c r="G29" s="325">
        <f>-C29+D29</f>
        <v>47573.310000000056</v>
      </c>
      <c r="H29" s="326">
        <f>G29/C29</f>
        <v>0.046298302888680795</v>
      </c>
      <c r="I29" s="321"/>
      <c r="J29" s="318" t="s">
        <v>221</v>
      </c>
      <c r="K29" s="325">
        <f>SUM(K7:K28)</f>
        <v>1135733040.34</v>
      </c>
      <c r="L29" s="325">
        <f>SUM(L7:L28)</f>
        <v>-1548379.37</v>
      </c>
      <c r="M29" s="325">
        <f>SUM(M7:M28)</f>
        <v>1134184660.97</v>
      </c>
      <c r="N29" s="323"/>
    </row>
    <row r="30" spans="1:14" ht="17.25">
      <c r="A30" s="318" t="s">
        <v>106</v>
      </c>
      <c r="B30" s="324" t="s">
        <v>106</v>
      </c>
      <c r="C30" s="325" t="s">
        <v>106</v>
      </c>
      <c r="D30" s="325" t="s">
        <v>106</v>
      </c>
      <c r="E30" s="325" t="s">
        <v>106</v>
      </c>
      <c r="F30" s="326" t="s">
        <v>106</v>
      </c>
      <c r="G30" s="325" t="s">
        <v>106</v>
      </c>
      <c r="H30" s="326" t="s">
        <v>106</v>
      </c>
      <c r="I30" s="321"/>
      <c r="J30" s="318" t="s">
        <v>479</v>
      </c>
      <c r="K30" s="325"/>
      <c r="L30" s="325"/>
      <c r="M30" s="325" t="s">
        <v>106</v>
      </c>
      <c r="N30" s="323"/>
    </row>
    <row r="31" spans="1:14" ht="17.25">
      <c r="A31" s="330"/>
      <c r="B31" s="330"/>
      <c r="C31" s="330"/>
      <c r="D31" s="330"/>
      <c r="E31" s="330"/>
      <c r="F31" s="330"/>
      <c r="G31" s="330"/>
      <c r="H31" s="330"/>
      <c r="I31" s="311"/>
      <c r="J31" s="318" t="s">
        <v>480</v>
      </c>
      <c r="K31" s="324">
        <v>228902109.46</v>
      </c>
      <c r="L31" s="324">
        <v>0</v>
      </c>
      <c r="M31" s="325">
        <f>K31+L31</f>
        <v>228902109.46</v>
      </c>
      <c r="N31" s="323"/>
    </row>
    <row r="32" spans="1:14" ht="17.25">
      <c r="A32" s="315" t="s">
        <v>106</v>
      </c>
      <c r="B32" s="315"/>
      <c r="C32" s="315"/>
      <c r="D32" s="309"/>
      <c r="E32" s="309"/>
      <c r="F32" s="309"/>
      <c r="G32" s="309"/>
      <c r="H32" s="309"/>
      <c r="I32" s="311"/>
      <c r="J32" s="318" t="s">
        <v>481</v>
      </c>
      <c r="K32" s="324">
        <v>1075112.27</v>
      </c>
      <c r="L32" s="324">
        <v>0</v>
      </c>
      <c r="M32" s="325">
        <f>K32+L32</f>
        <v>1075112.27</v>
      </c>
      <c r="N32" s="323"/>
    </row>
    <row r="33" spans="1:14" ht="17.25">
      <c r="A33" s="315" t="s">
        <v>106</v>
      </c>
      <c r="B33" s="315"/>
      <c r="C33" s="315"/>
      <c r="D33" s="309"/>
      <c r="E33" s="331" t="s">
        <v>106</v>
      </c>
      <c r="F33" s="309"/>
      <c r="G33" s="309"/>
      <c r="H33" s="309"/>
      <c r="I33" s="311"/>
      <c r="J33" s="332"/>
      <c r="K33" s="332"/>
      <c r="L33" s="332"/>
      <c r="M33" s="332"/>
      <c r="N33" s="313"/>
    </row>
    <row r="34" spans="1:14" ht="17.25">
      <c r="A34" s="311" t="s">
        <v>106</v>
      </c>
      <c r="B34" s="311"/>
      <c r="C34" s="311"/>
      <c r="D34" s="311"/>
      <c r="E34" s="333" t="s">
        <v>106</v>
      </c>
      <c r="F34" s="311"/>
      <c r="G34" s="311"/>
      <c r="H34" s="311"/>
      <c r="I34" s="311"/>
      <c r="J34" s="313"/>
      <c r="N34" s="313"/>
    </row>
    <row r="35" spans="1:14" ht="17.25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3"/>
    </row>
    <row r="36" spans="1:14" ht="17.2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3"/>
    </row>
    <row r="37" spans="1:13" ht="17.25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 t="s">
        <v>437</v>
      </c>
      <c r="M37" s="311"/>
    </row>
    <row r="38" spans="1:13" ht="17.25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</row>
    <row r="39" spans="1:13" ht="17.25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  <row r="40" spans="1:13" ht="17.25">
      <c r="A40" s="334" t="s">
        <v>209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</row>
    <row r="41" spans="1:13" ht="17.25">
      <c r="A41" s="334" t="s">
        <v>482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ht="12.75">
      <c r="A42" s="314" t="s">
        <v>483</v>
      </c>
    </row>
    <row r="43" ht="12.75">
      <c r="A43" s="314" t="s">
        <v>484</v>
      </c>
    </row>
    <row r="44" ht="12.75">
      <c r="A44" s="314" t="s">
        <v>485</v>
      </c>
    </row>
    <row r="45" ht="12.75">
      <c r="A45" s="314" t="s">
        <v>486</v>
      </c>
    </row>
    <row r="46" ht="12.75">
      <c r="A46" s="314" t="s">
        <v>487</v>
      </c>
    </row>
    <row r="47" ht="12.75">
      <c r="A47" s="314" t="s">
        <v>488</v>
      </c>
    </row>
    <row r="48" ht="12.75">
      <c r="A48" s="314" t="s">
        <v>106</v>
      </c>
    </row>
    <row r="49" ht="12.75">
      <c r="A49" s="314" t="s">
        <v>106</v>
      </c>
    </row>
    <row r="50" ht="12.75">
      <c r="A50" s="314" t="s">
        <v>106</v>
      </c>
    </row>
    <row r="51" ht="12.75">
      <c r="A51" s="314" t="s">
        <v>106</v>
      </c>
    </row>
    <row r="52" ht="12.75">
      <c r="A52" s="314" t="s">
        <v>106</v>
      </c>
    </row>
    <row r="53" ht="12.75">
      <c r="A53" s="314" t="s">
        <v>106</v>
      </c>
    </row>
    <row r="54" ht="12.75">
      <c r="A54" s="314" t="s">
        <v>106</v>
      </c>
    </row>
    <row r="55" ht="12.75">
      <c r="A55" s="314" t="s">
        <v>106</v>
      </c>
    </row>
    <row r="56" ht="12.75">
      <c r="A56" s="314" t="s">
        <v>106</v>
      </c>
    </row>
    <row r="57" ht="12.75">
      <c r="A57" s="314" t="s">
        <v>106</v>
      </c>
    </row>
    <row r="58" ht="12.75">
      <c r="A58" s="314" t="s">
        <v>106</v>
      </c>
    </row>
    <row r="59" ht="12.75">
      <c r="A59" s="314" t="s">
        <v>106</v>
      </c>
    </row>
    <row r="60" ht="12.75">
      <c r="A60" s="314" t="s">
        <v>105</v>
      </c>
    </row>
    <row r="61" ht="12.75">
      <c r="A61" s="314" t="s">
        <v>106</v>
      </c>
    </row>
    <row r="62" ht="12.75">
      <c r="A62" s="314" t="s">
        <v>106</v>
      </c>
    </row>
    <row r="63" ht="12.75">
      <c r="A63" s="314" t="s">
        <v>106</v>
      </c>
    </row>
    <row r="64" ht="12.75">
      <c r="A64" s="314" t="s">
        <v>106</v>
      </c>
    </row>
    <row r="65" ht="12.75">
      <c r="A65" s="314" t="s">
        <v>106</v>
      </c>
    </row>
    <row r="66" ht="12.75">
      <c r="A66" s="314" t="s">
        <v>106</v>
      </c>
    </row>
    <row r="67" ht="12.75">
      <c r="A67" s="314" t="s">
        <v>106</v>
      </c>
    </row>
    <row r="68" ht="12.75">
      <c r="A68" s="314" t="s">
        <v>106</v>
      </c>
    </row>
    <row r="69" ht="12.75">
      <c r="A69" s="314" t="s">
        <v>105</v>
      </c>
    </row>
    <row r="70" ht="12.75">
      <c r="A70" s="314" t="s">
        <v>106</v>
      </c>
    </row>
    <row r="71" ht="12.75">
      <c r="A71" s="314" t="s">
        <v>106</v>
      </c>
    </row>
    <row r="72" ht="12.75">
      <c r="A72" s="314" t="s">
        <v>106</v>
      </c>
    </row>
    <row r="73" ht="12.75">
      <c r="A73" s="314" t="s">
        <v>106</v>
      </c>
    </row>
    <row r="74" ht="12.75">
      <c r="A74" s="314" t="s">
        <v>106</v>
      </c>
    </row>
    <row r="75" ht="12.75">
      <c r="A75" s="314" t="s">
        <v>106</v>
      </c>
    </row>
    <row r="76" ht="12.75">
      <c r="A76" s="314" t="s">
        <v>106</v>
      </c>
    </row>
    <row r="77" ht="12.75">
      <c r="A77" s="314" t="s">
        <v>106</v>
      </c>
    </row>
    <row r="78" ht="12.75">
      <c r="A78" s="314" t="s">
        <v>106</v>
      </c>
    </row>
    <row r="79" ht="12.75">
      <c r="A79" s="314" t="s">
        <v>106</v>
      </c>
    </row>
    <row r="80" ht="12.75">
      <c r="A80" s="314" t="s">
        <v>106</v>
      </c>
    </row>
    <row r="81" ht="12.75">
      <c r="A81" s="314" t="s">
        <v>106</v>
      </c>
    </row>
    <row r="82" ht="12.75">
      <c r="A82" s="314" t="s">
        <v>106</v>
      </c>
    </row>
    <row r="83" ht="12.75">
      <c r="A83" s="314" t="s">
        <v>106</v>
      </c>
    </row>
    <row r="84" ht="12.75">
      <c r="A84" s="314" t="s">
        <v>106</v>
      </c>
    </row>
    <row r="85" ht="12.75">
      <c r="A85" s="314" t="s">
        <v>106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6"/>
  <sheetViews>
    <sheetView showOutlineSymbols="0" zoomScale="87" zoomScaleNormal="87" zoomScalePageLayoutView="0" workbookViewId="0" topLeftCell="A1">
      <selection activeCell="B6" sqref="B6"/>
    </sheetView>
  </sheetViews>
  <sheetFormatPr defaultColWidth="18.21484375" defaultRowHeight="18"/>
  <cols>
    <col min="1" max="1" width="37.77734375" style="282" bestFit="1" customWidth="1"/>
    <col min="2" max="3" width="18.21484375" style="282" customWidth="1"/>
    <col min="4" max="4" width="16.5546875" style="282" bestFit="1" customWidth="1"/>
    <col min="5" max="5" width="11.88671875" style="282" bestFit="1" customWidth="1"/>
    <col min="6" max="16384" width="18.21484375" style="282" customWidth="1"/>
  </cols>
  <sheetData>
    <row r="1" spans="1:256" ht="17.25">
      <c r="A1" s="279"/>
      <c r="B1" s="280" t="s">
        <v>0</v>
      </c>
      <c r="C1" s="280"/>
      <c r="D1" s="280"/>
      <c r="E1" s="279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</row>
    <row r="2" spans="1:256" ht="17.25">
      <c r="A2" s="279"/>
      <c r="B2" s="280" t="s">
        <v>239</v>
      </c>
      <c r="C2" s="280"/>
      <c r="D2" s="280"/>
      <c r="E2" s="279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</row>
    <row r="3" spans="1:256" ht="17.25">
      <c r="A3" s="283" t="s">
        <v>431</v>
      </c>
      <c r="B3" s="280" t="s">
        <v>105</v>
      </c>
      <c r="C3" s="280"/>
      <c r="D3" s="280"/>
      <c r="E3" s="283" t="s">
        <v>432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F3" s="281"/>
      <c r="IG3" s="281"/>
      <c r="IH3" s="281"/>
      <c r="II3" s="281"/>
      <c r="IJ3" s="281"/>
      <c r="IK3" s="281"/>
      <c r="IL3" s="281"/>
      <c r="IM3" s="281"/>
      <c r="IN3" s="281"/>
      <c r="IO3" s="281"/>
      <c r="IP3" s="281"/>
      <c r="IQ3" s="281"/>
      <c r="IR3" s="281"/>
      <c r="IS3" s="281"/>
      <c r="IT3" s="281"/>
      <c r="IU3" s="281"/>
      <c r="IV3" s="281"/>
    </row>
    <row r="4" spans="1:256" ht="17.25">
      <c r="A4" s="284" t="s">
        <v>242</v>
      </c>
      <c r="B4" s="284" t="s">
        <v>243</v>
      </c>
      <c r="C4" s="284" t="s">
        <v>244</v>
      </c>
      <c r="D4" s="284" t="s">
        <v>245</v>
      </c>
      <c r="E4" s="284" t="s">
        <v>246</v>
      </c>
      <c r="F4" s="285"/>
      <c r="G4" s="286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  <c r="II4" s="281"/>
      <c r="IJ4" s="281"/>
      <c r="IK4" s="281"/>
      <c r="IL4" s="281"/>
      <c r="IM4" s="281"/>
      <c r="IN4" s="281"/>
      <c r="IO4" s="281"/>
      <c r="IP4" s="281"/>
      <c r="IQ4" s="281"/>
      <c r="IR4" s="281"/>
      <c r="IS4" s="281"/>
      <c r="IT4" s="281"/>
      <c r="IU4" s="281"/>
      <c r="IV4" s="281"/>
    </row>
    <row r="5" spans="1:256" ht="17.25">
      <c r="A5" s="287" t="s">
        <v>247</v>
      </c>
      <c r="B5" s="288"/>
      <c r="C5" s="288"/>
      <c r="D5" s="288"/>
      <c r="E5" s="288"/>
      <c r="F5" s="28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</row>
    <row r="6" spans="1:256" ht="17.25">
      <c r="A6" s="290" t="s">
        <v>248</v>
      </c>
      <c r="B6" s="291">
        <v>13002197.15</v>
      </c>
      <c r="C6" s="291">
        <v>8735818.92</v>
      </c>
      <c r="D6" s="290"/>
      <c r="E6" s="290"/>
      <c r="F6" s="28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  <c r="IO6" s="281"/>
      <c r="IP6" s="281"/>
      <c r="IQ6" s="281"/>
      <c r="IR6" s="281"/>
      <c r="IS6" s="281"/>
      <c r="IT6" s="281"/>
      <c r="IU6" s="281"/>
      <c r="IV6" s="281"/>
    </row>
    <row r="7" spans="1:256" ht="17.25">
      <c r="A7" s="292" t="s">
        <v>221</v>
      </c>
      <c r="B7" s="288">
        <f>B6</f>
        <v>13002197.15</v>
      </c>
      <c r="C7" s="288">
        <f>C6</f>
        <v>8735818.92</v>
      </c>
      <c r="D7" s="288">
        <f>C7-B7</f>
        <v>-4266378.23</v>
      </c>
      <c r="E7" s="293">
        <f>D7/B7</f>
        <v>-0.32812748343844333</v>
      </c>
      <c r="F7" s="289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  <c r="IV7" s="281"/>
    </row>
    <row r="8" spans="1:256" ht="17.25">
      <c r="A8" s="294" t="s">
        <v>249</v>
      </c>
      <c r="B8" s="295"/>
      <c r="C8" s="295"/>
      <c r="D8" s="295"/>
      <c r="E8" s="296"/>
      <c r="F8" s="289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  <c r="IV8" s="281"/>
    </row>
    <row r="9" spans="1:256" ht="17.25">
      <c r="A9" s="290" t="s">
        <v>250</v>
      </c>
      <c r="B9" s="291">
        <v>18510002.36</v>
      </c>
      <c r="C9" s="291">
        <v>11930928.16</v>
      </c>
      <c r="D9" s="290"/>
      <c r="E9" s="297"/>
      <c r="F9" s="289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  <c r="II9" s="281"/>
      <c r="IJ9" s="281"/>
      <c r="IK9" s="281"/>
      <c r="IL9" s="281"/>
      <c r="IM9" s="281"/>
      <c r="IN9" s="281"/>
      <c r="IO9" s="281"/>
      <c r="IP9" s="281"/>
      <c r="IQ9" s="281"/>
      <c r="IR9" s="281"/>
      <c r="IS9" s="281"/>
      <c r="IT9" s="281"/>
      <c r="IU9" s="281"/>
      <c r="IV9" s="281"/>
    </row>
    <row r="10" spans="1:256" ht="17.25">
      <c r="A10" s="292" t="s">
        <v>221</v>
      </c>
      <c r="B10" s="288">
        <f>SUM(B8:B9)</f>
        <v>18510002.36</v>
      </c>
      <c r="C10" s="288">
        <f>SUM(C8:C9)</f>
        <v>11930928.16</v>
      </c>
      <c r="D10" s="288">
        <f>C10-B10</f>
        <v>-6579074.199999999</v>
      </c>
      <c r="E10" s="293">
        <f>D10/B10</f>
        <v>-0.35543346089557165</v>
      </c>
      <c r="F10" s="289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  <c r="II10" s="281"/>
      <c r="IJ10" s="281"/>
      <c r="IK10" s="281"/>
      <c r="IL10" s="281"/>
      <c r="IM10" s="281"/>
      <c r="IN10" s="281"/>
      <c r="IO10" s="281"/>
      <c r="IP10" s="281"/>
      <c r="IQ10" s="281"/>
      <c r="IR10" s="281"/>
      <c r="IS10" s="281"/>
      <c r="IT10" s="281"/>
      <c r="IU10" s="281"/>
      <c r="IV10" s="281"/>
    </row>
    <row r="11" spans="1:256" ht="17.25">
      <c r="A11" s="294" t="s">
        <v>251</v>
      </c>
      <c r="B11" s="295"/>
      <c r="C11" s="295"/>
      <c r="D11" s="295"/>
      <c r="E11" s="296" t="s">
        <v>106</v>
      </c>
      <c r="F11" s="289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  <c r="IH11" s="281"/>
      <c r="II11" s="281"/>
      <c r="IJ11" s="281"/>
      <c r="IK11" s="281"/>
      <c r="IL11" s="281"/>
      <c r="IM11" s="281"/>
      <c r="IN11" s="281"/>
      <c r="IO11" s="281"/>
      <c r="IP11" s="281"/>
      <c r="IQ11" s="281"/>
      <c r="IR11" s="281"/>
      <c r="IS11" s="281"/>
      <c r="IT11" s="281"/>
      <c r="IU11" s="281"/>
      <c r="IV11" s="281"/>
    </row>
    <row r="12" spans="1:256" ht="17.25">
      <c r="A12" s="290" t="s">
        <v>252</v>
      </c>
      <c r="B12" s="291">
        <v>-1004756.96</v>
      </c>
      <c r="C12" s="291">
        <v>-5117930.14</v>
      </c>
      <c r="D12" s="290"/>
      <c r="E12" s="297"/>
      <c r="F12" s="289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  <c r="FR12" s="281"/>
      <c r="FS12" s="281"/>
      <c r="FT12" s="281"/>
      <c r="FU12" s="281"/>
      <c r="FV12" s="281"/>
      <c r="FW12" s="281"/>
      <c r="FX12" s="281"/>
      <c r="FY12" s="281"/>
      <c r="FZ12" s="281"/>
      <c r="GA12" s="281"/>
      <c r="GB12" s="281"/>
      <c r="GC12" s="281"/>
      <c r="GD12" s="281"/>
      <c r="GE12" s="281"/>
      <c r="GF12" s="281"/>
      <c r="GG12" s="281"/>
      <c r="GH12" s="281"/>
      <c r="GI12" s="281"/>
      <c r="GJ12" s="281"/>
      <c r="GK12" s="281"/>
      <c r="GL12" s="281"/>
      <c r="GM12" s="281"/>
      <c r="GN12" s="281"/>
      <c r="GO12" s="281"/>
      <c r="GP12" s="281"/>
      <c r="GQ12" s="281"/>
      <c r="GR12" s="281"/>
      <c r="GS12" s="281"/>
      <c r="GT12" s="281"/>
      <c r="GU12" s="281"/>
      <c r="GV12" s="281"/>
      <c r="GW12" s="281"/>
      <c r="GX12" s="281"/>
      <c r="GY12" s="281"/>
      <c r="GZ12" s="281"/>
      <c r="HA12" s="281"/>
      <c r="HB12" s="281"/>
      <c r="HC12" s="281"/>
      <c r="HD12" s="281"/>
      <c r="HE12" s="281"/>
      <c r="HF12" s="281"/>
      <c r="HG12" s="281"/>
      <c r="HH12" s="281"/>
      <c r="HI12" s="281"/>
      <c r="HJ12" s="281"/>
      <c r="HK12" s="281"/>
      <c r="HL12" s="281"/>
      <c r="HM12" s="281"/>
      <c r="HN12" s="281"/>
      <c r="HO12" s="281"/>
      <c r="HP12" s="281"/>
      <c r="HQ12" s="281"/>
      <c r="HR12" s="281"/>
      <c r="HS12" s="281"/>
      <c r="HT12" s="281"/>
      <c r="HU12" s="281"/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  <c r="IF12" s="281"/>
      <c r="IG12" s="281"/>
      <c r="IH12" s="281"/>
      <c r="II12" s="281"/>
      <c r="IJ12" s="281"/>
      <c r="IK12" s="281"/>
      <c r="IL12" s="281"/>
      <c r="IM12" s="281"/>
      <c r="IN12" s="281"/>
      <c r="IO12" s="281"/>
      <c r="IP12" s="281"/>
      <c r="IQ12" s="281"/>
      <c r="IR12" s="281"/>
      <c r="IS12" s="281"/>
      <c r="IT12" s="281"/>
      <c r="IU12" s="281"/>
      <c r="IV12" s="281"/>
    </row>
    <row r="13" spans="1:256" ht="17.25">
      <c r="A13" s="290" t="s">
        <v>253</v>
      </c>
      <c r="B13" s="298">
        <v>1995873.58</v>
      </c>
      <c r="C13" s="298">
        <v>6856743.15</v>
      </c>
      <c r="D13" s="288"/>
      <c r="E13" s="293"/>
      <c r="F13" s="289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1"/>
      <c r="FI13" s="281"/>
      <c r="FJ13" s="281"/>
      <c r="FK13" s="281"/>
      <c r="FL13" s="281"/>
      <c r="FM13" s="281"/>
      <c r="FN13" s="281"/>
      <c r="FO13" s="281"/>
      <c r="FP13" s="281"/>
      <c r="FQ13" s="281"/>
      <c r="FR13" s="281"/>
      <c r="FS13" s="281"/>
      <c r="FT13" s="281"/>
      <c r="FU13" s="281"/>
      <c r="FV13" s="281"/>
      <c r="FW13" s="281"/>
      <c r="FX13" s="281"/>
      <c r="FY13" s="281"/>
      <c r="FZ13" s="281"/>
      <c r="GA13" s="281"/>
      <c r="GB13" s="281"/>
      <c r="GC13" s="281"/>
      <c r="GD13" s="281"/>
      <c r="GE13" s="281"/>
      <c r="GF13" s="281"/>
      <c r="GG13" s="281"/>
      <c r="GH13" s="281"/>
      <c r="GI13" s="281"/>
      <c r="GJ13" s="281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  <c r="IH13" s="281"/>
      <c r="II13" s="281"/>
      <c r="IJ13" s="281"/>
      <c r="IK13" s="281"/>
      <c r="IL13" s="281"/>
      <c r="IM13" s="281"/>
      <c r="IN13" s="281"/>
      <c r="IO13" s="281"/>
      <c r="IP13" s="281"/>
      <c r="IQ13" s="281"/>
      <c r="IR13" s="281"/>
      <c r="IS13" s="281"/>
      <c r="IT13" s="281"/>
      <c r="IU13" s="281"/>
      <c r="IV13" s="281"/>
    </row>
    <row r="14" spans="1:256" ht="17.25">
      <c r="A14" s="290" t="s">
        <v>254</v>
      </c>
      <c r="B14" s="298">
        <v>74482.91</v>
      </c>
      <c r="C14" s="298">
        <v>205229.93</v>
      </c>
      <c r="D14" s="288"/>
      <c r="E14" s="293"/>
      <c r="F14" s="289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1"/>
      <c r="HU14" s="281"/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  <c r="IF14" s="281"/>
      <c r="IG14" s="281"/>
      <c r="IH14" s="281"/>
      <c r="II14" s="281"/>
      <c r="IJ14" s="281"/>
      <c r="IK14" s="281"/>
      <c r="IL14" s="281"/>
      <c r="IM14" s="281"/>
      <c r="IN14" s="281"/>
      <c r="IO14" s="281"/>
      <c r="IP14" s="281"/>
      <c r="IQ14" s="281"/>
      <c r="IR14" s="281"/>
      <c r="IS14" s="281"/>
      <c r="IT14" s="281"/>
      <c r="IU14" s="281"/>
      <c r="IV14" s="281"/>
    </row>
    <row r="15" spans="1:256" ht="17.25">
      <c r="A15" s="292" t="s">
        <v>221</v>
      </c>
      <c r="B15" s="288">
        <f>SUM(B12:B14)</f>
        <v>1065599.53</v>
      </c>
      <c r="C15" s="288">
        <f>SUM(C12:C14)</f>
        <v>1944042.9400000006</v>
      </c>
      <c r="D15" s="288">
        <f>C15-B15</f>
        <v>878443.4100000006</v>
      </c>
      <c r="E15" s="293">
        <f>D15/B15</f>
        <v>0.8243654255365528</v>
      </c>
      <c r="F15" s="289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  <c r="IV15" s="281"/>
    </row>
    <row r="16" spans="1:256" ht="17.25">
      <c r="A16" s="294" t="s">
        <v>255</v>
      </c>
      <c r="B16" s="295"/>
      <c r="C16" s="295"/>
      <c r="D16" s="295"/>
      <c r="E16" s="296"/>
      <c r="F16" s="289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  <c r="IM16" s="281"/>
      <c r="IN16" s="281"/>
      <c r="IO16" s="281"/>
      <c r="IP16" s="281"/>
      <c r="IQ16" s="281"/>
      <c r="IR16" s="281"/>
      <c r="IS16" s="281"/>
      <c r="IT16" s="281"/>
      <c r="IU16" s="281"/>
      <c r="IV16" s="281"/>
    </row>
    <row r="17" spans="1:256" ht="17.25">
      <c r="A17" s="290" t="s">
        <v>256</v>
      </c>
      <c r="B17" s="291">
        <v>4501807.18</v>
      </c>
      <c r="C17" s="291">
        <v>10781215.68</v>
      </c>
      <c r="D17" s="290"/>
      <c r="E17" s="297"/>
      <c r="F17" s="289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  <c r="FL17" s="281"/>
      <c r="FM17" s="281"/>
      <c r="FN17" s="281"/>
      <c r="FO17" s="281"/>
      <c r="FP17" s="281"/>
      <c r="FQ17" s="281"/>
      <c r="FR17" s="281"/>
      <c r="FS17" s="281"/>
      <c r="FT17" s="281"/>
      <c r="FU17" s="281"/>
      <c r="FV17" s="281"/>
      <c r="FW17" s="281"/>
      <c r="FX17" s="281"/>
      <c r="FY17" s="281"/>
      <c r="FZ17" s="281"/>
      <c r="GA17" s="281"/>
      <c r="GB17" s="281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  <c r="GQ17" s="281"/>
      <c r="GR17" s="281"/>
      <c r="GS17" s="281"/>
      <c r="GT17" s="281"/>
      <c r="GU17" s="281"/>
      <c r="GV17" s="281"/>
      <c r="GW17" s="281"/>
      <c r="GX17" s="281"/>
      <c r="GY17" s="281"/>
      <c r="GZ17" s="281"/>
      <c r="HA17" s="281"/>
      <c r="HB17" s="281"/>
      <c r="HC17" s="281"/>
      <c r="HD17" s="281"/>
      <c r="HE17" s="281"/>
      <c r="HF17" s="281"/>
      <c r="HG17" s="281"/>
      <c r="HH17" s="281"/>
      <c r="HI17" s="281"/>
      <c r="HJ17" s="281"/>
      <c r="HK17" s="281"/>
      <c r="HL17" s="281"/>
      <c r="HM17" s="281"/>
      <c r="HN17" s="281"/>
      <c r="HO17" s="281"/>
      <c r="HP17" s="281"/>
      <c r="HQ17" s="281"/>
      <c r="HR17" s="281"/>
      <c r="HS17" s="281"/>
      <c r="HT17" s="281"/>
      <c r="HU17" s="281"/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  <c r="IF17" s="281"/>
      <c r="IG17" s="281"/>
      <c r="IH17" s="281"/>
      <c r="II17" s="281"/>
      <c r="IJ17" s="281"/>
      <c r="IK17" s="281"/>
      <c r="IL17" s="281"/>
      <c r="IM17" s="281"/>
      <c r="IN17" s="281"/>
      <c r="IO17" s="281"/>
      <c r="IP17" s="281"/>
      <c r="IQ17" s="281"/>
      <c r="IR17" s="281"/>
      <c r="IS17" s="281"/>
      <c r="IT17" s="281"/>
      <c r="IU17" s="281"/>
      <c r="IV17" s="281"/>
    </row>
    <row r="18" spans="1:256" ht="17.25">
      <c r="A18" s="290" t="s">
        <v>257</v>
      </c>
      <c r="B18" s="298">
        <v>204594.38</v>
      </c>
      <c r="C18" s="298">
        <v>933941.07</v>
      </c>
      <c r="D18" s="288"/>
      <c r="E18" s="293"/>
      <c r="F18" s="289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1"/>
      <c r="FF18" s="281"/>
      <c r="FG18" s="281"/>
      <c r="FH18" s="281"/>
      <c r="FI18" s="281"/>
      <c r="FJ18" s="281"/>
      <c r="FK18" s="281"/>
      <c r="FL18" s="281"/>
      <c r="FM18" s="281"/>
      <c r="FN18" s="281"/>
      <c r="FO18" s="281"/>
      <c r="FP18" s="281"/>
      <c r="FQ18" s="281"/>
      <c r="FR18" s="281"/>
      <c r="FS18" s="281"/>
      <c r="FT18" s="281"/>
      <c r="FU18" s="281"/>
      <c r="FV18" s="281"/>
      <c r="FW18" s="281"/>
      <c r="FX18" s="281"/>
      <c r="FY18" s="281"/>
      <c r="FZ18" s="281"/>
      <c r="GA18" s="281"/>
      <c r="GB18" s="281"/>
      <c r="GC18" s="281"/>
      <c r="GD18" s="281"/>
      <c r="GE18" s="281"/>
      <c r="GF18" s="281"/>
      <c r="GG18" s="281"/>
      <c r="GH18" s="281"/>
      <c r="GI18" s="281"/>
      <c r="GJ18" s="281"/>
      <c r="GK18" s="281"/>
      <c r="GL18" s="281"/>
      <c r="GM18" s="281"/>
      <c r="GN18" s="281"/>
      <c r="GO18" s="281"/>
      <c r="GP18" s="281"/>
      <c r="GQ18" s="281"/>
      <c r="GR18" s="281"/>
      <c r="GS18" s="281"/>
      <c r="GT18" s="281"/>
      <c r="GU18" s="281"/>
      <c r="GV18" s="281"/>
      <c r="GW18" s="281"/>
      <c r="GX18" s="281"/>
      <c r="GY18" s="281"/>
      <c r="GZ18" s="281"/>
      <c r="HA18" s="281"/>
      <c r="HB18" s="281"/>
      <c r="HC18" s="281"/>
      <c r="HD18" s="281"/>
      <c r="HE18" s="281"/>
      <c r="HF18" s="281"/>
      <c r="HG18" s="281"/>
      <c r="HH18" s="281"/>
      <c r="HI18" s="281"/>
      <c r="HJ18" s="281"/>
      <c r="HK18" s="281"/>
      <c r="HL18" s="281"/>
      <c r="HM18" s="281"/>
      <c r="HN18" s="281"/>
      <c r="HO18" s="281"/>
      <c r="HP18" s="281"/>
      <c r="HQ18" s="281"/>
      <c r="HR18" s="281"/>
      <c r="HS18" s="281"/>
      <c r="HT18" s="281"/>
      <c r="HU18" s="281"/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  <c r="IF18" s="281"/>
      <c r="IG18" s="281"/>
      <c r="IH18" s="281"/>
      <c r="II18" s="281"/>
      <c r="IJ18" s="281"/>
      <c r="IK18" s="281"/>
      <c r="IL18" s="281"/>
      <c r="IM18" s="281"/>
      <c r="IN18" s="281"/>
      <c r="IO18" s="281"/>
      <c r="IP18" s="281"/>
      <c r="IQ18" s="281"/>
      <c r="IR18" s="281"/>
      <c r="IS18" s="281"/>
      <c r="IT18" s="281"/>
      <c r="IU18" s="281"/>
      <c r="IV18" s="281"/>
    </row>
    <row r="19" spans="1:256" ht="17.25">
      <c r="A19" s="290" t="s">
        <v>258</v>
      </c>
      <c r="B19" s="298">
        <v>0</v>
      </c>
      <c r="C19" s="298">
        <v>2685061.58</v>
      </c>
      <c r="D19" s="288"/>
      <c r="E19" s="293"/>
      <c r="F19" s="289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1"/>
      <c r="FF19" s="281"/>
      <c r="FG19" s="281"/>
      <c r="FH19" s="281"/>
      <c r="FI19" s="281"/>
      <c r="FJ19" s="281"/>
      <c r="FK19" s="281"/>
      <c r="FL19" s="281"/>
      <c r="FM19" s="281"/>
      <c r="FN19" s="281"/>
      <c r="FO19" s="281"/>
      <c r="FP19" s="281"/>
      <c r="FQ19" s="281"/>
      <c r="FR19" s="281"/>
      <c r="FS19" s="281"/>
      <c r="FT19" s="281"/>
      <c r="FU19" s="281"/>
      <c r="FV19" s="281"/>
      <c r="FW19" s="281"/>
      <c r="FX19" s="281"/>
      <c r="FY19" s="281"/>
      <c r="FZ19" s="281"/>
      <c r="GA19" s="281"/>
      <c r="GB19" s="281"/>
      <c r="GC19" s="281"/>
      <c r="GD19" s="281"/>
      <c r="GE19" s="281"/>
      <c r="GF19" s="281"/>
      <c r="GG19" s="281"/>
      <c r="GH19" s="281"/>
      <c r="GI19" s="281"/>
      <c r="GJ19" s="281"/>
      <c r="GK19" s="281"/>
      <c r="GL19" s="281"/>
      <c r="GM19" s="281"/>
      <c r="GN19" s="281"/>
      <c r="GO19" s="281"/>
      <c r="GP19" s="281"/>
      <c r="GQ19" s="281"/>
      <c r="GR19" s="281"/>
      <c r="GS19" s="281"/>
      <c r="GT19" s="281"/>
      <c r="GU19" s="281"/>
      <c r="GV19" s="281"/>
      <c r="GW19" s="281"/>
      <c r="GX19" s="281"/>
      <c r="GY19" s="281"/>
      <c r="GZ19" s="281"/>
      <c r="HA19" s="281"/>
      <c r="HB19" s="281"/>
      <c r="HC19" s="281"/>
      <c r="HD19" s="281"/>
      <c r="HE19" s="281"/>
      <c r="HF19" s="281"/>
      <c r="HG19" s="281"/>
      <c r="HH19" s="281"/>
      <c r="HI19" s="281"/>
      <c r="HJ19" s="281"/>
      <c r="HK19" s="281"/>
      <c r="HL19" s="281"/>
      <c r="HM19" s="281"/>
      <c r="HN19" s="281"/>
      <c r="HO19" s="281"/>
      <c r="HP19" s="281"/>
      <c r="HQ19" s="281"/>
      <c r="HR19" s="281"/>
      <c r="HS19" s="281"/>
      <c r="HT19" s="281"/>
      <c r="HU19" s="281"/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  <c r="IF19" s="281"/>
      <c r="IG19" s="281"/>
      <c r="IH19" s="281"/>
      <c r="II19" s="281"/>
      <c r="IJ19" s="281"/>
      <c r="IK19" s="281"/>
      <c r="IL19" s="281"/>
      <c r="IM19" s="281"/>
      <c r="IN19" s="281"/>
      <c r="IO19" s="281"/>
      <c r="IP19" s="281"/>
      <c r="IQ19" s="281"/>
      <c r="IR19" s="281"/>
      <c r="IS19" s="281"/>
      <c r="IT19" s="281"/>
      <c r="IU19" s="281"/>
      <c r="IV19" s="281"/>
    </row>
    <row r="20" spans="1:256" ht="17.25">
      <c r="A20" s="290" t="s">
        <v>259</v>
      </c>
      <c r="B20" s="298">
        <v>0</v>
      </c>
      <c r="C20" s="298">
        <v>112277.37</v>
      </c>
      <c r="D20" s="288"/>
      <c r="E20" s="293"/>
      <c r="F20" s="289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1"/>
      <c r="ET20" s="281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1"/>
      <c r="FF20" s="281"/>
      <c r="FG20" s="281"/>
      <c r="FH20" s="281"/>
      <c r="FI20" s="281"/>
      <c r="FJ20" s="281"/>
      <c r="FK20" s="281"/>
      <c r="FL20" s="281"/>
      <c r="FM20" s="281"/>
      <c r="FN20" s="281"/>
      <c r="FO20" s="281"/>
      <c r="FP20" s="281"/>
      <c r="FQ20" s="281"/>
      <c r="FR20" s="281"/>
      <c r="FS20" s="281"/>
      <c r="FT20" s="281"/>
      <c r="FU20" s="281"/>
      <c r="FV20" s="281"/>
      <c r="FW20" s="281"/>
      <c r="FX20" s="281"/>
      <c r="FY20" s="281"/>
      <c r="FZ20" s="281"/>
      <c r="GA20" s="281"/>
      <c r="GB20" s="281"/>
      <c r="GC20" s="281"/>
      <c r="GD20" s="281"/>
      <c r="GE20" s="281"/>
      <c r="GF20" s="281"/>
      <c r="GG20" s="281"/>
      <c r="GH20" s="281"/>
      <c r="GI20" s="281"/>
      <c r="GJ20" s="281"/>
      <c r="GK20" s="281"/>
      <c r="GL20" s="281"/>
      <c r="GM20" s="281"/>
      <c r="GN20" s="281"/>
      <c r="GO20" s="281"/>
      <c r="GP20" s="281"/>
      <c r="GQ20" s="281"/>
      <c r="GR20" s="281"/>
      <c r="GS20" s="281"/>
      <c r="GT20" s="281"/>
      <c r="GU20" s="281"/>
      <c r="GV20" s="281"/>
      <c r="GW20" s="281"/>
      <c r="GX20" s="281"/>
      <c r="GY20" s="281"/>
      <c r="GZ20" s="281"/>
      <c r="HA20" s="281"/>
      <c r="HB20" s="281"/>
      <c r="HC20" s="281"/>
      <c r="HD20" s="281"/>
      <c r="HE20" s="281"/>
      <c r="HF20" s="281"/>
      <c r="HG20" s="281"/>
      <c r="HH20" s="281"/>
      <c r="HI20" s="281"/>
      <c r="HJ20" s="281"/>
      <c r="HK20" s="281"/>
      <c r="HL20" s="281"/>
      <c r="HM20" s="281"/>
      <c r="HN20" s="281"/>
      <c r="HO20" s="281"/>
      <c r="HP20" s="281"/>
      <c r="HQ20" s="281"/>
      <c r="HR20" s="281"/>
      <c r="HS20" s="281"/>
      <c r="HT20" s="281"/>
      <c r="HU20" s="281"/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  <c r="IF20" s="281"/>
      <c r="IG20" s="281"/>
      <c r="IH20" s="281"/>
      <c r="II20" s="281"/>
      <c r="IJ20" s="281"/>
      <c r="IK20" s="281"/>
      <c r="IL20" s="281"/>
      <c r="IM20" s="281"/>
      <c r="IN20" s="281"/>
      <c r="IO20" s="281"/>
      <c r="IP20" s="281"/>
      <c r="IQ20" s="281"/>
      <c r="IR20" s="281"/>
      <c r="IS20" s="281"/>
      <c r="IT20" s="281"/>
      <c r="IU20" s="281"/>
      <c r="IV20" s="281"/>
    </row>
    <row r="21" spans="1:256" ht="17.25">
      <c r="A21" s="290" t="s">
        <v>260</v>
      </c>
      <c r="B21" s="298">
        <v>0</v>
      </c>
      <c r="C21" s="298">
        <v>203737.45</v>
      </c>
      <c r="D21" s="288"/>
      <c r="E21" s="293"/>
      <c r="F21" s="289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1"/>
      <c r="FL21" s="281"/>
      <c r="FM21" s="281"/>
      <c r="FN21" s="281"/>
      <c r="FO21" s="281"/>
      <c r="FP21" s="281"/>
      <c r="FQ21" s="281"/>
      <c r="FR21" s="281"/>
      <c r="FS21" s="281"/>
      <c r="FT21" s="281"/>
      <c r="FU21" s="281"/>
      <c r="FV21" s="281"/>
      <c r="FW21" s="281"/>
      <c r="FX21" s="281"/>
      <c r="FY21" s="281"/>
      <c r="FZ21" s="281"/>
      <c r="GA21" s="281"/>
      <c r="GB21" s="281"/>
      <c r="GC21" s="281"/>
      <c r="GD21" s="281"/>
      <c r="GE21" s="281"/>
      <c r="GF21" s="281"/>
      <c r="GG21" s="281"/>
      <c r="GH21" s="281"/>
      <c r="GI21" s="281"/>
      <c r="GJ21" s="281"/>
      <c r="GK21" s="281"/>
      <c r="GL21" s="281"/>
      <c r="GM21" s="281"/>
      <c r="GN21" s="281"/>
      <c r="GO21" s="281"/>
      <c r="GP21" s="281"/>
      <c r="GQ21" s="281"/>
      <c r="GR21" s="281"/>
      <c r="GS21" s="281"/>
      <c r="GT21" s="281"/>
      <c r="GU21" s="281"/>
      <c r="GV21" s="281"/>
      <c r="GW21" s="281"/>
      <c r="GX21" s="281"/>
      <c r="GY21" s="281"/>
      <c r="GZ21" s="281"/>
      <c r="HA21" s="281"/>
      <c r="HB21" s="281"/>
      <c r="HC21" s="281"/>
      <c r="HD21" s="281"/>
      <c r="HE21" s="281"/>
      <c r="HF21" s="281"/>
      <c r="HG21" s="281"/>
      <c r="HH21" s="281"/>
      <c r="HI21" s="281"/>
      <c r="HJ21" s="281"/>
      <c r="HK21" s="281"/>
      <c r="HL21" s="281"/>
      <c r="HM21" s="281"/>
      <c r="HN21" s="281"/>
      <c r="HO21" s="281"/>
      <c r="HP21" s="281"/>
      <c r="HQ21" s="281"/>
      <c r="HR21" s="281"/>
      <c r="HS21" s="281"/>
      <c r="HT21" s="281"/>
      <c r="HU21" s="281"/>
      <c r="HV21" s="281"/>
      <c r="HW21" s="281"/>
      <c r="HX21" s="281"/>
      <c r="HY21" s="281"/>
      <c r="HZ21" s="281"/>
      <c r="IA21" s="281"/>
      <c r="IB21" s="281"/>
      <c r="IC21" s="281"/>
      <c r="ID21" s="281"/>
      <c r="IE21" s="281"/>
      <c r="IF21" s="281"/>
      <c r="IG21" s="281"/>
      <c r="IH21" s="281"/>
      <c r="II21" s="281"/>
      <c r="IJ21" s="281"/>
      <c r="IK21" s="281"/>
      <c r="IL21" s="281"/>
      <c r="IM21" s="281"/>
      <c r="IN21" s="281"/>
      <c r="IO21" s="281"/>
      <c r="IP21" s="281"/>
      <c r="IQ21" s="281"/>
      <c r="IR21" s="281"/>
      <c r="IS21" s="281"/>
      <c r="IT21" s="281"/>
      <c r="IU21" s="281"/>
      <c r="IV21" s="281"/>
    </row>
    <row r="22" spans="1:256" ht="17.25">
      <c r="A22" s="290" t="s">
        <v>261</v>
      </c>
      <c r="B22" s="298">
        <v>239.49</v>
      </c>
      <c r="C22" s="298">
        <v>-756449.37</v>
      </c>
      <c r="D22" s="288"/>
      <c r="E22" s="293"/>
      <c r="F22" s="289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  <c r="IO22" s="281"/>
      <c r="IP22" s="281"/>
      <c r="IQ22" s="281"/>
      <c r="IR22" s="281"/>
      <c r="IS22" s="281"/>
      <c r="IT22" s="281"/>
      <c r="IU22" s="281"/>
      <c r="IV22" s="281"/>
    </row>
    <row r="23" spans="1:256" ht="17.25">
      <c r="A23" s="290" t="s">
        <v>262</v>
      </c>
      <c r="B23" s="298">
        <v>0</v>
      </c>
      <c r="C23" s="298">
        <v>-5569876.07</v>
      </c>
      <c r="D23" s="288"/>
      <c r="E23" s="293"/>
      <c r="F23" s="289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1"/>
      <c r="FL23" s="281"/>
      <c r="FM23" s="281"/>
      <c r="FN23" s="281"/>
      <c r="FO23" s="281"/>
      <c r="FP23" s="281"/>
      <c r="FQ23" s="281"/>
      <c r="FR23" s="281"/>
      <c r="FS23" s="281"/>
      <c r="FT23" s="281"/>
      <c r="FU23" s="281"/>
      <c r="FV23" s="281"/>
      <c r="FW23" s="281"/>
      <c r="FX23" s="281"/>
      <c r="FY23" s="281"/>
      <c r="FZ23" s="281"/>
      <c r="GA23" s="281"/>
      <c r="GB23" s="281"/>
      <c r="GC23" s="281"/>
      <c r="GD23" s="281"/>
      <c r="GE23" s="281"/>
      <c r="GF23" s="281"/>
      <c r="GG23" s="281"/>
      <c r="GH23" s="281"/>
      <c r="GI23" s="281"/>
      <c r="GJ23" s="281"/>
      <c r="GK23" s="281"/>
      <c r="GL23" s="281"/>
      <c r="GM23" s="281"/>
      <c r="GN23" s="281"/>
      <c r="GO23" s="281"/>
      <c r="GP23" s="281"/>
      <c r="GQ23" s="281"/>
      <c r="GR23" s="281"/>
      <c r="GS23" s="281"/>
      <c r="GT23" s="281"/>
      <c r="GU23" s="281"/>
      <c r="GV23" s="281"/>
      <c r="GW23" s="281"/>
      <c r="GX23" s="281"/>
      <c r="GY23" s="281"/>
      <c r="GZ23" s="281"/>
      <c r="HA23" s="281"/>
      <c r="HB23" s="281"/>
      <c r="HC23" s="281"/>
      <c r="HD23" s="281"/>
      <c r="HE23" s="281"/>
      <c r="HF23" s="281"/>
      <c r="HG23" s="281"/>
      <c r="HH23" s="281"/>
      <c r="HI23" s="281"/>
      <c r="HJ23" s="281"/>
      <c r="HK23" s="281"/>
      <c r="HL23" s="281"/>
      <c r="HM23" s="281"/>
      <c r="HN23" s="281"/>
      <c r="HO23" s="281"/>
      <c r="HP23" s="281"/>
      <c r="HQ23" s="281"/>
      <c r="HR23" s="281"/>
      <c r="HS23" s="281"/>
      <c r="HT23" s="281"/>
      <c r="HU23" s="281"/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  <c r="IF23" s="281"/>
      <c r="IG23" s="281"/>
      <c r="IH23" s="281"/>
      <c r="II23" s="281"/>
      <c r="IJ23" s="281"/>
      <c r="IK23" s="281"/>
      <c r="IL23" s="281"/>
      <c r="IM23" s="281"/>
      <c r="IN23" s="281"/>
      <c r="IO23" s="281"/>
      <c r="IP23" s="281"/>
      <c r="IQ23" s="281"/>
      <c r="IR23" s="281"/>
      <c r="IS23" s="281"/>
      <c r="IT23" s="281"/>
      <c r="IU23" s="281"/>
      <c r="IV23" s="281"/>
    </row>
    <row r="24" spans="1:256" ht="17.25">
      <c r="A24" s="292" t="s">
        <v>221</v>
      </c>
      <c r="B24" s="288">
        <f>SUM(B17:B23)</f>
        <v>4706641.05</v>
      </c>
      <c r="C24" s="288">
        <f>SUM(C17:C23)</f>
        <v>8389907.709999999</v>
      </c>
      <c r="D24" s="288">
        <f>C24-B24</f>
        <v>3683266.659999999</v>
      </c>
      <c r="E24" s="293">
        <f>D24/B24</f>
        <v>0.7825679971919676</v>
      </c>
      <c r="F24" s="289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81"/>
      <c r="FI24" s="281"/>
      <c r="FJ24" s="281"/>
      <c r="FK24" s="281"/>
      <c r="FL24" s="281"/>
      <c r="FM24" s="281"/>
      <c r="FN24" s="281"/>
      <c r="FO24" s="281"/>
      <c r="FP24" s="281"/>
      <c r="FQ24" s="281"/>
      <c r="FR24" s="281"/>
      <c r="FS24" s="281"/>
      <c r="FT24" s="281"/>
      <c r="FU24" s="281"/>
      <c r="FV24" s="281"/>
      <c r="FW24" s="281"/>
      <c r="FX24" s="281"/>
      <c r="FY24" s="281"/>
      <c r="FZ24" s="281"/>
      <c r="GA24" s="281"/>
      <c r="GB24" s="281"/>
      <c r="GC24" s="281"/>
      <c r="GD24" s="281"/>
      <c r="GE24" s="281"/>
      <c r="GF24" s="281"/>
      <c r="GG24" s="281"/>
      <c r="GH24" s="281"/>
      <c r="GI24" s="281"/>
      <c r="GJ24" s="281"/>
      <c r="GK24" s="281"/>
      <c r="GL24" s="281"/>
      <c r="GM24" s="281"/>
      <c r="GN24" s="281"/>
      <c r="GO24" s="281"/>
      <c r="GP24" s="281"/>
      <c r="GQ24" s="281"/>
      <c r="GR24" s="281"/>
      <c r="GS24" s="281"/>
      <c r="GT24" s="281"/>
      <c r="GU24" s="281"/>
      <c r="GV24" s="281"/>
      <c r="GW24" s="281"/>
      <c r="GX24" s="281"/>
      <c r="GY24" s="281"/>
      <c r="GZ24" s="281"/>
      <c r="HA24" s="281"/>
      <c r="HB24" s="281"/>
      <c r="HC24" s="281"/>
      <c r="HD24" s="281"/>
      <c r="HE24" s="281"/>
      <c r="HF24" s="281"/>
      <c r="HG24" s="281"/>
      <c r="HH24" s="281"/>
      <c r="HI24" s="281"/>
      <c r="HJ24" s="281"/>
      <c r="HK24" s="281"/>
      <c r="HL24" s="281"/>
      <c r="HM24" s="281"/>
      <c r="HN24" s="281"/>
      <c r="HO24" s="281"/>
      <c r="HP24" s="281"/>
      <c r="HQ24" s="281"/>
      <c r="HR24" s="281"/>
      <c r="HS24" s="281"/>
      <c r="HT24" s="281"/>
      <c r="HU24" s="281"/>
      <c r="HV24" s="281"/>
      <c r="HW24" s="281"/>
      <c r="HX24" s="281"/>
      <c r="HY24" s="281"/>
      <c r="HZ24" s="281"/>
      <c r="IA24" s="281"/>
      <c r="IB24" s="281"/>
      <c r="IC24" s="281"/>
      <c r="ID24" s="281"/>
      <c r="IE24" s="281"/>
      <c r="IF24" s="281"/>
      <c r="IG24" s="281"/>
      <c r="IH24" s="281"/>
      <c r="II24" s="281"/>
      <c r="IJ24" s="281"/>
      <c r="IK24" s="281"/>
      <c r="IL24" s="281"/>
      <c r="IM24" s="281"/>
      <c r="IN24" s="281"/>
      <c r="IO24" s="281"/>
      <c r="IP24" s="281"/>
      <c r="IQ24" s="281"/>
      <c r="IR24" s="281"/>
      <c r="IS24" s="281"/>
      <c r="IT24" s="281"/>
      <c r="IU24" s="281"/>
      <c r="IV24" s="281"/>
    </row>
    <row r="25" spans="1:256" ht="17.25">
      <c r="A25" s="294" t="s">
        <v>263</v>
      </c>
      <c r="B25" s="295"/>
      <c r="C25" s="295"/>
      <c r="D25" s="295"/>
      <c r="E25" s="296"/>
      <c r="F25" s="289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1"/>
      <c r="FL25" s="281"/>
      <c r="FM25" s="281"/>
      <c r="FN25" s="281"/>
      <c r="FO25" s="281"/>
      <c r="FP25" s="281"/>
      <c r="FQ25" s="281"/>
      <c r="FR25" s="281"/>
      <c r="FS25" s="281"/>
      <c r="FT25" s="281"/>
      <c r="FU25" s="281"/>
      <c r="FV25" s="281"/>
      <c r="FW25" s="281"/>
      <c r="FX25" s="281"/>
      <c r="FY25" s="281"/>
      <c r="FZ25" s="281"/>
      <c r="GA25" s="281"/>
      <c r="GB25" s="281"/>
      <c r="GC25" s="281"/>
      <c r="GD25" s="281"/>
      <c r="GE25" s="281"/>
      <c r="GF25" s="281"/>
      <c r="GG25" s="281"/>
      <c r="GH25" s="281"/>
      <c r="GI25" s="281"/>
      <c r="GJ25" s="281"/>
      <c r="GK25" s="281"/>
      <c r="GL25" s="281"/>
      <c r="GM25" s="281"/>
      <c r="GN25" s="281"/>
      <c r="GO25" s="281"/>
      <c r="GP25" s="281"/>
      <c r="GQ25" s="281"/>
      <c r="GR25" s="281"/>
      <c r="GS25" s="281"/>
      <c r="GT25" s="281"/>
      <c r="GU25" s="281"/>
      <c r="GV25" s="281"/>
      <c r="GW25" s="281"/>
      <c r="GX25" s="281"/>
      <c r="GY25" s="281"/>
      <c r="GZ25" s="281"/>
      <c r="HA25" s="281"/>
      <c r="HB25" s="281"/>
      <c r="HC25" s="281"/>
      <c r="HD25" s="281"/>
      <c r="HE25" s="281"/>
      <c r="HF25" s="281"/>
      <c r="HG25" s="281"/>
      <c r="HH25" s="281"/>
      <c r="HI25" s="281"/>
      <c r="HJ25" s="281"/>
      <c r="HK25" s="281"/>
      <c r="HL25" s="281"/>
      <c r="HM25" s="281"/>
      <c r="HN25" s="281"/>
      <c r="HO25" s="281"/>
      <c r="HP25" s="281"/>
      <c r="HQ25" s="281"/>
      <c r="HR25" s="281"/>
      <c r="HS25" s="281"/>
      <c r="HT25" s="281"/>
      <c r="HU25" s="281"/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  <c r="IF25" s="281"/>
      <c r="IG25" s="281"/>
      <c r="IH25" s="281"/>
      <c r="II25" s="281"/>
      <c r="IJ25" s="281"/>
      <c r="IK25" s="281"/>
      <c r="IL25" s="281"/>
      <c r="IM25" s="281"/>
      <c r="IN25" s="281"/>
      <c r="IO25" s="281"/>
      <c r="IP25" s="281"/>
      <c r="IQ25" s="281"/>
      <c r="IR25" s="281"/>
      <c r="IS25" s="281"/>
      <c r="IT25" s="281"/>
      <c r="IU25" s="281"/>
      <c r="IV25" s="281"/>
    </row>
    <row r="26" spans="1:256" ht="17.25">
      <c r="A26" s="290" t="s">
        <v>264</v>
      </c>
      <c r="B26" s="291">
        <v>50447285.89</v>
      </c>
      <c r="C26" s="291">
        <v>49948489.85</v>
      </c>
      <c r="D26" s="290"/>
      <c r="E26" s="297"/>
      <c r="F26" s="289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  <c r="IF26" s="281"/>
      <c r="IG26" s="281"/>
      <c r="IH26" s="281"/>
      <c r="II26" s="281"/>
      <c r="IJ26" s="281"/>
      <c r="IK26" s="281"/>
      <c r="IL26" s="281"/>
      <c r="IM26" s="281"/>
      <c r="IN26" s="281"/>
      <c r="IO26" s="281"/>
      <c r="IP26" s="281"/>
      <c r="IQ26" s="281"/>
      <c r="IR26" s="281"/>
      <c r="IS26" s="281"/>
      <c r="IT26" s="281"/>
      <c r="IU26" s="281"/>
      <c r="IV26" s="281"/>
    </row>
    <row r="27" spans="1:256" ht="17.25">
      <c r="A27" s="290" t="s">
        <v>266</v>
      </c>
      <c r="B27" s="298">
        <v>0</v>
      </c>
      <c r="C27" s="298">
        <v>0</v>
      </c>
      <c r="D27" s="288"/>
      <c r="E27" s="293"/>
      <c r="F27" s="289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  <c r="FL27" s="281"/>
      <c r="FM27" s="281"/>
      <c r="FN27" s="281"/>
      <c r="FO27" s="281"/>
      <c r="FP27" s="281"/>
      <c r="FQ27" s="281"/>
      <c r="FR27" s="281"/>
      <c r="FS27" s="281"/>
      <c r="FT27" s="281"/>
      <c r="FU27" s="281"/>
      <c r="FV27" s="281"/>
      <c r="FW27" s="281"/>
      <c r="FX27" s="281"/>
      <c r="FY27" s="281"/>
      <c r="FZ27" s="281"/>
      <c r="GA27" s="281"/>
      <c r="GB27" s="281"/>
      <c r="GC27" s="281"/>
      <c r="GD27" s="281"/>
      <c r="GE27" s="281"/>
      <c r="GF27" s="281"/>
      <c r="GG27" s="281"/>
      <c r="GH27" s="281"/>
      <c r="GI27" s="281"/>
      <c r="GJ27" s="281"/>
      <c r="GK27" s="281"/>
      <c r="GL27" s="281"/>
      <c r="GM27" s="281"/>
      <c r="GN27" s="281"/>
      <c r="GO27" s="281"/>
      <c r="GP27" s="281"/>
      <c r="GQ27" s="281"/>
      <c r="GR27" s="281"/>
      <c r="GS27" s="281"/>
      <c r="GT27" s="281"/>
      <c r="GU27" s="281"/>
      <c r="GV27" s="281"/>
      <c r="GW27" s="281"/>
      <c r="GX27" s="281"/>
      <c r="GY27" s="281"/>
      <c r="GZ27" s="281"/>
      <c r="HA27" s="281"/>
      <c r="HB27" s="281"/>
      <c r="HC27" s="281"/>
      <c r="HD27" s="281"/>
      <c r="HE27" s="281"/>
      <c r="HF27" s="281"/>
      <c r="HG27" s="281"/>
      <c r="HH27" s="281"/>
      <c r="HI27" s="281"/>
      <c r="HJ27" s="281"/>
      <c r="HK27" s="281"/>
      <c r="HL27" s="281"/>
      <c r="HM27" s="281"/>
      <c r="HN27" s="281"/>
      <c r="HO27" s="281"/>
      <c r="HP27" s="281"/>
      <c r="HQ27" s="281"/>
      <c r="HR27" s="281"/>
      <c r="HS27" s="281"/>
      <c r="HT27" s="281"/>
      <c r="HU27" s="281"/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  <c r="IF27" s="281"/>
      <c r="IG27" s="281"/>
      <c r="IH27" s="281"/>
      <c r="II27" s="281"/>
      <c r="IJ27" s="281"/>
      <c r="IK27" s="281"/>
      <c r="IL27" s="281"/>
      <c r="IM27" s="281"/>
      <c r="IN27" s="281"/>
      <c r="IO27" s="281"/>
      <c r="IP27" s="281"/>
      <c r="IQ27" s="281"/>
      <c r="IR27" s="281"/>
      <c r="IS27" s="281"/>
      <c r="IT27" s="281"/>
      <c r="IU27" s="281"/>
      <c r="IV27" s="281"/>
    </row>
    <row r="28" spans="1:256" ht="17.25">
      <c r="A28" s="290" t="s">
        <v>267</v>
      </c>
      <c r="B28" s="298">
        <v>15000</v>
      </c>
      <c r="C28" s="298">
        <v>9000</v>
      </c>
      <c r="D28" s="288"/>
      <c r="E28" s="293"/>
      <c r="F28" s="289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  <c r="IO28" s="281"/>
      <c r="IP28" s="281"/>
      <c r="IQ28" s="281"/>
      <c r="IR28" s="281"/>
      <c r="IS28" s="281"/>
      <c r="IT28" s="281"/>
      <c r="IU28" s="281"/>
      <c r="IV28" s="281"/>
    </row>
    <row r="29" spans="1:256" ht="17.25">
      <c r="A29" s="290" t="s">
        <v>268</v>
      </c>
      <c r="B29" s="298">
        <v>0</v>
      </c>
      <c r="C29" s="298">
        <v>0</v>
      </c>
      <c r="D29" s="288"/>
      <c r="E29" s="293"/>
      <c r="F29" s="289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  <c r="HU29" s="281"/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  <c r="IF29" s="281"/>
      <c r="IG29" s="281"/>
      <c r="IH29" s="281"/>
      <c r="II29" s="281"/>
      <c r="IJ29" s="281"/>
      <c r="IK29" s="281"/>
      <c r="IL29" s="281"/>
      <c r="IM29" s="281"/>
      <c r="IN29" s="281"/>
      <c r="IO29" s="281"/>
      <c r="IP29" s="281"/>
      <c r="IQ29" s="281"/>
      <c r="IR29" s="281"/>
      <c r="IS29" s="281"/>
      <c r="IT29" s="281"/>
      <c r="IU29" s="281"/>
      <c r="IV29" s="281"/>
    </row>
    <row r="30" spans="1:256" ht="17.25">
      <c r="A30" s="290" t="s">
        <v>269</v>
      </c>
      <c r="B30" s="298">
        <v>1165.74</v>
      </c>
      <c r="C30" s="298">
        <v>123.76</v>
      </c>
      <c r="D30" s="288"/>
      <c r="E30" s="293"/>
      <c r="F30" s="289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1"/>
      <c r="FF30" s="281"/>
      <c r="FG30" s="281"/>
      <c r="FH30" s="281"/>
      <c r="FI30" s="281"/>
      <c r="FJ30" s="281"/>
      <c r="FK30" s="281"/>
      <c r="FL30" s="281"/>
      <c r="FM30" s="281"/>
      <c r="FN30" s="281"/>
      <c r="FO30" s="281"/>
      <c r="FP30" s="281"/>
      <c r="FQ30" s="281"/>
      <c r="FR30" s="281"/>
      <c r="FS30" s="281"/>
      <c r="FT30" s="281"/>
      <c r="FU30" s="281"/>
      <c r="FV30" s="281"/>
      <c r="FW30" s="281"/>
      <c r="FX30" s="281"/>
      <c r="FY30" s="281"/>
      <c r="FZ30" s="281"/>
      <c r="GA30" s="281"/>
      <c r="GB30" s="281"/>
      <c r="GC30" s="281"/>
      <c r="GD30" s="281"/>
      <c r="GE30" s="281"/>
      <c r="GF30" s="281"/>
      <c r="GG30" s="281"/>
      <c r="GH30" s="281"/>
      <c r="GI30" s="281"/>
      <c r="GJ30" s="281"/>
      <c r="GK30" s="281"/>
      <c r="GL30" s="281"/>
      <c r="GM30" s="281"/>
      <c r="GN30" s="281"/>
      <c r="GO30" s="281"/>
      <c r="GP30" s="281"/>
      <c r="GQ30" s="281"/>
      <c r="GR30" s="281"/>
      <c r="GS30" s="281"/>
      <c r="GT30" s="281"/>
      <c r="GU30" s="281"/>
      <c r="GV30" s="281"/>
      <c r="GW30" s="281"/>
      <c r="GX30" s="281"/>
      <c r="GY30" s="281"/>
      <c r="GZ30" s="281"/>
      <c r="HA30" s="281"/>
      <c r="HB30" s="281"/>
      <c r="HC30" s="281"/>
      <c r="HD30" s="281"/>
      <c r="HE30" s="281"/>
      <c r="HF30" s="281"/>
      <c r="HG30" s="281"/>
      <c r="HH30" s="281"/>
      <c r="HI30" s="281"/>
      <c r="HJ30" s="281"/>
      <c r="HK30" s="281"/>
      <c r="HL30" s="281"/>
      <c r="HM30" s="281"/>
      <c r="HN30" s="281"/>
      <c r="HO30" s="281"/>
      <c r="HP30" s="281"/>
      <c r="HQ30" s="281"/>
      <c r="HR30" s="281"/>
      <c r="HS30" s="281"/>
      <c r="HT30" s="281"/>
      <c r="HU30" s="281"/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  <c r="IF30" s="281"/>
      <c r="IG30" s="281"/>
      <c r="IH30" s="281"/>
      <c r="II30" s="281"/>
      <c r="IJ30" s="281"/>
      <c r="IK30" s="281"/>
      <c r="IL30" s="281"/>
      <c r="IM30" s="281"/>
      <c r="IN30" s="281"/>
      <c r="IO30" s="281"/>
      <c r="IP30" s="281"/>
      <c r="IQ30" s="281"/>
      <c r="IR30" s="281"/>
      <c r="IS30" s="281"/>
      <c r="IT30" s="281"/>
      <c r="IU30" s="281"/>
      <c r="IV30" s="281"/>
    </row>
    <row r="31" spans="1:256" ht="17.25">
      <c r="A31" s="290" t="s">
        <v>270</v>
      </c>
      <c r="B31" s="298">
        <v>0</v>
      </c>
      <c r="C31" s="298">
        <v>0</v>
      </c>
      <c r="D31" s="288"/>
      <c r="E31" s="293"/>
      <c r="F31" s="289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1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1"/>
      <c r="ET31" s="281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  <c r="FF31" s="281"/>
      <c r="FG31" s="281"/>
      <c r="FH31" s="281"/>
      <c r="FI31" s="281"/>
      <c r="FJ31" s="281"/>
      <c r="FK31" s="281"/>
      <c r="FL31" s="281"/>
      <c r="FM31" s="281"/>
      <c r="FN31" s="281"/>
      <c r="FO31" s="281"/>
      <c r="FP31" s="281"/>
      <c r="FQ31" s="281"/>
      <c r="FR31" s="281"/>
      <c r="FS31" s="281"/>
      <c r="FT31" s="281"/>
      <c r="FU31" s="281"/>
      <c r="FV31" s="281"/>
      <c r="FW31" s="281"/>
      <c r="FX31" s="281"/>
      <c r="FY31" s="281"/>
      <c r="FZ31" s="281"/>
      <c r="GA31" s="281"/>
      <c r="GB31" s="281"/>
      <c r="GC31" s="281"/>
      <c r="GD31" s="281"/>
      <c r="GE31" s="281"/>
      <c r="GF31" s="281"/>
      <c r="GG31" s="281"/>
      <c r="GH31" s="281"/>
      <c r="GI31" s="281"/>
      <c r="GJ31" s="281"/>
      <c r="GK31" s="281"/>
      <c r="GL31" s="281"/>
      <c r="GM31" s="281"/>
      <c r="GN31" s="281"/>
      <c r="GO31" s="281"/>
      <c r="GP31" s="281"/>
      <c r="GQ31" s="281"/>
      <c r="GR31" s="281"/>
      <c r="GS31" s="281"/>
      <c r="GT31" s="281"/>
      <c r="GU31" s="281"/>
      <c r="GV31" s="281"/>
      <c r="GW31" s="281"/>
      <c r="GX31" s="281"/>
      <c r="GY31" s="281"/>
      <c r="GZ31" s="281"/>
      <c r="HA31" s="281"/>
      <c r="HB31" s="281"/>
      <c r="HC31" s="281"/>
      <c r="HD31" s="281"/>
      <c r="HE31" s="281"/>
      <c r="HF31" s="281"/>
      <c r="HG31" s="281"/>
      <c r="HH31" s="281"/>
      <c r="HI31" s="281"/>
      <c r="HJ31" s="281"/>
      <c r="HK31" s="281"/>
      <c r="HL31" s="281"/>
      <c r="HM31" s="281"/>
      <c r="HN31" s="281"/>
      <c r="HO31" s="281"/>
      <c r="HP31" s="281"/>
      <c r="HQ31" s="281"/>
      <c r="HR31" s="281"/>
      <c r="HS31" s="281"/>
      <c r="HT31" s="281"/>
      <c r="HU31" s="281"/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  <c r="IF31" s="281"/>
      <c r="IG31" s="281"/>
      <c r="IH31" s="281"/>
      <c r="II31" s="281"/>
      <c r="IJ31" s="281"/>
      <c r="IK31" s="281"/>
      <c r="IL31" s="281"/>
      <c r="IM31" s="281"/>
      <c r="IN31" s="281"/>
      <c r="IO31" s="281"/>
      <c r="IP31" s="281"/>
      <c r="IQ31" s="281"/>
      <c r="IR31" s="281"/>
      <c r="IS31" s="281"/>
      <c r="IT31" s="281"/>
      <c r="IU31" s="281"/>
      <c r="IV31" s="281"/>
    </row>
    <row r="32" spans="1:256" ht="17.25">
      <c r="A32" s="290" t="s">
        <v>271</v>
      </c>
      <c r="B32" s="298">
        <v>0</v>
      </c>
      <c r="C32" s="298">
        <v>0</v>
      </c>
      <c r="D32" s="288"/>
      <c r="E32" s="293"/>
      <c r="F32" s="289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  <c r="EC32" s="281"/>
      <c r="ED32" s="281"/>
      <c r="EE32" s="281"/>
      <c r="EF32" s="281"/>
      <c r="EG32" s="281"/>
      <c r="EH32" s="281"/>
      <c r="EI32" s="281"/>
      <c r="EJ32" s="281"/>
      <c r="EK32" s="281"/>
      <c r="EL32" s="281"/>
      <c r="EM32" s="281"/>
      <c r="EN32" s="281"/>
      <c r="EO32" s="281"/>
      <c r="EP32" s="281"/>
      <c r="EQ32" s="281"/>
      <c r="ER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1"/>
      <c r="FC32" s="281"/>
      <c r="FD32" s="281"/>
      <c r="FE32" s="281"/>
      <c r="FF32" s="281"/>
      <c r="FG32" s="281"/>
      <c r="FH32" s="281"/>
      <c r="FI32" s="281"/>
      <c r="FJ32" s="281"/>
      <c r="FK32" s="281"/>
      <c r="FL32" s="281"/>
      <c r="FM32" s="281"/>
      <c r="FN32" s="281"/>
      <c r="FO32" s="281"/>
      <c r="FP32" s="281"/>
      <c r="FQ32" s="281"/>
      <c r="FR32" s="281"/>
      <c r="FS32" s="281"/>
      <c r="FT32" s="281"/>
      <c r="FU32" s="281"/>
      <c r="FV32" s="281"/>
      <c r="FW32" s="281"/>
      <c r="FX32" s="281"/>
      <c r="FY32" s="281"/>
      <c r="FZ32" s="281"/>
      <c r="GA32" s="281"/>
      <c r="GB32" s="281"/>
      <c r="GC32" s="281"/>
      <c r="GD32" s="281"/>
      <c r="GE32" s="281"/>
      <c r="GF32" s="281"/>
      <c r="GG32" s="281"/>
      <c r="GH32" s="281"/>
      <c r="GI32" s="281"/>
      <c r="GJ32" s="281"/>
      <c r="GK32" s="281"/>
      <c r="GL32" s="281"/>
      <c r="GM32" s="281"/>
      <c r="GN32" s="281"/>
      <c r="GO32" s="281"/>
      <c r="GP32" s="281"/>
      <c r="GQ32" s="281"/>
      <c r="GR32" s="281"/>
      <c r="GS32" s="281"/>
      <c r="GT32" s="281"/>
      <c r="GU32" s="281"/>
      <c r="GV32" s="281"/>
      <c r="GW32" s="281"/>
      <c r="GX32" s="281"/>
      <c r="GY32" s="281"/>
      <c r="GZ32" s="281"/>
      <c r="HA32" s="281"/>
      <c r="HB32" s="281"/>
      <c r="HC32" s="281"/>
      <c r="HD32" s="281"/>
      <c r="HE32" s="281"/>
      <c r="HF32" s="281"/>
      <c r="HG32" s="281"/>
      <c r="HH32" s="281"/>
      <c r="HI32" s="281"/>
      <c r="HJ32" s="281"/>
      <c r="HK32" s="281"/>
      <c r="HL32" s="281"/>
      <c r="HM32" s="281"/>
      <c r="HN32" s="281"/>
      <c r="HO32" s="281"/>
      <c r="HP32" s="281"/>
      <c r="HQ32" s="281"/>
      <c r="HR32" s="281"/>
      <c r="HS32" s="281"/>
      <c r="HT32" s="281"/>
      <c r="HU32" s="281"/>
      <c r="HV32" s="281"/>
      <c r="HW32" s="281"/>
      <c r="HX32" s="281"/>
      <c r="HY32" s="281"/>
      <c r="HZ32" s="281"/>
      <c r="IA32" s="281"/>
      <c r="IB32" s="281"/>
      <c r="IC32" s="281"/>
      <c r="ID32" s="281"/>
      <c r="IE32" s="281"/>
      <c r="IF32" s="281"/>
      <c r="IG32" s="281"/>
      <c r="IH32" s="281"/>
      <c r="II32" s="281"/>
      <c r="IJ32" s="281"/>
      <c r="IK32" s="281"/>
      <c r="IL32" s="281"/>
      <c r="IM32" s="281"/>
      <c r="IN32" s="281"/>
      <c r="IO32" s="281"/>
      <c r="IP32" s="281"/>
      <c r="IQ32" s="281"/>
      <c r="IR32" s="281"/>
      <c r="IS32" s="281"/>
      <c r="IT32" s="281"/>
      <c r="IU32" s="281"/>
      <c r="IV32" s="281"/>
    </row>
    <row r="33" spans="1:256" ht="17.25">
      <c r="A33" s="292" t="s">
        <v>221</v>
      </c>
      <c r="B33" s="288">
        <f>SUM(B26:B32)</f>
        <v>50463451.63</v>
      </c>
      <c r="C33" s="288">
        <f>SUM(C26:C32)</f>
        <v>49957613.61</v>
      </c>
      <c r="D33" s="288">
        <f>C33-B33</f>
        <v>-505838.0200000033</v>
      </c>
      <c r="E33" s="293">
        <f>D33/B33</f>
        <v>-0.010023849016686915</v>
      </c>
      <c r="F33" s="289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C33" s="281"/>
      <c r="ED33" s="281"/>
      <c r="EE33" s="281"/>
      <c r="EF33" s="281"/>
      <c r="EG33" s="281"/>
      <c r="EH33" s="281"/>
      <c r="EI33" s="281"/>
      <c r="EJ33" s="281"/>
      <c r="EK33" s="281"/>
      <c r="EL33" s="281"/>
      <c r="EM33" s="281"/>
      <c r="EN33" s="281"/>
      <c r="EO33" s="281"/>
      <c r="EP33" s="281"/>
      <c r="EQ33" s="281"/>
      <c r="ER33" s="281"/>
      <c r="ES33" s="281"/>
      <c r="ET33" s="281"/>
      <c r="EU33" s="281"/>
      <c r="EV33" s="281"/>
      <c r="EW33" s="281"/>
      <c r="EX33" s="281"/>
      <c r="EY33" s="281"/>
      <c r="EZ33" s="281"/>
      <c r="FA33" s="281"/>
      <c r="FB33" s="281"/>
      <c r="FC33" s="281"/>
      <c r="FD33" s="281"/>
      <c r="FE33" s="281"/>
      <c r="FF33" s="281"/>
      <c r="FG33" s="281"/>
      <c r="FH33" s="281"/>
      <c r="FI33" s="281"/>
      <c r="FJ33" s="281"/>
      <c r="FK33" s="281"/>
      <c r="FL33" s="281"/>
      <c r="FM33" s="281"/>
      <c r="FN33" s="281"/>
      <c r="FO33" s="281"/>
      <c r="FP33" s="281"/>
      <c r="FQ33" s="281"/>
      <c r="FR33" s="281"/>
      <c r="FS33" s="281"/>
      <c r="FT33" s="281"/>
      <c r="FU33" s="281"/>
      <c r="FV33" s="281"/>
      <c r="FW33" s="281"/>
      <c r="FX33" s="281"/>
      <c r="FY33" s="281"/>
      <c r="FZ33" s="281"/>
      <c r="GA33" s="281"/>
      <c r="GB33" s="281"/>
      <c r="GC33" s="281"/>
      <c r="GD33" s="281"/>
      <c r="GE33" s="281"/>
      <c r="GF33" s="281"/>
      <c r="GG33" s="281"/>
      <c r="GH33" s="281"/>
      <c r="GI33" s="281"/>
      <c r="GJ33" s="281"/>
      <c r="GK33" s="281"/>
      <c r="GL33" s="281"/>
      <c r="GM33" s="281"/>
      <c r="GN33" s="281"/>
      <c r="GO33" s="281"/>
      <c r="GP33" s="281"/>
      <c r="GQ33" s="281"/>
      <c r="GR33" s="281"/>
      <c r="GS33" s="281"/>
      <c r="GT33" s="281"/>
      <c r="GU33" s="281"/>
      <c r="GV33" s="281"/>
      <c r="GW33" s="281"/>
      <c r="GX33" s="281"/>
      <c r="GY33" s="281"/>
      <c r="GZ33" s="281"/>
      <c r="HA33" s="281"/>
      <c r="HB33" s="281"/>
      <c r="HC33" s="281"/>
      <c r="HD33" s="281"/>
      <c r="HE33" s="281"/>
      <c r="HF33" s="281"/>
      <c r="HG33" s="281"/>
      <c r="HH33" s="281"/>
      <c r="HI33" s="281"/>
      <c r="HJ33" s="281"/>
      <c r="HK33" s="281"/>
      <c r="HL33" s="281"/>
      <c r="HM33" s="281"/>
      <c r="HN33" s="281"/>
      <c r="HO33" s="281"/>
      <c r="HP33" s="281"/>
      <c r="HQ33" s="281"/>
      <c r="HR33" s="281"/>
      <c r="HS33" s="281"/>
      <c r="HT33" s="281"/>
      <c r="HU33" s="281"/>
      <c r="HV33" s="281"/>
      <c r="HW33" s="281"/>
      <c r="HX33" s="281"/>
      <c r="HY33" s="281"/>
      <c r="HZ33" s="281"/>
      <c r="IA33" s="281"/>
      <c r="IB33" s="281"/>
      <c r="IC33" s="281"/>
      <c r="ID33" s="281"/>
      <c r="IE33" s="281"/>
      <c r="IF33" s="281"/>
      <c r="IG33" s="281"/>
      <c r="IH33" s="281"/>
      <c r="II33" s="281"/>
      <c r="IJ33" s="281"/>
      <c r="IK33" s="281"/>
      <c r="IL33" s="281"/>
      <c r="IM33" s="281"/>
      <c r="IN33" s="281"/>
      <c r="IO33" s="281"/>
      <c r="IP33" s="281"/>
      <c r="IQ33" s="281"/>
      <c r="IR33" s="281"/>
      <c r="IS33" s="281"/>
      <c r="IT33" s="281"/>
      <c r="IU33" s="281"/>
      <c r="IV33" s="281"/>
    </row>
    <row r="34" spans="1:256" ht="17.25">
      <c r="A34" s="294" t="s">
        <v>272</v>
      </c>
      <c r="B34" s="295"/>
      <c r="C34" s="295"/>
      <c r="D34" s="295"/>
      <c r="E34" s="296"/>
      <c r="F34" s="289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281"/>
      <c r="FG34" s="281"/>
      <c r="FH34" s="281"/>
      <c r="FI34" s="281"/>
      <c r="FJ34" s="281"/>
      <c r="FK34" s="281"/>
      <c r="FL34" s="281"/>
      <c r="FM34" s="281"/>
      <c r="FN34" s="281"/>
      <c r="FO34" s="281"/>
      <c r="FP34" s="281"/>
      <c r="FQ34" s="281"/>
      <c r="FR34" s="281"/>
      <c r="FS34" s="281"/>
      <c r="FT34" s="281"/>
      <c r="FU34" s="281"/>
      <c r="FV34" s="281"/>
      <c r="FW34" s="281"/>
      <c r="FX34" s="281"/>
      <c r="FY34" s="281"/>
      <c r="FZ34" s="281"/>
      <c r="GA34" s="281"/>
      <c r="GB34" s="281"/>
      <c r="GC34" s="281"/>
      <c r="GD34" s="281"/>
      <c r="GE34" s="281"/>
      <c r="GF34" s="281"/>
      <c r="GG34" s="281"/>
      <c r="GH34" s="281"/>
      <c r="GI34" s="281"/>
      <c r="GJ34" s="281"/>
      <c r="GK34" s="281"/>
      <c r="GL34" s="281"/>
      <c r="GM34" s="281"/>
      <c r="GN34" s="281"/>
      <c r="GO34" s="281"/>
      <c r="GP34" s="281"/>
      <c r="GQ34" s="281"/>
      <c r="GR34" s="281"/>
      <c r="GS34" s="281"/>
      <c r="GT34" s="281"/>
      <c r="GU34" s="281"/>
      <c r="GV34" s="281"/>
      <c r="GW34" s="281"/>
      <c r="GX34" s="281"/>
      <c r="GY34" s="281"/>
      <c r="GZ34" s="281"/>
      <c r="HA34" s="281"/>
      <c r="HB34" s="281"/>
      <c r="HC34" s="281"/>
      <c r="HD34" s="281"/>
      <c r="HE34" s="281"/>
      <c r="HF34" s="281"/>
      <c r="HG34" s="281"/>
      <c r="HH34" s="281"/>
      <c r="HI34" s="281"/>
      <c r="HJ34" s="281"/>
      <c r="HK34" s="281"/>
      <c r="HL34" s="281"/>
      <c r="HM34" s="281"/>
      <c r="HN34" s="281"/>
      <c r="HO34" s="281"/>
      <c r="HP34" s="281"/>
      <c r="HQ34" s="281"/>
      <c r="HR34" s="281"/>
      <c r="HS34" s="281"/>
      <c r="HT34" s="281"/>
      <c r="HU34" s="281"/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  <c r="IF34" s="281"/>
      <c r="IG34" s="281"/>
      <c r="IH34" s="281"/>
      <c r="II34" s="281"/>
      <c r="IJ34" s="281"/>
      <c r="IK34" s="281"/>
      <c r="IL34" s="281"/>
      <c r="IM34" s="281"/>
      <c r="IN34" s="281"/>
      <c r="IO34" s="281"/>
      <c r="IP34" s="281"/>
      <c r="IQ34" s="281"/>
      <c r="IR34" s="281"/>
      <c r="IS34" s="281"/>
      <c r="IT34" s="281"/>
      <c r="IU34" s="281"/>
      <c r="IV34" s="281"/>
    </row>
    <row r="35" spans="1:256" ht="17.25">
      <c r="A35" s="290" t="s">
        <v>273</v>
      </c>
      <c r="B35" s="291">
        <v>3945382.3</v>
      </c>
      <c r="C35" s="291">
        <v>3987657.14</v>
      </c>
      <c r="D35" s="290"/>
      <c r="E35" s="297"/>
      <c r="F35" s="289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1"/>
      <c r="FL35" s="281"/>
      <c r="FM35" s="281"/>
      <c r="FN35" s="281"/>
      <c r="FO35" s="281"/>
      <c r="FP35" s="281"/>
      <c r="FQ35" s="281"/>
      <c r="FR35" s="281"/>
      <c r="FS35" s="281"/>
      <c r="FT35" s="281"/>
      <c r="FU35" s="281"/>
      <c r="FV35" s="281"/>
      <c r="FW35" s="281"/>
      <c r="FX35" s="281"/>
      <c r="FY35" s="281"/>
      <c r="FZ35" s="281"/>
      <c r="GA35" s="281"/>
      <c r="GB35" s="281"/>
      <c r="GC35" s="281"/>
      <c r="GD35" s="281"/>
      <c r="GE35" s="281"/>
      <c r="GF35" s="281"/>
      <c r="GG35" s="281"/>
      <c r="GH35" s="281"/>
      <c r="GI35" s="281"/>
      <c r="GJ35" s="281"/>
      <c r="GK35" s="281"/>
      <c r="GL35" s="281"/>
      <c r="GM35" s="281"/>
      <c r="GN35" s="281"/>
      <c r="GO35" s="281"/>
      <c r="GP35" s="281"/>
      <c r="GQ35" s="281"/>
      <c r="GR35" s="281"/>
      <c r="GS35" s="281"/>
      <c r="GT35" s="281"/>
      <c r="GU35" s="281"/>
      <c r="GV35" s="281"/>
      <c r="GW35" s="281"/>
      <c r="GX35" s="281"/>
      <c r="GY35" s="281"/>
      <c r="GZ35" s="281"/>
      <c r="HA35" s="281"/>
      <c r="HB35" s="281"/>
      <c r="HC35" s="281"/>
      <c r="HD35" s="281"/>
      <c r="HE35" s="281"/>
      <c r="HF35" s="281"/>
      <c r="HG35" s="281"/>
      <c r="HH35" s="281"/>
      <c r="HI35" s="281"/>
      <c r="HJ35" s="281"/>
      <c r="HK35" s="281"/>
      <c r="HL35" s="281"/>
      <c r="HM35" s="281"/>
      <c r="HN35" s="281"/>
      <c r="HO35" s="281"/>
      <c r="HP35" s="281"/>
      <c r="HQ35" s="281"/>
      <c r="HR35" s="281"/>
      <c r="HS35" s="281"/>
      <c r="HT35" s="281"/>
      <c r="HU35" s="281"/>
      <c r="HV35" s="281"/>
      <c r="HW35" s="281"/>
      <c r="HX35" s="281"/>
      <c r="HY35" s="281"/>
      <c r="HZ35" s="281"/>
      <c r="IA35" s="281"/>
      <c r="IB35" s="281"/>
      <c r="IC35" s="281"/>
      <c r="ID35" s="281"/>
      <c r="IE35" s="281"/>
      <c r="IF35" s="281"/>
      <c r="IG35" s="281"/>
      <c r="IH35" s="281"/>
      <c r="II35" s="281"/>
      <c r="IJ35" s="281"/>
      <c r="IK35" s="281"/>
      <c r="IL35" s="281"/>
      <c r="IM35" s="281"/>
      <c r="IN35" s="281"/>
      <c r="IO35" s="281"/>
      <c r="IP35" s="281"/>
      <c r="IQ35" s="281"/>
      <c r="IR35" s="281"/>
      <c r="IS35" s="281"/>
      <c r="IT35" s="281"/>
      <c r="IU35" s="281"/>
      <c r="IV35" s="281"/>
    </row>
    <row r="36" spans="1:256" ht="17.25">
      <c r="A36" s="290" t="s">
        <v>274</v>
      </c>
      <c r="B36" s="298">
        <v>1232.3</v>
      </c>
      <c r="C36" s="298">
        <v>10964.75</v>
      </c>
      <c r="D36" s="288"/>
      <c r="E36" s="293"/>
      <c r="F36" s="289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1"/>
      <c r="EW36" s="281"/>
      <c r="EX36" s="281"/>
      <c r="EY36" s="281"/>
      <c r="EZ36" s="281"/>
      <c r="FA36" s="281"/>
      <c r="FB36" s="281"/>
      <c r="FC36" s="281"/>
      <c r="FD36" s="281"/>
      <c r="FE36" s="281"/>
      <c r="FF36" s="281"/>
      <c r="FG36" s="281"/>
      <c r="FH36" s="281"/>
      <c r="FI36" s="281"/>
      <c r="FJ36" s="281"/>
      <c r="FK36" s="281"/>
      <c r="FL36" s="281"/>
      <c r="FM36" s="281"/>
      <c r="FN36" s="281"/>
      <c r="FO36" s="281"/>
      <c r="FP36" s="281"/>
      <c r="FQ36" s="281"/>
      <c r="FR36" s="281"/>
      <c r="FS36" s="281"/>
      <c r="FT36" s="281"/>
      <c r="FU36" s="281"/>
      <c r="FV36" s="281"/>
      <c r="FW36" s="281"/>
      <c r="FX36" s="281"/>
      <c r="FY36" s="281"/>
      <c r="FZ36" s="281"/>
      <c r="GA36" s="281"/>
      <c r="GB36" s="281"/>
      <c r="GC36" s="281"/>
      <c r="GD36" s="281"/>
      <c r="GE36" s="281"/>
      <c r="GF36" s="281"/>
      <c r="GG36" s="281"/>
      <c r="GH36" s="281"/>
      <c r="GI36" s="281"/>
      <c r="GJ36" s="281"/>
      <c r="GK36" s="281"/>
      <c r="GL36" s="281"/>
      <c r="GM36" s="281"/>
      <c r="GN36" s="281"/>
      <c r="GO36" s="281"/>
      <c r="GP36" s="281"/>
      <c r="GQ36" s="281"/>
      <c r="GR36" s="281"/>
      <c r="GS36" s="281"/>
      <c r="GT36" s="281"/>
      <c r="GU36" s="281"/>
      <c r="GV36" s="281"/>
      <c r="GW36" s="281"/>
      <c r="GX36" s="281"/>
      <c r="GY36" s="281"/>
      <c r="GZ36" s="281"/>
      <c r="HA36" s="281"/>
      <c r="HB36" s="281"/>
      <c r="HC36" s="281"/>
      <c r="HD36" s="281"/>
      <c r="HE36" s="281"/>
      <c r="HF36" s="281"/>
      <c r="HG36" s="281"/>
      <c r="HH36" s="281"/>
      <c r="HI36" s="281"/>
      <c r="HJ36" s="281"/>
      <c r="HK36" s="281"/>
      <c r="HL36" s="281"/>
      <c r="HM36" s="281"/>
      <c r="HN36" s="281"/>
      <c r="HO36" s="281"/>
      <c r="HP36" s="281"/>
      <c r="HQ36" s="281"/>
      <c r="HR36" s="281"/>
      <c r="HS36" s="281"/>
      <c r="HT36" s="281"/>
      <c r="HU36" s="281"/>
      <c r="HV36" s="281"/>
      <c r="HW36" s="281"/>
      <c r="HX36" s="281"/>
      <c r="HY36" s="281"/>
      <c r="HZ36" s="281"/>
      <c r="IA36" s="281"/>
      <c r="IB36" s="281"/>
      <c r="IC36" s="281"/>
      <c r="ID36" s="281"/>
      <c r="IE36" s="281"/>
      <c r="IF36" s="281"/>
      <c r="IG36" s="281"/>
      <c r="IH36" s="281"/>
      <c r="II36" s="281"/>
      <c r="IJ36" s="281"/>
      <c r="IK36" s="281"/>
      <c r="IL36" s="281"/>
      <c r="IM36" s="281"/>
      <c r="IN36" s="281"/>
      <c r="IO36" s="281"/>
      <c r="IP36" s="281"/>
      <c r="IQ36" s="281"/>
      <c r="IR36" s="281"/>
      <c r="IS36" s="281"/>
      <c r="IT36" s="281"/>
      <c r="IU36" s="281"/>
      <c r="IV36" s="281"/>
    </row>
    <row r="37" spans="1:256" ht="17.25">
      <c r="A37" s="290" t="s">
        <v>275</v>
      </c>
      <c r="B37" s="298">
        <v>1543245</v>
      </c>
      <c r="C37" s="298">
        <v>1545876.84</v>
      </c>
      <c r="D37" s="288"/>
      <c r="E37" s="293"/>
      <c r="F37" s="289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281"/>
      <c r="EL37" s="281"/>
      <c r="EM37" s="281"/>
      <c r="EN37" s="281"/>
      <c r="EO37" s="281"/>
      <c r="EP37" s="281"/>
      <c r="EQ37" s="281"/>
      <c r="ER37" s="281"/>
      <c r="ES37" s="281"/>
      <c r="ET37" s="281"/>
      <c r="EU37" s="281"/>
      <c r="EV37" s="281"/>
      <c r="EW37" s="281"/>
      <c r="EX37" s="281"/>
      <c r="EY37" s="281"/>
      <c r="EZ37" s="281"/>
      <c r="FA37" s="281"/>
      <c r="FB37" s="281"/>
      <c r="FC37" s="281"/>
      <c r="FD37" s="281"/>
      <c r="FE37" s="281"/>
      <c r="FF37" s="281"/>
      <c r="FG37" s="281"/>
      <c r="FH37" s="281"/>
      <c r="FI37" s="281"/>
      <c r="FJ37" s="281"/>
      <c r="FK37" s="281"/>
      <c r="FL37" s="281"/>
      <c r="FM37" s="281"/>
      <c r="FN37" s="281"/>
      <c r="FO37" s="281"/>
      <c r="FP37" s="281"/>
      <c r="FQ37" s="281"/>
      <c r="FR37" s="281"/>
      <c r="FS37" s="281"/>
      <c r="FT37" s="281"/>
      <c r="FU37" s="281"/>
      <c r="FV37" s="281"/>
      <c r="FW37" s="281"/>
      <c r="FX37" s="281"/>
      <c r="FY37" s="281"/>
      <c r="FZ37" s="281"/>
      <c r="GA37" s="281"/>
      <c r="GB37" s="281"/>
      <c r="GC37" s="281"/>
      <c r="GD37" s="281"/>
      <c r="GE37" s="281"/>
      <c r="GF37" s="281"/>
      <c r="GG37" s="281"/>
      <c r="GH37" s="281"/>
      <c r="GI37" s="281"/>
      <c r="GJ37" s="281"/>
      <c r="GK37" s="281"/>
      <c r="GL37" s="281"/>
      <c r="GM37" s="281"/>
      <c r="GN37" s="281"/>
      <c r="GO37" s="281"/>
      <c r="GP37" s="281"/>
      <c r="GQ37" s="281"/>
      <c r="GR37" s="281"/>
      <c r="GS37" s="281"/>
      <c r="GT37" s="281"/>
      <c r="GU37" s="281"/>
      <c r="GV37" s="281"/>
      <c r="GW37" s="281"/>
      <c r="GX37" s="281"/>
      <c r="GY37" s="281"/>
      <c r="GZ37" s="281"/>
      <c r="HA37" s="281"/>
      <c r="HB37" s="281"/>
      <c r="HC37" s="281"/>
      <c r="HD37" s="281"/>
      <c r="HE37" s="281"/>
      <c r="HF37" s="281"/>
      <c r="HG37" s="281"/>
      <c r="HH37" s="281"/>
      <c r="HI37" s="281"/>
      <c r="HJ37" s="281"/>
      <c r="HK37" s="281"/>
      <c r="HL37" s="281"/>
      <c r="HM37" s="281"/>
      <c r="HN37" s="281"/>
      <c r="HO37" s="281"/>
      <c r="HP37" s="281"/>
      <c r="HQ37" s="281"/>
      <c r="HR37" s="281"/>
      <c r="HS37" s="281"/>
      <c r="HT37" s="281"/>
      <c r="HU37" s="281"/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  <c r="IF37" s="281"/>
      <c r="IG37" s="281"/>
      <c r="IH37" s="281"/>
      <c r="II37" s="281"/>
      <c r="IJ37" s="281"/>
      <c r="IK37" s="281"/>
      <c r="IL37" s="281"/>
      <c r="IM37" s="281"/>
      <c r="IN37" s="281"/>
      <c r="IO37" s="281"/>
      <c r="IP37" s="281"/>
      <c r="IQ37" s="281"/>
      <c r="IR37" s="281"/>
      <c r="IS37" s="281"/>
      <c r="IT37" s="281"/>
      <c r="IU37" s="281"/>
      <c r="IV37" s="281"/>
    </row>
    <row r="38" spans="1:256" ht="17.25">
      <c r="A38" s="292" t="s">
        <v>221</v>
      </c>
      <c r="B38" s="288">
        <f>SUM(B35:B37)</f>
        <v>5489859.6</v>
      </c>
      <c r="C38" s="288">
        <f>SUM(C35:C37)</f>
        <v>5544498.73</v>
      </c>
      <c r="D38" s="288">
        <f>C38-B38</f>
        <v>54639.13000000082</v>
      </c>
      <c r="E38" s="293">
        <f>D38/B38</f>
        <v>0.009952737224828267</v>
      </c>
      <c r="F38" s="289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1"/>
      <c r="EW38" s="281"/>
      <c r="EX38" s="281"/>
      <c r="EY38" s="281"/>
      <c r="EZ38" s="281"/>
      <c r="FA38" s="281"/>
      <c r="FB38" s="281"/>
      <c r="FC38" s="281"/>
      <c r="FD38" s="281"/>
      <c r="FE38" s="281"/>
      <c r="FF38" s="281"/>
      <c r="FG38" s="281"/>
      <c r="FH38" s="281"/>
      <c r="FI38" s="281"/>
      <c r="FJ38" s="281"/>
      <c r="FK38" s="281"/>
      <c r="FL38" s="281"/>
      <c r="FM38" s="281"/>
      <c r="FN38" s="281"/>
      <c r="FO38" s="281"/>
      <c r="FP38" s="281"/>
      <c r="FQ38" s="281"/>
      <c r="FR38" s="281"/>
      <c r="FS38" s="281"/>
      <c r="FT38" s="281"/>
      <c r="FU38" s="281"/>
      <c r="FV38" s="281"/>
      <c r="FW38" s="281"/>
      <c r="FX38" s="281"/>
      <c r="FY38" s="281"/>
      <c r="FZ38" s="281"/>
      <c r="GA38" s="281"/>
      <c r="GB38" s="281"/>
      <c r="GC38" s="281"/>
      <c r="GD38" s="281"/>
      <c r="GE38" s="281"/>
      <c r="GF38" s="281"/>
      <c r="GG38" s="281"/>
      <c r="GH38" s="281"/>
      <c r="GI38" s="281"/>
      <c r="GJ38" s="281"/>
      <c r="GK38" s="281"/>
      <c r="GL38" s="281"/>
      <c r="GM38" s="281"/>
      <c r="GN38" s="281"/>
      <c r="GO38" s="281"/>
      <c r="GP38" s="281"/>
      <c r="GQ38" s="281"/>
      <c r="GR38" s="281"/>
      <c r="GS38" s="281"/>
      <c r="GT38" s="281"/>
      <c r="GU38" s="281"/>
      <c r="GV38" s="281"/>
      <c r="GW38" s="281"/>
      <c r="GX38" s="281"/>
      <c r="GY38" s="281"/>
      <c r="GZ38" s="281"/>
      <c r="HA38" s="281"/>
      <c r="HB38" s="281"/>
      <c r="HC38" s="281"/>
      <c r="HD38" s="281"/>
      <c r="HE38" s="281"/>
      <c r="HF38" s="281"/>
      <c r="HG38" s="281"/>
      <c r="HH38" s="281"/>
      <c r="HI38" s="281"/>
      <c r="HJ38" s="281"/>
      <c r="HK38" s="281"/>
      <c r="HL38" s="281"/>
      <c r="HM38" s="281"/>
      <c r="HN38" s="281"/>
      <c r="HO38" s="281"/>
      <c r="HP38" s="281"/>
      <c r="HQ38" s="281"/>
      <c r="HR38" s="281"/>
      <c r="HS38" s="281"/>
      <c r="HT38" s="281"/>
      <c r="HU38" s="281"/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  <c r="IF38" s="281"/>
      <c r="IG38" s="281"/>
      <c r="IH38" s="281"/>
      <c r="II38" s="281"/>
      <c r="IJ38" s="281"/>
      <c r="IK38" s="281"/>
      <c r="IL38" s="281"/>
      <c r="IM38" s="281"/>
      <c r="IN38" s="281"/>
      <c r="IO38" s="281"/>
      <c r="IP38" s="281"/>
      <c r="IQ38" s="281"/>
      <c r="IR38" s="281"/>
      <c r="IS38" s="281"/>
      <c r="IT38" s="281"/>
      <c r="IU38" s="281"/>
      <c r="IV38" s="281"/>
    </row>
    <row r="39" spans="1:256" ht="17.25">
      <c r="A39" s="294" t="s">
        <v>276</v>
      </c>
      <c r="B39" s="295"/>
      <c r="C39" s="295"/>
      <c r="D39" s="295"/>
      <c r="E39" s="296"/>
      <c r="F39" s="289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1"/>
      <c r="EW39" s="281"/>
      <c r="EX39" s="281"/>
      <c r="EY39" s="281"/>
      <c r="EZ39" s="281"/>
      <c r="FA39" s="281"/>
      <c r="FB39" s="281"/>
      <c r="FC39" s="281"/>
      <c r="FD39" s="281"/>
      <c r="FE39" s="281"/>
      <c r="FF39" s="281"/>
      <c r="FG39" s="281"/>
      <c r="FH39" s="281"/>
      <c r="FI39" s="281"/>
      <c r="FJ39" s="281"/>
      <c r="FK39" s="281"/>
      <c r="FL39" s="281"/>
      <c r="FM39" s="281"/>
      <c r="FN39" s="281"/>
      <c r="FO39" s="281"/>
      <c r="FP39" s="281"/>
      <c r="FQ39" s="281"/>
      <c r="FR39" s="281"/>
      <c r="FS39" s="281"/>
      <c r="FT39" s="281"/>
      <c r="FU39" s="281"/>
      <c r="FV39" s="281"/>
      <c r="FW39" s="281"/>
      <c r="FX39" s="281"/>
      <c r="FY39" s="281"/>
      <c r="FZ39" s="281"/>
      <c r="GA39" s="281"/>
      <c r="GB39" s="281"/>
      <c r="GC39" s="281"/>
      <c r="GD39" s="281"/>
      <c r="GE39" s="281"/>
      <c r="GF39" s="281"/>
      <c r="GG39" s="281"/>
      <c r="GH39" s="281"/>
      <c r="GI39" s="281"/>
      <c r="GJ39" s="281"/>
      <c r="GK39" s="281"/>
      <c r="GL39" s="281"/>
      <c r="GM39" s="281"/>
      <c r="GN39" s="281"/>
      <c r="GO39" s="281"/>
      <c r="GP39" s="281"/>
      <c r="GQ39" s="281"/>
      <c r="GR39" s="281"/>
      <c r="GS39" s="281"/>
      <c r="GT39" s="281"/>
      <c r="GU39" s="281"/>
      <c r="GV39" s="281"/>
      <c r="GW39" s="281"/>
      <c r="GX39" s="281"/>
      <c r="GY39" s="281"/>
      <c r="GZ39" s="281"/>
      <c r="HA39" s="281"/>
      <c r="HB39" s="281"/>
      <c r="HC39" s="281"/>
      <c r="HD39" s="281"/>
      <c r="HE39" s="281"/>
      <c r="HF39" s="281"/>
      <c r="HG39" s="281"/>
      <c r="HH39" s="281"/>
      <c r="HI39" s="281"/>
      <c r="HJ39" s="281"/>
      <c r="HK39" s="281"/>
      <c r="HL39" s="281"/>
      <c r="HM39" s="281"/>
      <c r="HN39" s="281"/>
      <c r="HO39" s="281"/>
      <c r="HP39" s="281"/>
      <c r="HQ39" s="281"/>
      <c r="HR39" s="281"/>
      <c r="HS39" s="281"/>
      <c r="HT39" s="281"/>
      <c r="HU39" s="281"/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  <c r="IF39" s="281"/>
      <c r="IG39" s="281"/>
      <c r="IH39" s="281"/>
      <c r="II39" s="281"/>
      <c r="IJ39" s="281"/>
      <c r="IK39" s="281"/>
      <c r="IL39" s="281"/>
      <c r="IM39" s="281"/>
      <c r="IN39" s="281"/>
      <c r="IO39" s="281"/>
      <c r="IP39" s="281"/>
      <c r="IQ39" s="281"/>
      <c r="IR39" s="281"/>
      <c r="IS39" s="281"/>
      <c r="IT39" s="281"/>
      <c r="IU39" s="281"/>
      <c r="IV39" s="281"/>
    </row>
    <row r="40" spans="1:256" ht="17.25">
      <c r="A40" s="290" t="s">
        <v>277</v>
      </c>
      <c r="B40" s="291">
        <v>7291827.44</v>
      </c>
      <c r="C40" s="291">
        <v>6994535.43</v>
      </c>
      <c r="D40" s="290"/>
      <c r="E40" s="297"/>
      <c r="F40" s="289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  <c r="IV40" s="281"/>
    </row>
    <row r="41" spans="1:256" ht="17.25">
      <c r="A41" s="290" t="s">
        <v>278</v>
      </c>
      <c r="B41" s="298">
        <v>586864.2</v>
      </c>
      <c r="C41" s="298">
        <v>573164.87</v>
      </c>
      <c r="D41" s="288"/>
      <c r="E41" s="293"/>
      <c r="F41" s="289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1"/>
      <c r="EK41" s="281"/>
      <c r="EL41" s="281"/>
      <c r="EM41" s="281"/>
      <c r="EN41" s="281"/>
      <c r="EO41" s="281"/>
      <c r="EP41" s="281"/>
      <c r="EQ41" s="281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  <c r="FF41" s="281"/>
      <c r="FG41" s="281"/>
      <c r="FH41" s="281"/>
      <c r="FI41" s="281"/>
      <c r="FJ41" s="281"/>
      <c r="FK41" s="281"/>
      <c r="FL41" s="281"/>
      <c r="FM41" s="281"/>
      <c r="FN41" s="281"/>
      <c r="FO41" s="281"/>
      <c r="FP41" s="281"/>
      <c r="FQ41" s="281"/>
      <c r="FR41" s="281"/>
      <c r="FS41" s="281"/>
      <c r="FT41" s="281"/>
      <c r="FU41" s="281"/>
      <c r="FV41" s="281"/>
      <c r="FW41" s="281"/>
      <c r="FX41" s="281"/>
      <c r="FY41" s="281"/>
      <c r="FZ41" s="281"/>
      <c r="GA41" s="281"/>
      <c r="GB41" s="281"/>
      <c r="GC41" s="281"/>
      <c r="GD41" s="281"/>
      <c r="GE41" s="281"/>
      <c r="GF41" s="281"/>
      <c r="GG41" s="281"/>
      <c r="GH41" s="281"/>
      <c r="GI41" s="281"/>
      <c r="GJ41" s="281"/>
      <c r="GK41" s="281"/>
      <c r="GL41" s="281"/>
      <c r="GM41" s="281"/>
      <c r="GN41" s="281"/>
      <c r="GO41" s="281"/>
      <c r="GP41" s="281"/>
      <c r="GQ41" s="281"/>
      <c r="GR41" s="281"/>
      <c r="GS41" s="281"/>
      <c r="GT41" s="281"/>
      <c r="GU41" s="281"/>
      <c r="GV41" s="281"/>
      <c r="GW41" s="281"/>
      <c r="GX41" s="281"/>
      <c r="GY41" s="281"/>
      <c r="GZ41" s="281"/>
      <c r="HA41" s="281"/>
      <c r="HB41" s="281"/>
      <c r="HC41" s="281"/>
      <c r="HD41" s="281"/>
      <c r="HE41" s="281"/>
      <c r="HF41" s="281"/>
      <c r="HG41" s="281"/>
      <c r="HH41" s="281"/>
      <c r="HI41" s="281"/>
      <c r="HJ41" s="281"/>
      <c r="HK41" s="281"/>
      <c r="HL41" s="281"/>
      <c r="HM41" s="281"/>
      <c r="HN41" s="281"/>
      <c r="HO41" s="281"/>
      <c r="HP41" s="281"/>
      <c r="HQ41" s="281"/>
      <c r="HR41" s="281"/>
      <c r="HS41" s="281"/>
      <c r="HT41" s="281"/>
      <c r="HU41" s="281"/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  <c r="IF41" s="281"/>
      <c r="IG41" s="281"/>
      <c r="IH41" s="281"/>
      <c r="II41" s="281"/>
      <c r="IJ41" s="281"/>
      <c r="IK41" s="281"/>
      <c r="IL41" s="281"/>
      <c r="IM41" s="281"/>
      <c r="IN41" s="281"/>
      <c r="IO41" s="281"/>
      <c r="IP41" s="281"/>
      <c r="IQ41" s="281"/>
      <c r="IR41" s="281"/>
      <c r="IS41" s="281"/>
      <c r="IT41" s="281"/>
      <c r="IU41" s="281"/>
      <c r="IV41" s="281"/>
    </row>
    <row r="42" spans="1:256" ht="17.25">
      <c r="A42" s="290" t="s">
        <v>279</v>
      </c>
      <c r="B42" s="298">
        <v>28776.4</v>
      </c>
      <c r="C42" s="298">
        <v>27443.9</v>
      </c>
      <c r="D42" s="288"/>
      <c r="E42" s="293"/>
      <c r="F42" s="289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  <c r="EC42" s="281"/>
      <c r="ED42" s="281"/>
      <c r="EE42" s="281"/>
      <c r="EF42" s="281"/>
      <c r="EG42" s="281"/>
      <c r="EH42" s="281"/>
      <c r="EI42" s="281"/>
      <c r="EJ42" s="281"/>
      <c r="EK42" s="281"/>
      <c r="EL42" s="281"/>
      <c r="EM42" s="281"/>
      <c r="EN42" s="281"/>
      <c r="EO42" s="281"/>
      <c r="EP42" s="281"/>
      <c r="EQ42" s="281"/>
      <c r="ER42" s="281"/>
      <c r="ES42" s="281"/>
      <c r="ET42" s="281"/>
      <c r="EU42" s="281"/>
      <c r="EV42" s="281"/>
      <c r="EW42" s="281"/>
      <c r="EX42" s="281"/>
      <c r="EY42" s="281"/>
      <c r="EZ42" s="281"/>
      <c r="FA42" s="281"/>
      <c r="FB42" s="281"/>
      <c r="FC42" s="281"/>
      <c r="FD42" s="281"/>
      <c r="FE42" s="281"/>
      <c r="FF42" s="281"/>
      <c r="FG42" s="281"/>
      <c r="FH42" s="281"/>
      <c r="FI42" s="281"/>
      <c r="FJ42" s="281"/>
      <c r="FK42" s="281"/>
      <c r="FL42" s="281"/>
      <c r="FM42" s="281"/>
      <c r="FN42" s="281"/>
      <c r="FO42" s="281"/>
      <c r="FP42" s="281"/>
      <c r="FQ42" s="281"/>
      <c r="FR42" s="281"/>
      <c r="FS42" s="281"/>
      <c r="FT42" s="281"/>
      <c r="FU42" s="281"/>
      <c r="FV42" s="281"/>
      <c r="FW42" s="281"/>
      <c r="FX42" s="281"/>
      <c r="FY42" s="281"/>
      <c r="FZ42" s="281"/>
      <c r="GA42" s="281"/>
      <c r="GB42" s="281"/>
      <c r="GC42" s="281"/>
      <c r="GD42" s="281"/>
      <c r="GE42" s="281"/>
      <c r="GF42" s="281"/>
      <c r="GG42" s="281"/>
      <c r="GH42" s="281"/>
      <c r="GI42" s="281"/>
      <c r="GJ42" s="281"/>
      <c r="GK42" s="281"/>
      <c r="GL42" s="281"/>
      <c r="GM42" s="281"/>
      <c r="GN42" s="281"/>
      <c r="GO42" s="281"/>
      <c r="GP42" s="281"/>
      <c r="GQ42" s="281"/>
      <c r="GR42" s="281"/>
      <c r="GS42" s="281"/>
      <c r="GT42" s="281"/>
      <c r="GU42" s="281"/>
      <c r="GV42" s="281"/>
      <c r="GW42" s="281"/>
      <c r="GX42" s="281"/>
      <c r="GY42" s="281"/>
      <c r="GZ42" s="281"/>
      <c r="HA42" s="281"/>
      <c r="HB42" s="281"/>
      <c r="HC42" s="281"/>
      <c r="HD42" s="281"/>
      <c r="HE42" s="281"/>
      <c r="HF42" s="281"/>
      <c r="HG42" s="281"/>
      <c r="HH42" s="281"/>
      <c r="HI42" s="281"/>
      <c r="HJ42" s="281"/>
      <c r="HK42" s="281"/>
      <c r="HL42" s="281"/>
      <c r="HM42" s="281"/>
      <c r="HN42" s="281"/>
      <c r="HO42" s="281"/>
      <c r="HP42" s="281"/>
      <c r="HQ42" s="281"/>
      <c r="HR42" s="281"/>
      <c r="HS42" s="281"/>
      <c r="HT42" s="281"/>
      <c r="HU42" s="281"/>
      <c r="HV42" s="281"/>
      <c r="HW42" s="281"/>
      <c r="HX42" s="281"/>
      <c r="HY42" s="281"/>
      <c r="HZ42" s="281"/>
      <c r="IA42" s="281"/>
      <c r="IB42" s="281"/>
      <c r="IC42" s="281"/>
      <c r="ID42" s="281"/>
      <c r="IE42" s="281"/>
      <c r="IF42" s="281"/>
      <c r="IG42" s="281"/>
      <c r="IH42" s="281"/>
      <c r="II42" s="281"/>
      <c r="IJ42" s="281"/>
      <c r="IK42" s="281"/>
      <c r="IL42" s="281"/>
      <c r="IM42" s="281"/>
      <c r="IN42" s="281"/>
      <c r="IO42" s="281"/>
      <c r="IP42" s="281"/>
      <c r="IQ42" s="281"/>
      <c r="IR42" s="281"/>
      <c r="IS42" s="281"/>
      <c r="IT42" s="281"/>
      <c r="IU42" s="281"/>
      <c r="IV42" s="281"/>
    </row>
    <row r="43" spans="1:256" ht="17.25">
      <c r="A43" s="290" t="s">
        <v>280</v>
      </c>
      <c r="B43" s="298">
        <v>160</v>
      </c>
      <c r="C43" s="298">
        <v>-10</v>
      </c>
      <c r="D43" s="288"/>
      <c r="E43" s="293"/>
      <c r="F43" s="289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  <c r="EC43" s="281"/>
      <c r="ED43" s="281"/>
      <c r="EE43" s="281"/>
      <c r="EF43" s="281"/>
      <c r="EG43" s="281"/>
      <c r="EH43" s="281"/>
      <c r="EI43" s="281"/>
      <c r="EJ43" s="281"/>
      <c r="EK43" s="281"/>
      <c r="EL43" s="281"/>
      <c r="EM43" s="281"/>
      <c r="EN43" s="281"/>
      <c r="EO43" s="281"/>
      <c r="EP43" s="281"/>
      <c r="EQ43" s="281"/>
      <c r="ER43" s="281"/>
      <c r="ES43" s="281"/>
      <c r="ET43" s="281"/>
      <c r="EU43" s="281"/>
      <c r="EV43" s="281"/>
      <c r="EW43" s="281"/>
      <c r="EX43" s="281"/>
      <c r="EY43" s="281"/>
      <c r="EZ43" s="281"/>
      <c r="FA43" s="281"/>
      <c r="FB43" s="281"/>
      <c r="FC43" s="281"/>
      <c r="FD43" s="281"/>
      <c r="FE43" s="281"/>
      <c r="FF43" s="281"/>
      <c r="FG43" s="281"/>
      <c r="FH43" s="281"/>
      <c r="FI43" s="281"/>
      <c r="FJ43" s="281"/>
      <c r="FK43" s="281"/>
      <c r="FL43" s="281"/>
      <c r="FM43" s="281"/>
      <c r="FN43" s="281"/>
      <c r="FO43" s="281"/>
      <c r="FP43" s="281"/>
      <c r="FQ43" s="281"/>
      <c r="FR43" s="281"/>
      <c r="FS43" s="281"/>
      <c r="FT43" s="281"/>
      <c r="FU43" s="281"/>
      <c r="FV43" s="281"/>
      <c r="FW43" s="281"/>
      <c r="FX43" s="281"/>
      <c r="FY43" s="281"/>
      <c r="FZ43" s="281"/>
      <c r="GA43" s="281"/>
      <c r="GB43" s="281"/>
      <c r="GC43" s="281"/>
      <c r="GD43" s="281"/>
      <c r="GE43" s="281"/>
      <c r="GF43" s="281"/>
      <c r="GG43" s="281"/>
      <c r="GH43" s="281"/>
      <c r="GI43" s="281"/>
      <c r="GJ43" s="281"/>
      <c r="GK43" s="281"/>
      <c r="GL43" s="281"/>
      <c r="GM43" s="281"/>
      <c r="GN43" s="281"/>
      <c r="GO43" s="281"/>
      <c r="GP43" s="281"/>
      <c r="GQ43" s="281"/>
      <c r="GR43" s="281"/>
      <c r="GS43" s="281"/>
      <c r="GT43" s="281"/>
      <c r="GU43" s="281"/>
      <c r="GV43" s="281"/>
      <c r="GW43" s="281"/>
      <c r="GX43" s="281"/>
      <c r="GY43" s="281"/>
      <c r="GZ43" s="281"/>
      <c r="HA43" s="281"/>
      <c r="HB43" s="281"/>
      <c r="HC43" s="281"/>
      <c r="HD43" s="281"/>
      <c r="HE43" s="281"/>
      <c r="HF43" s="281"/>
      <c r="HG43" s="281"/>
      <c r="HH43" s="281"/>
      <c r="HI43" s="281"/>
      <c r="HJ43" s="281"/>
      <c r="HK43" s="281"/>
      <c r="HL43" s="281"/>
      <c r="HM43" s="281"/>
      <c r="HN43" s="281"/>
      <c r="HO43" s="281"/>
      <c r="HP43" s="281"/>
      <c r="HQ43" s="281"/>
      <c r="HR43" s="281"/>
      <c r="HS43" s="281"/>
      <c r="HT43" s="281"/>
      <c r="HU43" s="281"/>
      <c r="HV43" s="281"/>
      <c r="HW43" s="281"/>
      <c r="HX43" s="281"/>
      <c r="HY43" s="281"/>
      <c r="HZ43" s="281"/>
      <c r="IA43" s="281"/>
      <c r="IB43" s="281"/>
      <c r="IC43" s="281"/>
      <c r="ID43" s="281"/>
      <c r="IE43" s="281"/>
      <c r="IF43" s="281"/>
      <c r="IG43" s="281"/>
      <c r="IH43" s="281"/>
      <c r="II43" s="281"/>
      <c r="IJ43" s="281"/>
      <c r="IK43" s="281"/>
      <c r="IL43" s="281"/>
      <c r="IM43" s="281"/>
      <c r="IN43" s="281"/>
      <c r="IO43" s="281"/>
      <c r="IP43" s="281"/>
      <c r="IQ43" s="281"/>
      <c r="IR43" s="281"/>
      <c r="IS43" s="281"/>
      <c r="IT43" s="281"/>
      <c r="IU43" s="281"/>
      <c r="IV43" s="281"/>
    </row>
    <row r="44" spans="1:256" ht="17.25">
      <c r="A44" s="290" t="s">
        <v>281</v>
      </c>
      <c r="B44" s="298">
        <v>20</v>
      </c>
      <c r="C44" s="298">
        <v>10</v>
      </c>
      <c r="D44" s="288"/>
      <c r="E44" s="293"/>
      <c r="F44" s="289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  <c r="EC44" s="281"/>
      <c r="ED44" s="281"/>
      <c r="EE44" s="281"/>
      <c r="EF44" s="281"/>
      <c r="EG44" s="281"/>
      <c r="EH44" s="281"/>
      <c r="EI44" s="281"/>
      <c r="EJ44" s="281"/>
      <c r="EK44" s="281"/>
      <c r="EL44" s="281"/>
      <c r="EM44" s="281"/>
      <c r="EN44" s="281"/>
      <c r="EO44" s="281"/>
      <c r="EP44" s="281"/>
      <c r="EQ44" s="281"/>
      <c r="ER44" s="281"/>
      <c r="ES44" s="281"/>
      <c r="ET44" s="281"/>
      <c r="EU44" s="281"/>
      <c r="EV44" s="281"/>
      <c r="EW44" s="281"/>
      <c r="EX44" s="281"/>
      <c r="EY44" s="281"/>
      <c r="EZ44" s="281"/>
      <c r="FA44" s="281"/>
      <c r="FB44" s="281"/>
      <c r="FC44" s="281"/>
      <c r="FD44" s="281"/>
      <c r="FE44" s="281"/>
      <c r="FF44" s="281"/>
      <c r="FG44" s="281"/>
      <c r="FH44" s="281"/>
      <c r="FI44" s="281"/>
      <c r="FJ44" s="281"/>
      <c r="FK44" s="281"/>
      <c r="FL44" s="281"/>
      <c r="FM44" s="281"/>
      <c r="FN44" s="281"/>
      <c r="FO44" s="281"/>
      <c r="FP44" s="281"/>
      <c r="FQ44" s="281"/>
      <c r="FR44" s="281"/>
      <c r="FS44" s="281"/>
      <c r="FT44" s="281"/>
      <c r="FU44" s="281"/>
      <c r="FV44" s="281"/>
      <c r="FW44" s="281"/>
      <c r="FX44" s="281"/>
      <c r="FY44" s="281"/>
      <c r="FZ44" s="281"/>
      <c r="GA44" s="281"/>
      <c r="GB44" s="281"/>
      <c r="GC44" s="281"/>
      <c r="GD44" s="281"/>
      <c r="GE44" s="281"/>
      <c r="GF44" s="281"/>
      <c r="GG44" s="281"/>
      <c r="GH44" s="281"/>
      <c r="GI44" s="281"/>
      <c r="GJ44" s="281"/>
      <c r="GK44" s="281"/>
      <c r="GL44" s="281"/>
      <c r="GM44" s="281"/>
      <c r="GN44" s="281"/>
      <c r="GO44" s="281"/>
      <c r="GP44" s="281"/>
      <c r="GQ44" s="281"/>
      <c r="GR44" s="281"/>
      <c r="GS44" s="281"/>
      <c r="GT44" s="281"/>
      <c r="GU44" s="281"/>
      <c r="GV44" s="281"/>
      <c r="GW44" s="281"/>
      <c r="GX44" s="281"/>
      <c r="GY44" s="281"/>
      <c r="GZ44" s="281"/>
      <c r="HA44" s="281"/>
      <c r="HB44" s="281"/>
      <c r="HC44" s="281"/>
      <c r="HD44" s="281"/>
      <c r="HE44" s="281"/>
      <c r="HF44" s="281"/>
      <c r="HG44" s="281"/>
      <c r="HH44" s="281"/>
      <c r="HI44" s="281"/>
      <c r="HJ44" s="281"/>
      <c r="HK44" s="281"/>
      <c r="HL44" s="281"/>
      <c r="HM44" s="281"/>
      <c r="HN44" s="281"/>
      <c r="HO44" s="281"/>
      <c r="HP44" s="281"/>
      <c r="HQ44" s="281"/>
      <c r="HR44" s="281"/>
      <c r="HS44" s="281"/>
      <c r="HT44" s="281"/>
      <c r="HU44" s="281"/>
      <c r="HV44" s="281"/>
      <c r="HW44" s="281"/>
      <c r="HX44" s="281"/>
      <c r="HY44" s="281"/>
      <c r="HZ44" s="281"/>
      <c r="IA44" s="281"/>
      <c r="IB44" s="281"/>
      <c r="IC44" s="281"/>
      <c r="ID44" s="281"/>
      <c r="IE44" s="281"/>
      <c r="IF44" s="281"/>
      <c r="IG44" s="281"/>
      <c r="IH44" s="281"/>
      <c r="II44" s="281"/>
      <c r="IJ44" s="281"/>
      <c r="IK44" s="281"/>
      <c r="IL44" s="281"/>
      <c r="IM44" s="281"/>
      <c r="IN44" s="281"/>
      <c r="IO44" s="281"/>
      <c r="IP44" s="281"/>
      <c r="IQ44" s="281"/>
      <c r="IR44" s="281"/>
      <c r="IS44" s="281"/>
      <c r="IT44" s="281"/>
      <c r="IU44" s="281"/>
      <c r="IV44" s="281"/>
    </row>
    <row r="45" spans="1:256" ht="17.25">
      <c r="A45" s="290" t="s">
        <v>282</v>
      </c>
      <c r="B45" s="298">
        <v>0</v>
      </c>
      <c r="C45" s="298">
        <v>0</v>
      </c>
      <c r="D45" s="288"/>
      <c r="E45" s="293"/>
      <c r="F45" s="289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1"/>
      <c r="EO45" s="281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1"/>
      <c r="FJ45" s="281"/>
      <c r="FK45" s="281"/>
      <c r="FL45" s="281"/>
      <c r="FM45" s="281"/>
      <c r="FN45" s="281"/>
      <c r="FO45" s="281"/>
      <c r="FP45" s="281"/>
      <c r="FQ45" s="281"/>
      <c r="FR45" s="281"/>
      <c r="FS45" s="281"/>
      <c r="FT45" s="281"/>
      <c r="FU45" s="281"/>
      <c r="FV45" s="281"/>
      <c r="FW45" s="281"/>
      <c r="FX45" s="281"/>
      <c r="FY45" s="281"/>
      <c r="FZ45" s="281"/>
      <c r="GA45" s="281"/>
      <c r="GB45" s="281"/>
      <c r="GC45" s="281"/>
      <c r="GD45" s="281"/>
      <c r="GE45" s="281"/>
      <c r="GF45" s="281"/>
      <c r="GG45" s="281"/>
      <c r="GH45" s="281"/>
      <c r="GI45" s="281"/>
      <c r="GJ45" s="281"/>
      <c r="GK45" s="281"/>
      <c r="GL45" s="281"/>
      <c r="GM45" s="281"/>
      <c r="GN45" s="281"/>
      <c r="GO45" s="281"/>
      <c r="GP45" s="281"/>
      <c r="GQ45" s="281"/>
      <c r="GR45" s="281"/>
      <c r="GS45" s="281"/>
      <c r="GT45" s="281"/>
      <c r="GU45" s="281"/>
      <c r="GV45" s="281"/>
      <c r="GW45" s="281"/>
      <c r="GX45" s="281"/>
      <c r="GY45" s="281"/>
      <c r="GZ45" s="281"/>
      <c r="HA45" s="281"/>
      <c r="HB45" s="281"/>
      <c r="HC45" s="281"/>
      <c r="HD45" s="281"/>
      <c r="HE45" s="281"/>
      <c r="HF45" s="281"/>
      <c r="HG45" s="281"/>
      <c r="HH45" s="281"/>
      <c r="HI45" s="281"/>
      <c r="HJ45" s="281"/>
      <c r="HK45" s="281"/>
      <c r="HL45" s="281"/>
      <c r="HM45" s="281"/>
      <c r="HN45" s="281"/>
      <c r="HO45" s="281"/>
      <c r="HP45" s="281"/>
      <c r="HQ45" s="281"/>
      <c r="HR45" s="281"/>
      <c r="HS45" s="281"/>
      <c r="HT45" s="281"/>
      <c r="HU45" s="281"/>
      <c r="HV45" s="281"/>
      <c r="HW45" s="281"/>
      <c r="HX45" s="281"/>
      <c r="HY45" s="281"/>
      <c r="HZ45" s="281"/>
      <c r="IA45" s="281"/>
      <c r="IB45" s="281"/>
      <c r="IC45" s="281"/>
      <c r="ID45" s="281"/>
      <c r="IE45" s="281"/>
      <c r="IF45" s="281"/>
      <c r="IG45" s="281"/>
      <c r="IH45" s="281"/>
      <c r="II45" s="281"/>
      <c r="IJ45" s="281"/>
      <c r="IK45" s="281"/>
      <c r="IL45" s="281"/>
      <c r="IM45" s="281"/>
      <c r="IN45" s="281"/>
      <c r="IO45" s="281"/>
      <c r="IP45" s="281"/>
      <c r="IQ45" s="281"/>
      <c r="IR45" s="281"/>
      <c r="IS45" s="281"/>
      <c r="IT45" s="281"/>
      <c r="IU45" s="281"/>
      <c r="IV45" s="281"/>
    </row>
    <row r="46" spans="1:256" ht="17.25">
      <c r="A46" s="290" t="s">
        <v>283</v>
      </c>
      <c r="B46" s="298">
        <v>0</v>
      </c>
      <c r="C46" s="298">
        <v>0</v>
      </c>
      <c r="D46" s="288"/>
      <c r="E46" s="293"/>
      <c r="F46" s="289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81"/>
      <c r="ET46" s="281"/>
      <c r="EU46" s="281"/>
      <c r="EV46" s="281"/>
      <c r="EW46" s="281"/>
      <c r="EX46" s="281"/>
      <c r="EY46" s="281"/>
      <c r="EZ46" s="281"/>
      <c r="FA46" s="281"/>
      <c r="FB46" s="281"/>
      <c r="FC46" s="281"/>
      <c r="FD46" s="281"/>
      <c r="FE46" s="281"/>
      <c r="FF46" s="281"/>
      <c r="FG46" s="281"/>
      <c r="FH46" s="281"/>
      <c r="FI46" s="281"/>
      <c r="FJ46" s="281"/>
      <c r="FK46" s="281"/>
      <c r="FL46" s="281"/>
      <c r="FM46" s="281"/>
      <c r="FN46" s="281"/>
      <c r="FO46" s="281"/>
      <c r="FP46" s="281"/>
      <c r="FQ46" s="281"/>
      <c r="FR46" s="281"/>
      <c r="FS46" s="281"/>
      <c r="FT46" s="281"/>
      <c r="FU46" s="281"/>
      <c r="FV46" s="281"/>
      <c r="FW46" s="281"/>
      <c r="FX46" s="281"/>
      <c r="FY46" s="281"/>
      <c r="FZ46" s="281"/>
      <c r="GA46" s="281"/>
      <c r="GB46" s="281"/>
      <c r="GC46" s="281"/>
      <c r="GD46" s="281"/>
      <c r="GE46" s="281"/>
      <c r="GF46" s="281"/>
      <c r="GG46" s="281"/>
      <c r="GH46" s="281"/>
      <c r="GI46" s="281"/>
      <c r="GJ46" s="281"/>
      <c r="GK46" s="281"/>
      <c r="GL46" s="281"/>
      <c r="GM46" s="281"/>
      <c r="GN46" s="281"/>
      <c r="GO46" s="281"/>
      <c r="GP46" s="281"/>
      <c r="GQ46" s="281"/>
      <c r="GR46" s="281"/>
      <c r="GS46" s="281"/>
      <c r="GT46" s="281"/>
      <c r="GU46" s="281"/>
      <c r="GV46" s="281"/>
      <c r="GW46" s="281"/>
      <c r="GX46" s="281"/>
      <c r="GY46" s="281"/>
      <c r="GZ46" s="281"/>
      <c r="HA46" s="281"/>
      <c r="HB46" s="281"/>
      <c r="HC46" s="281"/>
      <c r="HD46" s="281"/>
      <c r="HE46" s="281"/>
      <c r="HF46" s="281"/>
      <c r="HG46" s="281"/>
      <c r="HH46" s="281"/>
      <c r="HI46" s="281"/>
      <c r="HJ46" s="281"/>
      <c r="HK46" s="281"/>
      <c r="HL46" s="281"/>
      <c r="HM46" s="281"/>
      <c r="HN46" s="281"/>
      <c r="HO46" s="281"/>
      <c r="HP46" s="281"/>
      <c r="HQ46" s="281"/>
      <c r="HR46" s="281"/>
      <c r="HS46" s="281"/>
      <c r="HT46" s="281"/>
      <c r="HU46" s="281"/>
      <c r="HV46" s="281"/>
      <c r="HW46" s="281"/>
      <c r="HX46" s="281"/>
      <c r="HY46" s="281"/>
      <c r="HZ46" s="281"/>
      <c r="IA46" s="281"/>
      <c r="IB46" s="281"/>
      <c r="IC46" s="281"/>
      <c r="ID46" s="281"/>
      <c r="IE46" s="281"/>
      <c r="IF46" s="281"/>
      <c r="IG46" s="281"/>
      <c r="IH46" s="281"/>
      <c r="II46" s="281"/>
      <c r="IJ46" s="281"/>
      <c r="IK46" s="281"/>
      <c r="IL46" s="281"/>
      <c r="IM46" s="281"/>
      <c r="IN46" s="281"/>
      <c r="IO46" s="281"/>
      <c r="IP46" s="281"/>
      <c r="IQ46" s="281"/>
      <c r="IR46" s="281"/>
      <c r="IS46" s="281"/>
      <c r="IT46" s="281"/>
      <c r="IU46" s="281"/>
      <c r="IV46" s="281"/>
    </row>
    <row r="47" spans="1:256" ht="17.25">
      <c r="A47" s="290" t="s">
        <v>284</v>
      </c>
      <c r="B47" s="298">
        <v>17914.49</v>
      </c>
      <c r="C47" s="298">
        <v>500</v>
      </c>
      <c r="D47" s="288"/>
      <c r="E47" s="293" t="s">
        <v>106</v>
      </c>
      <c r="F47" s="289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281"/>
      <c r="DZ47" s="281"/>
      <c r="EA47" s="281"/>
      <c r="EB47" s="281"/>
      <c r="EC47" s="281"/>
      <c r="ED47" s="281"/>
      <c r="EE47" s="281"/>
      <c r="EF47" s="281"/>
      <c r="EG47" s="281"/>
      <c r="EH47" s="281"/>
      <c r="EI47" s="281"/>
      <c r="EJ47" s="281"/>
      <c r="EK47" s="281"/>
      <c r="EL47" s="281"/>
      <c r="EM47" s="281"/>
      <c r="EN47" s="281"/>
      <c r="EO47" s="281"/>
      <c r="EP47" s="281"/>
      <c r="EQ47" s="281"/>
      <c r="ER47" s="281"/>
      <c r="ES47" s="281"/>
      <c r="ET47" s="281"/>
      <c r="EU47" s="281"/>
      <c r="EV47" s="281"/>
      <c r="EW47" s="281"/>
      <c r="EX47" s="281"/>
      <c r="EY47" s="281"/>
      <c r="EZ47" s="281"/>
      <c r="FA47" s="281"/>
      <c r="FB47" s="281"/>
      <c r="FC47" s="281"/>
      <c r="FD47" s="281"/>
      <c r="FE47" s="281"/>
      <c r="FF47" s="281"/>
      <c r="FG47" s="281"/>
      <c r="FH47" s="281"/>
      <c r="FI47" s="281"/>
      <c r="FJ47" s="281"/>
      <c r="FK47" s="281"/>
      <c r="FL47" s="281"/>
      <c r="FM47" s="281"/>
      <c r="FN47" s="281"/>
      <c r="FO47" s="281"/>
      <c r="FP47" s="281"/>
      <c r="FQ47" s="281"/>
      <c r="FR47" s="281"/>
      <c r="FS47" s="281"/>
      <c r="FT47" s="281"/>
      <c r="FU47" s="281"/>
      <c r="FV47" s="281"/>
      <c r="FW47" s="281"/>
      <c r="FX47" s="281"/>
      <c r="FY47" s="281"/>
      <c r="FZ47" s="281"/>
      <c r="GA47" s="281"/>
      <c r="GB47" s="281"/>
      <c r="GC47" s="281"/>
      <c r="GD47" s="281"/>
      <c r="GE47" s="281"/>
      <c r="GF47" s="281"/>
      <c r="GG47" s="281"/>
      <c r="GH47" s="281"/>
      <c r="GI47" s="281"/>
      <c r="GJ47" s="281"/>
      <c r="GK47" s="281"/>
      <c r="GL47" s="281"/>
      <c r="GM47" s="281"/>
      <c r="GN47" s="281"/>
      <c r="GO47" s="281"/>
      <c r="GP47" s="281"/>
      <c r="GQ47" s="281"/>
      <c r="GR47" s="281"/>
      <c r="GS47" s="281"/>
      <c r="GT47" s="281"/>
      <c r="GU47" s="281"/>
      <c r="GV47" s="281"/>
      <c r="GW47" s="281"/>
      <c r="GX47" s="281"/>
      <c r="GY47" s="281"/>
      <c r="GZ47" s="281"/>
      <c r="HA47" s="281"/>
      <c r="HB47" s="281"/>
      <c r="HC47" s="281"/>
      <c r="HD47" s="281"/>
      <c r="HE47" s="281"/>
      <c r="HF47" s="281"/>
      <c r="HG47" s="281"/>
      <c r="HH47" s="281"/>
      <c r="HI47" s="281"/>
      <c r="HJ47" s="281"/>
      <c r="HK47" s="281"/>
      <c r="HL47" s="281"/>
      <c r="HM47" s="281"/>
      <c r="HN47" s="281"/>
      <c r="HO47" s="281"/>
      <c r="HP47" s="281"/>
      <c r="HQ47" s="281"/>
      <c r="HR47" s="281"/>
      <c r="HS47" s="281"/>
      <c r="HT47" s="281"/>
      <c r="HU47" s="281"/>
      <c r="HV47" s="281"/>
      <c r="HW47" s="281"/>
      <c r="HX47" s="281"/>
      <c r="HY47" s="281"/>
      <c r="HZ47" s="281"/>
      <c r="IA47" s="281"/>
      <c r="IB47" s="281"/>
      <c r="IC47" s="281"/>
      <c r="ID47" s="281"/>
      <c r="IE47" s="281"/>
      <c r="IF47" s="281"/>
      <c r="IG47" s="281"/>
      <c r="IH47" s="281"/>
      <c r="II47" s="281"/>
      <c r="IJ47" s="281"/>
      <c r="IK47" s="281"/>
      <c r="IL47" s="281"/>
      <c r="IM47" s="281"/>
      <c r="IN47" s="281"/>
      <c r="IO47" s="281"/>
      <c r="IP47" s="281"/>
      <c r="IQ47" s="281"/>
      <c r="IR47" s="281"/>
      <c r="IS47" s="281"/>
      <c r="IT47" s="281"/>
      <c r="IU47" s="281"/>
      <c r="IV47" s="281"/>
    </row>
    <row r="48" spans="1:256" ht="17.25">
      <c r="A48" s="292" t="s">
        <v>221</v>
      </c>
      <c r="B48" s="288">
        <f>SUM(B40:B47)</f>
        <v>7925562.530000001</v>
      </c>
      <c r="C48" s="288">
        <f>SUM(C40:C47)</f>
        <v>7595644.2</v>
      </c>
      <c r="D48" s="288">
        <f>C48-B48</f>
        <v>-329918.330000001</v>
      </c>
      <c r="E48" s="293">
        <f>D48/B48</f>
        <v>-0.04162711842234383</v>
      </c>
      <c r="F48" s="289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281"/>
      <c r="EK48" s="281"/>
      <c r="EL48" s="281"/>
      <c r="EM48" s="281"/>
      <c r="EN48" s="281"/>
      <c r="EO48" s="281"/>
      <c r="EP48" s="281"/>
      <c r="EQ48" s="281"/>
      <c r="ER48" s="281"/>
      <c r="ES48" s="281"/>
      <c r="ET48" s="281"/>
      <c r="EU48" s="281"/>
      <c r="EV48" s="281"/>
      <c r="EW48" s="281"/>
      <c r="EX48" s="281"/>
      <c r="EY48" s="281"/>
      <c r="EZ48" s="281"/>
      <c r="FA48" s="281"/>
      <c r="FB48" s="281"/>
      <c r="FC48" s="281"/>
      <c r="FD48" s="281"/>
      <c r="FE48" s="281"/>
      <c r="FF48" s="281"/>
      <c r="FG48" s="281"/>
      <c r="FH48" s="281"/>
      <c r="FI48" s="281"/>
      <c r="FJ48" s="281"/>
      <c r="FK48" s="281"/>
      <c r="FL48" s="281"/>
      <c r="FM48" s="281"/>
      <c r="FN48" s="281"/>
      <c r="FO48" s="281"/>
      <c r="FP48" s="281"/>
      <c r="FQ48" s="281"/>
      <c r="FR48" s="281"/>
      <c r="FS48" s="281"/>
      <c r="FT48" s="281"/>
      <c r="FU48" s="281"/>
      <c r="FV48" s="281"/>
      <c r="FW48" s="281"/>
      <c r="FX48" s="281"/>
      <c r="FY48" s="281"/>
      <c r="FZ48" s="281"/>
      <c r="GA48" s="281"/>
      <c r="GB48" s="281"/>
      <c r="GC48" s="281"/>
      <c r="GD48" s="281"/>
      <c r="GE48" s="281"/>
      <c r="GF48" s="281"/>
      <c r="GG48" s="281"/>
      <c r="GH48" s="281"/>
      <c r="GI48" s="281"/>
      <c r="GJ48" s="281"/>
      <c r="GK48" s="281"/>
      <c r="GL48" s="281"/>
      <c r="GM48" s="281"/>
      <c r="GN48" s="281"/>
      <c r="GO48" s="281"/>
      <c r="GP48" s="281"/>
      <c r="GQ48" s="281"/>
      <c r="GR48" s="281"/>
      <c r="GS48" s="281"/>
      <c r="GT48" s="281"/>
      <c r="GU48" s="281"/>
      <c r="GV48" s="281"/>
      <c r="GW48" s="281"/>
      <c r="GX48" s="281"/>
      <c r="GY48" s="281"/>
      <c r="GZ48" s="281"/>
      <c r="HA48" s="281"/>
      <c r="HB48" s="281"/>
      <c r="HC48" s="281"/>
      <c r="HD48" s="281"/>
      <c r="HE48" s="281"/>
      <c r="HF48" s="281"/>
      <c r="HG48" s="281"/>
      <c r="HH48" s="281"/>
      <c r="HI48" s="281"/>
      <c r="HJ48" s="281"/>
      <c r="HK48" s="281"/>
      <c r="HL48" s="281"/>
      <c r="HM48" s="281"/>
      <c r="HN48" s="281"/>
      <c r="HO48" s="281"/>
      <c r="HP48" s="281"/>
      <c r="HQ48" s="281"/>
      <c r="HR48" s="281"/>
      <c r="HS48" s="281"/>
      <c r="HT48" s="281"/>
      <c r="HU48" s="281"/>
      <c r="HV48" s="281"/>
      <c r="HW48" s="281"/>
      <c r="HX48" s="281"/>
      <c r="HY48" s="281"/>
      <c r="HZ48" s="281"/>
      <c r="IA48" s="281"/>
      <c r="IB48" s="281"/>
      <c r="IC48" s="281"/>
      <c r="ID48" s="281"/>
      <c r="IE48" s="281"/>
      <c r="IF48" s="281"/>
      <c r="IG48" s="281"/>
      <c r="IH48" s="281"/>
      <c r="II48" s="281"/>
      <c r="IJ48" s="281"/>
      <c r="IK48" s="281"/>
      <c r="IL48" s="281"/>
      <c r="IM48" s="281"/>
      <c r="IN48" s="281"/>
      <c r="IO48" s="281"/>
      <c r="IP48" s="281"/>
      <c r="IQ48" s="281"/>
      <c r="IR48" s="281"/>
      <c r="IS48" s="281"/>
      <c r="IT48" s="281"/>
      <c r="IU48" s="281"/>
      <c r="IV48" s="281"/>
    </row>
    <row r="49" spans="1:256" ht="17.25">
      <c r="A49" s="299"/>
      <c r="B49" s="299"/>
      <c r="C49" s="299"/>
      <c r="D49" s="299"/>
      <c r="E49" s="299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  <c r="EC49" s="281"/>
      <c r="ED49" s="281"/>
      <c r="EE49" s="281"/>
      <c r="EF49" s="281"/>
      <c r="EG49" s="281"/>
      <c r="EH49" s="281"/>
      <c r="EI49" s="281"/>
      <c r="EJ49" s="281"/>
      <c r="EK49" s="281"/>
      <c r="EL49" s="281"/>
      <c r="EM49" s="281"/>
      <c r="EN49" s="281"/>
      <c r="EO49" s="281"/>
      <c r="EP49" s="281"/>
      <c r="EQ49" s="281"/>
      <c r="ER49" s="281"/>
      <c r="ES49" s="281"/>
      <c r="ET49" s="281"/>
      <c r="EU49" s="281"/>
      <c r="EV49" s="281"/>
      <c r="EW49" s="281"/>
      <c r="EX49" s="281"/>
      <c r="EY49" s="281"/>
      <c r="EZ49" s="281"/>
      <c r="FA49" s="281"/>
      <c r="FB49" s="281"/>
      <c r="FC49" s="281"/>
      <c r="FD49" s="281"/>
      <c r="FE49" s="281"/>
      <c r="FF49" s="281"/>
      <c r="FG49" s="281"/>
      <c r="FH49" s="281"/>
      <c r="FI49" s="281"/>
      <c r="FJ49" s="281"/>
      <c r="FK49" s="281"/>
      <c r="FL49" s="281"/>
      <c r="FM49" s="281"/>
      <c r="FN49" s="281"/>
      <c r="FO49" s="281"/>
      <c r="FP49" s="281"/>
      <c r="FQ49" s="281"/>
      <c r="FR49" s="281"/>
      <c r="FS49" s="281"/>
      <c r="FT49" s="281"/>
      <c r="FU49" s="281"/>
      <c r="FV49" s="281"/>
      <c r="FW49" s="281"/>
      <c r="FX49" s="281"/>
      <c r="FY49" s="281"/>
      <c r="FZ49" s="281"/>
      <c r="GA49" s="281"/>
      <c r="GB49" s="281"/>
      <c r="GC49" s="281"/>
      <c r="GD49" s="281"/>
      <c r="GE49" s="281"/>
      <c r="GF49" s="281"/>
      <c r="GG49" s="281"/>
      <c r="GH49" s="281"/>
      <c r="GI49" s="281"/>
      <c r="GJ49" s="281"/>
      <c r="GK49" s="281"/>
      <c r="GL49" s="281"/>
      <c r="GM49" s="281"/>
      <c r="GN49" s="281"/>
      <c r="GO49" s="281"/>
      <c r="GP49" s="281"/>
      <c r="GQ49" s="281"/>
      <c r="GR49" s="281"/>
      <c r="GS49" s="281"/>
      <c r="GT49" s="281"/>
      <c r="GU49" s="281"/>
      <c r="GV49" s="281"/>
      <c r="GW49" s="281"/>
      <c r="GX49" s="281"/>
      <c r="GY49" s="281"/>
      <c r="GZ49" s="281"/>
      <c r="HA49" s="281"/>
      <c r="HB49" s="281"/>
      <c r="HC49" s="281"/>
      <c r="HD49" s="281"/>
      <c r="HE49" s="281"/>
      <c r="HF49" s="281"/>
      <c r="HG49" s="281"/>
      <c r="HH49" s="281"/>
      <c r="HI49" s="281"/>
      <c r="HJ49" s="281"/>
      <c r="HK49" s="281"/>
      <c r="HL49" s="281"/>
      <c r="HM49" s="281"/>
      <c r="HN49" s="281"/>
      <c r="HO49" s="281"/>
      <c r="HP49" s="281"/>
      <c r="HQ49" s="281"/>
      <c r="HR49" s="281"/>
      <c r="HS49" s="281"/>
      <c r="HT49" s="281"/>
      <c r="HU49" s="281"/>
      <c r="HV49" s="281"/>
      <c r="HW49" s="281"/>
      <c r="HX49" s="281"/>
      <c r="HY49" s="281"/>
      <c r="HZ49" s="281"/>
      <c r="IA49" s="281"/>
      <c r="IB49" s="281"/>
      <c r="IC49" s="281"/>
      <c r="ID49" s="281"/>
      <c r="IE49" s="281"/>
      <c r="IF49" s="281"/>
      <c r="IG49" s="281"/>
      <c r="IH49" s="281"/>
      <c r="II49" s="281"/>
      <c r="IJ49" s="281"/>
      <c r="IK49" s="281"/>
      <c r="IL49" s="281"/>
      <c r="IM49" s="281"/>
      <c r="IN49" s="281"/>
      <c r="IO49" s="281"/>
      <c r="IP49" s="281"/>
      <c r="IQ49" s="281"/>
      <c r="IR49" s="281"/>
      <c r="IS49" s="281"/>
      <c r="IT49" s="281"/>
      <c r="IU49" s="281"/>
      <c r="IV49" s="281"/>
    </row>
    <row r="50" spans="1:256" ht="17.25">
      <c r="A50" s="279"/>
      <c r="B50" s="279"/>
      <c r="C50" s="279"/>
      <c r="D50" s="279"/>
      <c r="E50" s="279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281"/>
      <c r="DY50" s="281"/>
      <c r="DZ50" s="281"/>
      <c r="EA50" s="281"/>
      <c r="EB50" s="281"/>
      <c r="EC50" s="281"/>
      <c r="ED50" s="281"/>
      <c r="EE50" s="281"/>
      <c r="EF50" s="281"/>
      <c r="EG50" s="281"/>
      <c r="EH50" s="281"/>
      <c r="EI50" s="281"/>
      <c r="EJ50" s="281"/>
      <c r="EK50" s="281"/>
      <c r="EL50" s="281"/>
      <c r="EM50" s="281"/>
      <c r="EN50" s="281"/>
      <c r="EO50" s="281"/>
      <c r="EP50" s="281"/>
      <c r="EQ50" s="281"/>
      <c r="ER50" s="281"/>
      <c r="ES50" s="281"/>
      <c r="ET50" s="281"/>
      <c r="EU50" s="281"/>
      <c r="EV50" s="281"/>
      <c r="EW50" s="281"/>
      <c r="EX50" s="281"/>
      <c r="EY50" s="281"/>
      <c r="EZ50" s="281"/>
      <c r="FA50" s="281"/>
      <c r="FB50" s="281"/>
      <c r="FC50" s="281"/>
      <c r="FD50" s="281"/>
      <c r="FE50" s="281"/>
      <c r="FF50" s="281"/>
      <c r="FG50" s="281"/>
      <c r="FH50" s="281"/>
      <c r="FI50" s="281"/>
      <c r="FJ50" s="281"/>
      <c r="FK50" s="281"/>
      <c r="FL50" s="281"/>
      <c r="FM50" s="281"/>
      <c r="FN50" s="281"/>
      <c r="FO50" s="281"/>
      <c r="FP50" s="281"/>
      <c r="FQ50" s="281"/>
      <c r="FR50" s="281"/>
      <c r="FS50" s="281"/>
      <c r="FT50" s="281"/>
      <c r="FU50" s="281"/>
      <c r="FV50" s="281"/>
      <c r="FW50" s="281"/>
      <c r="FX50" s="281"/>
      <c r="FY50" s="281"/>
      <c r="FZ50" s="281"/>
      <c r="GA50" s="281"/>
      <c r="GB50" s="281"/>
      <c r="GC50" s="281"/>
      <c r="GD50" s="281"/>
      <c r="GE50" s="281"/>
      <c r="GF50" s="281"/>
      <c r="GG50" s="281"/>
      <c r="GH50" s="281"/>
      <c r="GI50" s="281"/>
      <c r="GJ50" s="281"/>
      <c r="GK50" s="281"/>
      <c r="GL50" s="281"/>
      <c r="GM50" s="281"/>
      <c r="GN50" s="281"/>
      <c r="GO50" s="281"/>
      <c r="GP50" s="281"/>
      <c r="GQ50" s="281"/>
      <c r="GR50" s="281"/>
      <c r="GS50" s="281"/>
      <c r="GT50" s="281"/>
      <c r="GU50" s="281"/>
      <c r="GV50" s="281"/>
      <c r="GW50" s="281"/>
      <c r="GX50" s="281"/>
      <c r="GY50" s="281"/>
      <c r="GZ50" s="281"/>
      <c r="HA50" s="281"/>
      <c r="HB50" s="281"/>
      <c r="HC50" s="281"/>
      <c r="HD50" s="281"/>
      <c r="HE50" s="281"/>
      <c r="HF50" s="281"/>
      <c r="HG50" s="281"/>
      <c r="HH50" s="281"/>
      <c r="HI50" s="281"/>
      <c r="HJ50" s="281"/>
      <c r="HK50" s="281"/>
      <c r="HL50" s="281"/>
      <c r="HM50" s="281"/>
      <c r="HN50" s="281"/>
      <c r="HO50" s="281"/>
      <c r="HP50" s="281"/>
      <c r="HQ50" s="281"/>
      <c r="HR50" s="281"/>
      <c r="HS50" s="281"/>
      <c r="HT50" s="281"/>
      <c r="HU50" s="281"/>
      <c r="HV50" s="281"/>
      <c r="HW50" s="281"/>
      <c r="HX50" s="281"/>
      <c r="HY50" s="281"/>
      <c r="HZ50" s="281"/>
      <c r="IA50" s="281"/>
      <c r="IB50" s="281"/>
      <c r="IC50" s="281"/>
      <c r="ID50" s="281"/>
      <c r="IE50" s="281"/>
      <c r="IF50" s="281"/>
      <c r="IG50" s="281"/>
      <c r="IH50" s="281"/>
      <c r="II50" s="281"/>
      <c r="IJ50" s="281"/>
      <c r="IK50" s="281"/>
      <c r="IL50" s="281"/>
      <c r="IM50" s="281"/>
      <c r="IN50" s="281"/>
      <c r="IO50" s="281"/>
      <c r="IP50" s="281"/>
      <c r="IQ50" s="281"/>
      <c r="IR50" s="281"/>
      <c r="IS50" s="281"/>
      <c r="IT50" s="281"/>
      <c r="IU50" s="281"/>
      <c r="IV50" s="281"/>
    </row>
    <row r="51" spans="1:256" ht="17.25">
      <c r="A51" s="279"/>
      <c r="B51" s="280" t="s">
        <v>0</v>
      </c>
      <c r="C51" s="280"/>
      <c r="D51" s="280"/>
      <c r="E51" s="279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  <c r="EC51" s="281"/>
      <c r="ED51" s="281"/>
      <c r="EE51" s="281"/>
      <c r="EF51" s="281"/>
      <c r="EG51" s="281"/>
      <c r="EH51" s="281"/>
      <c r="EI51" s="281"/>
      <c r="EJ51" s="281"/>
      <c r="EK51" s="281"/>
      <c r="EL51" s="281"/>
      <c r="EM51" s="281"/>
      <c r="EN51" s="281"/>
      <c r="EO51" s="281"/>
      <c r="EP51" s="281"/>
      <c r="EQ51" s="281"/>
      <c r="ER51" s="281"/>
      <c r="ES51" s="281"/>
      <c r="ET51" s="281"/>
      <c r="EU51" s="281"/>
      <c r="EV51" s="281"/>
      <c r="EW51" s="281"/>
      <c r="EX51" s="281"/>
      <c r="EY51" s="281"/>
      <c r="EZ51" s="281"/>
      <c r="FA51" s="281"/>
      <c r="FB51" s="281"/>
      <c r="FC51" s="281"/>
      <c r="FD51" s="281"/>
      <c r="FE51" s="281"/>
      <c r="FF51" s="281"/>
      <c r="FG51" s="281"/>
      <c r="FH51" s="281"/>
      <c r="FI51" s="281"/>
      <c r="FJ51" s="281"/>
      <c r="FK51" s="281"/>
      <c r="FL51" s="281"/>
      <c r="FM51" s="281"/>
      <c r="FN51" s="281"/>
      <c r="FO51" s="281"/>
      <c r="FP51" s="281"/>
      <c r="FQ51" s="281"/>
      <c r="FR51" s="281"/>
      <c r="FS51" s="281"/>
      <c r="FT51" s="281"/>
      <c r="FU51" s="281"/>
      <c r="FV51" s="281"/>
      <c r="FW51" s="281"/>
      <c r="FX51" s="281"/>
      <c r="FY51" s="281"/>
      <c r="FZ51" s="281"/>
      <c r="GA51" s="281"/>
      <c r="GB51" s="281"/>
      <c r="GC51" s="281"/>
      <c r="GD51" s="281"/>
      <c r="GE51" s="281"/>
      <c r="GF51" s="281"/>
      <c r="GG51" s="281"/>
      <c r="GH51" s="281"/>
      <c r="GI51" s="281"/>
      <c r="GJ51" s="281"/>
      <c r="GK51" s="281"/>
      <c r="GL51" s="281"/>
      <c r="GM51" s="281"/>
      <c r="GN51" s="281"/>
      <c r="GO51" s="281"/>
      <c r="GP51" s="281"/>
      <c r="GQ51" s="281"/>
      <c r="GR51" s="281"/>
      <c r="GS51" s="281"/>
      <c r="GT51" s="281"/>
      <c r="GU51" s="281"/>
      <c r="GV51" s="281"/>
      <c r="GW51" s="281"/>
      <c r="GX51" s="281"/>
      <c r="GY51" s="281"/>
      <c r="GZ51" s="281"/>
      <c r="HA51" s="281"/>
      <c r="HB51" s="281"/>
      <c r="HC51" s="281"/>
      <c r="HD51" s="281"/>
      <c r="HE51" s="281"/>
      <c r="HF51" s="281"/>
      <c r="HG51" s="281"/>
      <c r="HH51" s="281"/>
      <c r="HI51" s="281"/>
      <c r="HJ51" s="281"/>
      <c r="HK51" s="281"/>
      <c r="HL51" s="281"/>
      <c r="HM51" s="281"/>
      <c r="HN51" s="281"/>
      <c r="HO51" s="281"/>
      <c r="HP51" s="281"/>
      <c r="HQ51" s="281"/>
      <c r="HR51" s="281"/>
      <c r="HS51" s="281"/>
      <c r="HT51" s="281"/>
      <c r="HU51" s="281"/>
      <c r="HV51" s="281"/>
      <c r="HW51" s="281"/>
      <c r="HX51" s="281"/>
      <c r="HY51" s="281"/>
      <c r="HZ51" s="281"/>
      <c r="IA51" s="281"/>
      <c r="IB51" s="281"/>
      <c r="IC51" s="281"/>
      <c r="ID51" s="281"/>
      <c r="IE51" s="281"/>
      <c r="IF51" s="281"/>
      <c r="IG51" s="281"/>
      <c r="IH51" s="281"/>
      <c r="II51" s="281"/>
      <c r="IJ51" s="281"/>
      <c r="IK51" s="281"/>
      <c r="IL51" s="281"/>
      <c r="IM51" s="281"/>
      <c r="IN51" s="281"/>
      <c r="IO51" s="281"/>
      <c r="IP51" s="281"/>
      <c r="IQ51" s="281"/>
      <c r="IR51" s="281"/>
      <c r="IS51" s="281"/>
      <c r="IT51" s="281"/>
      <c r="IU51" s="281"/>
      <c r="IV51" s="281"/>
    </row>
    <row r="52" spans="1:256" ht="17.25">
      <c r="A52" s="279"/>
      <c r="B52" s="280" t="s">
        <v>285</v>
      </c>
      <c r="C52" s="280"/>
      <c r="D52" s="280"/>
      <c r="E52" s="279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81"/>
      <c r="EH52" s="281"/>
      <c r="EI52" s="281"/>
      <c r="EJ52" s="281"/>
      <c r="EK52" s="281"/>
      <c r="EL52" s="281"/>
      <c r="EM52" s="281"/>
      <c r="EN52" s="281"/>
      <c r="EO52" s="281"/>
      <c r="EP52" s="281"/>
      <c r="EQ52" s="281"/>
      <c r="ER52" s="281"/>
      <c r="ES52" s="281"/>
      <c r="ET52" s="281"/>
      <c r="EU52" s="281"/>
      <c r="EV52" s="281"/>
      <c r="EW52" s="281"/>
      <c r="EX52" s="281"/>
      <c r="EY52" s="281"/>
      <c r="EZ52" s="281"/>
      <c r="FA52" s="281"/>
      <c r="FB52" s="281"/>
      <c r="FC52" s="281"/>
      <c r="FD52" s="281"/>
      <c r="FE52" s="281"/>
      <c r="FF52" s="281"/>
      <c r="FG52" s="281"/>
      <c r="FH52" s="281"/>
      <c r="FI52" s="281"/>
      <c r="FJ52" s="281"/>
      <c r="FK52" s="281"/>
      <c r="FL52" s="281"/>
      <c r="FM52" s="281"/>
      <c r="FN52" s="281"/>
      <c r="FO52" s="281"/>
      <c r="FP52" s="281"/>
      <c r="FQ52" s="281"/>
      <c r="FR52" s="281"/>
      <c r="FS52" s="281"/>
      <c r="FT52" s="281"/>
      <c r="FU52" s="281"/>
      <c r="FV52" s="281"/>
      <c r="FW52" s="281"/>
      <c r="FX52" s="281"/>
      <c r="FY52" s="281"/>
      <c r="FZ52" s="281"/>
      <c r="GA52" s="281"/>
      <c r="GB52" s="281"/>
      <c r="GC52" s="281"/>
      <c r="GD52" s="281"/>
      <c r="GE52" s="281"/>
      <c r="GF52" s="281"/>
      <c r="GG52" s="281"/>
      <c r="GH52" s="281"/>
      <c r="GI52" s="281"/>
      <c r="GJ52" s="281"/>
      <c r="GK52" s="281"/>
      <c r="GL52" s="281"/>
      <c r="GM52" s="281"/>
      <c r="GN52" s="281"/>
      <c r="GO52" s="281"/>
      <c r="GP52" s="281"/>
      <c r="GQ52" s="281"/>
      <c r="GR52" s="281"/>
      <c r="GS52" s="281"/>
      <c r="GT52" s="281"/>
      <c r="GU52" s="281"/>
      <c r="GV52" s="281"/>
      <c r="GW52" s="281"/>
      <c r="GX52" s="281"/>
      <c r="GY52" s="281"/>
      <c r="GZ52" s="281"/>
      <c r="HA52" s="281"/>
      <c r="HB52" s="281"/>
      <c r="HC52" s="281"/>
      <c r="HD52" s="281"/>
      <c r="HE52" s="281"/>
      <c r="HF52" s="281"/>
      <c r="HG52" s="281"/>
      <c r="HH52" s="281"/>
      <c r="HI52" s="281"/>
      <c r="HJ52" s="281"/>
      <c r="HK52" s="281"/>
      <c r="HL52" s="281"/>
      <c r="HM52" s="281"/>
      <c r="HN52" s="281"/>
      <c r="HO52" s="281"/>
      <c r="HP52" s="281"/>
      <c r="HQ52" s="281"/>
      <c r="HR52" s="281"/>
      <c r="HS52" s="281"/>
      <c r="HT52" s="281"/>
      <c r="HU52" s="281"/>
      <c r="HV52" s="281"/>
      <c r="HW52" s="281"/>
      <c r="HX52" s="281"/>
      <c r="HY52" s="281"/>
      <c r="HZ52" s="281"/>
      <c r="IA52" s="281"/>
      <c r="IB52" s="281"/>
      <c r="IC52" s="281"/>
      <c r="ID52" s="281"/>
      <c r="IE52" s="281"/>
      <c r="IF52" s="281"/>
      <c r="IG52" s="281"/>
      <c r="IH52" s="281"/>
      <c r="II52" s="281"/>
      <c r="IJ52" s="281"/>
      <c r="IK52" s="281"/>
      <c r="IL52" s="281"/>
      <c r="IM52" s="281"/>
      <c r="IN52" s="281"/>
      <c r="IO52" s="281"/>
      <c r="IP52" s="281"/>
      <c r="IQ52" s="281"/>
      <c r="IR52" s="281"/>
      <c r="IS52" s="281"/>
      <c r="IT52" s="281"/>
      <c r="IU52" s="281"/>
      <c r="IV52" s="281"/>
    </row>
    <row r="53" spans="1:256" ht="17.25">
      <c r="A53" s="283" t="s">
        <v>433</v>
      </c>
      <c r="B53" s="279" t="s">
        <v>105</v>
      </c>
      <c r="C53" s="279"/>
      <c r="D53" s="279"/>
      <c r="E53" s="283" t="s">
        <v>434</v>
      </c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  <c r="DW53" s="281"/>
      <c r="DX53" s="281"/>
      <c r="DY53" s="281"/>
      <c r="DZ53" s="281"/>
      <c r="EA53" s="281"/>
      <c r="EB53" s="281"/>
      <c r="EC53" s="281"/>
      <c r="ED53" s="281"/>
      <c r="EE53" s="281"/>
      <c r="EF53" s="281"/>
      <c r="EG53" s="281"/>
      <c r="EH53" s="281"/>
      <c r="EI53" s="281"/>
      <c r="EJ53" s="281"/>
      <c r="EK53" s="281"/>
      <c r="EL53" s="281"/>
      <c r="EM53" s="281"/>
      <c r="EN53" s="281"/>
      <c r="EO53" s="281"/>
      <c r="EP53" s="281"/>
      <c r="EQ53" s="281"/>
      <c r="ER53" s="281"/>
      <c r="ES53" s="281"/>
      <c r="ET53" s="281"/>
      <c r="EU53" s="281"/>
      <c r="EV53" s="281"/>
      <c r="EW53" s="281"/>
      <c r="EX53" s="281"/>
      <c r="EY53" s="281"/>
      <c r="EZ53" s="281"/>
      <c r="FA53" s="281"/>
      <c r="FB53" s="281"/>
      <c r="FC53" s="281"/>
      <c r="FD53" s="281"/>
      <c r="FE53" s="281"/>
      <c r="FF53" s="281"/>
      <c r="FG53" s="281"/>
      <c r="FH53" s="281"/>
      <c r="FI53" s="281"/>
      <c r="FJ53" s="281"/>
      <c r="FK53" s="281"/>
      <c r="FL53" s="281"/>
      <c r="FM53" s="281"/>
      <c r="FN53" s="281"/>
      <c r="FO53" s="281"/>
      <c r="FP53" s="281"/>
      <c r="FQ53" s="281"/>
      <c r="FR53" s="281"/>
      <c r="FS53" s="281"/>
      <c r="FT53" s="281"/>
      <c r="FU53" s="281"/>
      <c r="FV53" s="281"/>
      <c r="FW53" s="281"/>
      <c r="FX53" s="281"/>
      <c r="FY53" s="281"/>
      <c r="FZ53" s="281"/>
      <c r="GA53" s="281"/>
      <c r="GB53" s="281"/>
      <c r="GC53" s="281"/>
      <c r="GD53" s="281"/>
      <c r="GE53" s="281"/>
      <c r="GF53" s="281"/>
      <c r="GG53" s="281"/>
      <c r="GH53" s="281"/>
      <c r="GI53" s="281"/>
      <c r="GJ53" s="281"/>
      <c r="GK53" s="281"/>
      <c r="GL53" s="281"/>
      <c r="GM53" s="281"/>
      <c r="GN53" s="281"/>
      <c r="GO53" s="281"/>
      <c r="GP53" s="281"/>
      <c r="GQ53" s="281"/>
      <c r="GR53" s="281"/>
      <c r="GS53" s="281"/>
      <c r="GT53" s="281"/>
      <c r="GU53" s="281"/>
      <c r="GV53" s="281"/>
      <c r="GW53" s="281"/>
      <c r="GX53" s="281"/>
      <c r="GY53" s="281"/>
      <c r="GZ53" s="281"/>
      <c r="HA53" s="281"/>
      <c r="HB53" s="281"/>
      <c r="HC53" s="281"/>
      <c r="HD53" s="281"/>
      <c r="HE53" s="281"/>
      <c r="HF53" s="281"/>
      <c r="HG53" s="281"/>
      <c r="HH53" s="281"/>
      <c r="HI53" s="281"/>
      <c r="HJ53" s="281"/>
      <c r="HK53" s="281"/>
      <c r="HL53" s="281"/>
      <c r="HM53" s="281"/>
      <c r="HN53" s="281"/>
      <c r="HO53" s="281"/>
      <c r="HP53" s="281"/>
      <c r="HQ53" s="281"/>
      <c r="HR53" s="281"/>
      <c r="HS53" s="281"/>
      <c r="HT53" s="281"/>
      <c r="HU53" s="281"/>
      <c r="HV53" s="281"/>
      <c r="HW53" s="281"/>
      <c r="HX53" s="281"/>
      <c r="HY53" s="281"/>
      <c r="HZ53" s="281"/>
      <c r="IA53" s="281"/>
      <c r="IB53" s="281"/>
      <c r="IC53" s="281"/>
      <c r="ID53" s="281"/>
      <c r="IE53" s="281"/>
      <c r="IF53" s="281"/>
      <c r="IG53" s="281"/>
      <c r="IH53" s="281"/>
      <c r="II53" s="281"/>
      <c r="IJ53" s="281"/>
      <c r="IK53" s="281"/>
      <c r="IL53" s="281"/>
      <c r="IM53" s="281"/>
      <c r="IN53" s="281"/>
      <c r="IO53" s="281"/>
      <c r="IP53" s="281"/>
      <c r="IQ53" s="281"/>
      <c r="IR53" s="281"/>
      <c r="IS53" s="281"/>
      <c r="IT53" s="281"/>
      <c r="IU53" s="281"/>
      <c r="IV53" s="281"/>
    </row>
    <row r="54" spans="1:256" ht="17.25">
      <c r="A54" s="284" t="s">
        <v>242</v>
      </c>
      <c r="B54" s="284" t="s">
        <v>243</v>
      </c>
      <c r="C54" s="284" t="s">
        <v>244</v>
      </c>
      <c r="D54" s="284" t="s">
        <v>245</v>
      </c>
      <c r="E54" s="284" t="s">
        <v>246</v>
      </c>
      <c r="F54" s="289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A54" s="281"/>
      <c r="EB54" s="281"/>
      <c r="EC54" s="281"/>
      <c r="ED54" s="281"/>
      <c r="EE54" s="281"/>
      <c r="EF54" s="281"/>
      <c r="EG54" s="281"/>
      <c r="EH54" s="281"/>
      <c r="EI54" s="281"/>
      <c r="EJ54" s="281"/>
      <c r="EK54" s="281"/>
      <c r="EL54" s="281"/>
      <c r="EM54" s="281"/>
      <c r="EN54" s="281"/>
      <c r="EO54" s="281"/>
      <c r="EP54" s="281"/>
      <c r="EQ54" s="281"/>
      <c r="ER54" s="281"/>
      <c r="ES54" s="281"/>
      <c r="ET54" s="281"/>
      <c r="EU54" s="281"/>
      <c r="EV54" s="281"/>
      <c r="EW54" s="281"/>
      <c r="EX54" s="281"/>
      <c r="EY54" s="281"/>
      <c r="EZ54" s="281"/>
      <c r="FA54" s="281"/>
      <c r="FB54" s="281"/>
      <c r="FC54" s="281"/>
      <c r="FD54" s="281"/>
      <c r="FE54" s="281"/>
      <c r="FF54" s="281"/>
      <c r="FG54" s="281"/>
      <c r="FH54" s="281"/>
      <c r="FI54" s="281"/>
      <c r="FJ54" s="281"/>
      <c r="FK54" s="281"/>
      <c r="FL54" s="281"/>
      <c r="FM54" s="281"/>
      <c r="FN54" s="281"/>
      <c r="FO54" s="281"/>
      <c r="FP54" s="281"/>
      <c r="FQ54" s="281"/>
      <c r="FR54" s="281"/>
      <c r="FS54" s="281"/>
      <c r="FT54" s="281"/>
      <c r="FU54" s="281"/>
      <c r="FV54" s="281"/>
      <c r="FW54" s="281"/>
      <c r="FX54" s="281"/>
      <c r="FY54" s="281"/>
      <c r="FZ54" s="281"/>
      <c r="GA54" s="281"/>
      <c r="GB54" s="281"/>
      <c r="GC54" s="281"/>
      <c r="GD54" s="281"/>
      <c r="GE54" s="281"/>
      <c r="GF54" s="281"/>
      <c r="GG54" s="281"/>
      <c r="GH54" s="281"/>
      <c r="GI54" s="281"/>
      <c r="GJ54" s="281"/>
      <c r="GK54" s="281"/>
      <c r="GL54" s="281"/>
      <c r="GM54" s="281"/>
      <c r="GN54" s="281"/>
      <c r="GO54" s="281"/>
      <c r="GP54" s="281"/>
      <c r="GQ54" s="281"/>
      <c r="GR54" s="281"/>
      <c r="GS54" s="281"/>
      <c r="GT54" s="281"/>
      <c r="GU54" s="281"/>
      <c r="GV54" s="281"/>
      <c r="GW54" s="281"/>
      <c r="GX54" s="281"/>
      <c r="GY54" s="281"/>
      <c r="GZ54" s="281"/>
      <c r="HA54" s="281"/>
      <c r="HB54" s="281"/>
      <c r="HC54" s="281"/>
      <c r="HD54" s="281"/>
      <c r="HE54" s="281"/>
      <c r="HF54" s="281"/>
      <c r="HG54" s="281"/>
      <c r="HH54" s="281"/>
      <c r="HI54" s="281"/>
      <c r="HJ54" s="281"/>
      <c r="HK54" s="281"/>
      <c r="HL54" s="281"/>
      <c r="HM54" s="281"/>
      <c r="HN54" s="281"/>
      <c r="HO54" s="281"/>
      <c r="HP54" s="281"/>
      <c r="HQ54" s="281"/>
      <c r="HR54" s="281"/>
      <c r="HS54" s="281"/>
      <c r="HT54" s="281"/>
      <c r="HU54" s="281"/>
      <c r="HV54" s="281"/>
      <c r="HW54" s="281"/>
      <c r="HX54" s="281"/>
      <c r="HY54" s="281"/>
      <c r="HZ54" s="281"/>
      <c r="IA54" s="281"/>
      <c r="IB54" s="281"/>
      <c r="IC54" s="281"/>
      <c r="ID54" s="281"/>
      <c r="IE54" s="281"/>
      <c r="IF54" s="281"/>
      <c r="IG54" s="281"/>
      <c r="IH54" s="281"/>
      <c r="II54" s="281"/>
      <c r="IJ54" s="281"/>
      <c r="IK54" s="281"/>
      <c r="IL54" s="281"/>
      <c r="IM54" s="281"/>
      <c r="IN54" s="281"/>
      <c r="IO54" s="281"/>
      <c r="IP54" s="281"/>
      <c r="IQ54" s="281"/>
      <c r="IR54" s="281"/>
      <c r="IS54" s="281"/>
      <c r="IT54" s="281"/>
      <c r="IU54" s="281"/>
      <c r="IV54" s="281"/>
    </row>
    <row r="55" spans="1:256" ht="17.25">
      <c r="A55" s="287" t="s">
        <v>288</v>
      </c>
      <c r="B55" s="288" t="s">
        <v>106</v>
      </c>
      <c r="C55" s="288" t="s">
        <v>106</v>
      </c>
      <c r="D55" s="288"/>
      <c r="E55" s="288"/>
      <c r="F55" s="289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1"/>
      <c r="FH55" s="281"/>
      <c r="FI55" s="281"/>
      <c r="FJ55" s="281"/>
      <c r="FK55" s="281"/>
      <c r="FL55" s="281"/>
      <c r="FM55" s="281"/>
      <c r="FN55" s="281"/>
      <c r="FO55" s="281"/>
      <c r="FP55" s="281"/>
      <c r="FQ55" s="281"/>
      <c r="FR55" s="281"/>
      <c r="FS55" s="281"/>
      <c r="FT55" s="281"/>
      <c r="FU55" s="281"/>
      <c r="FV55" s="281"/>
      <c r="FW55" s="281"/>
      <c r="FX55" s="281"/>
      <c r="FY55" s="281"/>
      <c r="FZ55" s="281"/>
      <c r="GA55" s="281"/>
      <c r="GB55" s="281"/>
      <c r="GC55" s="281"/>
      <c r="GD55" s="281"/>
      <c r="GE55" s="281"/>
      <c r="GF55" s="281"/>
      <c r="GG55" s="281"/>
      <c r="GH55" s="281"/>
      <c r="GI55" s="281"/>
      <c r="GJ55" s="281"/>
      <c r="GK55" s="281"/>
      <c r="GL55" s="281"/>
      <c r="GM55" s="281"/>
      <c r="GN55" s="281"/>
      <c r="GO55" s="281"/>
      <c r="GP55" s="281"/>
      <c r="GQ55" s="281"/>
      <c r="GR55" s="281"/>
      <c r="GS55" s="281"/>
      <c r="GT55" s="281"/>
      <c r="GU55" s="281"/>
      <c r="GV55" s="281"/>
      <c r="GW55" s="281"/>
      <c r="GX55" s="281"/>
      <c r="GY55" s="281"/>
      <c r="GZ55" s="281"/>
      <c r="HA55" s="281"/>
      <c r="HB55" s="281"/>
      <c r="HC55" s="281"/>
      <c r="HD55" s="281"/>
      <c r="HE55" s="281"/>
      <c r="HF55" s="281"/>
      <c r="HG55" s="281"/>
      <c r="HH55" s="281"/>
      <c r="HI55" s="281"/>
      <c r="HJ55" s="281"/>
      <c r="HK55" s="281"/>
      <c r="HL55" s="281"/>
      <c r="HM55" s="281"/>
      <c r="HN55" s="281"/>
      <c r="HO55" s="281"/>
      <c r="HP55" s="281"/>
      <c r="HQ55" s="281"/>
      <c r="HR55" s="281"/>
      <c r="HS55" s="281"/>
      <c r="HT55" s="281"/>
      <c r="HU55" s="281"/>
      <c r="HV55" s="281"/>
      <c r="HW55" s="281"/>
      <c r="HX55" s="281"/>
      <c r="HY55" s="281"/>
      <c r="HZ55" s="281"/>
      <c r="IA55" s="281"/>
      <c r="IB55" s="281"/>
      <c r="IC55" s="281"/>
      <c r="ID55" s="281"/>
      <c r="IE55" s="281"/>
      <c r="IF55" s="281"/>
      <c r="IG55" s="281"/>
      <c r="IH55" s="281"/>
      <c r="II55" s="281"/>
      <c r="IJ55" s="281"/>
      <c r="IK55" s="281"/>
      <c r="IL55" s="281"/>
      <c r="IM55" s="281"/>
      <c r="IN55" s="281"/>
      <c r="IO55" s="281"/>
      <c r="IP55" s="281"/>
      <c r="IQ55" s="281"/>
      <c r="IR55" s="281"/>
      <c r="IS55" s="281"/>
      <c r="IT55" s="281"/>
      <c r="IU55" s="281"/>
      <c r="IV55" s="281"/>
    </row>
    <row r="56" spans="1:256" ht="17.25">
      <c r="A56" s="290" t="s">
        <v>289</v>
      </c>
      <c r="B56" s="291">
        <v>1163521.92</v>
      </c>
      <c r="C56" s="291">
        <v>1320862.85</v>
      </c>
      <c r="D56" s="290"/>
      <c r="E56" s="290"/>
      <c r="F56" s="289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281"/>
      <c r="EB56" s="281"/>
      <c r="EC56" s="281"/>
      <c r="ED56" s="281"/>
      <c r="EE56" s="281"/>
      <c r="EF56" s="281"/>
      <c r="EG56" s="281"/>
      <c r="EH56" s="281"/>
      <c r="EI56" s="281"/>
      <c r="EJ56" s="281"/>
      <c r="EK56" s="281"/>
      <c r="EL56" s="281"/>
      <c r="EM56" s="281"/>
      <c r="EN56" s="281"/>
      <c r="EO56" s="281"/>
      <c r="EP56" s="281"/>
      <c r="EQ56" s="281"/>
      <c r="ER56" s="281"/>
      <c r="ES56" s="281"/>
      <c r="ET56" s="281"/>
      <c r="EU56" s="281"/>
      <c r="EV56" s="281"/>
      <c r="EW56" s="281"/>
      <c r="EX56" s="281"/>
      <c r="EY56" s="281"/>
      <c r="EZ56" s="281"/>
      <c r="FA56" s="281"/>
      <c r="FB56" s="281"/>
      <c r="FC56" s="281"/>
      <c r="FD56" s="281"/>
      <c r="FE56" s="281"/>
      <c r="FF56" s="281"/>
      <c r="FG56" s="281"/>
      <c r="FH56" s="281"/>
      <c r="FI56" s="281"/>
      <c r="FJ56" s="281"/>
      <c r="FK56" s="281"/>
      <c r="FL56" s="281"/>
      <c r="FM56" s="281"/>
      <c r="FN56" s="281"/>
      <c r="FO56" s="281"/>
      <c r="FP56" s="281"/>
      <c r="FQ56" s="281"/>
      <c r="FR56" s="281"/>
      <c r="FS56" s="281"/>
      <c r="FT56" s="281"/>
      <c r="FU56" s="281"/>
      <c r="FV56" s="281"/>
      <c r="FW56" s="281"/>
      <c r="FX56" s="281"/>
      <c r="FY56" s="281"/>
      <c r="FZ56" s="281"/>
      <c r="GA56" s="281"/>
      <c r="GB56" s="281"/>
      <c r="GC56" s="281"/>
      <c r="GD56" s="281"/>
      <c r="GE56" s="281"/>
      <c r="GF56" s="281"/>
      <c r="GG56" s="281"/>
      <c r="GH56" s="281"/>
      <c r="GI56" s="281"/>
      <c r="GJ56" s="281"/>
      <c r="GK56" s="281"/>
      <c r="GL56" s="281"/>
      <c r="GM56" s="281"/>
      <c r="GN56" s="281"/>
      <c r="GO56" s="281"/>
      <c r="GP56" s="281"/>
      <c r="GQ56" s="281"/>
      <c r="GR56" s="281"/>
      <c r="GS56" s="281"/>
      <c r="GT56" s="281"/>
      <c r="GU56" s="281"/>
      <c r="GV56" s="281"/>
      <c r="GW56" s="281"/>
      <c r="GX56" s="281"/>
      <c r="GY56" s="281"/>
      <c r="GZ56" s="281"/>
      <c r="HA56" s="281"/>
      <c r="HB56" s="281"/>
      <c r="HC56" s="281"/>
      <c r="HD56" s="281"/>
      <c r="HE56" s="281"/>
      <c r="HF56" s="281"/>
      <c r="HG56" s="281"/>
      <c r="HH56" s="281"/>
      <c r="HI56" s="281"/>
      <c r="HJ56" s="281"/>
      <c r="HK56" s="281"/>
      <c r="HL56" s="281"/>
      <c r="HM56" s="281"/>
      <c r="HN56" s="281"/>
      <c r="HO56" s="281"/>
      <c r="HP56" s="281"/>
      <c r="HQ56" s="281"/>
      <c r="HR56" s="281"/>
      <c r="HS56" s="281"/>
      <c r="HT56" s="281"/>
      <c r="HU56" s="281"/>
      <c r="HV56" s="281"/>
      <c r="HW56" s="281"/>
      <c r="HX56" s="281"/>
      <c r="HY56" s="281"/>
      <c r="HZ56" s="281"/>
      <c r="IA56" s="281"/>
      <c r="IB56" s="281"/>
      <c r="IC56" s="281"/>
      <c r="ID56" s="281"/>
      <c r="IE56" s="281"/>
      <c r="IF56" s="281"/>
      <c r="IG56" s="281"/>
      <c r="IH56" s="281"/>
      <c r="II56" s="281"/>
      <c r="IJ56" s="281"/>
      <c r="IK56" s="281"/>
      <c r="IL56" s="281"/>
      <c r="IM56" s="281"/>
      <c r="IN56" s="281"/>
      <c r="IO56" s="281"/>
      <c r="IP56" s="281"/>
      <c r="IQ56" s="281"/>
      <c r="IR56" s="281"/>
      <c r="IS56" s="281"/>
      <c r="IT56" s="281"/>
      <c r="IU56" s="281"/>
      <c r="IV56" s="281"/>
    </row>
    <row r="57" spans="1:256" ht="17.25">
      <c r="A57" s="290" t="s">
        <v>290</v>
      </c>
      <c r="B57" s="298">
        <v>130</v>
      </c>
      <c r="C57" s="298">
        <v>30</v>
      </c>
      <c r="D57" s="288"/>
      <c r="E57" s="288"/>
      <c r="F57" s="289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  <c r="DV57" s="281"/>
      <c r="DW57" s="281"/>
      <c r="DX57" s="281"/>
      <c r="DY57" s="281"/>
      <c r="DZ57" s="281"/>
      <c r="EA57" s="281"/>
      <c r="EB57" s="281"/>
      <c r="EC57" s="281"/>
      <c r="ED57" s="281"/>
      <c r="EE57" s="281"/>
      <c r="EF57" s="281"/>
      <c r="EG57" s="281"/>
      <c r="EH57" s="281"/>
      <c r="EI57" s="281"/>
      <c r="EJ57" s="281"/>
      <c r="EK57" s="281"/>
      <c r="EL57" s="281"/>
      <c r="EM57" s="281"/>
      <c r="EN57" s="281"/>
      <c r="EO57" s="281"/>
      <c r="EP57" s="281"/>
      <c r="EQ57" s="281"/>
      <c r="ER57" s="281"/>
      <c r="ES57" s="281"/>
      <c r="ET57" s="281"/>
      <c r="EU57" s="281"/>
      <c r="EV57" s="281"/>
      <c r="EW57" s="281"/>
      <c r="EX57" s="281"/>
      <c r="EY57" s="281"/>
      <c r="EZ57" s="281"/>
      <c r="FA57" s="281"/>
      <c r="FB57" s="281"/>
      <c r="FC57" s="281"/>
      <c r="FD57" s="281"/>
      <c r="FE57" s="281"/>
      <c r="FF57" s="281"/>
      <c r="FG57" s="281"/>
      <c r="FH57" s="281"/>
      <c r="FI57" s="281"/>
      <c r="FJ57" s="281"/>
      <c r="FK57" s="281"/>
      <c r="FL57" s="281"/>
      <c r="FM57" s="281"/>
      <c r="FN57" s="281"/>
      <c r="FO57" s="281"/>
      <c r="FP57" s="281"/>
      <c r="FQ57" s="281"/>
      <c r="FR57" s="281"/>
      <c r="FS57" s="281"/>
      <c r="FT57" s="281"/>
      <c r="FU57" s="281"/>
      <c r="FV57" s="281"/>
      <c r="FW57" s="281"/>
      <c r="FX57" s="281"/>
      <c r="FY57" s="281"/>
      <c r="FZ57" s="281"/>
      <c r="GA57" s="281"/>
      <c r="GB57" s="281"/>
      <c r="GC57" s="281"/>
      <c r="GD57" s="281"/>
      <c r="GE57" s="281"/>
      <c r="GF57" s="281"/>
      <c r="GG57" s="281"/>
      <c r="GH57" s="281"/>
      <c r="GI57" s="281"/>
      <c r="GJ57" s="281"/>
      <c r="GK57" s="281"/>
      <c r="GL57" s="281"/>
      <c r="GM57" s="281"/>
      <c r="GN57" s="281"/>
      <c r="GO57" s="281"/>
      <c r="GP57" s="281"/>
      <c r="GQ57" s="281"/>
      <c r="GR57" s="281"/>
      <c r="GS57" s="281"/>
      <c r="GT57" s="281"/>
      <c r="GU57" s="281"/>
      <c r="GV57" s="281"/>
      <c r="GW57" s="281"/>
      <c r="GX57" s="281"/>
      <c r="GY57" s="281"/>
      <c r="GZ57" s="281"/>
      <c r="HA57" s="281"/>
      <c r="HB57" s="281"/>
      <c r="HC57" s="281"/>
      <c r="HD57" s="281"/>
      <c r="HE57" s="281"/>
      <c r="HF57" s="281"/>
      <c r="HG57" s="281"/>
      <c r="HH57" s="281"/>
      <c r="HI57" s="281"/>
      <c r="HJ57" s="281"/>
      <c r="HK57" s="281"/>
      <c r="HL57" s="281"/>
      <c r="HM57" s="281"/>
      <c r="HN57" s="281"/>
      <c r="HO57" s="281"/>
      <c r="HP57" s="281"/>
      <c r="HQ57" s="281"/>
      <c r="HR57" s="281"/>
      <c r="HS57" s="281"/>
      <c r="HT57" s="281"/>
      <c r="HU57" s="281"/>
      <c r="HV57" s="281"/>
      <c r="HW57" s="281"/>
      <c r="HX57" s="281"/>
      <c r="HY57" s="281"/>
      <c r="HZ57" s="281"/>
      <c r="IA57" s="281"/>
      <c r="IB57" s="281"/>
      <c r="IC57" s="281"/>
      <c r="ID57" s="281"/>
      <c r="IE57" s="281"/>
      <c r="IF57" s="281"/>
      <c r="IG57" s="281"/>
      <c r="IH57" s="281"/>
      <c r="II57" s="281"/>
      <c r="IJ57" s="281"/>
      <c r="IK57" s="281"/>
      <c r="IL57" s="281"/>
      <c r="IM57" s="281"/>
      <c r="IN57" s="281"/>
      <c r="IO57" s="281"/>
      <c r="IP57" s="281"/>
      <c r="IQ57" s="281"/>
      <c r="IR57" s="281"/>
      <c r="IS57" s="281"/>
      <c r="IT57" s="281"/>
      <c r="IU57" s="281"/>
      <c r="IV57" s="281"/>
    </row>
    <row r="58" spans="1:256" ht="17.25">
      <c r="A58" s="290" t="s">
        <v>291</v>
      </c>
      <c r="B58" s="298">
        <v>0</v>
      </c>
      <c r="C58" s="298">
        <v>0</v>
      </c>
      <c r="D58" s="288"/>
      <c r="E58" s="288"/>
      <c r="F58" s="289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281"/>
      <c r="DU58" s="281"/>
      <c r="DV58" s="281"/>
      <c r="DW58" s="281"/>
      <c r="DX58" s="281"/>
      <c r="DY58" s="281"/>
      <c r="DZ58" s="281"/>
      <c r="EA58" s="281"/>
      <c r="EB58" s="281"/>
      <c r="EC58" s="281"/>
      <c r="ED58" s="281"/>
      <c r="EE58" s="281"/>
      <c r="EF58" s="281"/>
      <c r="EG58" s="281"/>
      <c r="EH58" s="281"/>
      <c r="EI58" s="281"/>
      <c r="EJ58" s="281"/>
      <c r="EK58" s="281"/>
      <c r="EL58" s="281"/>
      <c r="EM58" s="281"/>
      <c r="EN58" s="281"/>
      <c r="EO58" s="281"/>
      <c r="EP58" s="281"/>
      <c r="EQ58" s="281"/>
      <c r="ER58" s="281"/>
      <c r="ES58" s="281"/>
      <c r="ET58" s="281"/>
      <c r="EU58" s="281"/>
      <c r="EV58" s="281"/>
      <c r="EW58" s="281"/>
      <c r="EX58" s="281"/>
      <c r="EY58" s="281"/>
      <c r="EZ58" s="281"/>
      <c r="FA58" s="281"/>
      <c r="FB58" s="281"/>
      <c r="FC58" s="281"/>
      <c r="FD58" s="281"/>
      <c r="FE58" s="281"/>
      <c r="FF58" s="281"/>
      <c r="FG58" s="281"/>
      <c r="FH58" s="281"/>
      <c r="FI58" s="281"/>
      <c r="FJ58" s="281"/>
      <c r="FK58" s="281"/>
      <c r="FL58" s="281"/>
      <c r="FM58" s="281"/>
      <c r="FN58" s="281"/>
      <c r="FO58" s="281"/>
      <c r="FP58" s="281"/>
      <c r="FQ58" s="281"/>
      <c r="FR58" s="281"/>
      <c r="FS58" s="281"/>
      <c r="FT58" s="281"/>
      <c r="FU58" s="281"/>
      <c r="FV58" s="281"/>
      <c r="FW58" s="281"/>
      <c r="FX58" s="281"/>
      <c r="FY58" s="281"/>
      <c r="FZ58" s="281"/>
      <c r="GA58" s="281"/>
      <c r="GB58" s="281"/>
      <c r="GC58" s="281"/>
      <c r="GD58" s="281"/>
      <c r="GE58" s="281"/>
      <c r="GF58" s="281"/>
      <c r="GG58" s="281"/>
      <c r="GH58" s="281"/>
      <c r="GI58" s="281"/>
      <c r="GJ58" s="281"/>
      <c r="GK58" s="281"/>
      <c r="GL58" s="281"/>
      <c r="GM58" s="281"/>
      <c r="GN58" s="281"/>
      <c r="GO58" s="281"/>
      <c r="GP58" s="281"/>
      <c r="GQ58" s="281"/>
      <c r="GR58" s="281"/>
      <c r="GS58" s="281"/>
      <c r="GT58" s="281"/>
      <c r="GU58" s="281"/>
      <c r="GV58" s="281"/>
      <c r="GW58" s="281"/>
      <c r="GX58" s="281"/>
      <c r="GY58" s="281"/>
      <c r="GZ58" s="281"/>
      <c r="HA58" s="281"/>
      <c r="HB58" s="281"/>
      <c r="HC58" s="281"/>
      <c r="HD58" s="281"/>
      <c r="HE58" s="281"/>
      <c r="HF58" s="281"/>
      <c r="HG58" s="281"/>
      <c r="HH58" s="281"/>
      <c r="HI58" s="281"/>
      <c r="HJ58" s="281"/>
      <c r="HK58" s="281"/>
      <c r="HL58" s="281"/>
      <c r="HM58" s="281"/>
      <c r="HN58" s="281"/>
      <c r="HO58" s="281"/>
      <c r="HP58" s="281"/>
      <c r="HQ58" s="281"/>
      <c r="HR58" s="281"/>
      <c r="HS58" s="281"/>
      <c r="HT58" s="281"/>
      <c r="HU58" s="281"/>
      <c r="HV58" s="281"/>
      <c r="HW58" s="281"/>
      <c r="HX58" s="281"/>
      <c r="HY58" s="281"/>
      <c r="HZ58" s="281"/>
      <c r="IA58" s="281"/>
      <c r="IB58" s="281"/>
      <c r="IC58" s="281"/>
      <c r="ID58" s="281"/>
      <c r="IE58" s="281"/>
      <c r="IF58" s="281"/>
      <c r="IG58" s="281"/>
      <c r="IH58" s="281"/>
      <c r="II58" s="281"/>
      <c r="IJ58" s="281"/>
      <c r="IK58" s="281"/>
      <c r="IL58" s="281"/>
      <c r="IM58" s="281"/>
      <c r="IN58" s="281"/>
      <c r="IO58" s="281"/>
      <c r="IP58" s="281"/>
      <c r="IQ58" s="281"/>
      <c r="IR58" s="281"/>
      <c r="IS58" s="281"/>
      <c r="IT58" s="281"/>
      <c r="IU58" s="281"/>
      <c r="IV58" s="281"/>
    </row>
    <row r="59" spans="1:256" ht="17.25">
      <c r="A59" s="290" t="s">
        <v>292</v>
      </c>
      <c r="B59" s="298">
        <v>0</v>
      </c>
      <c r="C59" s="298">
        <v>0</v>
      </c>
      <c r="D59" s="288"/>
      <c r="E59" s="288"/>
      <c r="F59" s="289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  <c r="DQ59" s="281"/>
      <c r="DR59" s="281"/>
      <c r="DS59" s="281"/>
      <c r="DT59" s="281"/>
      <c r="DU59" s="281"/>
      <c r="DV59" s="281"/>
      <c r="DW59" s="281"/>
      <c r="DX59" s="281"/>
      <c r="DY59" s="281"/>
      <c r="DZ59" s="281"/>
      <c r="EA59" s="281"/>
      <c r="EB59" s="281"/>
      <c r="EC59" s="281"/>
      <c r="ED59" s="281"/>
      <c r="EE59" s="281"/>
      <c r="EF59" s="281"/>
      <c r="EG59" s="281"/>
      <c r="EH59" s="281"/>
      <c r="EI59" s="281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81"/>
      <c r="FC59" s="281"/>
      <c r="FD59" s="281"/>
      <c r="FE59" s="281"/>
      <c r="FF59" s="281"/>
      <c r="FG59" s="281"/>
      <c r="FH59" s="281"/>
      <c r="FI59" s="281"/>
      <c r="FJ59" s="281"/>
      <c r="FK59" s="281"/>
      <c r="FL59" s="281"/>
      <c r="FM59" s="281"/>
      <c r="FN59" s="281"/>
      <c r="FO59" s="281"/>
      <c r="FP59" s="281"/>
      <c r="FQ59" s="281"/>
      <c r="FR59" s="281"/>
      <c r="FS59" s="281"/>
      <c r="FT59" s="281"/>
      <c r="FU59" s="281"/>
      <c r="FV59" s="281"/>
      <c r="FW59" s="281"/>
      <c r="FX59" s="281"/>
      <c r="FY59" s="281"/>
      <c r="FZ59" s="281"/>
      <c r="GA59" s="281"/>
      <c r="GB59" s="281"/>
      <c r="GC59" s="281"/>
      <c r="GD59" s="281"/>
      <c r="GE59" s="281"/>
      <c r="GF59" s="281"/>
      <c r="GG59" s="281"/>
      <c r="GH59" s="281"/>
      <c r="GI59" s="281"/>
      <c r="GJ59" s="281"/>
      <c r="GK59" s="281"/>
      <c r="GL59" s="281"/>
      <c r="GM59" s="281"/>
      <c r="GN59" s="281"/>
      <c r="GO59" s="281"/>
      <c r="GP59" s="281"/>
      <c r="GQ59" s="281"/>
      <c r="GR59" s="281"/>
      <c r="GS59" s="281"/>
      <c r="GT59" s="281"/>
      <c r="GU59" s="281"/>
      <c r="GV59" s="281"/>
      <c r="GW59" s="281"/>
      <c r="GX59" s="281"/>
      <c r="GY59" s="281"/>
      <c r="GZ59" s="281"/>
      <c r="HA59" s="281"/>
      <c r="HB59" s="281"/>
      <c r="HC59" s="281"/>
      <c r="HD59" s="281"/>
      <c r="HE59" s="281"/>
      <c r="HF59" s="281"/>
      <c r="HG59" s="281"/>
      <c r="HH59" s="281"/>
      <c r="HI59" s="281"/>
      <c r="HJ59" s="281"/>
      <c r="HK59" s="281"/>
      <c r="HL59" s="281"/>
      <c r="HM59" s="281"/>
      <c r="HN59" s="281"/>
      <c r="HO59" s="281"/>
      <c r="HP59" s="281"/>
      <c r="HQ59" s="281"/>
      <c r="HR59" s="281"/>
      <c r="HS59" s="281"/>
      <c r="HT59" s="281"/>
      <c r="HU59" s="281"/>
      <c r="HV59" s="281"/>
      <c r="HW59" s="281"/>
      <c r="HX59" s="281"/>
      <c r="HY59" s="281"/>
      <c r="HZ59" s="281"/>
      <c r="IA59" s="281"/>
      <c r="IB59" s="281"/>
      <c r="IC59" s="281"/>
      <c r="ID59" s="281"/>
      <c r="IE59" s="281"/>
      <c r="IF59" s="281"/>
      <c r="IG59" s="281"/>
      <c r="IH59" s="281"/>
      <c r="II59" s="281"/>
      <c r="IJ59" s="281"/>
      <c r="IK59" s="281"/>
      <c r="IL59" s="281"/>
      <c r="IM59" s="281"/>
      <c r="IN59" s="281"/>
      <c r="IO59" s="281"/>
      <c r="IP59" s="281"/>
      <c r="IQ59" s="281"/>
      <c r="IR59" s="281"/>
      <c r="IS59" s="281"/>
      <c r="IT59" s="281"/>
      <c r="IU59" s="281"/>
      <c r="IV59" s="281"/>
    </row>
    <row r="60" spans="1:256" ht="17.25">
      <c r="A60" s="290" t="s">
        <v>293</v>
      </c>
      <c r="B60" s="298">
        <v>67.51</v>
      </c>
      <c r="C60" s="298">
        <v>81.42</v>
      </c>
      <c r="D60" s="288"/>
      <c r="E60" s="288"/>
      <c r="F60" s="289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  <c r="DE60" s="281"/>
      <c r="DF60" s="281"/>
      <c r="DG60" s="281"/>
      <c r="DH60" s="281"/>
      <c r="DI60" s="281"/>
      <c r="DJ60" s="281"/>
      <c r="DK60" s="281"/>
      <c r="DL60" s="281"/>
      <c r="DM60" s="281"/>
      <c r="DN60" s="281"/>
      <c r="DO60" s="281"/>
      <c r="DP60" s="281"/>
      <c r="DQ60" s="281"/>
      <c r="DR60" s="281"/>
      <c r="DS60" s="281"/>
      <c r="DT60" s="281"/>
      <c r="DU60" s="281"/>
      <c r="DV60" s="281"/>
      <c r="DW60" s="281"/>
      <c r="DX60" s="281"/>
      <c r="DY60" s="281"/>
      <c r="DZ60" s="281"/>
      <c r="EA60" s="281"/>
      <c r="EB60" s="281"/>
      <c r="EC60" s="281"/>
      <c r="ED60" s="281"/>
      <c r="EE60" s="281"/>
      <c r="EF60" s="281"/>
      <c r="EG60" s="281"/>
      <c r="EH60" s="281"/>
      <c r="EI60" s="281"/>
      <c r="EJ60" s="281"/>
      <c r="EK60" s="281"/>
      <c r="EL60" s="281"/>
      <c r="EM60" s="281"/>
      <c r="EN60" s="281"/>
      <c r="EO60" s="281"/>
      <c r="EP60" s="281"/>
      <c r="EQ60" s="281"/>
      <c r="ER60" s="281"/>
      <c r="ES60" s="281"/>
      <c r="ET60" s="281"/>
      <c r="EU60" s="281"/>
      <c r="EV60" s="281"/>
      <c r="EW60" s="281"/>
      <c r="EX60" s="281"/>
      <c r="EY60" s="281"/>
      <c r="EZ60" s="281"/>
      <c r="FA60" s="281"/>
      <c r="FB60" s="281"/>
      <c r="FC60" s="281"/>
      <c r="FD60" s="281"/>
      <c r="FE60" s="281"/>
      <c r="FF60" s="281"/>
      <c r="FG60" s="281"/>
      <c r="FH60" s="281"/>
      <c r="FI60" s="281"/>
      <c r="FJ60" s="281"/>
      <c r="FK60" s="281"/>
      <c r="FL60" s="281"/>
      <c r="FM60" s="281"/>
      <c r="FN60" s="281"/>
      <c r="FO60" s="281"/>
      <c r="FP60" s="281"/>
      <c r="FQ60" s="281"/>
      <c r="FR60" s="281"/>
      <c r="FS60" s="281"/>
      <c r="FT60" s="281"/>
      <c r="FU60" s="281"/>
      <c r="FV60" s="281"/>
      <c r="FW60" s="281"/>
      <c r="FX60" s="281"/>
      <c r="FY60" s="281"/>
      <c r="FZ60" s="281"/>
      <c r="GA60" s="281"/>
      <c r="GB60" s="281"/>
      <c r="GC60" s="281"/>
      <c r="GD60" s="281"/>
      <c r="GE60" s="281"/>
      <c r="GF60" s="281"/>
      <c r="GG60" s="281"/>
      <c r="GH60" s="281"/>
      <c r="GI60" s="281"/>
      <c r="GJ60" s="281"/>
      <c r="GK60" s="281"/>
      <c r="GL60" s="281"/>
      <c r="GM60" s="281"/>
      <c r="GN60" s="281"/>
      <c r="GO60" s="281"/>
      <c r="GP60" s="281"/>
      <c r="GQ60" s="281"/>
      <c r="GR60" s="281"/>
      <c r="GS60" s="281"/>
      <c r="GT60" s="281"/>
      <c r="GU60" s="281"/>
      <c r="GV60" s="281"/>
      <c r="GW60" s="281"/>
      <c r="GX60" s="281"/>
      <c r="GY60" s="281"/>
      <c r="GZ60" s="281"/>
      <c r="HA60" s="281"/>
      <c r="HB60" s="281"/>
      <c r="HC60" s="281"/>
      <c r="HD60" s="281"/>
      <c r="HE60" s="281"/>
      <c r="HF60" s="281"/>
      <c r="HG60" s="281"/>
      <c r="HH60" s="281"/>
      <c r="HI60" s="281"/>
      <c r="HJ60" s="281"/>
      <c r="HK60" s="281"/>
      <c r="HL60" s="281"/>
      <c r="HM60" s="281"/>
      <c r="HN60" s="281"/>
      <c r="HO60" s="281"/>
      <c r="HP60" s="281"/>
      <c r="HQ60" s="281"/>
      <c r="HR60" s="281"/>
      <c r="HS60" s="281"/>
      <c r="HT60" s="281"/>
      <c r="HU60" s="281"/>
      <c r="HV60" s="281"/>
      <c r="HW60" s="281"/>
      <c r="HX60" s="281"/>
      <c r="HY60" s="281"/>
      <c r="HZ60" s="281"/>
      <c r="IA60" s="281"/>
      <c r="IB60" s="281"/>
      <c r="IC60" s="281"/>
      <c r="ID60" s="281"/>
      <c r="IE60" s="281"/>
      <c r="IF60" s="281"/>
      <c r="IG60" s="281"/>
      <c r="IH60" s="281"/>
      <c r="II60" s="281"/>
      <c r="IJ60" s="281"/>
      <c r="IK60" s="281"/>
      <c r="IL60" s="281"/>
      <c r="IM60" s="281"/>
      <c r="IN60" s="281"/>
      <c r="IO60" s="281"/>
      <c r="IP60" s="281"/>
      <c r="IQ60" s="281"/>
      <c r="IR60" s="281"/>
      <c r="IS60" s="281"/>
      <c r="IT60" s="281"/>
      <c r="IU60" s="281"/>
      <c r="IV60" s="281"/>
    </row>
    <row r="61" spans="1:256" ht="17.25">
      <c r="A61" s="290" t="s">
        <v>294</v>
      </c>
      <c r="B61" s="298">
        <v>58093.36</v>
      </c>
      <c r="C61" s="298">
        <v>51052.72</v>
      </c>
      <c r="D61" s="288"/>
      <c r="E61" s="288"/>
      <c r="F61" s="289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  <c r="EC61" s="281"/>
      <c r="ED61" s="281"/>
      <c r="EE61" s="281"/>
      <c r="EF61" s="281"/>
      <c r="EG61" s="281"/>
      <c r="EH61" s="281"/>
      <c r="EI61" s="281"/>
      <c r="EJ61" s="281"/>
      <c r="EK61" s="281"/>
      <c r="EL61" s="281"/>
      <c r="EM61" s="281"/>
      <c r="EN61" s="281"/>
      <c r="EO61" s="281"/>
      <c r="EP61" s="281"/>
      <c r="EQ61" s="281"/>
      <c r="ER61" s="281"/>
      <c r="ES61" s="281"/>
      <c r="ET61" s="281"/>
      <c r="EU61" s="281"/>
      <c r="EV61" s="281"/>
      <c r="EW61" s="281"/>
      <c r="EX61" s="281"/>
      <c r="EY61" s="281"/>
      <c r="EZ61" s="281"/>
      <c r="FA61" s="281"/>
      <c r="FB61" s="281"/>
      <c r="FC61" s="281"/>
      <c r="FD61" s="281"/>
      <c r="FE61" s="281"/>
      <c r="FF61" s="281"/>
      <c r="FG61" s="281"/>
      <c r="FH61" s="281"/>
      <c r="FI61" s="281"/>
      <c r="FJ61" s="281"/>
      <c r="FK61" s="281"/>
      <c r="FL61" s="281"/>
      <c r="FM61" s="281"/>
      <c r="FN61" s="281"/>
      <c r="FO61" s="281"/>
      <c r="FP61" s="281"/>
      <c r="FQ61" s="281"/>
      <c r="FR61" s="281"/>
      <c r="FS61" s="281"/>
      <c r="FT61" s="281"/>
      <c r="FU61" s="281"/>
      <c r="FV61" s="281"/>
      <c r="FW61" s="281"/>
      <c r="FX61" s="281"/>
      <c r="FY61" s="281"/>
      <c r="FZ61" s="281"/>
      <c r="GA61" s="281"/>
      <c r="GB61" s="281"/>
      <c r="GC61" s="281"/>
      <c r="GD61" s="281"/>
      <c r="GE61" s="281"/>
      <c r="GF61" s="281"/>
      <c r="GG61" s="281"/>
      <c r="GH61" s="281"/>
      <c r="GI61" s="281"/>
      <c r="GJ61" s="281"/>
      <c r="GK61" s="281"/>
      <c r="GL61" s="281"/>
      <c r="GM61" s="281"/>
      <c r="GN61" s="281"/>
      <c r="GO61" s="281"/>
      <c r="GP61" s="281"/>
      <c r="GQ61" s="281"/>
      <c r="GR61" s="281"/>
      <c r="GS61" s="281"/>
      <c r="GT61" s="281"/>
      <c r="GU61" s="281"/>
      <c r="GV61" s="281"/>
      <c r="GW61" s="281"/>
      <c r="GX61" s="281"/>
      <c r="GY61" s="281"/>
      <c r="GZ61" s="281"/>
      <c r="HA61" s="281"/>
      <c r="HB61" s="281"/>
      <c r="HC61" s="281"/>
      <c r="HD61" s="281"/>
      <c r="HE61" s="281"/>
      <c r="HF61" s="281"/>
      <c r="HG61" s="281"/>
      <c r="HH61" s="281"/>
      <c r="HI61" s="281"/>
      <c r="HJ61" s="281"/>
      <c r="HK61" s="281"/>
      <c r="HL61" s="281"/>
      <c r="HM61" s="281"/>
      <c r="HN61" s="281"/>
      <c r="HO61" s="281"/>
      <c r="HP61" s="281"/>
      <c r="HQ61" s="281"/>
      <c r="HR61" s="281"/>
      <c r="HS61" s="281"/>
      <c r="HT61" s="281"/>
      <c r="HU61" s="281"/>
      <c r="HV61" s="281"/>
      <c r="HW61" s="281"/>
      <c r="HX61" s="281"/>
      <c r="HY61" s="281"/>
      <c r="HZ61" s="281"/>
      <c r="IA61" s="281"/>
      <c r="IB61" s="281"/>
      <c r="IC61" s="281"/>
      <c r="ID61" s="281"/>
      <c r="IE61" s="281"/>
      <c r="IF61" s="281"/>
      <c r="IG61" s="281"/>
      <c r="IH61" s="281"/>
      <c r="II61" s="281"/>
      <c r="IJ61" s="281"/>
      <c r="IK61" s="281"/>
      <c r="IL61" s="281"/>
      <c r="IM61" s="281"/>
      <c r="IN61" s="281"/>
      <c r="IO61" s="281"/>
      <c r="IP61" s="281"/>
      <c r="IQ61" s="281"/>
      <c r="IR61" s="281"/>
      <c r="IS61" s="281"/>
      <c r="IT61" s="281"/>
      <c r="IU61" s="281"/>
      <c r="IV61" s="281"/>
    </row>
    <row r="62" spans="1:256" ht="17.25">
      <c r="A62" s="290" t="s">
        <v>295</v>
      </c>
      <c r="B62" s="298">
        <v>70</v>
      </c>
      <c r="C62" s="298">
        <v>0</v>
      </c>
      <c r="D62" s="288"/>
      <c r="E62" s="288"/>
      <c r="F62" s="289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1"/>
      <c r="FG62" s="281"/>
      <c r="FH62" s="281"/>
      <c r="FI62" s="281"/>
      <c r="FJ62" s="281"/>
      <c r="FK62" s="281"/>
      <c r="FL62" s="281"/>
      <c r="FM62" s="281"/>
      <c r="FN62" s="281"/>
      <c r="FO62" s="281"/>
      <c r="FP62" s="281"/>
      <c r="FQ62" s="281"/>
      <c r="FR62" s="281"/>
      <c r="FS62" s="281"/>
      <c r="FT62" s="281"/>
      <c r="FU62" s="281"/>
      <c r="FV62" s="281"/>
      <c r="FW62" s="281"/>
      <c r="FX62" s="281"/>
      <c r="FY62" s="281"/>
      <c r="FZ62" s="281"/>
      <c r="GA62" s="281"/>
      <c r="GB62" s="281"/>
      <c r="GC62" s="281"/>
      <c r="GD62" s="281"/>
      <c r="GE62" s="281"/>
      <c r="GF62" s="281"/>
      <c r="GG62" s="281"/>
      <c r="GH62" s="281"/>
      <c r="GI62" s="281"/>
      <c r="GJ62" s="281"/>
      <c r="GK62" s="281"/>
      <c r="GL62" s="281"/>
      <c r="GM62" s="281"/>
      <c r="GN62" s="281"/>
      <c r="GO62" s="281"/>
      <c r="GP62" s="281"/>
      <c r="GQ62" s="281"/>
      <c r="GR62" s="281"/>
      <c r="GS62" s="281"/>
      <c r="GT62" s="281"/>
      <c r="GU62" s="281"/>
      <c r="GV62" s="281"/>
      <c r="GW62" s="281"/>
      <c r="GX62" s="281"/>
      <c r="GY62" s="281"/>
      <c r="GZ62" s="281"/>
      <c r="HA62" s="281"/>
      <c r="HB62" s="281"/>
      <c r="HC62" s="281"/>
      <c r="HD62" s="281"/>
      <c r="HE62" s="281"/>
      <c r="HF62" s="281"/>
      <c r="HG62" s="281"/>
      <c r="HH62" s="281"/>
      <c r="HI62" s="281"/>
      <c r="HJ62" s="281"/>
      <c r="HK62" s="281"/>
      <c r="HL62" s="281"/>
      <c r="HM62" s="281"/>
      <c r="HN62" s="281"/>
      <c r="HO62" s="281"/>
      <c r="HP62" s="281"/>
      <c r="HQ62" s="281"/>
      <c r="HR62" s="281"/>
      <c r="HS62" s="281"/>
      <c r="HT62" s="281"/>
      <c r="HU62" s="281"/>
      <c r="HV62" s="281"/>
      <c r="HW62" s="281"/>
      <c r="HX62" s="281"/>
      <c r="HY62" s="281"/>
      <c r="HZ62" s="281"/>
      <c r="IA62" s="281"/>
      <c r="IB62" s="281"/>
      <c r="IC62" s="281"/>
      <c r="ID62" s="281"/>
      <c r="IE62" s="281"/>
      <c r="IF62" s="281"/>
      <c r="IG62" s="281"/>
      <c r="IH62" s="281"/>
      <c r="II62" s="281"/>
      <c r="IJ62" s="281"/>
      <c r="IK62" s="281"/>
      <c r="IL62" s="281"/>
      <c r="IM62" s="281"/>
      <c r="IN62" s="281"/>
      <c r="IO62" s="281"/>
      <c r="IP62" s="281"/>
      <c r="IQ62" s="281"/>
      <c r="IR62" s="281"/>
      <c r="IS62" s="281"/>
      <c r="IT62" s="281"/>
      <c r="IU62" s="281"/>
      <c r="IV62" s="281"/>
    </row>
    <row r="63" spans="1:256" ht="17.25">
      <c r="A63" s="290" t="s">
        <v>106</v>
      </c>
      <c r="B63" s="298"/>
      <c r="C63" s="298"/>
      <c r="D63" s="288"/>
      <c r="E63" s="288"/>
      <c r="F63" s="289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  <c r="GN63" s="281"/>
      <c r="GO63" s="281"/>
      <c r="GP63" s="281"/>
      <c r="GQ63" s="281"/>
      <c r="GR63" s="281"/>
      <c r="GS63" s="281"/>
      <c r="GT63" s="281"/>
      <c r="GU63" s="281"/>
      <c r="GV63" s="281"/>
      <c r="GW63" s="281"/>
      <c r="GX63" s="281"/>
      <c r="GY63" s="281"/>
      <c r="GZ63" s="281"/>
      <c r="HA63" s="281"/>
      <c r="HB63" s="281"/>
      <c r="HC63" s="281"/>
      <c r="HD63" s="281"/>
      <c r="HE63" s="281"/>
      <c r="HF63" s="281"/>
      <c r="HG63" s="281"/>
      <c r="HH63" s="281"/>
      <c r="HI63" s="281"/>
      <c r="HJ63" s="281"/>
      <c r="HK63" s="281"/>
      <c r="HL63" s="281"/>
      <c r="HM63" s="281"/>
      <c r="HN63" s="281"/>
      <c r="HO63" s="281"/>
      <c r="HP63" s="281"/>
      <c r="HQ63" s="281"/>
      <c r="HR63" s="281"/>
      <c r="HS63" s="281"/>
      <c r="HT63" s="281"/>
      <c r="HU63" s="281"/>
      <c r="HV63" s="281"/>
      <c r="HW63" s="281"/>
      <c r="HX63" s="281"/>
      <c r="HY63" s="281"/>
      <c r="HZ63" s="281"/>
      <c r="IA63" s="281"/>
      <c r="IB63" s="281"/>
      <c r="IC63" s="281"/>
      <c r="ID63" s="281"/>
      <c r="IE63" s="281"/>
      <c r="IF63" s="281"/>
      <c r="IG63" s="281"/>
      <c r="IH63" s="281"/>
      <c r="II63" s="281"/>
      <c r="IJ63" s="281"/>
      <c r="IK63" s="281"/>
      <c r="IL63" s="281"/>
      <c r="IM63" s="281"/>
      <c r="IN63" s="281"/>
      <c r="IO63" s="281"/>
      <c r="IP63" s="281"/>
      <c r="IQ63" s="281"/>
      <c r="IR63" s="281"/>
      <c r="IS63" s="281"/>
      <c r="IT63" s="281"/>
      <c r="IU63" s="281"/>
      <c r="IV63" s="281"/>
    </row>
    <row r="64" spans="1:256" ht="17.25">
      <c r="A64" s="292" t="s">
        <v>221</v>
      </c>
      <c r="B64" s="288">
        <f>SUM(B56:B63)</f>
        <v>1221882.79</v>
      </c>
      <c r="C64" s="288">
        <f>SUM(C56:C63)</f>
        <v>1372026.99</v>
      </c>
      <c r="D64" s="288">
        <f>C64-B64</f>
        <v>150144.19999999995</v>
      </c>
      <c r="E64" s="293">
        <f>D64/B64</f>
        <v>0.12287938027181801</v>
      </c>
      <c r="F64" s="289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1"/>
      <c r="FG64" s="281"/>
      <c r="FH64" s="281"/>
      <c r="FI64" s="281"/>
      <c r="FJ64" s="281"/>
      <c r="FK64" s="281"/>
      <c r="FL64" s="281"/>
      <c r="FM64" s="281"/>
      <c r="FN64" s="281"/>
      <c r="FO64" s="281"/>
      <c r="FP64" s="281"/>
      <c r="FQ64" s="281"/>
      <c r="FR64" s="281"/>
      <c r="FS64" s="281"/>
      <c r="FT64" s="281"/>
      <c r="FU64" s="281"/>
      <c r="FV64" s="281"/>
      <c r="FW64" s="281"/>
      <c r="FX64" s="281"/>
      <c r="FY64" s="281"/>
      <c r="FZ64" s="281"/>
      <c r="GA64" s="281"/>
      <c r="GB64" s="281"/>
      <c r="GC64" s="281"/>
      <c r="GD64" s="281"/>
      <c r="GE64" s="281"/>
      <c r="GF64" s="281"/>
      <c r="GG64" s="281"/>
      <c r="GH64" s="281"/>
      <c r="GI64" s="281"/>
      <c r="GJ64" s="281"/>
      <c r="GK64" s="281"/>
      <c r="GL64" s="281"/>
      <c r="GM64" s="281"/>
      <c r="GN64" s="281"/>
      <c r="GO64" s="281"/>
      <c r="GP64" s="281"/>
      <c r="GQ64" s="281"/>
      <c r="GR64" s="281"/>
      <c r="GS64" s="281"/>
      <c r="GT64" s="281"/>
      <c r="GU64" s="281"/>
      <c r="GV64" s="281"/>
      <c r="GW64" s="281"/>
      <c r="GX64" s="281"/>
      <c r="GY64" s="281"/>
      <c r="GZ64" s="281"/>
      <c r="HA64" s="281"/>
      <c r="HB64" s="281"/>
      <c r="HC64" s="281"/>
      <c r="HD64" s="281"/>
      <c r="HE64" s="281"/>
      <c r="HF64" s="281"/>
      <c r="HG64" s="281"/>
      <c r="HH64" s="281"/>
      <c r="HI64" s="281"/>
      <c r="HJ64" s="281"/>
      <c r="HK64" s="281"/>
      <c r="HL64" s="281"/>
      <c r="HM64" s="281"/>
      <c r="HN64" s="281"/>
      <c r="HO64" s="281"/>
      <c r="HP64" s="281"/>
      <c r="HQ64" s="281"/>
      <c r="HR64" s="281"/>
      <c r="HS64" s="281"/>
      <c r="HT64" s="281"/>
      <c r="HU64" s="281"/>
      <c r="HV64" s="281"/>
      <c r="HW64" s="281"/>
      <c r="HX64" s="281"/>
      <c r="HY64" s="281"/>
      <c r="HZ64" s="281"/>
      <c r="IA64" s="281"/>
      <c r="IB64" s="281"/>
      <c r="IC64" s="281"/>
      <c r="ID64" s="281"/>
      <c r="IE64" s="281"/>
      <c r="IF64" s="281"/>
      <c r="IG64" s="281"/>
      <c r="IH64" s="281"/>
      <c r="II64" s="281"/>
      <c r="IJ64" s="281"/>
      <c r="IK64" s="281"/>
      <c r="IL64" s="281"/>
      <c r="IM64" s="281"/>
      <c r="IN64" s="281"/>
      <c r="IO64" s="281"/>
      <c r="IP64" s="281"/>
      <c r="IQ64" s="281"/>
      <c r="IR64" s="281"/>
      <c r="IS64" s="281"/>
      <c r="IT64" s="281"/>
      <c r="IU64" s="281"/>
      <c r="IV64" s="281"/>
    </row>
    <row r="65" spans="1:256" ht="17.25">
      <c r="A65" s="294" t="s">
        <v>296</v>
      </c>
      <c r="B65" s="295" t="s">
        <v>106</v>
      </c>
      <c r="C65" s="295" t="s">
        <v>106</v>
      </c>
      <c r="D65" s="295"/>
      <c r="E65" s="295"/>
      <c r="F65" s="289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1"/>
      <c r="FJ65" s="281"/>
      <c r="FK65" s="281"/>
      <c r="FL65" s="281"/>
      <c r="FM65" s="281"/>
      <c r="FN65" s="281"/>
      <c r="FO65" s="281"/>
      <c r="FP65" s="281"/>
      <c r="FQ65" s="281"/>
      <c r="FR65" s="281"/>
      <c r="FS65" s="281"/>
      <c r="FT65" s="281"/>
      <c r="FU65" s="281"/>
      <c r="FV65" s="281"/>
      <c r="FW65" s="281"/>
      <c r="FX65" s="281"/>
      <c r="FY65" s="281"/>
      <c r="FZ65" s="281"/>
      <c r="GA65" s="281"/>
      <c r="GB65" s="281"/>
      <c r="GC65" s="281"/>
      <c r="GD65" s="281"/>
      <c r="GE65" s="281"/>
      <c r="GF65" s="281"/>
      <c r="GG65" s="281"/>
      <c r="GH65" s="281"/>
      <c r="GI65" s="281"/>
      <c r="GJ65" s="281"/>
      <c r="GK65" s="281"/>
      <c r="GL65" s="281"/>
      <c r="GM65" s="281"/>
      <c r="GN65" s="281"/>
      <c r="GO65" s="281"/>
      <c r="GP65" s="281"/>
      <c r="GQ65" s="281"/>
      <c r="GR65" s="281"/>
      <c r="GS65" s="281"/>
      <c r="GT65" s="281"/>
      <c r="GU65" s="281"/>
      <c r="GV65" s="281"/>
      <c r="GW65" s="281"/>
      <c r="GX65" s="281"/>
      <c r="GY65" s="281"/>
      <c r="GZ65" s="281"/>
      <c r="HA65" s="281"/>
      <c r="HB65" s="281"/>
      <c r="HC65" s="281"/>
      <c r="HD65" s="281"/>
      <c r="HE65" s="281"/>
      <c r="HF65" s="281"/>
      <c r="HG65" s="281"/>
      <c r="HH65" s="281"/>
      <c r="HI65" s="281"/>
      <c r="HJ65" s="281"/>
      <c r="HK65" s="281"/>
      <c r="HL65" s="281"/>
      <c r="HM65" s="281"/>
      <c r="HN65" s="281"/>
      <c r="HO65" s="281"/>
      <c r="HP65" s="281"/>
      <c r="HQ65" s="281"/>
      <c r="HR65" s="281"/>
      <c r="HS65" s="281"/>
      <c r="HT65" s="281"/>
      <c r="HU65" s="281"/>
      <c r="HV65" s="281"/>
      <c r="HW65" s="281"/>
      <c r="HX65" s="281"/>
      <c r="HY65" s="281"/>
      <c r="HZ65" s="281"/>
      <c r="IA65" s="281"/>
      <c r="IB65" s="281"/>
      <c r="IC65" s="281"/>
      <c r="ID65" s="281"/>
      <c r="IE65" s="281"/>
      <c r="IF65" s="281"/>
      <c r="IG65" s="281"/>
      <c r="IH65" s="281"/>
      <c r="II65" s="281"/>
      <c r="IJ65" s="281"/>
      <c r="IK65" s="281"/>
      <c r="IL65" s="281"/>
      <c r="IM65" s="281"/>
      <c r="IN65" s="281"/>
      <c r="IO65" s="281"/>
      <c r="IP65" s="281"/>
      <c r="IQ65" s="281"/>
      <c r="IR65" s="281"/>
      <c r="IS65" s="281"/>
      <c r="IT65" s="281"/>
      <c r="IU65" s="281"/>
      <c r="IV65" s="281"/>
    </row>
    <row r="66" spans="1:256" ht="17.25">
      <c r="A66" s="290" t="s">
        <v>297</v>
      </c>
      <c r="B66" s="291">
        <v>8877887.22</v>
      </c>
      <c r="C66" s="291">
        <v>9754359.46</v>
      </c>
      <c r="D66" s="290" t="s">
        <v>106</v>
      </c>
      <c r="E66" s="290"/>
      <c r="F66" s="289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1"/>
      <c r="FG66" s="281"/>
      <c r="FH66" s="281"/>
      <c r="FI66" s="281"/>
      <c r="FJ66" s="281"/>
      <c r="FK66" s="281"/>
      <c r="FL66" s="281"/>
      <c r="FM66" s="281"/>
      <c r="FN66" s="281"/>
      <c r="FO66" s="281"/>
      <c r="FP66" s="281"/>
      <c r="FQ66" s="281"/>
      <c r="FR66" s="281"/>
      <c r="FS66" s="281"/>
      <c r="FT66" s="281"/>
      <c r="FU66" s="281"/>
      <c r="FV66" s="281"/>
      <c r="FW66" s="281"/>
      <c r="FX66" s="281"/>
      <c r="FY66" s="281"/>
      <c r="FZ66" s="281"/>
      <c r="GA66" s="281"/>
      <c r="GB66" s="281"/>
      <c r="GC66" s="281"/>
      <c r="GD66" s="281"/>
      <c r="GE66" s="281"/>
      <c r="GF66" s="281"/>
      <c r="GG66" s="281"/>
      <c r="GH66" s="281"/>
      <c r="GI66" s="281"/>
      <c r="GJ66" s="281"/>
      <c r="GK66" s="281"/>
      <c r="GL66" s="281"/>
      <c r="GM66" s="281"/>
      <c r="GN66" s="281"/>
      <c r="GO66" s="281"/>
      <c r="GP66" s="281"/>
      <c r="GQ66" s="281"/>
      <c r="GR66" s="281"/>
      <c r="GS66" s="281"/>
      <c r="GT66" s="281"/>
      <c r="GU66" s="281"/>
      <c r="GV66" s="281"/>
      <c r="GW66" s="281"/>
      <c r="GX66" s="281"/>
      <c r="GY66" s="281"/>
      <c r="GZ66" s="281"/>
      <c r="HA66" s="281"/>
      <c r="HB66" s="281"/>
      <c r="HC66" s="281"/>
      <c r="HD66" s="281"/>
      <c r="HE66" s="281"/>
      <c r="HF66" s="281"/>
      <c r="HG66" s="281"/>
      <c r="HH66" s="281"/>
      <c r="HI66" s="281"/>
      <c r="HJ66" s="281"/>
      <c r="HK66" s="281"/>
      <c r="HL66" s="281"/>
      <c r="HM66" s="281"/>
      <c r="HN66" s="281"/>
      <c r="HO66" s="281"/>
      <c r="HP66" s="281"/>
      <c r="HQ66" s="281"/>
      <c r="HR66" s="281"/>
      <c r="HS66" s="281"/>
      <c r="HT66" s="281"/>
      <c r="HU66" s="281"/>
      <c r="HV66" s="281"/>
      <c r="HW66" s="281"/>
      <c r="HX66" s="281"/>
      <c r="HY66" s="281"/>
      <c r="HZ66" s="281"/>
      <c r="IA66" s="281"/>
      <c r="IB66" s="281"/>
      <c r="IC66" s="281"/>
      <c r="ID66" s="281"/>
      <c r="IE66" s="281"/>
      <c r="IF66" s="281"/>
      <c r="IG66" s="281"/>
      <c r="IH66" s="281"/>
      <c r="II66" s="281"/>
      <c r="IJ66" s="281"/>
      <c r="IK66" s="281"/>
      <c r="IL66" s="281"/>
      <c r="IM66" s="281"/>
      <c r="IN66" s="281"/>
      <c r="IO66" s="281"/>
      <c r="IP66" s="281"/>
      <c r="IQ66" s="281"/>
      <c r="IR66" s="281"/>
      <c r="IS66" s="281"/>
      <c r="IT66" s="281"/>
      <c r="IU66" s="281"/>
      <c r="IV66" s="281"/>
    </row>
    <row r="67" spans="1:256" ht="17.25">
      <c r="A67" s="290" t="s">
        <v>298</v>
      </c>
      <c r="B67" s="298">
        <v>184303</v>
      </c>
      <c r="C67" s="298">
        <v>173735</v>
      </c>
      <c r="D67" s="288"/>
      <c r="E67" s="288"/>
      <c r="F67" s="289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81"/>
      <c r="EW67" s="281"/>
      <c r="EX67" s="281"/>
      <c r="EY67" s="281"/>
      <c r="EZ67" s="281"/>
      <c r="FA67" s="281"/>
      <c r="FB67" s="281"/>
      <c r="FC67" s="281"/>
      <c r="FD67" s="281"/>
      <c r="FE67" s="281"/>
      <c r="FF67" s="281"/>
      <c r="FG67" s="281"/>
      <c r="FH67" s="281"/>
      <c r="FI67" s="281"/>
      <c r="FJ67" s="281"/>
      <c r="FK67" s="281"/>
      <c r="FL67" s="281"/>
      <c r="FM67" s="281"/>
      <c r="FN67" s="281"/>
      <c r="FO67" s="281"/>
      <c r="FP67" s="281"/>
      <c r="FQ67" s="281"/>
      <c r="FR67" s="281"/>
      <c r="FS67" s="281"/>
      <c r="FT67" s="281"/>
      <c r="FU67" s="281"/>
      <c r="FV67" s="281"/>
      <c r="FW67" s="281"/>
      <c r="FX67" s="281"/>
      <c r="FY67" s="281"/>
      <c r="FZ67" s="281"/>
      <c r="GA67" s="281"/>
      <c r="GB67" s="281"/>
      <c r="GC67" s="281"/>
      <c r="GD67" s="281"/>
      <c r="GE67" s="281"/>
      <c r="GF67" s="281"/>
      <c r="GG67" s="281"/>
      <c r="GH67" s="281"/>
      <c r="GI67" s="281"/>
      <c r="GJ67" s="281"/>
      <c r="GK67" s="281"/>
      <c r="GL67" s="281"/>
      <c r="GM67" s="281"/>
      <c r="GN67" s="281"/>
      <c r="GO67" s="281"/>
      <c r="GP67" s="281"/>
      <c r="GQ67" s="281"/>
      <c r="GR67" s="281"/>
      <c r="GS67" s="281"/>
      <c r="GT67" s="281"/>
      <c r="GU67" s="281"/>
      <c r="GV67" s="281"/>
      <c r="GW67" s="281"/>
      <c r="GX67" s="281"/>
      <c r="GY67" s="281"/>
      <c r="GZ67" s="281"/>
      <c r="HA67" s="281"/>
      <c r="HB67" s="281"/>
      <c r="HC67" s="281"/>
      <c r="HD67" s="281"/>
      <c r="HE67" s="281"/>
      <c r="HF67" s="281"/>
      <c r="HG67" s="281"/>
      <c r="HH67" s="281"/>
      <c r="HI67" s="281"/>
      <c r="HJ67" s="281"/>
      <c r="HK67" s="281"/>
      <c r="HL67" s="281"/>
      <c r="HM67" s="281"/>
      <c r="HN67" s="281"/>
      <c r="HO67" s="281"/>
      <c r="HP67" s="281"/>
      <c r="HQ67" s="281"/>
      <c r="HR67" s="281"/>
      <c r="HS67" s="281"/>
      <c r="HT67" s="281"/>
      <c r="HU67" s="281"/>
      <c r="HV67" s="281"/>
      <c r="HW67" s="281"/>
      <c r="HX67" s="281"/>
      <c r="HY67" s="281"/>
      <c r="HZ67" s="281"/>
      <c r="IA67" s="281"/>
      <c r="IB67" s="281"/>
      <c r="IC67" s="281"/>
      <c r="ID67" s="281"/>
      <c r="IE67" s="281"/>
      <c r="IF67" s="281"/>
      <c r="IG67" s="281"/>
      <c r="IH67" s="281"/>
      <c r="II67" s="281"/>
      <c r="IJ67" s="281"/>
      <c r="IK67" s="281"/>
      <c r="IL67" s="281"/>
      <c r="IM67" s="281"/>
      <c r="IN67" s="281"/>
      <c r="IO67" s="281"/>
      <c r="IP67" s="281"/>
      <c r="IQ67" s="281"/>
      <c r="IR67" s="281"/>
      <c r="IS67" s="281"/>
      <c r="IT67" s="281"/>
      <c r="IU67" s="281"/>
      <c r="IV67" s="281"/>
    </row>
    <row r="68" spans="1:256" ht="17.25">
      <c r="A68" s="290" t="s">
        <v>299</v>
      </c>
      <c r="B68" s="298">
        <v>1565</v>
      </c>
      <c r="C68" s="298">
        <v>1549</v>
      </c>
      <c r="D68" s="288"/>
      <c r="E68" s="288"/>
      <c r="F68" s="289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1"/>
      <c r="EO68" s="281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1"/>
      <c r="FG68" s="281"/>
      <c r="FH68" s="281"/>
      <c r="FI68" s="281"/>
      <c r="FJ68" s="281"/>
      <c r="FK68" s="281"/>
      <c r="FL68" s="281"/>
      <c r="FM68" s="281"/>
      <c r="FN68" s="281"/>
      <c r="FO68" s="281"/>
      <c r="FP68" s="281"/>
      <c r="FQ68" s="281"/>
      <c r="FR68" s="281"/>
      <c r="FS68" s="281"/>
      <c r="FT68" s="281"/>
      <c r="FU68" s="281"/>
      <c r="FV68" s="281"/>
      <c r="FW68" s="281"/>
      <c r="FX68" s="281"/>
      <c r="FY68" s="281"/>
      <c r="FZ68" s="281"/>
      <c r="GA68" s="281"/>
      <c r="GB68" s="281"/>
      <c r="GC68" s="281"/>
      <c r="GD68" s="281"/>
      <c r="GE68" s="281"/>
      <c r="GF68" s="281"/>
      <c r="GG68" s="281"/>
      <c r="GH68" s="281"/>
      <c r="GI68" s="281"/>
      <c r="GJ68" s="281"/>
      <c r="GK68" s="281"/>
      <c r="GL68" s="281"/>
      <c r="GM68" s="281"/>
      <c r="GN68" s="281"/>
      <c r="GO68" s="281"/>
      <c r="GP68" s="281"/>
      <c r="GQ68" s="281"/>
      <c r="GR68" s="281"/>
      <c r="GS68" s="281"/>
      <c r="GT68" s="281"/>
      <c r="GU68" s="281"/>
      <c r="GV68" s="281"/>
      <c r="GW68" s="281"/>
      <c r="GX68" s="281"/>
      <c r="GY68" s="281"/>
      <c r="GZ68" s="281"/>
      <c r="HA68" s="281"/>
      <c r="HB68" s="281"/>
      <c r="HC68" s="281"/>
      <c r="HD68" s="281"/>
      <c r="HE68" s="281"/>
      <c r="HF68" s="281"/>
      <c r="HG68" s="281"/>
      <c r="HH68" s="281"/>
      <c r="HI68" s="281"/>
      <c r="HJ68" s="281"/>
      <c r="HK68" s="281"/>
      <c r="HL68" s="281"/>
      <c r="HM68" s="281"/>
      <c r="HN68" s="281"/>
      <c r="HO68" s="281"/>
      <c r="HP68" s="281"/>
      <c r="HQ68" s="281"/>
      <c r="HR68" s="281"/>
      <c r="HS68" s="281"/>
      <c r="HT68" s="281"/>
      <c r="HU68" s="281"/>
      <c r="HV68" s="281"/>
      <c r="HW68" s="281"/>
      <c r="HX68" s="281"/>
      <c r="HY68" s="281"/>
      <c r="HZ68" s="281"/>
      <c r="IA68" s="281"/>
      <c r="IB68" s="281"/>
      <c r="IC68" s="281"/>
      <c r="ID68" s="281"/>
      <c r="IE68" s="281"/>
      <c r="IF68" s="281"/>
      <c r="IG68" s="281"/>
      <c r="IH68" s="281"/>
      <c r="II68" s="281"/>
      <c r="IJ68" s="281"/>
      <c r="IK68" s="281"/>
      <c r="IL68" s="281"/>
      <c r="IM68" s="281"/>
      <c r="IN68" s="281"/>
      <c r="IO68" s="281"/>
      <c r="IP68" s="281"/>
      <c r="IQ68" s="281"/>
      <c r="IR68" s="281"/>
      <c r="IS68" s="281"/>
      <c r="IT68" s="281"/>
      <c r="IU68" s="281"/>
      <c r="IV68" s="281"/>
    </row>
    <row r="69" spans="1:256" ht="17.25">
      <c r="A69" s="290" t="s">
        <v>300</v>
      </c>
      <c r="B69" s="298">
        <v>15564.27</v>
      </c>
      <c r="C69" s="298">
        <v>22762.18</v>
      </c>
      <c r="D69" s="288"/>
      <c r="E69" s="288"/>
      <c r="F69" s="289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  <c r="FQ69" s="281"/>
      <c r="FR69" s="281"/>
      <c r="FS69" s="281"/>
      <c r="FT69" s="281"/>
      <c r="FU69" s="281"/>
      <c r="FV69" s="281"/>
      <c r="FW69" s="281"/>
      <c r="FX69" s="281"/>
      <c r="FY69" s="281"/>
      <c r="FZ69" s="281"/>
      <c r="GA69" s="281"/>
      <c r="GB69" s="281"/>
      <c r="GC69" s="281"/>
      <c r="GD69" s="281"/>
      <c r="GE69" s="281"/>
      <c r="GF69" s="281"/>
      <c r="GG69" s="281"/>
      <c r="GH69" s="281"/>
      <c r="GI69" s="281"/>
      <c r="GJ69" s="281"/>
      <c r="GK69" s="281"/>
      <c r="GL69" s="281"/>
      <c r="GM69" s="281"/>
      <c r="GN69" s="281"/>
      <c r="GO69" s="281"/>
      <c r="GP69" s="281"/>
      <c r="GQ69" s="281"/>
      <c r="GR69" s="281"/>
      <c r="GS69" s="281"/>
      <c r="GT69" s="281"/>
      <c r="GU69" s="281"/>
      <c r="GV69" s="281"/>
      <c r="GW69" s="281"/>
      <c r="GX69" s="281"/>
      <c r="GY69" s="281"/>
      <c r="GZ69" s="281"/>
      <c r="HA69" s="281"/>
      <c r="HB69" s="281"/>
      <c r="HC69" s="281"/>
      <c r="HD69" s="281"/>
      <c r="HE69" s="281"/>
      <c r="HF69" s="281"/>
      <c r="HG69" s="281"/>
      <c r="HH69" s="281"/>
      <c r="HI69" s="281"/>
      <c r="HJ69" s="281"/>
      <c r="HK69" s="281"/>
      <c r="HL69" s="281"/>
      <c r="HM69" s="281"/>
      <c r="HN69" s="281"/>
      <c r="HO69" s="281"/>
      <c r="HP69" s="281"/>
      <c r="HQ69" s="281"/>
      <c r="HR69" s="281"/>
      <c r="HS69" s="281"/>
      <c r="HT69" s="281"/>
      <c r="HU69" s="281"/>
      <c r="HV69" s="281"/>
      <c r="HW69" s="281"/>
      <c r="HX69" s="281"/>
      <c r="HY69" s="281"/>
      <c r="HZ69" s="281"/>
      <c r="IA69" s="281"/>
      <c r="IB69" s="281"/>
      <c r="IC69" s="281"/>
      <c r="ID69" s="281"/>
      <c r="IE69" s="281"/>
      <c r="IF69" s="281"/>
      <c r="IG69" s="281"/>
      <c r="IH69" s="281"/>
      <c r="II69" s="281"/>
      <c r="IJ69" s="281"/>
      <c r="IK69" s="281"/>
      <c r="IL69" s="281"/>
      <c r="IM69" s="281"/>
      <c r="IN69" s="281"/>
      <c r="IO69" s="281"/>
      <c r="IP69" s="281"/>
      <c r="IQ69" s="281"/>
      <c r="IR69" s="281"/>
      <c r="IS69" s="281"/>
      <c r="IT69" s="281"/>
      <c r="IU69" s="281"/>
      <c r="IV69" s="281"/>
    </row>
    <row r="70" spans="1:256" ht="17.25">
      <c r="A70" s="290" t="s">
        <v>301</v>
      </c>
      <c r="B70" s="298">
        <v>84769.81</v>
      </c>
      <c r="C70" s="298">
        <v>8875.17</v>
      </c>
      <c r="D70" s="288"/>
      <c r="E70" s="288"/>
      <c r="F70" s="289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281"/>
      <c r="ES70" s="281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1"/>
      <c r="FM70" s="281"/>
      <c r="FN70" s="281"/>
      <c r="FO70" s="281"/>
      <c r="FP70" s="281"/>
      <c r="FQ70" s="281"/>
      <c r="FR70" s="281"/>
      <c r="FS70" s="281"/>
      <c r="FT70" s="281"/>
      <c r="FU70" s="281"/>
      <c r="FV70" s="281"/>
      <c r="FW70" s="281"/>
      <c r="FX70" s="281"/>
      <c r="FY70" s="281"/>
      <c r="FZ70" s="281"/>
      <c r="GA70" s="281"/>
      <c r="GB70" s="281"/>
      <c r="GC70" s="281"/>
      <c r="GD70" s="281"/>
      <c r="GE70" s="281"/>
      <c r="GF70" s="281"/>
      <c r="GG70" s="281"/>
      <c r="GH70" s="281"/>
      <c r="GI70" s="281"/>
      <c r="GJ70" s="281"/>
      <c r="GK70" s="281"/>
      <c r="GL70" s="281"/>
      <c r="GM70" s="281"/>
      <c r="GN70" s="281"/>
      <c r="GO70" s="281"/>
      <c r="GP70" s="281"/>
      <c r="GQ70" s="281"/>
      <c r="GR70" s="281"/>
      <c r="GS70" s="281"/>
      <c r="GT70" s="281"/>
      <c r="GU70" s="281"/>
      <c r="GV70" s="281"/>
      <c r="GW70" s="281"/>
      <c r="GX70" s="281"/>
      <c r="GY70" s="281"/>
      <c r="GZ70" s="281"/>
      <c r="HA70" s="281"/>
      <c r="HB70" s="281"/>
      <c r="HC70" s="281"/>
      <c r="HD70" s="281"/>
      <c r="HE70" s="281"/>
      <c r="HF70" s="281"/>
      <c r="HG70" s="281"/>
      <c r="HH70" s="281"/>
      <c r="HI70" s="281"/>
      <c r="HJ70" s="281"/>
      <c r="HK70" s="281"/>
      <c r="HL70" s="281"/>
      <c r="HM70" s="281"/>
      <c r="HN70" s="281"/>
      <c r="HO70" s="281"/>
      <c r="HP70" s="281"/>
      <c r="HQ70" s="281"/>
      <c r="HR70" s="281"/>
      <c r="HS70" s="281"/>
      <c r="HT70" s="281"/>
      <c r="HU70" s="281"/>
      <c r="HV70" s="281"/>
      <c r="HW70" s="281"/>
      <c r="HX70" s="281"/>
      <c r="HY70" s="281"/>
      <c r="HZ70" s="281"/>
      <c r="IA70" s="281"/>
      <c r="IB70" s="281"/>
      <c r="IC70" s="281"/>
      <c r="ID70" s="281"/>
      <c r="IE70" s="281"/>
      <c r="IF70" s="281"/>
      <c r="IG70" s="281"/>
      <c r="IH70" s="281"/>
      <c r="II70" s="281"/>
      <c r="IJ70" s="281"/>
      <c r="IK70" s="281"/>
      <c r="IL70" s="281"/>
      <c r="IM70" s="281"/>
      <c r="IN70" s="281"/>
      <c r="IO70" s="281"/>
      <c r="IP70" s="281"/>
      <c r="IQ70" s="281"/>
      <c r="IR70" s="281"/>
      <c r="IS70" s="281"/>
      <c r="IT70" s="281"/>
      <c r="IU70" s="281"/>
      <c r="IV70" s="281"/>
    </row>
    <row r="71" spans="1:256" ht="17.25">
      <c r="A71" s="290" t="s">
        <v>302</v>
      </c>
      <c r="B71" s="298">
        <v>2577706.76</v>
      </c>
      <c r="C71" s="298">
        <v>3539199.73</v>
      </c>
      <c r="D71" s="288"/>
      <c r="E71" s="288"/>
      <c r="F71" s="289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1"/>
      <c r="FJ71" s="281"/>
      <c r="FK71" s="281"/>
      <c r="FL71" s="281"/>
      <c r="FM71" s="281"/>
      <c r="FN71" s="281"/>
      <c r="FO71" s="281"/>
      <c r="FP71" s="281"/>
      <c r="FQ71" s="281"/>
      <c r="FR71" s="281"/>
      <c r="FS71" s="281"/>
      <c r="FT71" s="281"/>
      <c r="FU71" s="281"/>
      <c r="FV71" s="281"/>
      <c r="FW71" s="281"/>
      <c r="FX71" s="281"/>
      <c r="FY71" s="281"/>
      <c r="FZ71" s="281"/>
      <c r="GA71" s="281"/>
      <c r="GB71" s="281"/>
      <c r="GC71" s="281"/>
      <c r="GD71" s="281"/>
      <c r="GE71" s="281"/>
      <c r="GF71" s="281"/>
      <c r="GG71" s="281"/>
      <c r="GH71" s="281"/>
      <c r="GI71" s="281"/>
      <c r="GJ71" s="281"/>
      <c r="GK71" s="281"/>
      <c r="GL71" s="281"/>
      <c r="GM71" s="281"/>
      <c r="GN71" s="281"/>
      <c r="GO71" s="281"/>
      <c r="GP71" s="281"/>
      <c r="GQ71" s="281"/>
      <c r="GR71" s="281"/>
      <c r="GS71" s="281"/>
      <c r="GT71" s="281"/>
      <c r="GU71" s="281"/>
      <c r="GV71" s="281"/>
      <c r="GW71" s="281"/>
      <c r="GX71" s="281"/>
      <c r="GY71" s="281"/>
      <c r="GZ71" s="281"/>
      <c r="HA71" s="281"/>
      <c r="HB71" s="281"/>
      <c r="HC71" s="281"/>
      <c r="HD71" s="281"/>
      <c r="HE71" s="281"/>
      <c r="HF71" s="281"/>
      <c r="HG71" s="281"/>
      <c r="HH71" s="281"/>
      <c r="HI71" s="281"/>
      <c r="HJ71" s="281"/>
      <c r="HK71" s="281"/>
      <c r="HL71" s="281"/>
      <c r="HM71" s="281"/>
      <c r="HN71" s="281"/>
      <c r="HO71" s="281"/>
      <c r="HP71" s="281"/>
      <c r="HQ71" s="281"/>
      <c r="HR71" s="281"/>
      <c r="HS71" s="281"/>
      <c r="HT71" s="281"/>
      <c r="HU71" s="281"/>
      <c r="HV71" s="281"/>
      <c r="HW71" s="281"/>
      <c r="HX71" s="281"/>
      <c r="HY71" s="281"/>
      <c r="HZ71" s="281"/>
      <c r="IA71" s="281"/>
      <c r="IB71" s="281"/>
      <c r="IC71" s="281"/>
      <c r="ID71" s="281"/>
      <c r="IE71" s="281"/>
      <c r="IF71" s="281"/>
      <c r="IG71" s="281"/>
      <c r="IH71" s="281"/>
      <c r="II71" s="281"/>
      <c r="IJ71" s="281"/>
      <c r="IK71" s="281"/>
      <c r="IL71" s="281"/>
      <c r="IM71" s="281"/>
      <c r="IN71" s="281"/>
      <c r="IO71" s="281"/>
      <c r="IP71" s="281"/>
      <c r="IQ71" s="281"/>
      <c r="IR71" s="281"/>
      <c r="IS71" s="281"/>
      <c r="IT71" s="281"/>
      <c r="IU71" s="281"/>
      <c r="IV71" s="281"/>
    </row>
    <row r="72" spans="1:256" ht="17.25">
      <c r="A72" s="290" t="s">
        <v>303</v>
      </c>
      <c r="B72" s="298">
        <v>27555</v>
      </c>
      <c r="C72" s="298">
        <v>26280</v>
      </c>
      <c r="D72" s="288"/>
      <c r="E72" s="288"/>
      <c r="F72" s="289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  <c r="EC72" s="281"/>
      <c r="ED72" s="281"/>
      <c r="EE72" s="281"/>
      <c r="EF72" s="281"/>
      <c r="EG72" s="281"/>
      <c r="EH72" s="281"/>
      <c r="EI72" s="281"/>
      <c r="EJ72" s="281"/>
      <c r="EK72" s="281"/>
      <c r="EL72" s="281"/>
      <c r="EM72" s="281"/>
      <c r="EN72" s="281"/>
      <c r="EO72" s="281"/>
      <c r="EP72" s="281"/>
      <c r="EQ72" s="281"/>
      <c r="ER72" s="281"/>
      <c r="ES72" s="281"/>
      <c r="ET72" s="281"/>
      <c r="EU72" s="281"/>
      <c r="EV72" s="281"/>
      <c r="EW72" s="281"/>
      <c r="EX72" s="281"/>
      <c r="EY72" s="281"/>
      <c r="EZ72" s="281"/>
      <c r="FA72" s="281"/>
      <c r="FB72" s="281"/>
      <c r="FC72" s="281"/>
      <c r="FD72" s="281"/>
      <c r="FE72" s="281"/>
      <c r="FF72" s="281"/>
      <c r="FG72" s="281"/>
      <c r="FH72" s="281"/>
      <c r="FI72" s="281"/>
      <c r="FJ72" s="281"/>
      <c r="FK72" s="281"/>
      <c r="FL72" s="281"/>
      <c r="FM72" s="281"/>
      <c r="FN72" s="281"/>
      <c r="FO72" s="281"/>
      <c r="FP72" s="281"/>
      <c r="FQ72" s="281"/>
      <c r="FR72" s="281"/>
      <c r="FS72" s="281"/>
      <c r="FT72" s="281"/>
      <c r="FU72" s="281"/>
      <c r="FV72" s="281"/>
      <c r="FW72" s="281"/>
      <c r="FX72" s="281"/>
      <c r="FY72" s="281"/>
      <c r="FZ72" s="281"/>
      <c r="GA72" s="281"/>
      <c r="GB72" s="281"/>
      <c r="GC72" s="281"/>
      <c r="GD72" s="281"/>
      <c r="GE72" s="281"/>
      <c r="GF72" s="281"/>
      <c r="GG72" s="281"/>
      <c r="GH72" s="281"/>
      <c r="GI72" s="281"/>
      <c r="GJ72" s="281"/>
      <c r="GK72" s="281"/>
      <c r="GL72" s="281"/>
      <c r="GM72" s="281"/>
      <c r="GN72" s="281"/>
      <c r="GO72" s="281"/>
      <c r="GP72" s="281"/>
      <c r="GQ72" s="281"/>
      <c r="GR72" s="281"/>
      <c r="GS72" s="281"/>
      <c r="GT72" s="281"/>
      <c r="GU72" s="281"/>
      <c r="GV72" s="281"/>
      <c r="GW72" s="281"/>
      <c r="GX72" s="281"/>
      <c r="GY72" s="281"/>
      <c r="GZ72" s="281"/>
      <c r="HA72" s="281"/>
      <c r="HB72" s="281"/>
      <c r="HC72" s="281"/>
      <c r="HD72" s="281"/>
      <c r="HE72" s="281"/>
      <c r="HF72" s="281"/>
      <c r="HG72" s="281"/>
      <c r="HH72" s="281"/>
      <c r="HI72" s="281"/>
      <c r="HJ72" s="281"/>
      <c r="HK72" s="281"/>
      <c r="HL72" s="281"/>
      <c r="HM72" s="281"/>
      <c r="HN72" s="281"/>
      <c r="HO72" s="281"/>
      <c r="HP72" s="281"/>
      <c r="HQ72" s="281"/>
      <c r="HR72" s="281"/>
      <c r="HS72" s="281"/>
      <c r="HT72" s="281"/>
      <c r="HU72" s="281"/>
      <c r="HV72" s="281"/>
      <c r="HW72" s="281"/>
      <c r="HX72" s="281"/>
      <c r="HY72" s="281"/>
      <c r="HZ72" s="281"/>
      <c r="IA72" s="281"/>
      <c r="IB72" s="281"/>
      <c r="IC72" s="281"/>
      <c r="ID72" s="281"/>
      <c r="IE72" s="281"/>
      <c r="IF72" s="281"/>
      <c r="IG72" s="281"/>
      <c r="IH72" s="281"/>
      <c r="II72" s="281"/>
      <c r="IJ72" s="281"/>
      <c r="IK72" s="281"/>
      <c r="IL72" s="281"/>
      <c r="IM72" s="281"/>
      <c r="IN72" s="281"/>
      <c r="IO72" s="281"/>
      <c r="IP72" s="281"/>
      <c r="IQ72" s="281"/>
      <c r="IR72" s="281"/>
      <c r="IS72" s="281"/>
      <c r="IT72" s="281"/>
      <c r="IU72" s="281"/>
      <c r="IV72" s="281"/>
    </row>
    <row r="73" spans="1:256" ht="17.25">
      <c r="A73" s="290" t="s">
        <v>304</v>
      </c>
      <c r="B73" s="298">
        <v>9498.75</v>
      </c>
      <c r="C73" s="298">
        <v>10217.25</v>
      </c>
      <c r="D73" s="288"/>
      <c r="E73" s="288"/>
      <c r="F73" s="289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1"/>
      <c r="FF73" s="281"/>
      <c r="FG73" s="281"/>
      <c r="FH73" s="281"/>
      <c r="FI73" s="281"/>
      <c r="FJ73" s="281"/>
      <c r="FK73" s="281"/>
      <c r="FL73" s="281"/>
      <c r="FM73" s="281"/>
      <c r="FN73" s="281"/>
      <c r="FO73" s="281"/>
      <c r="FP73" s="281"/>
      <c r="FQ73" s="281"/>
      <c r="FR73" s="281"/>
      <c r="FS73" s="281"/>
      <c r="FT73" s="281"/>
      <c r="FU73" s="281"/>
      <c r="FV73" s="281"/>
      <c r="FW73" s="281"/>
      <c r="FX73" s="281"/>
      <c r="FY73" s="281"/>
      <c r="FZ73" s="281"/>
      <c r="GA73" s="281"/>
      <c r="GB73" s="281"/>
      <c r="GC73" s="281"/>
      <c r="GD73" s="281"/>
      <c r="GE73" s="281"/>
      <c r="GF73" s="281"/>
      <c r="GG73" s="281"/>
      <c r="GH73" s="281"/>
      <c r="GI73" s="281"/>
      <c r="GJ73" s="281"/>
      <c r="GK73" s="281"/>
      <c r="GL73" s="281"/>
      <c r="GM73" s="281"/>
      <c r="GN73" s="281"/>
      <c r="GO73" s="281"/>
      <c r="GP73" s="281"/>
      <c r="GQ73" s="281"/>
      <c r="GR73" s="281"/>
      <c r="GS73" s="281"/>
      <c r="GT73" s="281"/>
      <c r="GU73" s="281"/>
      <c r="GV73" s="281"/>
      <c r="GW73" s="281"/>
      <c r="GX73" s="281"/>
      <c r="GY73" s="281"/>
      <c r="GZ73" s="281"/>
      <c r="HA73" s="281"/>
      <c r="HB73" s="281"/>
      <c r="HC73" s="281"/>
      <c r="HD73" s="281"/>
      <c r="HE73" s="281"/>
      <c r="HF73" s="281"/>
      <c r="HG73" s="281"/>
      <c r="HH73" s="281"/>
      <c r="HI73" s="281"/>
      <c r="HJ73" s="281"/>
      <c r="HK73" s="281"/>
      <c r="HL73" s="281"/>
      <c r="HM73" s="281"/>
      <c r="HN73" s="281"/>
      <c r="HO73" s="281"/>
      <c r="HP73" s="281"/>
      <c r="HQ73" s="281"/>
      <c r="HR73" s="281"/>
      <c r="HS73" s="281"/>
      <c r="HT73" s="281"/>
      <c r="HU73" s="281"/>
      <c r="HV73" s="281"/>
      <c r="HW73" s="281"/>
      <c r="HX73" s="281"/>
      <c r="HY73" s="281"/>
      <c r="HZ73" s="281"/>
      <c r="IA73" s="281"/>
      <c r="IB73" s="281"/>
      <c r="IC73" s="281"/>
      <c r="ID73" s="281"/>
      <c r="IE73" s="281"/>
      <c r="IF73" s="281"/>
      <c r="IG73" s="281"/>
      <c r="IH73" s="281"/>
      <c r="II73" s="281"/>
      <c r="IJ73" s="281"/>
      <c r="IK73" s="281"/>
      <c r="IL73" s="281"/>
      <c r="IM73" s="281"/>
      <c r="IN73" s="281"/>
      <c r="IO73" s="281"/>
      <c r="IP73" s="281"/>
      <c r="IQ73" s="281"/>
      <c r="IR73" s="281"/>
      <c r="IS73" s="281"/>
      <c r="IT73" s="281"/>
      <c r="IU73" s="281"/>
      <c r="IV73" s="281"/>
    </row>
    <row r="74" spans="1:256" ht="17.25">
      <c r="A74" s="290" t="s">
        <v>305</v>
      </c>
      <c r="B74" s="298">
        <v>189146.99</v>
      </c>
      <c r="C74" s="298">
        <v>135645.75</v>
      </c>
      <c r="D74" s="288"/>
      <c r="E74" s="288"/>
      <c r="F74" s="289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281"/>
      <c r="ES74" s="281"/>
      <c r="ET74" s="281"/>
      <c r="EU74" s="281"/>
      <c r="EV74" s="281"/>
      <c r="EW74" s="281"/>
      <c r="EX74" s="281"/>
      <c r="EY74" s="281"/>
      <c r="EZ74" s="281"/>
      <c r="FA74" s="281"/>
      <c r="FB74" s="281"/>
      <c r="FC74" s="281"/>
      <c r="FD74" s="281"/>
      <c r="FE74" s="281"/>
      <c r="FF74" s="281"/>
      <c r="FG74" s="281"/>
      <c r="FH74" s="281"/>
      <c r="FI74" s="281"/>
      <c r="FJ74" s="281"/>
      <c r="FK74" s="281"/>
      <c r="FL74" s="281"/>
      <c r="FM74" s="281"/>
      <c r="FN74" s="281"/>
      <c r="FO74" s="281"/>
      <c r="FP74" s="281"/>
      <c r="FQ74" s="281"/>
      <c r="FR74" s="281"/>
      <c r="FS74" s="281"/>
      <c r="FT74" s="281"/>
      <c r="FU74" s="281"/>
      <c r="FV74" s="281"/>
      <c r="FW74" s="281"/>
      <c r="FX74" s="281"/>
      <c r="FY74" s="281"/>
      <c r="FZ74" s="281"/>
      <c r="GA74" s="281"/>
      <c r="GB74" s="281"/>
      <c r="GC74" s="281"/>
      <c r="GD74" s="281"/>
      <c r="GE74" s="281"/>
      <c r="GF74" s="281"/>
      <c r="GG74" s="281"/>
      <c r="GH74" s="281"/>
      <c r="GI74" s="281"/>
      <c r="GJ74" s="281"/>
      <c r="GK74" s="281"/>
      <c r="GL74" s="281"/>
      <c r="GM74" s="281"/>
      <c r="GN74" s="281"/>
      <c r="GO74" s="281"/>
      <c r="GP74" s="281"/>
      <c r="GQ74" s="281"/>
      <c r="GR74" s="281"/>
      <c r="GS74" s="281"/>
      <c r="GT74" s="281"/>
      <c r="GU74" s="281"/>
      <c r="GV74" s="281"/>
      <c r="GW74" s="281"/>
      <c r="GX74" s="281"/>
      <c r="GY74" s="281"/>
      <c r="GZ74" s="281"/>
      <c r="HA74" s="281"/>
      <c r="HB74" s="281"/>
      <c r="HC74" s="281"/>
      <c r="HD74" s="281"/>
      <c r="HE74" s="281"/>
      <c r="HF74" s="281"/>
      <c r="HG74" s="281"/>
      <c r="HH74" s="281"/>
      <c r="HI74" s="281"/>
      <c r="HJ74" s="281"/>
      <c r="HK74" s="281"/>
      <c r="HL74" s="281"/>
      <c r="HM74" s="281"/>
      <c r="HN74" s="281"/>
      <c r="HO74" s="281"/>
      <c r="HP74" s="281"/>
      <c r="HQ74" s="281"/>
      <c r="HR74" s="281"/>
      <c r="HS74" s="281"/>
      <c r="HT74" s="281"/>
      <c r="HU74" s="281"/>
      <c r="HV74" s="281"/>
      <c r="HW74" s="281"/>
      <c r="HX74" s="281"/>
      <c r="HY74" s="281"/>
      <c r="HZ74" s="281"/>
      <c r="IA74" s="281"/>
      <c r="IB74" s="281"/>
      <c r="IC74" s="281"/>
      <c r="ID74" s="281"/>
      <c r="IE74" s="281"/>
      <c r="IF74" s="281"/>
      <c r="IG74" s="281"/>
      <c r="IH74" s="281"/>
      <c r="II74" s="281"/>
      <c r="IJ74" s="281"/>
      <c r="IK74" s="281"/>
      <c r="IL74" s="281"/>
      <c r="IM74" s="281"/>
      <c r="IN74" s="281"/>
      <c r="IO74" s="281"/>
      <c r="IP74" s="281"/>
      <c r="IQ74" s="281"/>
      <c r="IR74" s="281"/>
      <c r="IS74" s="281"/>
      <c r="IT74" s="281"/>
      <c r="IU74" s="281"/>
      <c r="IV74" s="281"/>
    </row>
    <row r="75" spans="1:256" ht="17.25">
      <c r="A75" s="290" t="s">
        <v>306</v>
      </c>
      <c r="B75" s="298">
        <v>889.6</v>
      </c>
      <c r="C75" s="298">
        <v>1204.5</v>
      </c>
      <c r="D75" s="288"/>
      <c r="E75" s="288"/>
      <c r="F75" s="289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1"/>
      <c r="FG75" s="281"/>
      <c r="FH75" s="281"/>
      <c r="FI75" s="281"/>
      <c r="FJ75" s="281"/>
      <c r="FK75" s="281"/>
      <c r="FL75" s="281"/>
      <c r="FM75" s="281"/>
      <c r="FN75" s="281"/>
      <c r="FO75" s="281"/>
      <c r="FP75" s="281"/>
      <c r="FQ75" s="281"/>
      <c r="FR75" s="281"/>
      <c r="FS75" s="281"/>
      <c r="FT75" s="281"/>
      <c r="FU75" s="281"/>
      <c r="FV75" s="281"/>
      <c r="FW75" s="281"/>
      <c r="FX75" s="281"/>
      <c r="FY75" s="281"/>
      <c r="FZ75" s="281"/>
      <c r="GA75" s="281"/>
      <c r="GB75" s="281"/>
      <c r="GC75" s="281"/>
      <c r="GD75" s="281"/>
      <c r="GE75" s="281"/>
      <c r="GF75" s="281"/>
      <c r="GG75" s="281"/>
      <c r="GH75" s="281"/>
      <c r="GI75" s="281"/>
      <c r="GJ75" s="281"/>
      <c r="GK75" s="281"/>
      <c r="GL75" s="281"/>
      <c r="GM75" s="281"/>
      <c r="GN75" s="281"/>
      <c r="GO75" s="281"/>
      <c r="GP75" s="281"/>
      <c r="GQ75" s="281"/>
      <c r="GR75" s="281"/>
      <c r="GS75" s="281"/>
      <c r="GT75" s="281"/>
      <c r="GU75" s="281"/>
      <c r="GV75" s="281"/>
      <c r="GW75" s="281"/>
      <c r="GX75" s="281"/>
      <c r="GY75" s="281"/>
      <c r="GZ75" s="281"/>
      <c r="HA75" s="281"/>
      <c r="HB75" s="281"/>
      <c r="HC75" s="281"/>
      <c r="HD75" s="281"/>
      <c r="HE75" s="281"/>
      <c r="HF75" s="281"/>
      <c r="HG75" s="281"/>
      <c r="HH75" s="281"/>
      <c r="HI75" s="281"/>
      <c r="HJ75" s="281"/>
      <c r="HK75" s="281"/>
      <c r="HL75" s="281"/>
      <c r="HM75" s="281"/>
      <c r="HN75" s="281"/>
      <c r="HO75" s="281"/>
      <c r="HP75" s="281"/>
      <c r="HQ75" s="281"/>
      <c r="HR75" s="281"/>
      <c r="HS75" s="281"/>
      <c r="HT75" s="281"/>
      <c r="HU75" s="281"/>
      <c r="HV75" s="281"/>
      <c r="HW75" s="281"/>
      <c r="HX75" s="281"/>
      <c r="HY75" s="281"/>
      <c r="HZ75" s="281"/>
      <c r="IA75" s="281"/>
      <c r="IB75" s="281"/>
      <c r="IC75" s="281"/>
      <c r="ID75" s="281"/>
      <c r="IE75" s="281"/>
      <c r="IF75" s="281"/>
      <c r="IG75" s="281"/>
      <c r="IH75" s="281"/>
      <c r="II75" s="281"/>
      <c r="IJ75" s="281"/>
      <c r="IK75" s="281"/>
      <c r="IL75" s="281"/>
      <c r="IM75" s="281"/>
      <c r="IN75" s="281"/>
      <c r="IO75" s="281"/>
      <c r="IP75" s="281"/>
      <c r="IQ75" s="281"/>
      <c r="IR75" s="281"/>
      <c r="IS75" s="281"/>
      <c r="IT75" s="281"/>
      <c r="IU75" s="281"/>
      <c r="IV75" s="281"/>
    </row>
    <row r="76" spans="1:256" ht="17.25">
      <c r="A76" s="290" t="s">
        <v>307</v>
      </c>
      <c r="B76" s="298">
        <v>6221.82</v>
      </c>
      <c r="C76" s="298">
        <v>815.04</v>
      </c>
      <c r="D76" s="288"/>
      <c r="E76" s="288"/>
      <c r="F76" s="289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J76" s="281"/>
      <c r="FK76" s="281"/>
      <c r="FL76" s="281"/>
      <c r="FM76" s="281"/>
      <c r="FN76" s="281"/>
      <c r="FO76" s="281"/>
      <c r="FP76" s="281"/>
      <c r="FQ76" s="281"/>
      <c r="FR76" s="281"/>
      <c r="FS76" s="281"/>
      <c r="FT76" s="281"/>
      <c r="FU76" s="281"/>
      <c r="FV76" s="281"/>
      <c r="FW76" s="281"/>
      <c r="FX76" s="281"/>
      <c r="FY76" s="281"/>
      <c r="FZ76" s="281"/>
      <c r="GA76" s="281"/>
      <c r="GB76" s="281"/>
      <c r="GC76" s="281"/>
      <c r="GD76" s="281"/>
      <c r="GE76" s="281"/>
      <c r="GF76" s="281"/>
      <c r="GG76" s="281"/>
      <c r="GH76" s="281"/>
      <c r="GI76" s="281"/>
      <c r="GJ76" s="281"/>
      <c r="GK76" s="281"/>
      <c r="GL76" s="281"/>
      <c r="GM76" s="281"/>
      <c r="GN76" s="281"/>
      <c r="GO76" s="281"/>
      <c r="GP76" s="281"/>
      <c r="GQ76" s="281"/>
      <c r="GR76" s="281"/>
      <c r="GS76" s="281"/>
      <c r="GT76" s="281"/>
      <c r="GU76" s="281"/>
      <c r="GV76" s="281"/>
      <c r="GW76" s="281"/>
      <c r="GX76" s="281"/>
      <c r="GY76" s="281"/>
      <c r="GZ76" s="281"/>
      <c r="HA76" s="281"/>
      <c r="HB76" s="281"/>
      <c r="HC76" s="281"/>
      <c r="HD76" s="281"/>
      <c r="HE76" s="281"/>
      <c r="HF76" s="281"/>
      <c r="HG76" s="281"/>
      <c r="HH76" s="281"/>
      <c r="HI76" s="281"/>
      <c r="HJ76" s="281"/>
      <c r="HK76" s="281"/>
      <c r="HL76" s="281"/>
      <c r="HM76" s="281"/>
      <c r="HN76" s="281"/>
      <c r="HO76" s="281"/>
      <c r="HP76" s="281"/>
      <c r="HQ76" s="281"/>
      <c r="HR76" s="281"/>
      <c r="HS76" s="281"/>
      <c r="HT76" s="281"/>
      <c r="HU76" s="281"/>
      <c r="HV76" s="281"/>
      <c r="HW76" s="281"/>
      <c r="HX76" s="281"/>
      <c r="HY76" s="281"/>
      <c r="HZ76" s="281"/>
      <c r="IA76" s="281"/>
      <c r="IB76" s="281"/>
      <c r="IC76" s="281"/>
      <c r="ID76" s="281"/>
      <c r="IE76" s="281"/>
      <c r="IF76" s="281"/>
      <c r="IG76" s="281"/>
      <c r="IH76" s="281"/>
      <c r="II76" s="281"/>
      <c r="IJ76" s="281"/>
      <c r="IK76" s="281"/>
      <c r="IL76" s="281"/>
      <c r="IM76" s="281"/>
      <c r="IN76" s="281"/>
      <c r="IO76" s="281"/>
      <c r="IP76" s="281"/>
      <c r="IQ76" s="281"/>
      <c r="IR76" s="281"/>
      <c r="IS76" s="281"/>
      <c r="IT76" s="281"/>
      <c r="IU76" s="281"/>
      <c r="IV76" s="281"/>
    </row>
    <row r="77" spans="1:256" ht="17.25">
      <c r="A77" s="290" t="s">
        <v>308</v>
      </c>
      <c r="B77" s="298">
        <v>6000</v>
      </c>
      <c r="C77" s="298">
        <v>3000</v>
      </c>
      <c r="D77" s="288"/>
      <c r="E77" s="288"/>
      <c r="F77" s="289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81"/>
      <c r="DG77" s="281"/>
      <c r="DH77" s="281"/>
      <c r="DI77" s="281"/>
      <c r="DJ77" s="281"/>
      <c r="DK77" s="281"/>
      <c r="DL77" s="281"/>
      <c r="DM77" s="281"/>
      <c r="DN77" s="281"/>
      <c r="DO77" s="281"/>
      <c r="DP77" s="281"/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  <c r="EC77" s="281"/>
      <c r="ED77" s="281"/>
      <c r="EE77" s="281"/>
      <c r="EF77" s="281"/>
      <c r="EG77" s="281"/>
      <c r="EH77" s="281"/>
      <c r="EI77" s="281"/>
      <c r="EJ77" s="281"/>
      <c r="EK77" s="281"/>
      <c r="EL77" s="281"/>
      <c r="EM77" s="281"/>
      <c r="EN77" s="281"/>
      <c r="EO77" s="281"/>
      <c r="EP77" s="281"/>
      <c r="EQ77" s="281"/>
      <c r="ER77" s="281"/>
      <c r="ES77" s="281"/>
      <c r="ET77" s="281"/>
      <c r="EU77" s="281"/>
      <c r="EV77" s="281"/>
      <c r="EW77" s="281"/>
      <c r="EX77" s="281"/>
      <c r="EY77" s="281"/>
      <c r="EZ77" s="281"/>
      <c r="FA77" s="281"/>
      <c r="FB77" s="281"/>
      <c r="FC77" s="281"/>
      <c r="FD77" s="281"/>
      <c r="FE77" s="281"/>
      <c r="FF77" s="281"/>
      <c r="FG77" s="281"/>
      <c r="FH77" s="281"/>
      <c r="FI77" s="281"/>
      <c r="FJ77" s="281"/>
      <c r="FK77" s="281"/>
      <c r="FL77" s="281"/>
      <c r="FM77" s="281"/>
      <c r="FN77" s="281"/>
      <c r="FO77" s="281"/>
      <c r="FP77" s="281"/>
      <c r="FQ77" s="281"/>
      <c r="FR77" s="281"/>
      <c r="FS77" s="281"/>
      <c r="FT77" s="281"/>
      <c r="FU77" s="281"/>
      <c r="FV77" s="281"/>
      <c r="FW77" s="281"/>
      <c r="FX77" s="281"/>
      <c r="FY77" s="281"/>
      <c r="FZ77" s="281"/>
      <c r="GA77" s="281"/>
      <c r="GB77" s="281"/>
      <c r="GC77" s="281"/>
      <c r="GD77" s="281"/>
      <c r="GE77" s="281"/>
      <c r="GF77" s="281"/>
      <c r="GG77" s="281"/>
      <c r="GH77" s="281"/>
      <c r="GI77" s="281"/>
      <c r="GJ77" s="281"/>
      <c r="GK77" s="281"/>
      <c r="GL77" s="281"/>
      <c r="GM77" s="281"/>
      <c r="GN77" s="281"/>
      <c r="GO77" s="281"/>
      <c r="GP77" s="281"/>
      <c r="GQ77" s="281"/>
      <c r="GR77" s="281"/>
      <c r="GS77" s="281"/>
      <c r="GT77" s="281"/>
      <c r="GU77" s="281"/>
      <c r="GV77" s="281"/>
      <c r="GW77" s="281"/>
      <c r="GX77" s="281"/>
      <c r="GY77" s="281"/>
      <c r="GZ77" s="281"/>
      <c r="HA77" s="281"/>
      <c r="HB77" s="281"/>
      <c r="HC77" s="281"/>
      <c r="HD77" s="281"/>
      <c r="HE77" s="281"/>
      <c r="HF77" s="281"/>
      <c r="HG77" s="281"/>
      <c r="HH77" s="281"/>
      <c r="HI77" s="281"/>
      <c r="HJ77" s="281"/>
      <c r="HK77" s="281"/>
      <c r="HL77" s="281"/>
      <c r="HM77" s="281"/>
      <c r="HN77" s="281"/>
      <c r="HO77" s="281"/>
      <c r="HP77" s="281"/>
      <c r="HQ77" s="281"/>
      <c r="HR77" s="281"/>
      <c r="HS77" s="281"/>
      <c r="HT77" s="281"/>
      <c r="HU77" s="281"/>
      <c r="HV77" s="281"/>
      <c r="HW77" s="281"/>
      <c r="HX77" s="281"/>
      <c r="HY77" s="281"/>
      <c r="HZ77" s="281"/>
      <c r="IA77" s="281"/>
      <c r="IB77" s="281"/>
      <c r="IC77" s="281"/>
      <c r="ID77" s="281"/>
      <c r="IE77" s="281"/>
      <c r="IF77" s="281"/>
      <c r="IG77" s="281"/>
      <c r="IH77" s="281"/>
      <c r="II77" s="281"/>
      <c r="IJ77" s="281"/>
      <c r="IK77" s="281"/>
      <c r="IL77" s="281"/>
      <c r="IM77" s="281"/>
      <c r="IN77" s="281"/>
      <c r="IO77" s="281"/>
      <c r="IP77" s="281"/>
      <c r="IQ77" s="281"/>
      <c r="IR77" s="281"/>
      <c r="IS77" s="281"/>
      <c r="IT77" s="281"/>
      <c r="IU77" s="281"/>
      <c r="IV77" s="281"/>
    </row>
    <row r="78" spans="1:256" ht="17.25">
      <c r="A78" s="290" t="s">
        <v>309</v>
      </c>
      <c r="B78" s="298">
        <v>11573.67</v>
      </c>
      <c r="C78" s="298">
        <v>15836.13</v>
      </c>
      <c r="D78" s="288"/>
      <c r="E78" s="288"/>
      <c r="F78" s="289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  <c r="EC78" s="281"/>
      <c r="ED78" s="281"/>
      <c r="EE78" s="281"/>
      <c r="EF78" s="281"/>
      <c r="EG78" s="281"/>
      <c r="EH78" s="281"/>
      <c r="EI78" s="281"/>
      <c r="EJ78" s="281"/>
      <c r="EK78" s="281"/>
      <c r="EL78" s="281"/>
      <c r="EM78" s="281"/>
      <c r="EN78" s="281"/>
      <c r="EO78" s="281"/>
      <c r="EP78" s="281"/>
      <c r="EQ78" s="281"/>
      <c r="ER78" s="281"/>
      <c r="ES78" s="281"/>
      <c r="ET78" s="281"/>
      <c r="EU78" s="281"/>
      <c r="EV78" s="281"/>
      <c r="EW78" s="281"/>
      <c r="EX78" s="281"/>
      <c r="EY78" s="281"/>
      <c r="EZ78" s="281"/>
      <c r="FA78" s="281"/>
      <c r="FB78" s="281"/>
      <c r="FC78" s="281"/>
      <c r="FD78" s="281"/>
      <c r="FE78" s="281"/>
      <c r="FF78" s="281"/>
      <c r="FG78" s="281"/>
      <c r="FH78" s="281"/>
      <c r="FI78" s="281"/>
      <c r="FJ78" s="281"/>
      <c r="FK78" s="281"/>
      <c r="FL78" s="281"/>
      <c r="FM78" s="281"/>
      <c r="FN78" s="281"/>
      <c r="FO78" s="281"/>
      <c r="FP78" s="281"/>
      <c r="FQ78" s="281"/>
      <c r="FR78" s="281"/>
      <c r="FS78" s="281"/>
      <c r="FT78" s="281"/>
      <c r="FU78" s="281"/>
      <c r="FV78" s="281"/>
      <c r="FW78" s="281"/>
      <c r="FX78" s="281"/>
      <c r="FY78" s="281"/>
      <c r="FZ78" s="281"/>
      <c r="GA78" s="281"/>
      <c r="GB78" s="281"/>
      <c r="GC78" s="281"/>
      <c r="GD78" s="281"/>
      <c r="GE78" s="281"/>
      <c r="GF78" s="281"/>
      <c r="GG78" s="281"/>
      <c r="GH78" s="281"/>
      <c r="GI78" s="281"/>
      <c r="GJ78" s="281"/>
      <c r="GK78" s="281"/>
      <c r="GL78" s="281"/>
      <c r="GM78" s="281"/>
      <c r="GN78" s="281"/>
      <c r="GO78" s="281"/>
      <c r="GP78" s="281"/>
      <c r="GQ78" s="281"/>
      <c r="GR78" s="281"/>
      <c r="GS78" s="281"/>
      <c r="GT78" s="281"/>
      <c r="GU78" s="281"/>
      <c r="GV78" s="281"/>
      <c r="GW78" s="281"/>
      <c r="GX78" s="281"/>
      <c r="GY78" s="281"/>
      <c r="GZ78" s="281"/>
      <c r="HA78" s="281"/>
      <c r="HB78" s="281"/>
      <c r="HC78" s="281"/>
      <c r="HD78" s="281"/>
      <c r="HE78" s="281"/>
      <c r="HF78" s="281"/>
      <c r="HG78" s="281"/>
      <c r="HH78" s="281"/>
      <c r="HI78" s="281"/>
      <c r="HJ78" s="281"/>
      <c r="HK78" s="281"/>
      <c r="HL78" s="281"/>
      <c r="HM78" s="281"/>
      <c r="HN78" s="281"/>
      <c r="HO78" s="281"/>
      <c r="HP78" s="281"/>
      <c r="HQ78" s="281"/>
      <c r="HR78" s="281"/>
      <c r="HS78" s="281"/>
      <c r="HT78" s="281"/>
      <c r="HU78" s="281"/>
      <c r="HV78" s="281"/>
      <c r="HW78" s="281"/>
      <c r="HX78" s="281"/>
      <c r="HY78" s="281"/>
      <c r="HZ78" s="281"/>
      <c r="IA78" s="281"/>
      <c r="IB78" s="281"/>
      <c r="IC78" s="281"/>
      <c r="ID78" s="281"/>
      <c r="IE78" s="281"/>
      <c r="IF78" s="281"/>
      <c r="IG78" s="281"/>
      <c r="IH78" s="281"/>
      <c r="II78" s="281"/>
      <c r="IJ78" s="281"/>
      <c r="IK78" s="281"/>
      <c r="IL78" s="281"/>
      <c r="IM78" s="281"/>
      <c r="IN78" s="281"/>
      <c r="IO78" s="281"/>
      <c r="IP78" s="281"/>
      <c r="IQ78" s="281"/>
      <c r="IR78" s="281"/>
      <c r="IS78" s="281"/>
      <c r="IT78" s="281"/>
      <c r="IU78" s="281"/>
      <c r="IV78" s="281"/>
    </row>
    <row r="79" spans="1:256" ht="17.25">
      <c r="A79" s="290" t="s">
        <v>310</v>
      </c>
      <c r="B79" s="298">
        <v>11684.71</v>
      </c>
      <c r="C79" s="298">
        <v>16216.68</v>
      </c>
      <c r="D79" s="288"/>
      <c r="E79" s="288"/>
      <c r="F79" s="289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  <c r="EC79" s="281"/>
      <c r="ED79" s="281"/>
      <c r="EE79" s="281"/>
      <c r="EF79" s="281"/>
      <c r="EG79" s="281"/>
      <c r="EH79" s="281"/>
      <c r="EI79" s="281"/>
      <c r="EJ79" s="281"/>
      <c r="EK79" s="281"/>
      <c r="EL79" s="281"/>
      <c r="EM79" s="281"/>
      <c r="EN79" s="281"/>
      <c r="EO79" s="281"/>
      <c r="EP79" s="281"/>
      <c r="EQ79" s="281"/>
      <c r="ER79" s="281"/>
      <c r="ES79" s="281"/>
      <c r="ET79" s="281"/>
      <c r="EU79" s="281"/>
      <c r="EV79" s="281"/>
      <c r="EW79" s="281"/>
      <c r="EX79" s="281"/>
      <c r="EY79" s="281"/>
      <c r="EZ79" s="281"/>
      <c r="FA79" s="281"/>
      <c r="FB79" s="281"/>
      <c r="FC79" s="281"/>
      <c r="FD79" s="281"/>
      <c r="FE79" s="281"/>
      <c r="FF79" s="281"/>
      <c r="FG79" s="281"/>
      <c r="FH79" s="281"/>
      <c r="FI79" s="281"/>
      <c r="FJ79" s="281"/>
      <c r="FK79" s="281"/>
      <c r="FL79" s="281"/>
      <c r="FM79" s="281"/>
      <c r="FN79" s="281"/>
      <c r="FO79" s="281"/>
      <c r="FP79" s="281"/>
      <c r="FQ79" s="281"/>
      <c r="FR79" s="281"/>
      <c r="FS79" s="281"/>
      <c r="FT79" s="281"/>
      <c r="FU79" s="281"/>
      <c r="FV79" s="281"/>
      <c r="FW79" s="281"/>
      <c r="FX79" s="281"/>
      <c r="FY79" s="281"/>
      <c r="FZ79" s="281"/>
      <c r="GA79" s="281"/>
      <c r="GB79" s="281"/>
      <c r="GC79" s="281"/>
      <c r="GD79" s="281"/>
      <c r="GE79" s="281"/>
      <c r="GF79" s="281"/>
      <c r="GG79" s="281"/>
      <c r="GH79" s="281"/>
      <c r="GI79" s="281"/>
      <c r="GJ79" s="281"/>
      <c r="GK79" s="281"/>
      <c r="GL79" s="281"/>
      <c r="GM79" s="281"/>
      <c r="GN79" s="281"/>
      <c r="GO79" s="281"/>
      <c r="GP79" s="281"/>
      <c r="GQ79" s="281"/>
      <c r="GR79" s="281"/>
      <c r="GS79" s="281"/>
      <c r="GT79" s="281"/>
      <c r="GU79" s="281"/>
      <c r="GV79" s="281"/>
      <c r="GW79" s="281"/>
      <c r="GX79" s="281"/>
      <c r="GY79" s="281"/>
      <c r="GZ79" s="281"/>
      <c r="HA79" s="281"/>
      <c r="HB79" s="281"/>
      <c r="HC79" s="281"/>
      <c r="HD79" s="281"/>
      <c r="HE79" s="281"/>
      <c r="HF79" s="281"/>
      <c r="HG79" s="281"/>
      <c r="HH79" s="281"/>
      <c r="HI79" s="281"/>
      <c r="HJ79" s="281"/>
      <c r="HK79" s="281"/>
      <c r="HL79" s="281"/>
      <c r="HM79" s="281"/>
      <c r="HN79" s="281"/>
      <c r="HO79" s="281"/>
      <c r="HP79" s="281"/>
      <c r="HQ79" s="281"/>
      <c r="HR79" s="281"/>
      <c r="HS79" s="281"/>
      <c r="HT79" s="281"/>
      <c r="HU79" s="281"/>
      <c r="HV79" s="281"/>
      <c r="HW79" s="281"/>
      <c r="HX79" s="281"/>
      <c r="HY79" s="281"/>
      <c r="HZ79" s="281"/>
      <c r="IA79" s="281"/>
      <c r="IB79" s="281"/>
      <c r="IC79" s="281"/>
      <c r="ID79" s="281"/>
      <c r="IE79" s="281"/>
      <c r="IF79" s="281"/>
      <c r="IG79" s="281"/>
      <c r="IH79" s="281"/>
      <c r="II79" s="281"/>
      <c r="IJ79" s="281"/>
      <c r="IK79" s="281"/>
      <c r="IL79" s="281"/>
      <c r="IM79" s="281"/>
      <c r="IN79" s="281"/>
      <c r="IO79" s="281"/>
      <c r="IP79" s="281"/>
      <c r="IQ79" s="281"/>
      <c r="IR79" s="281"/>
      <c r="IS79" s="281"/>
      <c r="IT79" s="281"/>
      <c r="IU79" s="281"/>
      <c r="IV79" s="281"/>
    </row>
    <row r="80" spans="1:256" ht="17.25">
      <c r="A80" s="290" t="s">
        <v>311</v>
      </c>
      <c r="B80" s="298">
        <v>117.58</v>
      </c>
      <c r="C80" s="298">
        <v>169.88</v>
      </c>
      <c r="D80" s="288"/>
      <c r="E80" s="288"/>
      <c r="F80" s="289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  <c r="EC80" s="281"/>
      <c r="ED80" s="281"/>
      <c r="EE80" s="281"/>
      <c r="EF80" s="281"/>
      <c r="EG80" s="281"/>
      <c r="EH80" s="281"/>
      <c r="EI80" s="281"/>
      <c r="EJ80" s="281"/>
      <c r="EK80" s="281"/>
      <c r="EL80" s="281"/>
      <c r="EM80" s="281"/>
      <c r="EN80" s="281"/>
      <c r="EO80" s="281"/>
      <c r="EP80" s="281"/>
      <c r="EQ80" s="281"/>
      <c r="ER80" s="281"/>
      <c r="ES80" s="281"/>
      <c r="ET80" s="281"/>
      <c r="EU80" s="281"/>
      <c r="EV80" s="281"/>
      <c r="EW80" s="281"/>
      <c r="EX80" s="281"/>
      <c r="EY80" s="281"/>
      <c r="EZ80" s="281"/>
      <c r="FA80" s="281"/>
      <c r="FB80" s="281"/>
      <c r="FC80" s="281"/>
      <c r="FD80" s="281"/>
      <c r="FE80" s="281"/>
      <c r="FF80" s="281"/>
      <c r="FG80" s="281"/>
      <c r="FH80" s="281"/>
      <c r="FI80" s="281"/>
      <c r="FJ80" s="281"/>
      <c r="FK80" s="281"/>
      <c r="FL80" s="281"/>
      <c r="FM80" s="281"/>
      <c r="FN80" s="281"/>
      <c r="FO80" s="281"/>
      <c r="FP80" s="281"/>
      <c r="FQ80" s="281"/>
      <c r="FR80" s="281"/>
      <c r="FS80" s="281"/>
      <c r="FT80" s="281"/>
      <c r="FU80" s="281"/>
      <c r="FV80" s="281"/>
      <c r="FW80" s="281"/>
      <c r="FX80" s="281"/>
      <c r="FY80" s="281"/>
      <c r="FZ80" s="281"/>
      <c r="GA80" s="281"/>
      <c r="GB80" s="281"/>
      <c r="GC80" s="281"/>
      <c r="GD80" s="281"/>
      <c r="GE80" s="281"/>
      <c r="GF80" s="281"/>
      <c r="GG80" s="281"/>
      <c r="GH80" s="281"/>
      <c r="GI80" s="281"/>
      <c r="GJ80" s="281"/>
      <c r="GK80" s="281"/>
      <c r="GL80" s="281"/>
      <c r="GM80" s="281"/>
      <c r="GN80" s="281"/>
      <c r="GO80" s="281"/>
      <c r="GP80" s="281"/>
      <c r="GQ80" s="281"/>
      <c r="GR80" s="281"/>
      <c r="GS80" s="281"/>
      <c r="GT80" s="281"/>
      <c r="GU80" s="281"/>
      <c r="GV80" s="281"/>
      <c r="GW80" s="281"/>
      <c r="GX80" s="281"/>
      <c r="GY80" s="281"/>
      <c r="GZ80" s="281"/>
      <c r="HA80" s="281"/>
      <c r="HB80" s="281"/>
      <c r="HC80" s="281"/>
      <c r="HD80" s="281"/>
      <c r="HE80" s="281"/>
      <c r="HF80" s="281"/>
      <c r="HG80" s="281"/>
      <c r="HH80" s="281"/>
      <c r="HI80" s="281"/>
      <c r="HJ80" s="281"/>
      <c r="HK80" s="281"/>
      <c r="HL80" s="281"/>
      <c r="HM80" s="281"/>
      <c r="HN80" s="281"/>
      <c r="HO80" s="281"/>
      <c r="HP80" s="281"/>
      <c r="HQ80" s="281"/>
      <c r="HR80" s="281"/>
      <c r="HS80" s="281"/>
      <c r="HT80" s="281"/>
      <c r="HU80" s="281"/>
      <c r="HV80" s="281"/>
      <c r="HW80" s="281"/>
      <c r="HX80" s="281"/>
      <c r="HY80" s="281"/>
      <c r="HZ80" s="281"/>
      <c r="IA80" s="281"/>
      <c r="IB80" s="281"/>
      <c r="IC80" s="281"/>
      <c r="ID80" s="281"/>
      <c r="IE80" s="281"/>
      <c r="IF80" s="281"/>
      <c r="IG80" s="281"/>
      <c r="IH80" s="281"/>
      <c r="II80" s="281"/>
      <c r="IJ80" s="281"/>
      <c r="IK80" s="281"/>
      <c r="IL80" s="281"/>
      <c r="IM80" s="281"/>
      <c r="IN80" s="281"/>
      <c r="IO80" s="281"/>
      <c r="IP80" s="281"/>
      <c r="IQ80" s="281"/>
      <c r="IR80" s="281"/>
      <c r="IS80" s="281"/>
      <c r="IT80" s="281"/>
      <c r="IU80" s="281"/>
      <c r="IV80" s="281"/>
    </row>
    <row r="81" spans="1:256" ht="17.25">
      <c r="A81" s="290" t="s">
        <v>312</v>
      </c>
      <c r="B81" s="298">
        <v>6378.75</v>
      </c>
      <c r="C81" s="298">
        <v>6457.5</v>
      </c>
      <c r="D81" s="288"/>
      <c r="E81" s="288"/>
      <c r="F81" s="289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  <c r="EC81" s="281"/>
      <c r="ED81" s="281"/>
      <c r="EE81" s="281"/>
      <c r="EF81" s="281"/>
      <c r="EG81" s="281"/>
      <c r="EH81" s="281"/>
      <c r="EI81" s="281"/>
      <c r="EJ81" s="281"/>
      <c r="EK81" s="281"/>
      <c r="EL81" s="281"/>
      <c r="EM81" s="281"/>
      <c r="EN81" s="281"/>
      <c r="EO81" s="281"/>
      <c r="EP81" s="281"/>
      <c r="EQ81" s="281"/>
      <c r="ER81" s="281"/>
      <c r="ES81" s="281"/>
      <c r="ET81" s="281"/>
      <c r="EU81" s="281"/>
      <c r="EV81" s="281"/>
      <c r="EW81" s="281"/>
      <c r="EX81" s="281"/>
      <c r="EY81" s="281"/>
      <c r="EZ81" s="281"/>
      <c r="FA81" s="281"/>
      <c r="FB81" s="281"/>
      <c r="FC81" s="281"/>
      <c r="FD81" s="281"/>
      <c r="FE81" s="281"/>
      <c r="FF81" s="281"/>
      <c r="FG81" s="281"/>
      <c r="FH81" s="281"/>
      <c r="FI81" s="281"/>
      <c r="FJ81" s="281"/>
      <c r="FK81" s="281"/>
      <c r="FL81" s="281"/>
      <c r="FM81" s="281"/>
      <c r="FN81" s="281"/>
      <c r="FO81" s="281"/>
      <c r="FP81" s="281"/>
      <c r="FQ81" s="281"/>
      <c r="FR81" s="281"/>
      <c r="FS81" s="281"/>
      <c r="FT81" s="281"/>
      <c r="FU81" s="281"/>
      <c r="FV81" s="281"/>
      <c r="FW81" s="281"/>
      <c r="FX81" s="281"/>
      <c r="FY81" s="281"/>
      <c r="FZ81" s="281"/>
      <c r="GA81" s="281"/>
      <c r="GB81" s="281"/>
      <c r="GC81" s="281"/>
      <c r="GD81" s="281"/>
      <c r="GE81" s="281"/>
      <c r="GF81" s="281"/>
      <c r="GG81" s="281"/>
      <c r="GH81" s="281"/>
      <c r="GI81" s="281"/>
      <c r="GJ81" s="281"/>
      <c r="GK81" s="281"/>
      <c r="GL81" s="281"/>
      <c r="GM81" s="281"/>
      <c r="GN81" s="281"/>
      <c r="GO81" s="281"/>
      <c r="GP81" s="281"/>
      <c r="GQ81" s="281"/>
      <c r="GR81" s="281"/>
      <c r="GS81" s="281"/>
      <c r="GT81" s="281"/>
      <c r="GU81" s="281"/>
      <c r="GV81" s="281"/>
      <c r="GW81" s="281"/>
      <c r="GX81" s="281"/>
      <c r="GY81" s="281"/>
      <c r="GZ81" s="281"/>
      <c r="HA81" s="281"/>
      <c r="HB81" s="281"/>
      <c r="HC81" s="281"/>
      <c r="HD81" s="281"/>
      <c r="HE81" s="281"/>
      <c r="HF81" s="281"/>
      <c r="HG81" s="281"/>
      <c r="HH81" s="281"/>
      <c r="HI81" s="281"/>
      <c r="HJ81" s="281"/>
      <c r="HK81" s="281"/>
      <c r="HL81" s="281"/>
      <c r="HM81" s="281"/>
      <c r="HN81" s="281"/>
      <c r="HO81" s="281"/>
      <c r="HP81" s="281"/>
      <c r="HQ81" s="281"/>
      <c r="HR81" s="281"/>
      <c r="HS81" s="281"/>
      <c r="HT81" s="281"/>
      <c r="HU81" s="281"/>
      <c r="HV81" s="281"/>
      <c r="HW81" s="281"/>
      <c r="HX81" s="281"/>
      <c r="HY81" s="281"/>
      <c r="HZ81" s="281"/>
      <c r="IA81" s="281"/>
      <c r="IB81" s="281"/>
      <c r="IC81" s="281"/>
      <c r="ID81" s="281"/>
      <c r="IE81" s="281"/>
      <c r="IF81" s="281"/>
      <c r="IG81" s="281"/>
      <c r="IH81" s="281"/>
      <c r="II81" s="281"/>
      <c r="IJ81" s="281"/>
      <c r="IK81" s="281"/>
      <c r="IL81" s="281"/>
      <c r="IM81" s="281"/>
      <c r="IN81" s="281"/>
      <c r="IO81" s="281"/>
      <c r="IP81" s="281"/>
      <c r="IQ81" s="281"/>
      <c r="IR81" s="281"/>
      <c r="IS81" s="281"/>
      <c r="IT81" s="281"/>
      <c r="IU81" s="281"/>
      <c r="IV81" s="281"/>
    </row>
    <row r="82" spans="1:256" ht="17.25">
      <c r="A82" s="292" t="s">
        <v>221</v>
      </c>
      <c r="B82" s="288">
        <f>SUM(B66:B81)</f>
        <v>12010862.930000002</v>
      </c>
      <c r="C82" s="288">
        <f>SUM(C66:C81)</f>
        <v>13716323.270000001</v>
      </c>
      <c r="D82" s="288">
        <f>C82-B82</f>
        <v>1705460.3399999999</v>
      </c>
      <c r="E82" s="293">
        <f>D82/B82</f>
        <v>0.14199315652335062</v>
      </c>
      <c r="F82" s="289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  <c r="FF82" s="281"/>
      <c r="FG82" s="281"/>
      <c r="FH82" s="281"/>
      <c r="FI82" s="281"/>
      <c r="FJ82" s="281"/>
      <c r="FK82" s="281"/>
      <c r="FL82" s="281"/>
      <c r="FM82" s="281"/>
      <c r="FN82" s="281"/>
      <c r="FO82" s="281"/>
      <c r="FP82" s="281"/>
      <c r="FQ82" s="281"/>
      <c r="FR82" s="281"/>
      <c r="FS82" s="281"/>
      <c r="FT82" s="281"/>
      <c r="FU82" s="281"/>
      <c r="FV82" s="281"/>
      <c r="FW82" s="281"/>
      <c r="FX82" s="281"/>
      <c r="FY82" s="281"/>
      <c r="FZ82" s="281"/>
      <c r="GA82" s="281"/>
      <c r="GB82" s="281"/>
      <c r="GC82" s="281"/>
      <c r="GD82" s="281"/>
      <c r="GE82" s="281"/>
      <c r="GF82" s="281"/>
      <c r="GG82" s="281"/>
      <c r="GH82" s="281"/>
      <c r="GI82" s="281"/>
      <c r="GJ82" s="281"/>
      <c r="GK82" s="281"/>
      <c r="GL82" s="281"/>
      <c r="GM82" s="281"/>
      <c r="GN82" s="281"/>
      <c r="GO82" s="281"/>
      <c r="GP82" s="281"/>
      <c r="GQ82" s="281"/>
      <c r="GR82" s="281"/>
      <c r="GS82" s="281"/>
      <c r="GT82" s="281"/>
      <c r="GU82" s="281"/>
      <c r="GV82" s="281"/>
      <c r="GW82" s="281"/>
      <c r="GX82" s="281"/>
      <c r="GY82" s="281"/>
      <c r="GZ82" s="281"/>
      <c r="HA82" s="281"/>
      <c r="HB82" s="281"/>
      <c r="HC82" s="281"/>
      <c r="HD82" s="281"/>
      <c r="HE82" s="281"/>
      <c r="HF82" s="281"/>
      <c r="HG82" s="281"/>
      <c r="HH82" s="281"/>
      <c r="HI82" s="281"/>
      <c r="HJ82" s="281"/>
      <c r="HK82" s="281"/>
      <c r="HL82" s="281"/>
      <c r="HM82" s="281"/>
      <c r="HN82" s="281"/>
      <c r="HO82" s="281"/>
      <c r="HP82" s="281"/>
      <c r="HQ82" s="281"/>
      <c r="HR82" s="281"/>
      <c r="HS82" s="281"/>
      <c r="HT82" s="281"/>
      <c r="HU82" s="281"/>
      <c r="HV82" s="281"/>
      <c r="HW82" s="281"/>
      <c r="HX82" s="281"/>
      <c r="HY82" s="281"/>
      <c r="HZ82" s="281"/>
      <c r="IA82" s="281"/>
      <c r="IB82" s="281"/>
      <c r="IC82" s="281"/>
      <c r="ID82" s="281"/>
      <c r="IE82" s="281"/>
      <c r="IF82" s="281"/>
      <c r="IG82" s="281"/>
      <c r="IH82" s="281"/>
      <c r="II82" s="281"/>
      <c r="IJ82" s="281"/>
      <c r="IK82" s="281"/>
      <c r="IL82" s="281"/>
      <c r="IM82" s="281"/>
      <c r="IN82" s="281"/>
      <c r="IO82" s="281"/>
      <c r="IP82" s="281"/>
      <c r="IQ82" s="281"/>
      <c r="IR82" s="281"/>
      <c r="IS82" s="281"/>
      <c r="IT82" s="281"/>
      <c r="IU82" s="281"/>
      <c r="IV82" s="281"/>
    </row>
    <row r="83" spans="1:256" ht="17.25">
      <c r="A83" s="294" t="s">
        <v>313</v>
      </c>
      <c r="B83" s="300">
        <v>885575.16</v>
      </c>
      <c r="C83" s="300">
        <v>913901.1</v>
      </c>
      <c r="D83" s="295"/>
      <c r="E83" s="295"/>
      <c r="F83" s="289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1"/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1"/>
      <c r="EZ83" s="281"/>
      <c r="FA83" s="281"/>
      <c r="FB83" s="281"/>
      <c r="FC83" s="281"/>
      <c r="FD83" s="281"/>
      <c r="FE83" s="281"/>
      <c r="FF83" s="281"/>
      <c r="FG83" s="281"/>
      <c r="FH83" s="281"/>
      <c r="FI83" s="281"/>
      <c r="FJ83" s="281"/>
      <c r="FK83" s="281"/>
      <c r="FL83" s="281"/>
      <c r="FM83" s="281"/>
      <c r="FN83" s="281"/>
      <c r="FO83" s="281"/>
      <c r="FP83" s="281"/>
      <c r="FQ83" s="281"/>
      <c r="FR83" s="281"/>
      <c r="FS83" s="281"/>
      <c r="FT83" s="281"/>
      <c r="FU83" s="281"/>
      <c r="FV83" s="281"/>
      <c r="FW83" s="281"/>
      <c r="FX83" s="281"/>
      <c r="FY83" s="281"/>
      <c r="FZ83" s="281"/>
      <c r="GA83" s="281"/>
      <c r="GB83" s="281"/>
      <c r="GC83" s="281"/>
      <c r="GD83" s="281"/>
      <c r="GE83" s="281"/>
      <c r="GF83" s="281"/>
      <c r="GG83" s="281"/>
      <c r="GH83" s="281"/>
      <c r="GI83" s="281"/>
      <c r="GJ83" s="281"/>
      <c r="GK83" s="281"/>
      <c r="GL83" s="281"/>
      <c r="GM83" s="281"/>
      <c r="GN83" s="281"/>
      <c r="GO83" s="281"/>
      <c r="GP83" s="281"/>
      <c r="GQ83" s="281"/>
      <c r="GR83" s="281"/>
      <c r="GS83" s="281"/>
      <c r="GT83" s="281"/>
      <c r="GU83" s="281"/>
      <c r="GV83" s="281"/>
      <c r="GW83" s="281"/>
      <c r="GX83" s="281"/>
      <c r="GY83" s="281"/>
      <c r="GZ83" s="281"/>
      <c r="HA83" s="281"/>
      <c r="HB83" s="281"/>
      <c r="HC83" s="281"/>
      <c r="HD83" s="281"/>
      <c r="HE83" s="281"/>
      <c r="HF83" s="281"/>
      <c r="HG83" s="281"/>
      <c r="HH83" s="281"/>
      <c r="HI83" s="281"/>
      <c r="HJ83" s="281"/>
      <c r="HK83" s="281"/>
      <c r="HL83" s="281"/>
      <c r="HM83" s="281"/>
      <c r="HN83" s="281"/>
      <c r="HO83" s="281"/>
      <c r="HP83" s="281"/>
      <c r="HQ83" s="281"/>
      <c r="HR83" s="281"/>
      <c r="HS83" s="281"/>
      <c r="HT83" s="281"/>
      <c r="HU83" s="281"/>
      <c r="HV83" s="281"/>
      <c r="HW83" s="281"/>
      <c r="HX83" s="281"/>
      <c r="HY83" s="281"/>
      <c r="HZ83" s="281"/>
      <c r="IA83" s="281"/>
      <c r="IB83" s="281"/>
      <c r="IC83" s="281"/>
      <c r="ID83" s="281"/>
      <c r="IE83" s="281"/>
      <c r="IF83" s="281"/>
      <c r="IG83" s="281"/>
      <c r="IH83" s="281"/>
      <c r="II83" s="281"/>
      <c r="IJ83" s="281"/>
      <c r="IK83" s="281"/>
      <c r="IL83" s="281"/>
      <c r="IM83" s="281"/>
      <c r="IN83" s="281"/>
      <c r="IO83" s="281"/>
      <c r="IP83" s="281"/>
      <c r="IQ83" s="281"/>
      <c r="IR83" s="281"/>
      <c r="IS83" s="281"/>
      <c r="IT83" s="281"/>
      <c r="IU83" s="281"/>
      <c r="IV83" s="281"/>
    </row>
    <row r="84" spans="1:256" ht="17.25">
      <c r="A84" s="292" t="s">
        <v>221</v>
      </c>
      <c r="B84" s="288">
        <f>B83</f>
        <v>885575.16</v>
      </c>
      <c r="C84" s="288">
        <f>C83</f>
        <v>913901.1</v>
      </c>
      <c r="D84" s="288">
        <f>C84-B84</f>
        <v>28325.939999999944</v>
      </c>
      <c r="E84" s="293">
        <f>D84/B84</f>
        <v>0.03198592426643939</v>
      </c>
      <c r="F84" s="289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1"/>
      <c r="ED84" s="281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1"/>
      <c r="EZ84" s="281"/>
      <c r="FA84" s="281"/>
      <c r="FB84" s="281"/>
      <c r="FC84" s="281"/>
      <c r="FD84" s="281"/>
      <c r="FE84" s="281"/>
      <c r="FF84" s="281"/>
      <c r="FG84" s="281"/>
      <c r="FH84" s="281"/>
      <c r="FI84" s="281"/>
      <c r="FJ84" s="281"/>
      <c r="FK84" s="281"/>
      <c r="FL84" s="281"/>
      <c r="FM84" s="281"/>
      <c r="FN84" s="281"/>
      <c r="FO84" s="281"/>
      <c r="FP84" s="281"/>
      <c r="FQ84" s="281"/>
      <c r="FR84" s="281"/>
      <c r="FS84" s="281"/>
      <c r="FT84" s="281"/>
      <c r="FU84" s="281"/>
      <c r="FV84" s="281"/>
      <c r="FW84" s="281"/>
      <c r="FX84" s="281"/>
      <c r="FY84" s="281"/>
      <c r="FZ84" s="281"/>
      <c r="GA84" s="281"/>
      <c r="GB84" s="281"/>
      <c r="GC84" s="281"/>
      <c r="GD84" s="281"/>
      <c r="GE84" s="281"/>
      <c r="GF84" s="281"/>
      <c r="GG84" s="281"/>
      <c r="GH84" s="281"/>
      <c r="GI84" s="281"/>
      <c r="GJ84" s="281"/>
      <c r="GK84" s="281"/>
      <c r="GL84" s="281"/>
      <c r="GM84" s="281"/>
      <c r="GN84" s="281"/>
      <c r="GO84" s="281"/>
      <c r="GP84" s="281"/>
      <c r="GQ84" s="281"/>
      <c r="GR84" s="281"/>
      <c r="GS84" s="281"/>
      <c r="GT84" s="281"/>
      <c r="GU84" s="281"/>
      <c r="GV84" s="281"/>
      <c r="GW84" s="281"/>
      <c r="GX84" s="281"/>
      <c r="GY84" s="281"/>
      <c r="GZ84" s="281"/>
      <c r="HA84" s="281"/>
      <c r="HB84" s="281"/>
      <c r="HC84" s="281"/>
      <c r="HD84" s="281"/>
      <c r="HE84" s="281"/>
      <c r="HF84" s="281"/>
      <c r="HG84" s="281"/>
      <c r="HH84" s="281"/>
      <c r="HI84" s="281"/>
      <c r="HJ84" s="281"/>
      <c r="HK84" s="281"/>
      <c r="HL84" s="281"/>
      <c r="HM84" s="281"/>
      <c r="HN84" s="281"/>
      <c r="HO84" s="281"/>
      <c r="HP84" s="281"/>
      <c r="HQ84" s="281"/>
      <c r="HR84" s="281"/>
      <c r="HS84" s="281"/>
      <c r="HT84" s="281"/>
      <c r="HU84" s="281"/>
      <c r="HV84" s="281"/>
      <c r="HW84" s="281"/>
      <c r="HX84" s="281"/>
      <c r="HY84" s="281"/>
      <c r="HZ84" s="281"/>
      <c r="IA84" s="281"/>
      <c r="IB84" s="281"/>
      <c r="IC84" s="281"/>
      <c r="ID84" s="281"/>
      <c r="IE84" s="281"/>
      <c r="IF84" s="281"/>
      <c r="IG84" s="281"/>
      <c r="IH84" s="281"/>
      <c r="II84" s="281"/>
      <c r="IJ84" s="281"/>
      <c r="IK84" s="281"/>
      <c r="IL84" s="281"/>
      <c r="IM84" s="281"/>
      <c r="IN84" s="281"/>
      <c r="IO84" s="281"/>
      <c r="IP84" s="281"/>
      <c r="IQ84" s="281"/>
      <c r="IR84" s="281"/>
      <c r="IS84" s="281"/>
      <c r="IT84" s="281"/>
      <c r="IU84" s="281"/>
      <c r="IV84" s="281"/>
    </row>
    <row r="85" spans="1:256" ht="17.25">
      <c r="A85" s="294" t="s">
        <v>314</v>
      </c>
      <c r="B85" s="295"/>
      <c r="C85" s="295"/>
      <c r="D85" s="295"/>
      <c r="E85" s="295"/>
      <c r="F85" s="289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1"/>
      <c r="ED85" s="281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1"/>
      <c r="EZ85" s="281"/>
      <c r="FA85" s="281"/>
      <c r="FB85" s="281"/>
      <c r="FC85" s="281"/>
      <c r="FD85" s="281"/>
      <c r="FE85" s="281"/>
      <c r="FF85" s="281"/>
      <c r="FG85" s="281"/>
      <c r="FH85" s="281"/>
      <c r="FI85" s="281"/>
      <c r="FJ85" s="281"/>
      <c r="FK85" s="281"/>
      <c r="FL85" s="281"/>
      <c r="FM85" s="281"/>
      <c r="FN85" s="281"/>
      <c r="FO85" s="281"/>
      <c r="FP85" s="281"/>
      <c r="FQ85" s="281"/>
      <c r="FR85" s="281"/>
      <c r="FS85" s="281"/>
      <c r="FT85" s="281"/>
      <c r="FU85" s="281"/>
      <c r="FV85" s="281"/>
      <c r="FW85" s="281"/>
      <c r="FX85" s="281"/>
      <c r="FY85" s="281"/>
      <c r="FZ85" s="281"/>
      <c r="GA85" s="281"/>
      <c r="GB85" s="281"/>
      <c r="GC85" s="281"/>
      <c r="GD85" s="281"/>
      <c r="GE85" s="281"/>
      <c r="GF85" s="281"/>
      <c r="GG85" s="281"/>
      <c r="GH85" s="281"/>
      <c r="GI85" s="281"/>
      <c r="GJ85" s="281"/>
      <c r="GK85" s="281"/>
      <c r="GL85" s="281"/>
      <c r="GM85" s="281"/>
      <c r="GN85" s="281"/>
      <c r="GO85" s="281"/>
      <c r="GP85" s="281"/>
      <c r="GQ85" s="281"/>
      <c r="GR85" s="281"/>
      <c r="GS85" s="281"/>
      <c r="GT85" s="281"/>
      <c r="GU85" s="281"/>
      <c r="GV85" s="281"/>
      <c r="GW85" s="281"/>
      <c r="GX85" s="281"/>
      <c r="GY85" s="281"/>
      <c r="GZ85" s="281"/>
      <c r="HA85" s="281"/>
      <c r="HB85" s="281"/>
      <c r="HC85" s="281"/>
      <c r="HD85" s="281"/>
      <c r="HE85" s="281"/>
      <c r="HF85" s="281"/>
      <c r="HG85" s="281"/>
      <c r="HH85" s="281"/>
      <c r="HI85" s="281"/>
      <c r="HJ85" s="281"/>
      <c r="HK85" s="281"/>
      <c r="HL85" s="281"/>
      <c r="HM85" s="281"/>
      <c r="HN85" s="281"/>
      <c r="HO85" s="281"/>
      <c r="HP85" s="281"/>
      <c r="HQ85" s="281"/>
      <c r="HR85" s="281"/>
      <c r="HS85" s="281"/>
      <c r="HT85" s="281"/>
      <c r="HU85" s="281"/>
      <c r="HV85" s="281"/>
      <c r="HW85" s="281"/>
      <c r="HX85" s="281"/>
      <c r="HY85" s="281"/>
      <c r="HZ85" s="281"/>
      <c r="IA85" s="281"/>
      <c r="IB85" s="281"/>
      <c r="IC85" s="281"/>
      <c r="ID85" s="281"/>
      <c r="IE85" s="281"/>
      <c r="IF85" s="281"/>
      <c r="IG85" s="281"/>
      <c r="IH85" s="281"/>
      <c r="II85" s="281"/>
      <c r="IJ85" s="281"/>
      <c r="IK85" s="281"/>
      <c r="IL85" s="281"/>
      <c r="IM85" s="281"/>
      <c r="IN85" s="281"/>
      <c r="IO85" s="281"/>
      <c r="IP85" s="281"/>
      <c r="IQ85" s="281"/>
      <c r="IR85" s="281"/>
      <c r="IS85" s="281"/>
      <c r="IT85" s="281"/>
      <c r="IU85" s="281"/>
      <c r="IV85" s="281"/>
    </row>
    <row r="86" spans="1:256" ht="17.25">
      <c r="A86" s="290" t="s">
        <v>315</v>
      </c>
      <c r="B86" s="291">
        <v>2034562.1</v>
      </c>
      <c r="C86" s="291">
        <v>2285534.74</v>
      </c>
      <c r="D86" s="290" t="s">
        <v>106</v>
      </c>
      <c r="E86" s="290"/>
      <c r="F86" s="289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1"/>
      <c r="DG86" s="281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1"/>
      <c r="ED86" s="281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1"/>
      <c r="EZ86" s="281"/>
      <c r="FA86" s="281"/>
      <c r="FB86" s="281"/>
      <c r="FC86" s="281"/>
      <c r="FD86" s="281"/>
      <c r="FE86" s="281"/>
      <c r="FF86" s="281"/>
      <c r="FG86" s="281"/>
      <c r="FH86" s="281"/>
      <c r="FI86" s="281"/>
      <c r="FJ86" s="281"/>
      <c r="FK86" s="281"/>
      <c r="FL86" s="281"/>
      <c r="FM86" s="281"/>
      <c r="FN86" s="281"/>
      <c r="FO86" s="281"/>
      <c r="FP86" s="281"/>
      <c r="FQ86" s="281"/>
      <c r="FR86" s="281"/>
      <c r="FS86" s="281"/>
      <c r="FT86" s="281"/>
      <c r="FU86" s="281"/>
      <c r="FV86" s="281"/>
      <c r="FW86" s="281"/>
      <c r="FX86" s="281"/>
      <c r="FY86" s="281"/>
      <c r="FZ86" s="281"/>
      <c r="GA86" s="281"/>
      <c r="GB86" s="281"/>
      <c r="GC86" s="281"/>
      <c r="GD86" s="281"/>
      <c r="GE86" s="281"/>
      <c r="GF86" s="281"/>
      <c r="GG86" s="281"/>
      <c r="GH86" s="281"/>
      <c r="GI86" s="281"/>
      <c r="GJ86" s="281"/>
      <c r="GK86" s="281"/>
      <c r="GL86" s="281"/>
      <c r="GM86" s="281"/>
      <c r="GN86" s="281"/>
      <c r="GO86" s="281"/>
      <c r="GP86" s="281"/>
      <c r="GQ86" s="281"/>
      <c r="GR86" s="281"/>
      <c r="GS86" s="281"/>
      <c r="GT86" s="281"/>
      <c r="GU86" s="281"/>
      <c r="GV86" s="281"/>
      <c r="GW86" s="281"/>
      <c r="GX86" s="281"/>
      <c r="GY86" s="281"/>
      <c r="GZ86" s="281"/>
      <c r="HA86" s="281"/>
      <c r="HB86" s="281"/>
      <c r="HC86" s="281"/>
      <c r="HD86" s="281"/>
      <c r="HE86" s="281"/>
      <c r="HF86" s="281"/>
      <c r="HG86" s="281"/>
      <c r="HH86" s="281"/>
      <c r="HI86" s="281"/>
      <c r="HJ86" s="281"/>
      <c r="HK86" s="281"/>
      <c r="HL86" s="281"/>
      <c r="HM86" s="281"/>
      <c r="HN86" s="281"/>
      <c r="HO86" s="281"/>
      <c r="HP86" s="281"/>
      <c r="HQ86" s="281"/>
      <c r="HR86" s="281"/>
      <c r="HS86" s="281"/>
      <c r="HT86" s="281"/>
      <c r="HU86" s="281"/>
      <c r="HV86" s="281"/>
      <c r="HW86" s="281"/>
      <c r="HX86" s="281"/>
      <c r="HY86" s="281"/>
      <c r="HZ86" s="281"/>
      <c r="IA86" s="281"/>
      <c r="IB86" s="281"/>
      <c r="IC86" s="281"/>
      <c r="ID86" s="281"/>
      <c r="IE86" s="281"/>
      <c r="IF86" s="281"/>
      <c r="IG86" s="281"/>
      <c r="IH86" s="281"/>
      <c r="II86" s="281"/>
      <c r="IJ86" s="281"/>
      <c r="IK86" s="281"/>
      <c r="IL86" s="281"/>
      <c r="IM86" s="281"/>
      <c r="IN86" s="281"/>
      <c r="IO86" s="281"/>
      <c r="IP86" s="281"/>
      <c r="IQ86" s="281"/>
      <c r="IR86" s="281"/>
      <c r="IS86" s="281"/>
      <c r="IT86" s="281"/>
      <c r="IU86" s="281"/>
      <c r="IV86" s="281"/>
    </row>
    <row r="87" spans="1:256" ht="17.25">
      <c r="A87" s="290" t="s">
        <v>316</v>
      </c>
      <c r="B87" s="298">
        <v>74770</v>
      </c>
      <c r="C87" s="298">
        <v>20970</v>
      </c>
      <c r="D87" s="288"/>
      <c r="E87" s="288"/>
      <c r="F87" s="289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1"/>
      <c r="ED87" s="281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1"/>
      <c r="EZ87" s="281"/>
      <c r="FA87" s="281"/>
      <c r="FB87" s="281"/>
      <c r="FC87" s="281"/>
      <c r="FD87" s="281"/>
      <c r="FE87" s="281"/>
      <c r="FF87" s="281"/>
      <c r="FG87" s="281"/>
      <c r="FH87" s="281"/>
      <c r="FI87" s="281"/>
      <c r="FJ87" s="281"/>
      <c r="FK87" s="281"/>
      <c r="FL87" s="281"/>
      <c r="FM87" s="281"/>
      <c r="FN87" s="281"/>
      <c r="FO87" s="281"/>
      <c r="FP87" s="281"/>
      <c r="FQ87" s="281"/>
      <c r="FR87" s="281"/>
      <c r="FS87" s="281"/>
      <c r="FT87" s="281"/>
      <c r="FU87" s="281"/>
      <c r="FV87" s="281"/>
      <c r="FW87" s="281"/>
      <c r="FX87" s="281"/>
      <c r="FY87" s="281"/>
      <c r="FZ87" s="281"/>
      <c r="GA87" s="281"/>
      <c r="GB87" s="281"/>
      <c r="GC87" s="281"/>
      <c r="GD87" s="281"/>
      <c r="GE87" s="281"/>
      <c r="GF87" s="281"/>
      <c r="GG87" s="281"/>
      <c r="GH87" s="281"/>
      <c r="GI87" s="281"/>
      <c r="GJ87" s="281"/>
      <c r="GK87" s="281"/>
      <c r="GL87" s="281"/>
      <c r="GM87" s="281"/>
      <c r="GN87" s="281"/>
      <c r="GO87" s="281"/>
      <c r="GP87" s="281"/>
      <c r="GQ87" s="281"/>
      <c r="GR87" s="281"/>
      <c r="GS87" s="281"/>
      <c r="GT87" s="281"/>
      <c r="GU87" s="281"/>
      <c r="GV87" s="281"/>
      <c r="GW87" s="281"/>
      <c r="GX87" s="281"/>
      <c r="GY87" s="281"/>
      <c r="GZ87" s="281"/>
      <c r="HA87" s="281"/>
      <c r="HB87" s="281"/>
      <c r="HC87" s="281"/>
      <c r="HD87" s="281"/>
      <c r="HE87" s="281"/>
      <c r="HF87" s="281"/>
      <c r="HG87" s="281"/>
      <c r="HH87" s="281"/>
      <c r="HI87" s="281"/>
      <c r="HJ87" s="281"/>
      <c r="HK87" s="281"/>
      <c r="HL87" s="281"/>
      <c r="HM87" s="281"/>
      <c r="HN87" s="281"/>
      <c r="HO87" s="281"/>
      <c r="HP87" s="281"/>
      <c r="HQ87" s="281"/>
      <c r="HR87" s="281"/>
      <c r="HS87" s="281"/>
      <c r="HT87" s="281"/>
      <c r="HU87" s="281"/>
      <c r="HV87" s="281"/>
      <c r="HW87" s="281"/>
      <c r="HX87" s="281"/>
      <c r="HY87" s="281"/>
      <c r="HZ87" s="281"/>
      <c r="IA87" s="281"/>
      <c r="IB87" s="281"/>
      <c r="IC87" s="281"/>
      <c r="ID87" s="281"/>
      <c r="IE87" s="281"/>
      <c r="IF87" s="281"/>
      <c r="IG87" s="281"/>
      <c r="IH87" s="281"/>
      <c r="II87" s="281"/>
      <c r="IJ87" s="281"/>
      <c r="IK87" s="281"/>
      <c r="IL87" s="281"/>
      <c r="IM87" s="281"/>
      <c r="IN87" s="281"/>
      <c r="IO87" s="281"/>
      <c r="IP87" s="281"/>
      <c r="IQ87" s="281"/>
      <c r="IR87" s="281"/>
      <c r="IS87" s="281"/>
      <c r="IT87" s="281"/>
      <c r="IU87" s="281"/>
      <c r="IV87" s="281"/>
    </row>
    <row r="88" spans="1:256" ht="17.25">
      <c r="A88" s="292" t="s">
        <v>221</v>
      </c>
      <c r="B88" s="288">
        <f>SUM(B86:B87)</f>
        <v>2109332.1</v>
      </c>
      <c r="C88" s="288">
        <f>SUM(C86:C87)</f>
        <v>2306504.74</v>
      </c>
      <c r="D88" s="288">
        <f>C88-B88</f>
        <v>197172.64000000013</v>
      </c>
      <c r="E88" s="293">
        <f>D88/B88</f>
        <v>0.0934763378417273</v>
      </c>
      <c r="F88" s="289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1"/>
      <c r="EZ88" s="281"/>
      <c r="FA88" s="281"/>
      <c r="FB88" s="281"/>
      <c r="FC88" s="281"/>
      <c r="FD88" s="281"/>
      <c r="FE88" s="281"/>
      <c r="FF88" s="281"/>
      <c r="FG88" s="281"/>
      <c r="FH88" s="281"/>
      <c r="FI88" s="281"/>
      <c r="FJ88" s="281"/>
      <c r="FK88" s="281"/>
      <c r="FL88" s="281"/>
      <c r="FM88" s="281"/>
      <c r="FN88" s="281"/>
      <c r="FO88" s="281"/>
      <c r="FP88" s="281"/>
      <c r="FQ88" s="281"/>
      <c r="FR88" s="281"/>
      <c r="FS88" s="281"/>
      <c r="FT88" s="281"/>
      <c r="FU88" s="281"/>
      <c r="FV88" s="281"/>
      <c r="FW88" s="281"/>
      <c r="FX88" s="281"/>
      <c r="FY88" s="281"/>
      <c r="FZ88" s="281"/>
      <c r="GA88" s="281"/>
      <c r="GB88" s="281"/>
      <c r="GC88" s="281"/>
      <c r="GD88" s="281"/>
      <c r="GE88" s="281"/>
      <c r="GF88" s="281"/>
      <c r="GG88" s="281"/>
      <c r="GH88" s="281"/>
      <c r="GI88" s="281"/>
      <c r="GJ88" s="281"/>
      <c r="GK88" s="281"/>
      <c r="GL88" s="281"/>
      <c r="GM88" s="281"/>
      <c r="GN88" s="281"/>
      <c r="GO88" s="281"/>
      <c r="GP88" s="281"/>
      <c r="GQ88" s="281"/>
      <c r="GR88" s="281"/>
      <c r="GS88" s="281"/>
      <c r="GT88" s="281"/>
      <c r="GU88" s="281"/>
      <c r="GV88" s="281"/>
      <c r="GW88" s="281"/>
      <c r="GX88" s="281"/>
      <c r="GY88" s="281"/>
      <c r="GZ88" s="281"/>
      <c r="HA88" s="281"/>
      <c r="HB88" s="281"/>
      <c r="HC88" s="281"/>
      <c r="HD88" s="281"/>
      <c r="HE88" s="281"/>
      <c r="HF88" s="281"/>
      <c r="HG88" s="281"/>
      <c r="HH88" s="281"/>
      <c r="HI88" s="281"/>
      <c r="HJ88" s="281"/>
      <c r="HK88" s="281"/>
      <c r="HL88" s="281"/>
      <c r="HM88" s="281"/>
      <c r="HN88" s="281"/>
      <c r="HO88" s="281"/>
      <c r="HP88" s="281"/>
      <c r="HQ88" s="281"/>
      <c r="HR88" s="281"/>
      <c r="HS88" s="281"/>
      <c r="HT88" s="281"/>
      <c r="HU88" s="281"/>
      <c r="HV88" s="281"/>
      <c r="HW88" s="281"/>
      <c r="HX88" s="281"/>
      <c r="HY88" s="281"/>
      <c r="HZ88" s="281"/>
      <c r="IA88" s="281"/>
      <c r="IB88" s="281"/>
      <c r="IC88" s="281"/>
      <c r="ID88" s="281"/>
      <c r="IE88" s="281"/>
      <c r="IF88" s="281"/>
      <c r="IG88" s="281"/>
      <c r="IH88" s="281"/>
      <c r="II88" s="281"/>
      <c r="IJ88" s="281"/>
      <c r="IK88" s="281"/>
      <c r="IL88" s="281"/>
      <c r="IM88" s="281"/>
      <c r="IN88" s="281"/>
      <c r="IO88" s="281"/>
      <c r="IP88" s="281"/>
      <c r="IQ88" s="281"/>
      <c r="IR88" s="281"/>
      <c r="IS88" s="281"/>
      <c r="IT88" s="281"/>
      <c r="IU88" s="281"/>
      <c r="IV88" s="281"/>
    </row>
    <row r="89" spans="1:256" ht="17.25">
      <c r="A89" s="294" t="s">
        <v>317</v>
      </c>
      <c r="B89" s="295"/>
      <c r="C89" s="295"/>
      <c r="D89" s="295"/>
      <c r="E89" s="295"/>
      <c r="F89" s="289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1"/>
      <c r="ED89" s="281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1"/>
      <c r="EZ89" s="281"/>
      <c r="FA89" s="281"/>
      <c r="FB89" s="281"/>
      <c r="FC89" s="281"/>
      <c r="FD89" s="281"/>
      <c r="FE89" s="281"/>
      <c r="FF89" s="281"/>
      <c r="FG89" s="281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281"/>
      <c r="FV89" s="281"/>
      <c r="FW89" s="281"/>
      <c r="FX89" s="281"/>
      <c r="FY89" s="281"/>
      <c r="FZ89" s="281"/>
      <c r="GA89" s="281"/>
      <c r="GB89" s="281"/>
      <c r="GC89" s="281"/>
      <c r="GD89" s="281"/>
      <c r="GE89" s="281"/>
      <c r="GF89" s="281"/>
      <c r="GG89" s="281"/>
      <c r="GH89" s="281"/>
      <c r="GI89" s="281"/>
      <c r="GJ89" s="281"/>
      <c r="GK89" s="281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281"/>
      <c r="GX89" s="281"/>
      <c r="GY89" s="281"/>
      <c r="GZ89" s="281"/>
      <c r="HA89" s="281"/>
      <c r="HB89" s="281"/>
      <c r="HC89" s="281"/>
      <c r="HD89" s="281"/>
      <c r="HE89" s="281"/>
      <c r="HF89" s="281"/>
      <c r="HG89" s="281"/>
      <c r="HH89" s="281"/>
      <c r="HI89" s="281"/>
      <c r="HJ89" s="281"/>
      <c r="HK89" s="281"/>
      <c r="HL89" s="281"/>
      <c r="HM89" s="281"/>
      <c r="HN89" s="281"/>
      <c r="HO89" s="281"/>
      <c r="HP89" s="281"/>
      <c r="HQ89" s="281"/>
      <c r="HR89" s="281"/>
      <c r="HS89" s="281"/>
      <c r="HT89" s="281"/>
      <c r="HU89" s="281"/>
      <c r="HV89" s="281"/>
      <c r="HW89" s="281"/>
      <c r="HX89" s="281"/>
      <c r="HY89" s="281"/>
      <c r="HZ89" s="281"/>
      <c r="IA89" s="281"/>
      <c r="IB89" s="281"/>
      <c r="IC89" s="281"/>
      <c r="ID89" s="281"/>
      <c r="IE89" s="281"/>
      <c r="IF89" s="281"/>
      <c r="IG89" s="281"/>
      <c r="IH89" s="281"/>
      <c r="II89" s="281"/>
      <c r="IJ89" s="281"/>
      <c r="IK89" s="281"/>
      <c r="IL89" s="281"/>
      <c r="IM89" s="281"/>
      <c r="IN89" s="281"/>
      <c r="IO89" s="281"/>
      <c r="IP89" s="281"/>
      <c r="IQ89" s="281"/>
      <c r="IR89" s="281"/>
      <c r="IS89" s="281"/>
      <c r="IT89" s="281"/>
      <c r="IU89" s="281"/>
      <c r="IV89" s="281"/>
    </row>
    <row r="90" spans="1:256" ht="17.25">
      <c r="A90" s="290" t="s">
        <v>318</v>
      </c>
      <c r="B90" s="291">
        <v>183796.28</v>
      </c>
      <c r="C90" s="291">
        <v>149598.56</v>
      </c>
      <c r="D90" s="290"/>
      <c r="E90" s="290"/>
      <c r="F90" s="289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  <c r="CW90" s="281"/>
      <c r="CX90" s="281"/>
      <c r="CY90" s="281"/>
      <c r="CZ90" s="281"/>
      <c r="DA90" s="281"/>
      <c r="DB90" s="281"/>
      <c r="DC90" s="281"/>
      <c r="DD90" s="281"/>
      <c r="DE90" s="281"/>
      <c r="DF90" s="281"/>
      <c r="DG90" s="281"/>
      <c r="DH90" s="281"/>
      <c r="DI90" s="281"/>
      <c r="DJ90" s="281"/>
      <c r="DK90" s="281"/>
      <c r="DL90" s="281"/>
      <c r="DM90" s="281"/>
      <c r="DN90" s="281"/>
      <c r="DO90" s="281"/>
      <c r="DP90" s="281"/>
      <c r="DQ90" s="281"/>
      <c r="DR90" s="281"/>
      <c r="DS90" s="281"/>
      <c r="DT90" s="281"/>
      <c r="DU90" s="281"/>
      <c r="DV90" s="281"/>
      <c r="DW90" s="281"/>
      <c r="DX90" s="281"/>
      <c r="DY90" s="281"/>
      <c r="DZ90" s="281"/>
      <c r="EA90" s="281"/>
      <c r="EB90" s="281"/>
      <c r="EC90" s="281"/>
      <c r="ED90" s="281"/>
      <c r="EE90" s="281"/>
      <c r="EF90" s="281"/>
      <c r="EG90" s="281"/>
      <c r="EH90" s="281"/>
      <c r="EI90" s="281"/>
      <c r="EJ90" s="281"/>
      <c r="EK90" s="281"/>
      <c r="EL90" s="281"/>
      <c r="EM90" s="281"/>
      <c r="EN90" s="281"/>
      <c r="EO90" s="281"/>
      <c r="EP90" s="281"/>
      <c r="EQ90" s="281"/>
      <c r="ER90" s="281"/>
      <c r="ES90" s="281"/>
      <c r="ET90" s="281"/>
      <c r="EU90" s="281"/>
      <c r="EV90" s="281"/>
      <c r="EW90" s="281"/>
      <c r="EX90" s="281"/>
      <c r="EY90" s="281"/>
      <c r="EZ90" s="281"/>
      <c r="FA90" s="281"/>
      <c r="FB90" s="281"/>
      <c r="FC90" s="281"/>
      <c r="FD90" s="281"/>
      <c r="FE90" s="281"/>
      <c r="FF90" s="281"/>
      <c r="FG90" s="281"/>
      <c r="FH90" s="281"/>
      <c r="FI90" s="281"/>
      <c r="FJ90" s="281"/>
      <c r="FK90" s="281"/>
      <c r="FL90" s="281"/>
      <c r="FM90" s="281"/>
      <c r="FN90" s="281"/>
      <c r="FO90" s="281"/>
      <c r="FP90" s="281"/>
      <c r="FQ90" s="281"/>
      <c r="FR90" s="281"/>
      <c r="FS90" s="281"/>
      <c r="FT90" s="281"/>
      <c r="FU90" s="281"/>
      <c r="FV90" s="281"/>
      <c r="FW90" s="281"/>
      <c r="FX90" s="281"/>
      <c r="FY90" s="281"/>
      <c r="FZ90" s="281"/>
      <c r="GA90" s="281"/>
      <c r="GB90" s="281"/>
      <c r="GC90" s="281"/>
      <c r="GD90" s="281"/>
      <c r="GE90" s="281"/>
      <c r="GF90" s="281"/>
      <c r="GG90" s="281"/>
      <c r="GH90" s="281"/>
      <c r="GI90" s="281"/>
      <c r="GJ90" s="281"/>
      <c r="GK90" s="281"/>
      <c r="GL90" s="281"/>
      <c r="GM90" s="281"/>
      <c r="GN90" s="281"/>
      <c r="GO90" s="281"/>
      <c r="GP90" s="281"/>
      <c r="GQ90" s="281"/>
      <c r="GR90" s="281"/>
      <c r="GS90" s="281"/>
      <c r="GT90" s="281"/>
      <c r="GU90" s="281"/>
      <c r="GV90" s="281"/>
      <c r="GW90" s="281"/>
      <c r="GX90" s="281"/>
      <c r="GY90" s="281"/>
      <c r="GZ90" s="281"/>
      <c r="HA90" s="281"/>
      <c r="HB90" s="281"/>
      <c r="HC90" s="281"/>
      <c r="HD90" s="281"/>
      <c r="HE90" s="281"/>
      <c r="HF90" s="281"/>
      <c r="HG90" s="281"/>
      <c r="HH90" s="281"/>
      <c r="HI90" s="281"/>
      <c r="HJ90" s="281"/>
      <c r="HK90" s="281"/>
      <c r="HL90" s="281"/>
      <c r="HM90" s="281"/>
      <c r="HN90" s="281"/>
      <c r="HO90" s="281"/>
      <c r="HP90" s="281"/>
      <c r="HQ90" s="281"/>
      <c r="HR90" s="281"/>
      <c r="HS90" s="281"/>
      <c r="HT90" s="281"/>
      <c r="HU90" s="281"/>
      <c r="HV90" s="281"/>
      <c r="HW90" s="281"/>
      <c r="HX90" s="281"/>
      <c r="HY90" s="281"/>
      <c r="HZ90" s="281"/>
      <c r="IA90" s="281"/>
      <c r="IB90" s="281"/>
      <c r="IC90" s="281"/>
      <c r="ID90" s="281"/>
      <c r="IE90" s="281"/>
      <c r="IF90" s="281"/>
      <c r="IG90" s="281"/>
      <c r="IH90" s="281"/>
      <c r="II90" s="281"/>
      <c r="IJ90" s="281"/>
      <c r="IK90" s="281"/>
      <c r="IL90" s="281"/>
      <c r="IM90" s="281"/>
      <c r="IN90" s="281"/>
      <c r="IO90" s="281"/>
      <c r="IP90" s="281"/>
      <c r="IQ90" s="281"/>
      <c r="IR90" s="281"/>
      <c r="IS90" s="281"/>
      <c r="IT90" s="281"/>
      <c r="IU90" s="281"/>
      <c r="IV90" s="281"/>
    </row>
    <row r="91" spans="1:256" ht="17.25">
      <c r="A91" s="290" t="s">
        <v>319</v>
      </c>
      <c r="B91" s="298">
        <v>71069.92</v>
      </c>
      <c r="C91" s="298">
        <v>15120.41</v>
      </c>
      <c r="D91" s="288"/>
      <c r="E91" s="288"/>
      <c r="F91" s="289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1"/>
      <c r="DE91" s="281"/>
      <c r="DF91" s="281"/>
      <c r="DG91" s="281"/>
      <c r="DH91" s="281"/>
      <c r="DI91" s="281"/>
      <c r="DJ91" s="281"/>
      <c r="DK91" s="281"/>
      <c r="DL91" s="281"/>
      <c r="DM91" s="281"/>
      <c r="DN91" s="281"/>
      <c r="DO91" s="281"/>
      <c r="DP91" s="281"/>
      <c r="DQ91" s="281"/>
      <c r="DR91" s="281"/>
      <c r="DS91" s="281"/>
      <c r="DT91" s="281"/>
      <c r="DU91" s="281"/>
      <c r="DV91" s="281"/>
      <c r="DW91" s="281"/>
      <c r="DX91" s="281"/>
      <c r="DY91" s="281"/>
      <c r="DZ91" s="281"/>
      <c r="EA91" s="281"/>
      <c r="EB91" s="281"/>
      <c r="EC91" s="281"/>
      <c r="ED91" s="281"/>
      <c r="EE91" s="281"/>
      <c r="EF91" s="281"/>
      <c r="EG91" s="281"/>
      <c r="EH91" s="281"/>
      <c r="EI91" s="281"/>
      <c r="EJ91" s="281"/>
      <c r="EK91" s="281"/>
      <c r="EL91" s="281"/>
      <c r="EM91" s="281"/>
      <c r="EN91" s="281"/>
      <c r="EO91" s="281"/>
      <c r="EP91" s="281"/>
      <c r="EQ91" s="281"/>
      <c r="ER91" s="281"/>
      <c r="ES91" s="281"/>
      <c r="ET91" s="281"/>
      <c r="EU91" s="281"/>
      <c r="EV91" s="281"/>
      <c r="EW91" s="281"/>
      <c r="EX91" s="281"/>
      <c r="EY91" s="281"/>
      <c r="EZ91" s="281"/>
      <c r="FA91" s="281"/>
      <c r="FB91" s="281"/>
      <c r="FC91" s="281"/>
      <c r="FD91" s="281"/>
      <c r="FE91" s="281"/>
      <c r="FF91" s="281"/>
      <c r="FG91" s="281"/>
      <c r="FH91" s="281"/>
      <c r="FI91" s="281"/>
      <c r="FJ91" s="281"/>
      <c r="FK91" s="281"/>
      <c r="FL91" s="281"/>
      <c r="FM91" s="281"/>
      <c r="FN91" s="281"/>
      <c r="FO91" s="281"/>
      <c r="FP91" s="281"/>
      <c r="FQ91" s="281"/>
      <c r="FR91" s="281"/>
      <c r="FS91" s="281"/>
      <c r="FT91" s="281"/>
      <c r="FU91" s="281"/>
      <c r="FV91" s="281"/>
      <c r="FW91" s="281"/>
      <c r="FX91" s="281"/>
      <c r="FY91" s="281"/>
      <c r="FZ91" s="281"/>
      <c r="GA91" s="281"/>
      <c r="GB91" s="281"/>
      <c r="GC91" s="281"/>
      <c r="GD91" s="281"/>
      <c r="GE91" s="281"/>
      <c r="GF91" s="281"/>
      <c r="GG91" s="281"/>
      <c r="GH91" s="281"/>
      <c r="GI91" s="281"/>
      <c r="GJ91" s="281"/>
      <c r="GK91" s="281"/>
      <c r="GL91" s="281"/>
      <c r="GM91" s="281"/>
      <c r="GN91" s="281"/>
      <c r="GO91" s="281"/>
      <c r="GP91" s="281"/>
      <c r="GQ91" s="281"/>
      <c r="GR91" s="281"/>
      <c r="GS91" s="281"/>
      <c r="GT91" s="281"/>
      <c r="GU91" s="281"/>
      <c r="GV91" s="281"/>
      <c r="GW91" s="281"/>
      <c r="GX91" s="281"/>
      <c r="GY91" s="281"/>
      <c r="GZ91" s="281"/>
      <c r="HA91" s="281"/>
      <c r="HB91" s="281"/>
      <c r="HC91" s="281"/>
      <c r="HD91" s="281"/>
      <c r="HE91" s="281"/>
      <c r="HF91" s="281"/>
      <c r="HG91" s="281"/>
      <c r="HH91" s="281"/>
      <c r="HI91" s="281"/>
      <c r="HJ91" s="281"/>
      <c r="HK91" s="281"/>
      <c r="HL91" s="281"/>
      <c r="HM91" s="281"/>
      <c r="HN91" s="281"/>
      <c r="HO91" s="281"/>
      <c r="HP91" s="281"/>
      <c r="HQ91" s="281"/>
      <c r="HR91" s="281"/>
      <c r="HS91" s="281"/>
      <c r="HT91" s="281"/>
      <c r="HU91" s="281"/>
      <c r="HV91" s="281"/>
      <c r="HW91" s="281"/>
      <c r="HX91" s="281"/>
      <c r="HY91" s="281"/>
      <c r="HZ91" s="281"/>
      <c r="IA91" s="281"/>
      <c r="IB91" s="281"/>
      <c r="IC91" s="281"/>
      <c r="ID91" s="281"/>
      <c r="IE91" s="281"/>
      <c r="IF91" s="281"/>
      <c r="IG91" s="281"/>
      <c r="IH91" s="281"/>
      <c r="II91" s="281"/>
      <c r="IJ91" s="281"/>
      <c r="IK91" s="281"/>
      <c r="IL91" s="281"/>
      <c r="IM91" s="281"/>
      <c r="IN91" s="281"/>
      <c r="IO91" s="281"/>
      <c r="IP91" s="281"/>
      <c r="IQ91" s="281"/>
      <c r="IR91" s="281"/>
      <c r="IS91" s="281"/>
      <c r="IT91" s="281"/>
      <c r="IU91" s="281"/>
      <c r="IV91" s="281"/>
    </row>
    <row r="92" spans="1:256" ht="17.25">
      <c r="A92" s="290" t="s">
        <v>320</v>
      </c>
      <c r="B92" s="298">
        <v>0</v>
      </c>
      <c r="C92" s="298">
        <v>0</v>
      </c>
      <c r="D92" s="288" t="s">
        <v>106</v>
      </c>
      <c r="E92" s="293" t="s">
        <v>106</v>
      </c>
      <c r="F92" s="289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  <c r="EC92" s="281"/>
      <c r="ED92" s="281"/>
      <c r="EE92" s="281"/>
      <c r="EF92" s="281"/>
      <c r="EG92" s="281"/>
      <c r="EH92" s="281"/>
      <c r="EI92" s="281"/>
      <c r="EJ92" s="281"/>
      <c r="EK92" s="281"/>
      <c r="EL92" s="281"/>
      <c r="EM92" s="281"/>
      <c r="EN92" s="281"/>
      <c r="EO92" s="281"/>
      <c r="EP92" s="281"/>
      <c r="EQ92" s="281"/>
      <c r="ER92" s="281"/>
      <c r="ES92" s="281"/>
      <c r="ET92" s="281"/>
      <c r="EU92" s="281"/>
      <c r="EV92" s="281"/>
      <c r="EW92" s="281"/>
      <c r="EX92" s="281"/>
      <c r="EY92" s="281"/>
      <c r="EZ92" s="281"/>
      <c r="FA92" s="281"/>
      <c r="FB92" s="281"/>
      <c r="FC92" s="281"/>
      <c r="FD92" s="281"/>
      <c r="FE92" s="281"/>
      <c r="FF92" s="281"/>
      <c r="FG92" s="281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281"/>
      <c r="FV92" s="281"/>
      <c r="FW92" s="281"/>
      <c r="FX92" s="281"/>
      <c r="FY92" s="281"/>
      <c r="FZ92" s="281"/>
      <c r="GA92" s="281"/>
      <c r="GB92" s="281"/>
      <c r="GC92" s="281"/>
      <c r="GD92" s="281"/>
      <c r="GE92" s="281"/>
      <c r="GF92" s="281"/>
      <c r="GG92" s="281"/>
      <c r="GH92" s="281"/>
      <c r="GI92" s="281"/>
      <c r="GJ92" s="281"/>
      <c r="GK92" s="281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281"/>
      <c r="GX92" s="281"/>
      <c r="GY92" s="281"/>
      <c r="GZ92" s="281"/>
      <c r="HA92" s="281"/>
      <c r="HB92" s="281"/>
      <c r="HC92" s="281"/>
      <c r="HD92" s="281"/>
      <c r="HE92" s="281"/>
      <c r="HF92" s="281"/>
      <c r="HG92" s="281"/>
      <c r="HH92" s="281"/>
      <c r="HI92" s="281"/>
      <c r="HJ92" s="281"/>
      <c r="HK92" s="281"/>
      <c r="HL92" s="281"/>
      <c r="HM92" s="281"/>
      <c r="HN92" s="281"/>
      <c r="HO92" s="281"/>
      <c r="HP92" s="281"/>
      <c r="HQ92" s="281"/>
      <c r="HR92" s="281"/>
      <c r="HS92" s="281"/>
      <c r="HT92" s="281"/>
      <c r="HU92" s="281"/>
      <c r="HV92" s="281"/>
      <c r="HW92" s="281"/>
      <c r="HX92" s="281"/>
      <c r="HY92" s="281"/>
      <c r="HZ92" s="281"/>
      <c r="IA92" s="281"/>
      <c r="IB92" s="281"/>
      <c r="IC92" s="281"/>
      <c r="ID92" s="281"/>
      <c r="IE92" s="281"/>
      <c r="IF92" s="281"/>
      <c r="IG92" s="281"/>
      <c r="IH92" s="281"/>
      <c r="II92" s="281"/>
      <c r="IJ92" s="281"/>
      <c r="IK92" s="281"/>
      <c r="IL92" s="281"/>
      <c r="IM92" s="281"/>
      <c r="IN92" s="281"/>
      <c r="IO92" s="281"/>
      <c r="IP92" s="281"/>
      <c r="IQ92" s="281"/>
      <c r="IR92" s="281"/>
      <c r="IS92" s="281"/>
      <c r="IT92" s="281"/>
      <c r="IU92" s="281"/>
      <c r="IV92" s="281"/>
    </row>
    <row r="93" spans="1:256" ht="17.25">
      <c r="A93" s="290" t="s">
        <v>321</v>
      </c>
      <c r="B93" s="298">
        <v>165321.77</v>
      </c>
      <c r="C93" s="298">
        <v>53778.4</v>
      </c>
      <c r="D93" s="288"/>
      <c r="E93" s="288"/>
      <c r="F93" s="289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81"/>
      <c r="DG93" s="281"/>
      <c r="DH93" s="281"/>
      <c r="DI93" s="281"/>
      <c r="DJ93" s="281"/>
      <c r="DK93" s="281"/>
      <c r="DL93" s="281"/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281"/>
      <c r="DZ93" s="281"/>
      <c r="EA93" s="281"/>
      <c r="EB93" s="281"/>
      <c r="EC93" s="281"/>
      <c r="ED93" s="281"/>
      <c r="EE93" s="281"/>
      <c r="EF93" s="281"/>
      <c r="EG93" s="281"/>
      <c r="EH93" s="281"/>
      <c r="EI93" s="281"/>
      <c r="EJ93" s="281"/>
      <c r="EK93" s="281"/>
      <c r="EL93" s="281"/>
      <c r="EM93" s="281"/>
      <c r="EN93" s="281"/>
      <c r="EO93" s="281"/>
      <c r="EP93" s="281"/>
      <c r="EQ93" s="281"/>
      <c r="ER93" s="281"/>
      <c r="ES93" s="281"/>
      <c r="ET93" s="281"/>
      <c r="EU93" s="281"/>
      <c r="EV93" s="281"/>
      <c r="EW93" s="281"/>
      <c r="EX93" s="281"/>
      <c r="EY93" s="281"/>
      <c r="EZ93" s="281"/>
      <c r="FA93" s="281"/>
      <c r="FB93" s="281"/>
      <c r="FC93" s="281"/>
      <c r="FD93" s="281"/>
      <c r="FE93" s="281"/>
      <c r="FF93" s="281"/>
      <c r="FG93" s="281"/>
      <c r="FH93" s="281"/>
      <c r="FI93" s="281"/>
      <c r="FJ93" s="281"/>
      <c r="FK93" s="281"/>
      <c r="FL93" s="281"/>
      <c r="FM93" s="281"/>
      <c r="FN93" s="281"/>
      <c r="FO93" s="281"/>
      <c r="FP93" s="281"/>
      <c r="FQ93" s="281"/>
      <c r="FR93" s="281"/>
      <c r="FS93" s="281"/>
      <c r="FT93" s="281"/>
      <c r="FU93" s="281"/>
      <c r="FV93" s="281"/>
      <c r="FW93" s="281"/>
      <c r="FX93" s="281"/>
      <c r="FY93" s="281"/>
      <c r="FZ93" s="281"/>
      <c r="GA93" s="281"/>
      <c r="GB93" s="281"/>
      <c r="GC93" s="281"/>
      <c r="GD93" s="281"/>
      <c r="GE93" s="281"/>
      <c r="GF93" s="281"/>
      <c r="GG93" s="281"/>
      <c r="GH93" s="281"/>
      <c r="GI93" s="281"/>
      <c r="GJ93" s="281"/>
      <c r="GK93" s="281"/>
      <c r="GL93" s="281"/>
      <c r="GM93" s="281"/>
      <c r="GN93" s="281"/>
      <c r="GO93" s="281"/>
      <c r="GP93" s="281"/>
      <c r="GQ93" s="281"/>
      <c r="GR93" s="281"/>
      <c r="GS93" s="281"/>
      <c r="GT93" s="281"/>
      <c r="GU93" s="281"/>
      <c r="GV93" s="281"/>
      <c r="GW93" s="281"/>
      <c r="GX93" s="281"/>
      <c r="GY93" s="281"/>
      <c r="GZ93" s="281"/>
      <c r="HA93" s="281"/>
      <c r="HB93" s="281"/>
      <c r="HC93" s="281"/>
      <c r="HD93" s="281"/>
      <c r="HE93" s="281"/>
      <c r="HF93" s="281"/>
      <c r="HG93" s="281"/>
      <c r="HH93" s="281"/>
      <c r="HI93" s="281"/>
      <c r="HJ93" s="281"/>
      <c r="HK93" s="281"/>
      <c r="HL93" s="281"/>
      <c r="HM93" s="281"/>
      <c r="HN93" s="281"/>
      <c r="HO93" s="281"/>
      <c r="HP93" s="281"/>
      <c r="HQ93" s="281"/>
      <c r="HR93" s="281"/>
      <c r="HS93" s="281"/>
      <c r="HT93" s="281"/>
      <c r="HU93" s="281"/>
      <c r="HV93" s="281"/>
      <c r="HW93" s="281"/>
      <c r="HX93" s="281"/>
      <c r="HY93" s="281"/>
      <c r="HZ93" s="281"/>
      <c r="IA93" s="281"/>
      <c r="IB93" s="281"/>
      <c r="IC93" s="281"/>
      <c r="ID93" s="281"/>
      <c r="IE93" s="281"/>
      <c r="IF93" s="281"/>
      <c r="IG93" s="281"/>
      <c r="IH93" s="281"/>
      <c r="II93" s="281"/>
      <c r="IJ93" s="281"/>
      <c r="IK93" s="281"/>
      <c r="IL93" s="281"/>
      <c r="IM93" s="281"/>
      <c r="IN93" s="281"/>
      <c r="IO93" s="281"/>
      <c r="IP93" s="281"/>
      <c r="IQ93" s="281"/>
      <c r="IR93" s="281"/>
      <c r="IS93" s="281"/>
      <c r="IT93" s="281"/>
      <c r="IU93" s="281"/>
      <c r="IV93" s="281"/>
    </row>
    <row r="94" spans="1:256" ht="17.25">
      <c r="A94" s="290" t="s">
        <v>322</v>
      </c>
      <c r="B94" s="298">
        <v>151787.9</v>
      </c>
      <c r="C94" s="298">
        <v>52672.46</v>
      </c>
      <c r="D94" s="288"/>
      <c r="E94" s="288"/>
      <c r="F94" s="289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  <c r="CW94" s="281"/>
      <c r="CX94" s="281"/>
      <c r="CY94" s="281"/>
      <c r="CZ94" s="281"/>
      <c r="DA94" s="281"/>
      <c r="DB94" s="281"/>
      <c r="DC94" s="281"/>
      <c r="DD94" s="281"/>
      <c r="DE94" s="281"/>
      <c r="DF94" s="281"/>
      <c r="DG94" s="281"/>
      <c r="DH94" s="281"/>
      <c r="DI94" s="281"/>
      <c r="DJ94" s="281"/>
      <c r="DK94" s="281"/>
      <c r="DL94" s="281"/>
      <c r="DM94" s="281"/>
      <c r="DN94" s="281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281"/>
      <c r="DZ94" s="281"/>
      <c r="EA94" s="281"/>
      <c r="EB94" s="281"/>
      <c r="EC94" s="281"/>
      <c r="ED94" s="281"/>
      <c r="EE94" s="281"/>
      <c r="EF94" s="281"/>
      <c r="EG94" s="281"/>
      <c r="EH94" s="281"/>
      <c r="EI94" s="281"/>
      <c r="EJ94" s="281"/>
      <c r="EK94" s="281"/>
      <c r="EL94" s="281"/>
      <c r="EM94" s="281"/>
      <c r="EN94" s="281"/>
      <c r="EO94" s="281"/>
      <c r="EP94" s="281"/>
      <c r="EQ94" s="281"/>
      <c r="ER94" s="281"/>
      <c r="ES94" s="281"/>
      <c r="ET94" s="281"/>
      <c r="EU94" s="281"/>
      <c r="EV94" s="281"/>
      <c r="EW94" s="281"/>
      <c r="EX94" s="281"/>
      <c r="EY94" s="281"/>
      <c r="EZ94" s="281"/>
      <c r="FA94" s="281"/>
      <c r="FB94" s="281"/>
      <c r="FC94" s="281"/>
      <c r="FD94" s="281"/>
      <c r="FE94" s="281"/>
      <c r="FF94" s="281"/>
      <c r="FG94" s="281"/>
      <c r="FH94" s="281"/>
      <c r="FI94" s="281"/>
      <c r="FJ94" s="281"/>
      <c r="FK94" s="281"/>
      <c r="FL94" s="281"/>
      <c r="FM94" s="281"/>
      <c r="FN94" s="281"/>
      <c r="FO94" s="281"/>
      <c r="FP94" s="281"/>
      <c r="FQ94" s="281"/>
      <c r="FR94" s="281"/>
      <c r="FS94" s="281"/>
      <c r="FT94" s="281"/>
      <c r="FU94" s="281"/>
      <c r="FV94" s="281"/>
      <c r="FW94" s="281"/>
      <c r="FX94" s="281"/>
      <c r="FY94" s="281"/>
      <c r="FZ94" s="281"/>
      <c r="GA94" s="281"/>
      <c r="GB94" s="281"/>
      <c r="GC94" s="281"/>
      <c r="GD94" s="281"/>
      <c r="GE94" s="281"/>
      <c r="GF94" s="281"/>
      <c r="GG94" s="281"/>
      <c r="GH94" s="281"/>
      <c r="GI94" s="281"/>
      <c r="GJ94" s="281"/>
      <c r="GK94" s="281"/>
      <c r="GL94" s="281"/>
      <c r="GM94" s="281"/>
      <c r="GN94" s="281"/>
      <c r="GO94" s="281"/>
      <c r="GP94" s="281"/>
      <c r="GQ94" s="281"/>
      <c r="GR94" s="281"/>
      <c r="GS94" s="281"/>
      <c r="GT94" s="281"/>
      <c r="GU94" s="281"/>
      <c r="GV94" s="281"/>
      <c r="GW94" s="281"/>
      <c r="GX94" s="281"/>
      <c r="GY94" s="281"/>
      <c r="GZ94" s="281"/>
      <c r="HA94" s="281"/>
      <c r="HB94" s="281"/>
      <c r="HC94" s="281"/>
      <c r="HD94" s="281"/>
      <c r="HE94" s="281"/>
      <c r="HF94" s="281"/>
      <c r="HG94" s="281"/>
      <c r="HH94" s="281"/>
      <c r="HI94" s="281"/>
      <c r="HJ94" s="281"/>
      <c r="HK94" s="281"/>
      <c r="HL94" s="281"/>
      <c r="HM94" s="281"/>
      <c r="HN94" s="281"/>
      <c r="HO94" s="281"/>
      <c r="HP94" s="281"/>
      <c r="HQ94" s="281"/>
      <c r="HR94" s="281"/>
      <c r="HS94" s="281"/>
      <c r="HT94" s="281"/>
      <c r="HU94" s="281"/>
      <c r="HV94" s="281"/>
      <c r="HW94" s="281"/>
      <c r="HX94" s="281"/>
      <c r="HY94" s="281"/>
      <c r="HZ94" s="281"/>
      <c r="IA94" s="281"/>
      <c r="IB94" s="281"/>
      <c r="IC94" s="281"/>
      <c r="ID94" s="281"/>
      <c r="IE94" s="281"/>
      <c r="IF94" s="281"/>
      <c r="IG94" s="281"/>
      <c r="IH94" s="281"/>
      <c r="II94" s="281"/>
      <c r="IJ94" s="281"/>
      <c r="IK94" s="281"/>
      <c r="IL94" s="281"/>
      <c r="IM94" s="281"/>
      <c r="IN94" s="281"/>
      <c r="IO94" s="281"/>
      <c r="IP94" s="281"/>
      <c r="IQ94" s="281"/>
      <c r="IR94" s="281"/>
      <c r="IS94" s="281"/>
      <c r="IT94" s="281"/>
      <c r="IU94" s="281"/>
      <c r="IV94" s="281"/>
    </row>
    <row r="95" spans="1:256" ht="17.25">
      <c r="A95" s="292" t="s">
        <v>221</v>
      </c>
      <c r="B95" s="288">
        <f>SUM(B90:B94)</f>
        <v>571975.87</v>
      </c>
      <c r="C95" s="288">
        <f>SUM(C90:C94)</f>
        <v>271169.83</v>
      </c>
      <c r="D95" s="288">
        <f>C95-B95</f>
        <v>-300806.04</v>
      </c>
      <c r="E95" s="293">
        <f>D95/B95</f>
        <v>-0.5259068708615278</v>
      </c>
      <c r="F95" s="289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281"/>
      <c r="CY95" s="281"/>
      <c r="CZ95" s="281"/>
      <c r="DA95" s="281"/>
      <c r="DB95" s="281"/>
      <c r="DC95" s="281"/>
      <c r="DD95" s="281"/>
      <c r="DE95" s="281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1"/>
      <c r="ED95" s="281"/>
      <c r="EE95" s="281"/>
      <c r="EF95" s="281"/>
      <c r="EG95" s="281"/>
      <c r="EH95" s="281"/>
      <c r="EI95" s="281"/>
      <c r="EJ95" s="281"/>
      <c r="EK95" s="281"/>
      <c r="EL95" s="281"/>
      <c r="EM95" s="281"/>
      <c r="EN95" s="281"/>
      <c r="EO95" s="281"/>
      <c r="EP95" s="281"/>
      <c r="EQ95" s="281"/>
      <c r="ER95" s="281"/>
      <c r="ES95" s="281"/>
      <c r="ET95" s="281"/>
      <c r="EU95" s="281"/>
      <c r="EV95" s="281"/>
      <c r="EW95" s="281"/>
      <c r="EX95" s="281"/>
      <c r="EY95" s="281"/>
      <c r="EZ95" s="281"/>
      <c r="FA95" s="281"/>
      <c r="FB95" s="281"/>
      <c r="FC95" s="281"/>
      <c r="FD95" s="281"/>
      <c r="FE95" s="281"/>
      <c r="FF95" s="281"/>
      <c r="FG95" s="281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281"/>
      <c r="FV95" s="281"/>
      <c r="FW95" s="281"/>
      <c r="FX95" s="281"/>
      <c r="FY95" s="281"/>
      <c r="FZ95" s="281"/>
      <c r="GA95" s="281"/>
      <c r="GB95" s="281"/>
      <c r="GC95" s="281"/>
      <c r="GD95" s="281"/>
      <c r="GE95" s="281"/>
      <c r="GF95" s="281"/>
      <c r="GG95" s="281"/>
      <c r="GH95" s="281"/>
      <c r="GI95" s="281"/>
      <c r="GJ95" s="281"/>
      <c r="GK95" s="281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281"/>
      <c r="GX95" s="281"/>
      <c r="GY95" s="281"/>
      <c r="GZ95" s="281"/>
      <c r="HA95" s="281"/>
      <c r="HB95" s="281"/>
      <c r="HC95" s="281"/>
      <c r="HD95" s="281"/>
      <c r="HE95" s="281"/>
      <c r="HF95" s="281"/>
      <c r="HG95" s="281"/>
      <c r="HH95" s="281"/>
      <c r="HI95" s="281"/>
      <c r="HJ95" s="281"/>
      <c r="HK95" s="281"/>
      <c r="HL95" s="281"/>
      <c r="HM95" s="281"/>
      <c r="HN95" s="281"/>
      <c r="HO95" s="281"/>
      <c r="HP95" s="281"/>
      <c r="HQ95" s="281"/>
      <c r="HR95" s="281"/>
      <c r="HS95" s="281"/>
      <c r="HT95" s="281"/>
      <c r="HU95" s="281"/>
      <c r="HV95" s="281"/>
      <c r="HW95" s="281"/>
      <c r="HX95" s="281"/>
      <c r="HY95" s="281"/>
      <c r="HZ95" s="281"/>
      <c r="IA95" s="281"/>
      <c r="IB95" s="281"/>
      <c r="IC95" s="281"/>
      <c r="ID95" s="281"/>
      <c r="IE95" s="281"/>
      <c r="IF95" s="281"/>
      <c r="IG95" s="281"/>
      <c r="IH95" s="281"/>
      <c r="II95" s="281"/>
      <c r="IJ95" s="281"/>
      <c r="IK95" s="281"/>
      <c r="IL95" s="281"/>
      <c r="IM95" s="281"/>
      <c r="IN95" s="281"/>
      <c r="IO95" s="281"/>
      <c r="IP95" s="281"/>
      <c r="IQ95" s="281"/>
      <c r="IR95" s="281"/>
      <c r="IS95" s="281"/>
      <c r="IT95" s="281"/>
      <c r="IU95" s="281"/>
      <c r="IV95" s="281"/>
    </row>
    <row r="96" spans="1:256" ht="17.25">
      <c r="A96" s="294" t="s">
        <v>323</v>
      </c>
      <c r="B96" s="295"/>
      <c r="C96" s="295"/>
      <c r="D96" s="295"/>
      <c r="E96" s="295"/>
      <c r="F96" s="289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1"/>
      <c r="CC96" s="281"/>
      <c r="CD96" s="281"/>
      <c r="CE96" s="281"/>
      <c r="CF96" s="281"/>
      <c r="CG96" s="281"/>
      <c r="CH96" s="281"/>
      <c r="CI96" s="281"/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  <c r="EC96" s="281"/>
      <c r="ED96" s="281"/>
      <c r="EE96" s="281"/>
      <c r="EF96" s="281"/>
      <c r="EG96" s="281"/>
      <c r="EH96" s="281"/>
      <c r="EI96" s="281"/>
      <c r="EJ96" s="281"/>
      <c r="EK96" s="281"/>
      <c r="EL96" s="281"/>
      <c r="EM96" s="281"/>
      <c r="EN96" s="281"/>
      <c r="EO96" s="281"/>
      <c r="EP96" s="281"/>
      <c r="EQ96" s="281"/>
      <c r="ER96" s="281"/>
      <c r="ES96" s="281"/>
      <c r="ET96" s="281"/>
      <c r="EU96" s="281"/>
      <c r="EV96" s="281"/>
      <c r="EW96" s="281"/>
      <c r="EX96" s="281"/>
      <c r="EY96" s="281"/>
      <c r="EZ96" s="281"/>
      <c r="FA96" s="281"/>
      <c r="FB96" s="281"/>
      <c r="FC96" s="281"/>
      <c r="FD96" s="281"/>
      <c r="FE96" s="281"/>
      <c r="FF96" s="281"/>
      <c r="FG96" s="281"/>
      <c r="FH96" s="281"/>
      <c r="FI96" s="281"/>
      <c r="FJ96" s="281"/>
      <c r="FK96" s="281"/>
      <c r="FL96" s="281"/>
      <c r="FM96" s="281"/>
      <c r="FN96" s="281"/>
      <c r="FO96" s="281"/>
      <c r="FP96" s="281"/>
      <c r="FQ96" s="281"/>
      <c r="FR96" s="281"/>
      <c r="FS96" s="281"/>
      <c r="FT96" s="281"/>
      <c r="FU96" s="281"/>
      <c r="FV96" s="281"/>
      <c r="FW96" s="281"/>
      <c r="FX96" s="281"/>
      <c r="FY96" s="281"/>
      <c r="FZ96" s="281"/>
      <c r="GA96" s="281"/>
      <c r="GB96" s="281"/>
      <c r="GC96" s="281"/>
      <c r="GD96" s="281"/>
      <c r="GE96" s="281"/>
      <c r="GF96" s="281"/>
      <c r="GG96" s="281"/>
      <c r="GH96" s="281"/>
      <c r="GI96" s="281"/>
      <c r="GJ96" s="281"/>
      <c r="GK96" s="281"/>
      <c r="GL96" s="281"/>
      <c r="GM96" s="281"/>
      <c r="GN96" s="281"/>
      <c r="GO96" s="281"/>
      <c r="GP96" s="281"/>
      <c r="GQ96" s="281"/>
      <c r="GR96" s="281"/>
      <c r="GS96" s="281"/>
      <c r="GT96" s="281"/>
      <c r="GU96" s="281"/>
      <c r="GV96" s="281"/>
      <c r="GW96" s="281"/>
      <c r="GX96" s="281"/>
      <c r="GY96" s="281"/>
      <c r="GZ96" s="281"/>
      <c r="HA96" s="281"/>
      <c r="HB96" s="281"/>
      <c r="HC96" s="281"/>
      <c r="HD96" s="281"/>
      <c r="HE96" s="281"/>
      <c r="HF96" s="281"/>
      <c r="HG96" s="281"/>
      <c r="HH96" s="281"/>
      <c r="HI96" s="281"/>
      <c r="HJ96" s="281"/>
      <c r="HK96" s="281"/>
      <c r="HL96" s="281"/>
      <c r="HM96" s="281"/>
      <c r="HN96" s="281"/>
      <c r="HO96" s="281"/>
      <c r="HP96" s="281"/>
      <c r="HQ96" s="281"/>
      <c r="HR96" s="281"/>
      <c r="HS96" s="281"/>
      <c r="HT96" s="281"/>
      <c r="HU96" s="281"/>
      <c r="HV96" s="281"/>
      <c r="HW96" s="281"/>
      <c r="HX96" s="281"/>
      <c r="HY96" s="281"/>
      <c r="HZ96" s="281"/>
      <c r="IA96" s="281"/>
      <c r="IB96" s="281"/>
      <c r="IC96" s="281"/>
      <c r="ID96" s="281"/>
      <c r="IE96" s="281"/>
      <c r="IF96" s="281"/>
      <c r="IG96" s="281"/>
      <c r="IH96" s="281"/>
      <c r="II96" s="281"/>
      <c r="IJ96" s="281"/>
      <c r="IK96" s="281"/>
      <c r="IL96" s="281"/>
      <c r="IM96" s="281"/>
      <c r="IN96" s="281"/>
      <c r="IO96" s="281"/>
      <c r="IP96" s="281"/>
      <c r="IQ96" s="281"/>
      <c r="IR96" s="281"/>
      <c r="IS96" s="281"/>
      <c r="IT96" s="281"/>
      <c r="IU96" s="281"/>
      <c r="IV96" s="281"/>
    </row>
    <row r="97" spans="1:256" ht="17.25">
      <c r="A97" s="290" t="s">
        <v>324</v>
      </c>
      <c r="B97" s="291">
        <v>6157236.11</v>
      </c>
      <c r="C97" s="291">
        <v>7709990.82</v>
      </c>
      <c r="D97" s="290"/>
      <c r="E97" s="290"/>
      <c r="F97" s="289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1"/>
      <c r="DQ97" s="281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1"/>
      <c r="EO97" s="281"/>
      <c r="EP97" s="281"/>
      <c r="EQ97" s="281"/>
      <c r="ER97" s="281"/>
      <c r="ES97" s="281"/>
      <c r="ET97" s="281"/>
      <c r="EU97" s="281"/>
      <c r="EV97" s="281"/>
      <c r="EW97" s="281"/>
      <c r="EX97" s="281"/>
      <c r="EY97" s="281"/>
      <c r="EZ97" s="281"/>
      <c r="FA97" s="281"/>
      <c r="FB97" s="281"/>
      <c r="FC97" s="281"/>
      <c r="FD97" s="281"/>
      <c r="FE97" s="281"/>
      <c r="FF97" s="281"/>
      <c r="FG97" s="281"/>
      <c r="FH97" s="281"/>
      <c r="FI97" s="281"/>
      <c r="FJ97" s="281"/>
      <c r="FK97" s="281"/>
      <c r="FL97" s="281"/>
      <c r="FM97" s="281"/>
      <c r="FN97" s="281"/>
      <c r="FO97" s="281"/>
      <c r="FP97" s="281"/>
      <c r="FQ97" s="281"/>
      <c r="FR97" s="281"/>
      <c r="FS97" s="281"/>
      <c r="FT97" s="281"/>
      <c r="FU97" s="281"/>
      <c r="FV97" s="281"/>
      <c r="FW97" s="281"/>
      <c r="FX97" s="281"/>
      <c r="FY97" s="281"/>
      <c r="FZ97" s="281"/>
      <c r="GA97" s="281"/>
      <c r="GB97" s="281"/>
      <c r="GC97" s="281"/>
      <c r="GD97" s="281"/>
      <c r="GE97" s="281"/>
      <c r="GF97" s="281"/>
      <c r="GG97" s="281"/>
      <c r="GH97" s="281"/>
      <c r="GI97" s="281"/>
      <c r="GJ97" s="281"/>
      <c r="GK97" s="281"/>
      <c r="GL97" s="281"/>
      <c r="GM97" s="281"/>
      <c r="GN97" s="281"/>
      <c r="GO97" s="281"/>
      <c r="GP97" s="281"/>
      <c r="GQ97" s="281"/>
      <c r="GR97" s="281"/>
      <c r="GS97" s="281"/>
      <c r="GT97" s="281"/>
      <c r="GU97" s="281"/>
      <c r="GV97" s="281"/>
      <c r="GW97" s="281"/>
      <c r="GX97" s="281"/>
      <c r="GY97" s="281"/>
      <c r="GZ97" s="281"/>
      <c r="HA97" s="281"/>
      <c r="HB97" s="281"/>
      <c r="HC97" s="281"/>
      <c r="HD97" s="281"/>
      <c r="HE97" s="281"/>
      <c r="HF97" s="281"/>
      <c r="HG97" s="281"/>
      <c r="HH97" s="281"/>
      <c r="HI97" s="281"/>
      <c r="HJ97" s="281"/>
      <c r="HK97" s="281"/>
      <c r="HL97" s="281"/>
      <c r="HM97" s="281"/>
      <c r="HN97" s="281"/>
      <c r="HO97" s="281"/>
      <c r="HP97" s="281"/>
      <c r="HQ97" s="281"/>
      <c r="HR97" s="281"/>
      <c r="HS97" s="281"/>
      <c r="HT97" s="281"/>
      <c r="HU97" s="281"/>
      <c r="HV97" s="281"/>
      <c r="HW97" s="281"/>
      <c r="HX97" s="281"/>
      <c r="HY97" s="281"/>
      <c r="HZ97" s="281"/>
      <c r="IA97" s="281"/>
      <c r="IB97" s="281"/>
      <c r="IC97" s="281"/>
      <c r="ID97" s="281"/>
      <c r="IE97" s="281"/>
      <c r="IF97" s="281"/>
      <c r="IG97" s="281"/>
      <c r="IH97" s="281"/>
      <c r="II97" s="281"/>
      <c r="IJ97" s="281"/>
      <c r="IK97" s="281"/>
      <c r="IL97" s="281"/>
      <c r="IM97" s="281"/>
      <c r="IN97" s="281"/>
      <c r="IO97" s="281"/>
      <c r="IP97" s="281"/>
      <c r="IQ97" s="281"/>
      <c r="IR97" s="281"/>
      <c r="IS97" s="281"/>
      <c r="IT97" s="281"/>
      <c r="IU97" s="281"/>
      <c r="IV97" s="281"/>
    </row>
    <row r="98" spans="1:256" ht="17.25">
      <c r="A98" s="290" t="s">
        <v>325</v>
      </c>
      <c r="B98" s="298">
        <v>75440</v>
      </c>
      <c r="C98" s="298">
        <v>79267.5</v>
      </c>
      <c r="D98" s="288"/>
      <c r="E98" s="288"/>
      <c r="F98" s="289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/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/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1"/>
      <c r="EO98" s="281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1"/>
      <c r="FB98" s="281"/>
      <c r="FC98" s="281"/>
      <c r="FD98" s="281"/>
      <c r="FE98" s="281"/>
      <c r="FF98" s="281"/>
      <c r="FG98" s="281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81"/>
      <c r="FV98" s="281"/>
      <c r="FW98" s="281"/>
      <c r="FX98" s="281"/>
      <c r="FY98" s="281"/>
      <c r="FZ98" s="281"/>
      <c r="GA98" s="281"/>
      <c r="GB98" s="281"/>
      <c r="GC98" s="281"/>
      <c r="GD98" s="281"/>
      <c r="GE98" s="281"/>
      <c r="GF98" s="281"/>
      <c r="GG98" s="281"/>
      <c r="GH98" s="281"/>
      <c r="GI98" s="281"/>
      <c r="GJ98" s="281"/>
      <c r="GK98" s="281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281"/>
      <c r="GX98" s="281"/>
      <c r="GY98" s="281"/>
      <c r="GZ98" s="281"/>
      <c r="HA98" s="281"/>
      <c r="HB98" s="281"/>
      <c r="HC98" s="281"/>
      <c r="HD98" s="281"/>
      <c r="HE98" s="281"/>
      <c r="HF98" s="281"/>
      <c r="HG98" s="281"/>
      <c r="HH98" s="281"/>
      <c r="HI98" s="281"/>
      <c r="HJ98" s="281"/>
      <c r="HK98" s="281"/>
      <c r="HL98" s="281"/>
      <c r="HM98" s="281"/>
      <c r="HN98" s="281"/>
      <c r="HO98" s="281"/>
      <c r="HP98" s="281"/>
      <c r="HQ98" s="281"/>
      <c r="HR98" s="281"/>
      <c r="HS98" s="281"/>
      <c r="HT98" s="281"/>
      <c r="HU98" s="281"/>
      <c r="HV98" s="281"/>
      <c r="HW98" s="281"/>
      <c r="HX98" s="281"/>
      <c r="HY98" s="281"/>
      <c r="HZ98" s="281"/>
      <c r="IA98" s="281"/>
      <c r="IB98" s="281"/>
      <c r="IC98" s="281"/>
      <c r="ID98" s="281"/>
      <c r="IE98" s="281"/>
      <c r="IF98" s="281"/>
      <c r="IG98" s="281"/>
      <c r="IH98" s="281"/>
      <c r="II98" s="281"/>
      <c r="IJ98" s="281"/>
      <c r="IK98" s="281"/>
      <c r="IL98" s="281"/>
      <c r="IM98" s="281"/>
      <c r="IN98" s="281"/>
      <c r="IO98" s="281"/>
      <c r="IP98" s="281"/>
      <c r="IQ98" s="281"/>
      <c r="IR98" s="281"/>
      <c r="IS98" s="281"/>
      <c r="IT98" s="281"/>
      <c r="IU98" s="281"/>
      <c r="IV98" s="281"/>
    </row>
    <row r="99" spans="1:256" ht="17.25">
      <c r="A99" s="290" t="s">
        <v>326</v>
      </c>
      <c r="B99" s="298">
        <v>614206.4</v>
      </c>
      <c r="C99" s="298">
        <v>632444.81</v>
      </c>
      <c r="D99" s="288"/>
      <c r="E99" s="288"/>
      <c r="F99" s="289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81"/>
      <c r="CV99" s="281"/>
      <c r="CW99" s="281"/>
      <c r="CX99" s="281"/>
      <c r="CY99" s="281"/>
      <c r="CZ99" s="281"/>
      <c r="DA99" s="281"/>
      <c r="DB99" s="281"/>
      <c r="DC99" s="281"/>
      <c r="DD99" s="281"/>
      <c r="DE99" s="281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  <c r="EC99" s="281"/>
      <c r="ED99" s="281"/>
      <c r="EE99" s="281"/>
      <c r="EF99" s="281"/>
      <c r="EG99" s="281"/>
      <c r="EH99" s="281"/>
      <c r="EI99" s="281"/>
      <c r="EJ99" s="281"/>
      <c r="EK99" s="281"/>
      <c r="EL99" s="281"/>
      <c r="EM99" s="281"/>
      <c r="EN99" s="281"/>
      <c r="EO99" s="281"/>
      <c r="EP99" s="281"/>
      <c r="EQ99" s="281"/>
      <c r="ER99" s="281"/>
      <c r="ES99" s="281"/>
      <c r="ET99" s="281"/>
      <c r="EU99" s="281"/>
      <c r="EV99" s="281"/>
      <c r="EW99" s="281"/>
      <c r="EX99" s="281"/>
      <c r="EY99" s="281"/>
      <c r="EZ99" s="281"/>
      <c r="FA99" s="281"/>
      <c r="FB99" s="281"/>
      <c r="FC99" s="281"/>
      <c r="FD99" s="281"/>
      <c r="FE99" s="281"/>
      <c r="FF99" s="281"/>
      <c r="FG99" s="281"/>
      <c r="FH99" s="281"/>
      <c r="FI99" s="281"/>
      <c r="FJ99" s="281"/>
      <c r="FK99" s="281"/>
      <c r="FL99" s="281"/>
      <c r="FM99" s="281"/>
      <c r="FN99" s="281"/>
      <c r="FO99" s="281"/>
      <c r="FP99" s="281"/>
      <c r="FQ99" s="281"/>
      <c r="FR99" s="281"/>
      <c r="FS99" s="281"/>
      <c r="FT99" s="281"/>
      <c r="FU99" s="281"/>
      <c r="FV99" s="281"/>
      <c r="FW99" s="281"/>
      <c r="FX99" s="281"/>
      <c r="FY99" s="281"/>
      <c r="FZ99" s="281"/>
      <c r="GA99" s="281"/>
      <c r="GB99" s="281"/>
      <c r="GC99" s="281"/>
      <c r="GD99" s="281"/>
      <c r="GE99" s="281"/>
      <c r="GF99" s="281"/>
      <c r="GG99" s="281"/>
      <c r="GH99" s="281"/>
      <c r="GI99" s="281"/>
      <c r="GJ99" s="281"/>
      <c r="GK99" s="281"/>
      <c r="GL99" s="281"/>
      <c r="GM99" s="281"/>
      <c r="GN99" s="281"/>
      <c r="GO99" s="281"/>
      <c r="GP99" s="281"/>
      <c r="GQ99" s="281"/>
      <c r="GR99" s="281"/>
      <c r="GS99" s="281"/>
      <c r="GT99" s="281"/>
      <c r="GU99" s="281"/>
      <c r="GV99" s="281"/>
      <c r="GW99" s="281"/>
      <c r="GX99" s="281"/>
      <c r="GY99" s="281"/>
      <c r="GZ99" s="281"/>
      <c r="HA99" s="281"/>
      <c r="HB99" s="281"/>
      <c r="HC99" s="281"/>
      <c r="HD99" s="281"/>
      <c r="HE99" s="281"/>
      <c r="HF99" s="281"/>
      <c r="HG99" s="281"/>
      <c r="HH99" s="281"/>
      <c r="HI99" s="281"/>
      <c r="HJ99" s="281"/>
      <c r="HK99" s="281"/>
      <c r="HL99" s="281"/>
      <c r="HM99" s="281"/>
      <c r="HN99" s="281"/>
      <c r="HO99" s="281"/>
      <c r="HP99" s="281"/>
      <c r="HQ99" s="281"/>
      <c r="HR99" s="281"/>
      <c r="HS99" s="281"/>
      <c r="HT99" s="281"/>
      <c r="HU99" s="281"/>
      <c r="HV99" s="281"/>
      <c r="HW99" s="281"/>
      <c r="HX99" s="281"/>
      <c r="HY99" s="281"/>
      <c r="HZ99" s="281"/>
      <c r="IA99" s="281"/>
      <c r="IB99" s="281"/>
      <c r="IC99" s="281"/>
      <c r="ID99" s="281"/>
      <c r="IE99" s="281"/>
      <c r="IF99" s="281"/>
      <c r="IG99" s="281"/>
      <c r="IH99" s="281"/>
      <c r="II99" s="281"/>
      <c r="IJ99" s="281"/>
      <c r="IK99" s="281"/>
      <c r="IL99" s="281"/>
      <c r="IM99" s="281"/>
      <c r="IN99" s="281"/>
      <c r="IO99" s="281"/>
      <c r="IP99" s="281"/>
      <c r="IQ99" s="281"/>
      <c r="IR99" s="281"/>
      <c r="IS99" s="281"/>
      <c r="IT99" s="281"/>
      <c r="IU99" s="281"/>
      <c r="IV99" s="281"/>
    </row>
    <row r="100" spans="1:256" ht="17.25">
      <c r="A100" s="290" t="s">
        <v>327</v>
      </c>
      <c r="B100" s="298">
        <v>799141.44</v>
      </c>
      <c r="C100" s="298">
        <v>867629.44</v>
      </c>
      <c r="D100" s="288" t="s">
        <v>106</v>
      </c>
      <c r="E100" s="293" t="s">
        <v>106</v>
      </c>
      <c r="F100" s="289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/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281"/>
      <c r="DZ100" s="281"/>
      <c r="EA100" s="281"/>
      <c r="EB100" s="281"/>
      <c r="EC100" s="281"/>
      <c r="ED100" s="281"/>
      <c r="EE100" s="281"/>
      <c r="EF100" s="281"/>
      <c r="EG100" s="281"/>
      <c r="EH100" s="281"/>
      <c r="EI100" s="281"/>
      <c r="EJ100" s="281"/>
      <c r="EK100" s="281"/>
      <c r="EL100" s="281"/>
      <c r="EM100" s="281"/>
      <c r="EN100" s="281"/>
      <c r="EO100" s="281"/>
      <c r="EP100" s="281"/>
      <c r="EQ100" s="281"/>
      <c r="ER100" s="281"/>
      <c r="ES100" s="281"/>
      <c r="ET100" s="281"/>
      <c r="EU100" s="281"/>
      <c r="EV100" s="281"/>
      <c r="EW100" s="281"/>
      <c r="EX100" s="281"/>
      <c r="EY100" s="281"/>
      <c r="EZ100" s="281"/>
      <c r="FA100" s="281"/>
      <c r="FB100" s="281"/>
      <c r="FC100" s="281"/>
      <c r="FD100" s="281"/>
      <c r="FE100" s="281"/>
      <c r="FF100" s="281"/>
      <c r="FG100" s="281"/>
      <c r="FH100" s="281"/>
      <c r="FI100" s="281"/>
      <c r="FJ100" s="281"/>
      <c r="FK100" s="281"/>
      <c r="FL100" s="281"/>
      <c r="FM100" s="281"/>
      <c r="FN100" s="281"/>
      <c r="FO100" s="281"/>
      <c r="FP100" s="281"/>
      <c r="FQ100" s="281"/>
      <c r="FR100" s="281"/>
      <c r="FS100" s="281"/>
      <c r="FT100" s="281"/>
      <c r="FU100" s="281"/>
      <c r="FV100" s="281"/>
      <c r="FW100" s="281"/>
      <c r="FX100" s="281"/>
      <c r="FY100" s="281"/>
      <c r="FZ100" s="281"/>
      <c r="GA100" s="281"/>
      <c r="GB100" s="281"/>
      <c r="GC100" s="281"/>
      <c r="GD100" s="281"/>
      <c r="GE100" s="281"/>
      <c r="GF100" s="281"/>
      <c r="GG100" s="281"/>
      <c r="GH100" s="281"/>
      <c r="GI100" s="281"/>
      <c r="GJ100" s="281"/>
      <c r="GK100" s="281"/>
      <c r="GL100" s="281"/>
      <c r="GM100" s="281"/>
      <c r="GN100" s="281"/>
      <c r="GO100" s="281"/>
      <c r="GP100" s="281"/>
      <c r="GQ100" s="281"/>
      <c r="GR100" s="281"/>
      <c r="GS100" s="281"/>
      <c r="GT100" s="281"/>
      <c r="GU100" s="281"/>
      <c r="GV100" s="281"/>
      <c r="GW100" s="281"/>
      <c r="GX100" s="281"/>
      <c r="GY100" s="281"/>
      <c r="GZ100" s="281"/>
      <c r="HA100" s="281"/>
      <c r="HB100" s="281"/>
      <c r="HC100" s="281"/>
      <c r="HD100" s="281"/>
      <c r="HE100" s="281"/>
      <c r="HF100" s="281"/>
      <c r="HG100" s="281"/>
      <c r="HH100" s="281"/>
      <c r="HI100" s="281"/>
      <c r="HJ100" s="281"/>
      <c r="HK100" s="281"/>
      <c r="HL100" s="281"/>
      <c r="HM100" s="281"/>
      <c r="HN100" s="281"/>
      <c r="HO100" s="281"/>
      <c r="HP100" s="281"/>
      <c r="HQ100" s="281"/>
      <c r="HR100" s="281"/>
      <c r="HS100" s="281"/>
      <c r="HT100" s="281"/>
      <c r="HU100" s="281"/>
      <c r="HV100" s="281"/>
      <c r="HW100" s="281"/>
      <c r="HX100" s="281"/>
      <c r="HY100" s="281"/>
      <c r="HZ100" s="281"/>
      <c r="IA100" s="281"/>
      <c r="IB100" s="281"/>
      <c r="IC100" s="281"/>
      <c r="ID100" s="281"/>
      <c r="IE100" s="281"/>
      <c r="IF100" s="281"/>
      <c r="IG100" s="281"/>
      <c r="IH100" s="281"/>
      <c r="II100" s="281"/>
      <c r="IJ100" s="281"/>
      <c r="IK100" s="281"/>
      <c r="IL100" s="281"/>
      <c r="IM100" s="281"/>
      <c r="IN100" s="281"/>
      <c r="IO100" s="281"/>
      <c r="IP100" s="281"/>
      <c r="IQ100" s="281"/>
      <c r="IR100" s="281"/>
      <c r="IS100" s="281"/>
      <c r="IT100" s="281"/>
      <c r="IU100" s="281"/>
      <c r="IV100" s="281"/>
    </row>
    <row r="101" spans="1:256" ht="17.25">
      <c r="A101" s="290" t="s">
        <v>328</v>
      </c>
      <c r="B101" s="298">
        <v>68802.94</v>
      </c>
      <c r="C101" s="298">
        <v>73927.29</v>
      </c>
      <c r="D101" s="288"/>
      <c r="E101" s="288"/>
      <c r="F101" s="289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/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281"/>
      <c r="DZ101" s="281"/>
      <c r="EA101" s="281"/>
      <c r="EB101" s="281"/>
      <c r="EC101" s="281"/>
      <c r="ED101" s="281"/>
      <c r="EE101" s="281"/>
      <c r="EF101" s="281"/>
      <c r="EG101" s="281"/>
      <c r="EH101" s="281"/>
      <c r="EI101" s="281"/>
      <c r="EJ101" s="281"/>
      <c r="EK101" s="281"/>
      <c r="EL101" s="281"/>
      <c r="EM101" s="281"/>
      <c r="EN101" s="281"/>
      <c r="EO101" s="281"/>
      <c r="EP101" s="281"/>
      <c r="EQ101" s="281"/>
      <c r="ER101" s="281"/>
      <c r="ES101" s="281"/>
      <c r="ET101" s="281"/>
      <c r="EU101" s="281"/>
      <c r="EV101" s="281"/>
      <c r="EW101" s="281"/>
      <c r="EX101" s="281"/>
      <c r="EY101" s="281"/>
      <c r="EZ101" s="281"/>
      <c r="FA101" s="281"/>
      <c r="FB101" s="281"/>
      <c r="FC101" s="281"/>
      <c r="FD101" s="281"/>
      <c r="FE101" s="281"/>
      <c r="FF101" s="281"/>
      <c r="FG101" s="281"/>
      <c r="FH101" s="281"/>
      <c r="FI101" s="281"/>
      <c r="FJ101" s="281"/>
      <c r="FK101" s="281"/>
      <c r="FL101" s="281"/>
      <c r="FM101" s="281"/>
      <c r="FN101" s="281"/>
      <c r="FO101" s="281"/>
      <c r="FP101" s="281"/>
      <c r="FQ101" s="281"/>
      <c r="FR101" s="281"/>
      <c r="FS101" s="281"/>
      <c r="FT101" s="281"/>
      <c r="FU101" s="281"/>
      <c r="FV101" s="281"/>
      <c r="FW101" s="281"/>
      <c r="FX101" s="281"/>
      <c r="FY101" s="281"/>
      <c r="FZ101" s="281"/>
      <c r="GA101" s="281"/>
      <c r="GB101" s="281"/>
      <c r="GC101" s="281"/>
      <c r="GD101" s="281"/>
      <c r="GE101" s="281"/>
      <c r="GF101" s="281"/>
      <c r="GG101" s="281"/>
      <c r="GH101" s="281"/>
      <c r="GI101" s="281"/>
      <c r="GJ101" s="281"/>
      <c r="GK101" s="281"/>
      <c r="GL101" s="281"/>
      <c r="GM101" s="281"/>
      <c r="GN101" s="281"/>
      <c r="GO101" s="281"/>
      <c r="GP101" s="281"/>
      <c r="GQ101" s="281"/>
      <c r="GR101" s="281"/>
      <c r="GS101" s="281"/>
      <c r="GT101" s="281"/>
      <c r="GU101" s="281"/>
      <c r="GV101" s="281"/>
      <c r="GW101" s="281"/>
      <c r="GX101" s="281"/>
      <c r="GY101" s="281"/>
      <c r="GZ101" s="281"/>
      <c r="HA101" s="281"/>
      <c r="HB101" s="281"/>
      <c r="HC101" s="281"/>
      <c r="HD101" s="281"/>
      <c r="HE101" s="281"/>
      <c r="HF101" s="281"/>
      <c r="HG101" s="281"/>
      <c r="HH101" s="281"/>
      <c r="HI101" s="281"/>
      <c r="HJ101" s="281"/>
      <c r="HK101" s="281"/>
      <c r="HL101" s="281"/>
      <c r="HM101" s="281"/>
      <c r="HN101" s="281"/>
      <c r="HO101" s="281"/>
      <c r="HP101" s="281"/>
      <c r="HQ101" s="281"/>
      <c r="HR101" s="281"/>
      <c r="HS101" s="281"/>
      <c r="HT101" s="281"/>
      <c r="HU101" s="281"/>
      <c r="HV101" s="281"/>
      <c r="HW101" s="281"/>
      <c r="HX101" s="281"/>
      <c r="HY101" s="281"/>
      <c r="HZ101" s="281"/>
      <c r="IA101" s="281"/>
      <c r="IB101" s="281"/>
      <c r="IC101" s="281"/>
      <c r="ID101" s="281"/>
      <c r="IE101" s="281"/>
      <c r="IF101" s="281"/>
      <c r="IG101" s="281"/>
      <c r="IH101" s="281"/>
      <c r="II101" s="281"/>
      <c r="IJ101" s="281"/>
      <c r="IK101" s="281"/>
      <c r="IL101" s="281"/>
      <c r="IM101" s="281"/>
      <c r="IN101" s="281"/>
      <c r="IO101" s="281"/>
      <c r="IP101" s="281"/>
      <c r="IQ101" s="281"/>
      <c r="IR101" s="281"/>
      <c r="IS101" s="281"/>
      <c r="IT101" s="281"/>
      <c r="IU101" s="281"/>
      <c r="IV101" s="281"/>
    </row>
    <row r="102" spans="1:256" ht="17.25">
      <c r="A102" s="290" t="s">
        <v>329</v>
      </c>
      <c r="B102" s="298">
        <v>326096.6</v>
      </c>
      <c r="C102" s="298">
        <v>374514.15</v>
      </c>
      <c r="D102" s="288"/>
      <c r="E102" s="288"/>
      <c r="F102" s="289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/>
      <c r="CJ102" s="281"/>
      <c r="CK102" s="281"/>
      <c r="CL102" s="281"/>
      <c r="CM102" s="281"/>
      <c r="CN102" s="281"/>
      <c r="CO102" s="281"/>
      <c r="CP102" s="281"/>
      <c r="CQ102" s="281"/>
      <c r="CR102" s="281"/>
      <c r="CS102" s="281"/>
      <c r="CT102" s="281"/>
      <c r="CU102" s="281"/>
      <c r="CV102" s="281"/>
      <c r="CW102" s="281"/>
      <c r="CX102" s="281"/>
      <c r="CY102" s="281"/>
      <c r="CZ102" s="281"/>
      <c r="DA102" s="281"/>
      <c r="DB102" s="281"/>
      <c r="DC102" s="281"/>
      <c r="DD102" s="281"/>
      <c r="DE102" s="281"/>
      <c r="DF102" s="281"/>
      <c r="DG102" s="281"/>
      <c r="DH102" s="281"/>
      <c r="DI102" s="281"/>
      <c r="DJ102" s="281"/>
      <c r="DK102" s="281"/>
      <c r="DL102" s="281"/>
      <c r="DM102" s="281"/>
      <c r="DN102" s="281"/>
      <c r="DO102" s="281"/>
      <c r="DP102" s="281"/>
      <c r="DQ102" s="281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  <c r="EC102" s="281"/>
      <c r="ED102" s="281"/>
      <c r="EE102" s="281"/>
      <c r="EF102" s="281"/>
      <c r="EG102" s="281"/>
      <c r="EH102" s="281"/>
      <c r="EI102" s="281"/>
      <c r="EJ102" s="281"/>
      <c r="EK102" s="281"/>
      <c r="EL102" s="281"/>
      <c r="EM102" s="281"/>
      <c r="EN102" s="281"/>
      <c r="EO102" s="281"/>
      <c r="EP102" s="281"/>
      <c r="EQ102" s="281"/>
      <c r="ER102" s="281"/>
      <c r="ES102" s="281"/>
      <c r="ET102" s="281"/>
      <c r="EU102" s="281"/>
      <c r="EV102" s="281"/>
      <c r="EW102" s="281"/>
      <c r="EX102" s="281"/>
      <c r="EY102" s="281"/>
      <c r="EZ102" s="281"/>
      <c r="FA102" s="281"/>
      <c r="FB102" s="281"/>
      <c r="FC102" s="281"/>
      <c r="FD102" s="281"/>
      <c r="FE102" s="281"/>
      <c r="FF102" s="281"/>
      <c r="FG102" s="281"/>
      <c r="FH102" s="281"/>
      <c r="FI102" s="281"/>
      <c r="FJ102" s="281"/>
      <c r="FK102" s="281"/>
      <c r="FL102" s="281"/>
      <c r="FM102" s="281"/>
      <c r="FN102" s="281"/>
      <c r="FO102" s="281"/>
      <c r="FP102" s="281"/>
      <c r="FQ102" s="281"/>
      <c r="FR102" s="281"/>
      <c r="FS102" s="281"/>
      <c r="FT102" s="281"/>
      <c r="FU102" s="281"/>
      <c r="FV102" s="281"/>
      <c r="FW102" s="281"/>
      <c r="FX102" s="281"/>
      <c r="FY102" s="281"/>
      <c r="FZ102" s="281"/>
      <c r="GA102" s="281"/>
      <c r="GB102" s="281"/>
      <c r="GC102" s="281"/>
      <c r="GD102" s="281"/>
      <c r="GE102" s="281"/>
      <c r="GF102" s="281"/>
      <c r="GG102" s="281"/>
      <c r="GH102" s="281"/>
      <c r="GI102" s="281"/>
      <c r="GJ102" s="281"/>
      <c r="GK102" s="281"/>
      <c r="GL102" s="281"/>
      <c r="GM102" s="281"/>
      <c r="GN102" s="281"/>
      <c r="GO102" s="281"/>
      <c r="GP102" s="281"/>
      <c r="GQ102" s="281"/>
      <c r="GR102" s="281"/>
      <c r="GS102" s="281"/>
      <c r="GT102" s="281"/>
      <c r="GU102" s="281"/>
      <c r="GV102" s="281"/>
      <c r="GW102" s="281"/>
      <c r="GX102" s="281"/>
      <c r="GY102" s="281"/>
      <c r="GZ102" s="281"/>
      <c r="HA102" s="281"/>
      <c r="HB102" s="281"/>
      <c r="HC102" s="281"/>
      <c r="HD102" s="281"/>
      <c r="HE102" s="281"/>
      <c r="HF102" s="281"/>
      <c r="HG102" s="281"/>
      <c r="HH102" s="281"/>
      <c r="HI102" s="281"/>
      <c r="HJ102" s="281"/>
      <c r="HK102" s="281"/>
      <c r="HL102" s="281"/>
      <c r="HM102" s="281"/>
      <c r="HN102" s="281"/>
      <c r="HO102" s="281"/>
      <c r="HP102" s="281"/>
      <c r="HQ102" s="281"/>
      <c r="HR102" s="281"/>
      <c r="HS102" s="281"/>
      <c r="HT102" s="281"/>
      <c r="HU102" s="281"/>
      <c r="HV102" s="281"/>
      <c r="HW102" s="281"/>
      <c r="HX102" s="281"/>
      <c r="HY102" s="281"/>
      <c r="HZ102" s="281"/>
      <c r="IA102" s="281"/>
      <c r="IB102" s="281"/>
      <c r="IC102" s="281"/>
      <c r="ID102" s="281"/>
      <c r="IE102" s="281"/>
      <c r="IF102" s="281"/>
      <c r="IG102" s="281"/>
      <c r="IH102" s="281"/>
      <c r="II102" s="281"/>
      <c r="IJ102" s="281"/>
      <c r="IK102" s="281"/>
      <c r="IL102" s="281"/>
      <c r="IM102" s="281"/>
      <c r="IN102" s="281"/>
      <c r="IO102" s="281"/>
      <c r="IP102" s="281"/>
      <c r="IQ102" s="281"/>
      <c r="IR102" s="281"/>
      <c r="IS102" s="281"/>
      <c r="IT102" s="281"/>
      <c r="IU102" s="281"/>
      <c r="IV102" s="281"/>
    </row>
    <row r="103" spans="1:256" ht="17.25">
      <c r="A103" s="290" t="s">
        <v>330</v>
      </c>
      <c r="B103" s="298">
        <v>82599.25</v>
      </c>
      <c r="C103" s="298">
        <v>99434.65</v>
      </c>
      <c r="D103" s="288"/>
      <c r="E103" s="288"/>
      <c r="F103" s="289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  <c r="CW103" s="281"/>
      <c r="CX103" s="281"/>
      <c r="CY103" s="281"/>
      <c r="CZ103" s="281"/>
      <c r="DA103" s="281"/>
      <c r="DB103" s="281"/>
      <c r="DC103" s="281"/>
      <c r="DD103" s="281"/>
      <c r="DE103" s="281"/>
      <c r="DF103" s="281"/>
      <c r="DG103" s="281"/>
      <c r="DH103" s="281"/>
      <c r="DI103" s="281"/>
      <c r="DJ103" s="281"/>
      <c r="DK103" s="281"/>
      <c r="DL103" s="281"/>
      <c r="DM103" s="281"/>
      <c r="DN103" s="281"/>
      <c r="DO103" s="281"/>
      <c r="DP103" s="281"/>
      <c r="DQ103" s="281"/>
      <c r="DR103" s="281"/>
      <c r="DS103" s="281"/>
      <c r="DT103" s="281"/>
      <c r="DU103" s="281"/>
      <c r="DV103" s="281"/>
      <c r="DW103" s="281"/>
      <c r="DX103" s="281"/>
      <c r="DY103" s="281"/>
      <c r="DZ103" s="281"/>
      <c r="EA103" s="281"/>
      <c r="EB103" s="281"/>
      <c r="EC103" s="281"/>
      <c r="ED103" s="281"/>
      <c r="EE103" s="281"/>
      <c r="EF103" s="281"/>
      <c r="EG103" s="281"/>
      <c r="EH103" s="281"/>
      <c r="EI103" s="281"/>
      <c r="EJ103" s="281"/>
      <c r="EK103" s="281"/>
      <c r="EL103" s="281"/>
      <c r="EM103" s="281"/>
      <c r="EN103" s="281"/>
      <c r="EO103" s="281"/>
      <c r="EP103" s="281"/>
      <c r="EQ103" s="281"/>
      <c r="ER103" s="281"/>
      <c r="ES103" s="281"/>
      <c r="ET103" s="281"/>
      <c r="EU103" s="281"/>
      <c r="EV103" s="281"/>
      <c r="EW103" s="281"/>
      <c r="EX103" s="281"/>
      <c r="EY103" s="281"/>
      <c r="EZ103" s="281"/>
      <c r="FA103" s="281"/>
      <c r="FB103" s="281"/>
      <c r="FC103" s="281"/>
      <c r="FD103" s="281"/>
      <c r="FE103" s="281"/>
      <c r="FF103" s="281"/>
      <c r="FG103" s="281"/>
      <c r="FH103" s="281"/>
      <c r="FI103" s="281"/>
      <c r="FJ103" s="281"/>
      <c r="FK103" s="281"/>
      <c r="FL103" s="281"/>
      <c r="FM103" s="281"/>
      <c r="FN103" s="281"/>
      <c r="FO103" s="281"/>
      <c r="FP103" s="281"/>
      <c r="FQ103" s="281"/>
      <c r="FR103" s="281"/>
      <c r="FS103" s="281"/>
      <c r="FT103" s="281"/>
      <c r="FU103" s="281"/>
      <c r="FV103" s="281"/>
      <c r="FW103" s="281"/>
      <c r="FX103" s="281"/>
      <c r="FY103" s="281"/>
      <c r="FZ103" s="281"/>
      <c r="GA103" s="281"/>
      <c r="GB103" s="281"/>
      <c r="GC103" s="281"/>
      <c r="GD103" s="281"/>
      <c r="GE103" s="281"/>
      <c r="GF103" s="281"/>
      <c r="GG103" s="281"/>
      <c r="GH103" s="281"/>
      <c r="GI103" s="281"/>
      <c r="GJ103" s="281"/>
      <c r="GK103" s="281"/>
      <c r="GL103" s="281"/>
      <c r="GM103" s="281"/>
      <c r="GN103" s="281"/>
      <c r="GO103" s="281"/>
      <c r="GP103" s="281"/>
      <c r="GQ103" s="281"/>
      <c r="GR103" s="281"/>
      <c r="GS103" s="281"/>
      <c r="GT103" s="281"/>
      <c r="GU103" s="281"/>
      <c r="GV103" s="281"/>
      <c r="GW103" s="281"/>
      <c r="GX103" s="281"/>
      <c r="GY103" s="281"/>
      <c r="GZ103" s="281"/>
      <c r="HA103" s="281"/>
      <c r="HB103" s="281"/>
      <c r="HC103" s="281"/>
      <c r="HD103" s="281"/>
      <c r="HE103" s="281"/>
      <c r="HF103" s="281"/>
      <c r="HG103" s="281"/>
      <c r="HH103" s="281"/>
      <c r="HI103" s="281"/>
      <c r="HJ103" s="281"/>
      <c r="HK103" s="281"/>
      <c r="HL103" s="281"/>
      <c r="HM103" s="281"/>
      <c r="HN103" s="281"/>
      <c r="HO103" s="281"/>
      <c r="HP103" s="281"/>
      <c r="HQ103" s="281"/>
      <c r="HR103" s="281"/>
      <c r="HS103" s="281"/>
      <c r="HT103" s="281"/>
      <c r="HU103" s="281"/>
      <c r="HV103" s="281"/>
      <c r="HW103" s="281"/>
      <c r="HX103" s="281"/>
      <c r="HY103" s="281"/>
      <c r="HZ103" s="281"/>
      <c r="IA103" s="281"/>
      <c r="IB103" s="281"/>
      <c r="IC103" s="281"/>
      <c r="ID103" s="281"/>
      <c r="IE103" s="281"/>
      <c r="IF103" s="281"/>
      <c r="IG103" s="281"/>
      <c r="IH103" s="281"/>
      <c r="II103" s="281"/>
      <c r="IJ103" s="281"/>
      <c r="IK103" s="281"/>
      <c r="IL103" s="281"/>
      <c r="IM103" s="281"/>
      <c r="IN103" s="281"/>
      <c r="IO103" s="281"/>
      <c r="IP103" s="281"/>
      <c r="IQ103" s="281"/>
      <c r="IR103" s="281"/>
      <c r="IS103" s="281"/>
      <c r="IT103" s="281"/>
      <c r="IU103" s="281"/>
      <c r="IV103" s="281"/>
    </row>
    <row r="104" spans="1:256" ht="17.25">
      <c r="A104" s="290" t="s">
        <v>331</v>
      </c>
      <c r="B104" s="298">
        <v>93123.95</v>
      </c>
      <c r="C104" s="298">
        <v>102988.97</v>
      </c>
      <c r="D104" s="288"/>
      <c r="E104" s="288"/>
      <c r="F104" s="289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281"/>
      <c r="DU104" s="281"/>
      <c r="DV104" s="281"/>
      <c r="DW104" s="281"/>
      <c r="DX104" s="281"/>
      <c r="DY104" s="281"/>
      <c r="DZ104" s="281"/>
      <c r="EA104" s="281"/>
      <c r="EB104" s="281"/>
      <c r="EC104" s="281"/>
      <c r="ED104" s="281"/>
      <c r="EE104" s="281"/>
      <c r="EF104" s="281"/>
      <c r="EG104" s="281"/>
      <c r="EH104" s="281"/>
      <c r="EI104" s="281"/>
      <c r="EJ104" s="281"/>
      <c r="EK104" s="281"/>
      <c r="EL104" s="281"/>
      <c r="EM104" s="281"/>
      <c r="EN104" s="281"/>
      <c r="EO104" s="281"/>
      <c r="EP104" s="281"/>
      <c r="EQ104" s="281"/>
      <c r="ER104" s="281"/>
      <c r="ES104" s="281"/>
      <c r="ET104" s="281"/>
      <c r="EU104" s="281"/>
      <c r="EV104" s="281"/>
      <c r="EW104" s="281"/>
      <c r="EX104" s="281"/>
      <c r="EY104" s="281"/>
      <c r="EZ104" s="281"/>
      <c r="FA104" s="281"/>
      <c r="FB104" s="281"/>
      <c r="FC104" s="281"/>
      <c r="FD104" s="281"/>
      <c r="FE104" s="281"/>
      <c r="FF104" s="281"/>
      <c r="FG104" s="281"/>
      <c r="FH104" s="281"/>
      <c r="FI104" s="281"/>
      <c r="FJ104" s="281"/>
      <c r="FK104" s="281"/>
      <c r="FL104" s="281"/>
      <c r="FM104" s="281"/>
      <c r="FN104" s="281"/>
      <c r="FO104" s="281"/>
      <c r="FP104" s="281"/>
      <c r="FQ104" s="281"/>
      <c r="FR104" s="281"/>
      <c r="FS104" s="281"/>
      <c r="FT104" s="281"/>
      <c r="FU104" s="281"/>
      <c r="FV104" s="281"/>
      <c r="FW104" s="281"/>
      <c r="FX104" s="281"/>
      <c r="FY104" s="281"/>
      <c r="FZ104" s="281"/>
      <c r="GA104" s="281"/>
      <c r="GB104" s="281"/>
      <c r="GC104" s="281"/>
      <c r="GD104" s="281"/>
      <c r="GE104" s="281"/>
      <c r="GF104" s="281"/>
      <c r="GG104" s="281"/>
      <c r="GH104" s="281"/>
      <c r="GI104" s="281"/>
      <c r="GJ104" s="281"/>
      <c r="GK104" s="281"/>
      <c r="GL104" s="281"/>
      <c r="GM104" s="281"/>
      <c r="GN104" s="281"/>
      <c r="GO104" s="281"/>
      <c r="GP104" s="281"/>
      <c r="GQ104" s="281"/>
      <c r="GR104" s="281"/>
      <c r="GS104" s="281"/>
      <c r="GT104" s="281"/>
      <c r="GU104" s="281"/>
      <c r="GV104" s="281"/>
      <c r="GW104" s="281"/>
      <c r="GX104" s="281"/>
      <c r="GY104" s="281"/>
      <c r="GZ104" s="281"/>
      <c r="HA104" s="281"/>
      <c r="HB104" s="281"/>
      <c r="HC104" s="281"/>
      <c r="HD104" s="281"/>
      <c r="HE104" s="281"/>
      <c r="HF104" s="281"/>
      <c r="HG104" s="281"/>
      <c r="HH104" s="281"/>
      <c r="HI104" s="281"/>
      <c r="HJ104" s="281"/>
      <c r="HK104" s="281"/>
      <c r="HL104" s="281"/>
      <c r="HM104" s="281"/>
      <c r="HN104" s="281"/>
      <c r="HO104" s="281"/>
      <c r="HP104" s="281"/>
      <c r="HQ104" s="281"/>
      <c r="HR104" s="281"/>
      <c r="HS104" s="281"/>
      <c r="HT104" s="281"/>
      <c r="HU104" s="281"/>
      <c r="HV104" s="281"/>
      <c r="HW104" s="281"/>
      <c r="HX104" s="281"/>
      <c r="HY104" s="281"/>
      <c r="HZ104" s="281"/>
      <c r="IA104" s="281"/>
      <c r="IB104" s="281"/>
      <c r="IC104" s="281"/>
      <c r="ID104" s="281"/>
      <c r="IE104" s="281"/>
      <c r="IF104" s="281"/>
      <c r="IG104" s="281"/>
      <c r="IH104" s="281"/>
      <c r="II104" s="281"/>
      <c r="IJ104" s="281"/>
      <c r="IK104" s="281"/>
      <c r="IL104" s="281"/>
      <c r="IM104" s="281"/>
      <c r="IN104" s="281"/>
      <c r="IO104" s="281"/>
      <c r="IP104" s="281"/>
      <c r="IQ104" s="281"/>
      <c r="IR104" s="281"/>
      <c r="IS104" s="281"/>
      <c r="IT104" s="281"/>
      <c r="IU104" s="281"/>
      <c r="IV104" s="281"/>
    </row>
    <row r="105" spans="1:256" ht="17.25">
      <c r="A105" s="290" t="s">
        <v>332</v>
      </c>
      <c r="B105" s="298">
        <v>117073.75</v>
      </c>
      <c r="C105" s="298">
        <v>118154.25</v>
      </c>
      <c r="D105" s="288"/>
      <c r="E105" s="288"/>
      <c r="F105" s="289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  <c r="CW105" s="281"/>
      <c r="CX105" s="281"/>
      <c r="CY105" s="281"/>
      <c r="CZ105" s="281"/>
      <c r="DA105" s="281"/>
      <c r="DB105" s="281"/>
      <c r="DC105" s="281"/>
      <c r="DD105" s="281"/>
      <c r="DE105" s="281"/>
      <c r="DF105" s="281"/>
      <c r="DG105" s="281"/>
      <c r="DH105" s="281"/>
      <c r="DI105" s="281"/>
      <c r="DJ105" s="281"/>
      <c r="DK105" s="281"/>
      <c r="DL105" s="281"/>
      <c r="DM105" s="281"/>
      <c r="DN105" s="281"/>
      <c r="DO105" s="281"/>
      <c r="DP105" s="281"/>
      <c r="DQ105" s="281"/>
      <c r="DR105" s="281"/>
      <c r="DS105" s="281"/>
      <c r="DT105" s="281"/>
      <c r="DU105" s="281"/>
      <c r="DV105" s="281"/>
      <c r="DW105" s="281"/>
      <c r="DX105" s="281"/>
      <c r="DY105" s="281"/>
      <c r="DZ105" s="281"/>
      <c r="EA105" s="281"/>
      <c r="EB105" s="281"/>
      <c r="EC105" s="281"/>
      <c r="ED105" s="281"/>
      <c r="EE105" s="281"/>
      <c r="EF105" s="281"/>
      <c r="EG105" s="281"/>
      <c r="EH105" s="281"/>
      <c r="EI105" s="281"/>
      <c r="EJ105" s="281"/>
      <c r="EK105" s="281"/>
      <c r="EL105" s="281"/>
      <c r="EM105" s="281"/>
      <c r="EN105" s="281"/>
      <c r="EO105" s="281"/>
      <c r="EP105" s="281"/>
      <c r="EQ105" s="281"/>
      <c r="ER105" s="281"/>
      <c r="ES105" s="281"/>
      <c r="ET105" s="281"/>
      <c r="EU105" s="281"/>
      <c r="EV105" s="281"/>
      <c r="EW105" s="281"/>
      <c r="EX105" s="281"/>
      <c r="EY105" s="281"/>
      <c r="EZ105" s="281"/>
      <c r="FA105" s="281"/>
      <c r="FB105" s="281"/>
      <c r="FC105" s="281"/>
      <c r="FD105" s="281"/>
      <c r="FE105" s="281"/>
      <c r="FF105" s="281"/>
      <c r="FG105" s="281"/>
      <c r="FH105" s="281"/>
      <c r="FI105" s="281"/>
      <c r="FJ105" s="281"/>
      <c r="FK105" s="281"/>
      <c r="FL105" s="281"/>
      <c r="FM105" s="281"/>
      <c r="FN105" s="281"/>
      <c r="FO105" s="281"/>
      <c r="FP105" s="281"/>
      <c r="FQ105" s="281"/>
      <c r="FR105" s="281"/>
      <c r="FS105" s="281"/>
      <c r="FT105" s="281"/>
      <c r="FU105" s="281"/>
      <c r="FV105" s="281"/>
      <c r="FW105" s="281"/>
      <c r="FX105" s="281"/>
      <c r="FY105" s="281"/>
      <c r="FZ105" s="281"/>
      <c r="GA105" s="281"/>
      <c r="GB105" s="281"/>
      <c r="GC105" s="281"/>
      <c r="GD105" s="281"/>
      <c r="GE105" s="281"/>
      <c r="GF105" s="281"/>
      <c r="GG105" s="281"/>
      <c r="GH105" s="281"/>
      <c r="GI105" s="281"/>
      <c r="GJ105" s="281"/>
      <c r="GK105" s="281"/>
      <c r="GL105" s="281"/>
      <c r="GM105" s="281"/>
      <c r="GN105" s="281"/>
      <c r="GO105" s="281"/>
      <c r="GP105" s="281"/>
      <c r="GQ105" s="281"/>
      <c r="GR105" s="281"/>
      <c r="GS105" s="281"/>
      <c r="GT105" s="281"/>
      <c r="GU105" s="281"/>
      <c r="GV105" s="281"/>
      <c r="GW105" s="281"/>
      <c r="GX105" s="281"/>
      <c r="GY105" s="281"/>
      <c r="GZ105" s="281"/>
      <c r="HA105" s="281"/>
      <c r="HB105" s="281"/>
      <c r="HC105" s="281"/>
      <c r="HD105" s="281"/>
      <c r="HE105" s="281"/>
      <c r="HF105" s="281"/>
      <c r="HG105" s="281"/>
      <c r="HH105" s="281"/>
      <c r="HI105" s="281"/>
      <c r="HJ105" s="281"/>
      <c r="HK105" s="281"/>
      <c r="HL105" s="281"/>
      <c r="HM105" s="281"/>
      <c r="HN105" s="281"/>
      <c r="HO105" s="281"/>
      <c r="HP105" s="281"/>
      <c r="HQ105" s="281"/>
      <c r="HR105" s="281"/>
      <c r="HS105" s="281"/>
      <c r="HT105" s="281"/>
      <c r="HU105" s="281"/>
      <c r="HV105" s="281"/>
      <c r="HW105" s="281"/>
      <c r="HX105" s="281"/>
      <c r="HY105" s="281"/>
      <c r="HZ105" s="281"/>
      <c r="IA105" s="281"/>
      <c r="IB105" s="281"/>
      <c r="IC105" s="281"/>
      <c r="ID105" s="281"/>
      <c r="IE105" s="281"/>
      <c r="IF105" s="281"/>
      <c r="IG105" s="281"/>
      <c r="IH105" s="281"/>
      <c r="II105" s="281"/>
      <c r="IJ105" s="281"/>
      <c r="IK105" s="281"/>
      <c r="IL105" s="281"/>
      <c r="IM105" s="281"/>
      <c r="IN105" s="281"/>
      <c r="IO105" s="281"/>
      <c r="IP105" s="281"/>
      <c r="IQ105" s="281"/>
      <c r="IR105" s="281"/>
      <c r="IS105" s="281"/>
      <c r="IT105" s="281"/>
      <c r="IU105" s="281"/>
      <c r="IV105" s="281"/>
    </row>
    <row r="106" spans="1:256" ht="17.25">
      <c r="A106" s="290" t="s">
        <v>333</v>
      </c>
      <c r="B106" s="298">
        <v>206688.11</v>
      </c>
      <c r="C106" s="298">
        <v>55510.24</v>
      </c>
      <c r="D106" s="288"/>
      <c r="E106" s="288"/>
      <c r="F106" s="289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  <c r="CW106" s="281"/>
      <c r="CX106" s="281"/>
      <c r="CY106" s="281"/>
      <c r="CZ106" s="281"/>
      <c r="DA106" s="281"/>
      <c r="DB106" s="281"/>
      <c r="DC106" s="281"/>
      <c r="DD106" s="281"/>
      <c r="DE106" s="281"/>
      <c r="DF106" s="281"/>
      <c r="DG106" s="281"/>
      <c r="DH106" s="281"/>
      <c r="DI106" s="281"/>
      <c r="DJ106" s="281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  <c r="EC106" s="281"/>
      <c r="ED106" s="281"/>
      <c r="EE106" s="281"/>
      <c r="EF106" s="281"/>
      <c r="EG106" s="281"/>
      <c r="EH106" s="281"/>
      <c r="EI106" s="281"/>
      <c r="EJ106" s="281"/>
      <c r="EK106" s="281"/>
      <c r="EL106" s="281"/>
      <c r="EM106" s="281"/>
      <c r="EN106" s="281"/>
      <c r="EO106" s="281"/>
      <c r="EP106" s="281"/>
      <c r="EQ106" s="281"/>
      <c r="ER106" s="281"/>
      <c r="ES106" s="281"/>
      <c r="ET106" s="281"/>
      <c r="EU106" s="281"/>
      <c r="EV106" s="281"/>
      <c r="EW106" s="281"/>
      <c r="EX106" s="281"/>
      <c r="EY106" s="281"/>
      <c r="EZ106" s="281"/>
      <c r="FA106" s="281"/>
      <c r="FB106" s="281"/>
      <c r="FC106" s="281"/>
      <c r="FD106" s="281"/>
      <c r="FE106" s="281"/>
      <c r="FF106" s="281"/>
      <c r="FG106" s="281"/>
      <c r="FH106" s="281"/>
      <c r="FI106" s="281"/>
      <c r="FJ106" s="281"/>
      <c r="FK106" s="281"/>
      <c r="FL106" s="281"/>
      <c r="FM106" s="281"/>
      <c r="FN106" s="281"/>
      <c r="FO106" s="281"/>
      <c r="FP106" s="281"/>
      <c r="FQ106" s="281"/>
      <c r="FR106" s="281"/>
      <c r="FS106" s="281"/>
      <c r="FT106" s="281"/>
      <c r="FU106" s="281"/>
      <c r="FV106" s="281"/>
      <c r="FW106" s="281"/>
      <c r="FX106" s="281"/>
      <c r="FY106" s="281"/>
      <c r="FZ106" s="281"/>
      <c r="GA106" s="281"/>
      <c r="GB106" s="281"/>
      <c r="GC106" s="281"/>
      <c r="GD106" s="281"/>
      <c r="GE106" s="281"/>
      <c r="GF106" s="281"/>
      <c r="GG106" s="281"/>
      <c r="GH106" s="281"/>
      <c r="GI106" s="281"/>
      <c r="GJ106" s="281"/>
      <c r="GK106" s="281"/>
      <c r="GL106" s="281"/>
      <c r="GM106" s="281"/>
      <c r="GN106" s="281"/>
      <c r="GO106" s="281"/>
      <c r="GP106" s="281"/>
      <c r="GQ106" s="281"/>
      <c r="GR106" s="281"/>
      <c r="GS106" s="281"/>
      <c r="GT106" s="281"/>
      <c r="GU106" s="281"/>
      <c r="GV106" s="281"/>
      <c r="GW106" s="281"/>
      <c r="GX106" s="281"/>
      <c r="GY106" s="281"/>
      <c r="GZ106" s="281"/>
      <c r="HA106" s="281"/>
      <c r="HB106" s="281"/>
      <c r="HC106" s="281"/>
      <c r="HD106" s="281"/>
      <c r="HE106" s="281"/>
      <c r="HF106" s="281"/>
      <c r="HG106" s="281"/>
      <c r="HH106" s="281"/>
      <c r="HI106" s="281"/>
      <c r="HJ106" s="281"/>
      <c r="HK106" s="281"/>
      <c r="HL106" s="281"/>
      <c r="HM106" s="281"/>
      <c r="HN106" s="281"/>
      <c r="HO106" s="281"/>
      <c r="HP106" s="281"/>
      <c r="HQ106" s="281"/>
      <c r="HR106" s="281"/>
      <c r="HS106" s="281"/>
      <c r="HT106" s="281"/>
      <c r="HU106" s="281"/>
      <c r="HV106" s="281"/>
      <c r="HW106" s="281"/>
      <c r="HX106" s="281"/>
      <c r="HY106" s="281"/>
      <c r="HZ106" s="281"/>
      <c r="IA106" s="281"/>
      <c r="IB106" s="281"/>
      <c r="IC106" s="281"/>
      <c r="ID106" s="281"/>
      <c r="IE106" s="281"/>
      <c r="IF106" s="281"/>
      <c r="IG106" s="281"/>
      <c r="IH106" s="281"/>
      <c r="II106" s="281"/>
      <c r="IJ106" s="281"/>
      <c r="IK106" s="281"/>
      <c r="IL106" s="281"/>
      <c r="IM106" s="281"/>
      <c r="IN106" s="281"/>
      <c r="IO106" s="281"/>
      <c r="IP106" s="281"/>
      <c r="IQ106" s="281"/>
      <c r="IR106" s="281"/>
      <c r="IS106" s="281"/>
      <c r="IT106" s="281"/>
      <c r="IU106" s="281"/>
      <c r="IV106" s="281"/>
    </row>
    <row r="107" spans="1:256" ht="17.25">
      <c r="A107" s="290" t="s">
        <v>334</v>
      </c>
      <c r="B107" s="298">
        <v>62016.88</v>
      </c>
      <c r="C107" s="298">
        <v>71008.09</v>
      </c>
      <c r="D107" s="288"/>
      <c r="E107" s="288"/>
      <c r="F107" s="289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  <c r="CW107" s="281"/>
      <c r="CX107" s="281"/>
      <c r="CY107" s="281"/>
      <c r="CZ107" s="281"/>
      <c r="DA107" s="281"/>
      <c r="DB107" s="281"/>
      <c r="DC107" s="281"/>
      <c r="DD107" s="281"/>
      <c r="DE107" s="281"/>
      <c r="DF107" s="281"/>
      <c r="DG107" s="281"/>
      <c r="DH107" s="281"/>
      <c r="DI107" s="281"/>
      <c r="DJ107" s="281"/>
      <c r="DK107" s="281"/>
      <c r="DL107" s="281"/>
      <c r="DM107" s="281"/>
      <c r="DN107" s="281"/>
      <c r="DO107" s="281"/>
      <c r="DP107" s="281"/>
      <c r="DQ107" s="281"/>
      <c r="DR107" s="281"/>
      <c r="DS107" s="281"/>
      <c r="DT107" s="281"/>
      <c r="DU107" s="281"/>
      <c r="DV107" s="281"/>
      <c r="DW107" s="281"/>
      <c r="DX107" s="281"/>
      <c r="DY107" s="281"/>
      <c r="DZ107" s="281"/>
      <c r="EA107" s="281"/>
      <c r="EB107" s="281"/>
      <c r="EC107" s="281"/>
      <c r="ED107" s="281"/>
      <c r="EE107" s="281"/>
      <c r="EF107" s="281"/>
      <c r="EG107" s="281"/>
      <c r="EH107" s="281"/>
      <c r="EI107" s="281"/>
      <c r="EJ107" s="281"/>
      <c r="EK107" s="281"/>
      <c r="EL107" s="281"/>
      <c r="EM107" s="281"/>
      <c r="EN107" s="281"/>
      <c r="EO107" s="281"/>
      <c r="EP107" s="281"/>
      <c r="EQ107" s="281"/>
      <c r="ER107" s="281"/>
      <c r="ES107" s="281"/>
      <c r="ET107" s="281"/>
      <c r="EU107" s="281"/>
      <c r="EV107" s="281"/>
      <c r="EW107" s="281"/>
      <c r="EX107" s="281"/>
      <c r="EY107" s="281"/>
      <c r="EZ107" s="281"/>
      <c r="FA107" s="281"/>
      <c r="FB107" s="281"/>
      <c r="FC107" s="281"/>
      <c r="FD107" s="281"/>
      <c r="FE107" s="281"/>
      <c r="FF107" s="281"/>
      <c r="FG107" s="281"/>
      <c r="FH107" s="281"/>
      <c r="FI107" s="281"/>
      <c r="FJ107" s="281"/>
      <c r="FK107" s="281"/>
      <c r="FL107" s="281"/>
      <c r="FM107" s="281"/>
      <c r="FN107" s="281"/>
      <c r="FO107" s="281"/>
      <c r="FP107" s="281"/>
      <c r="FQ107" s="281"/>
      <c r="FR107" s="281"/>
      <c r="FS107" s="281"/>
      <c r="FT107" s="281"/>
      <c r="FU107" s="281"/>
      <c r="FV107" s="281"/>
      <c r="FW107" s="281"/>
      <c r="FX107" s="281"/>
      <c r="FY107" s="281"/>
      <c r="FZ107" s="281"/>
      <c r="GA107" s="281"/>
      <c r="GB107" s="281"/>
      <c r="GC107" s="281"/>
      <c r="GD107" s="281"/>
      <c r="GE107" s="281"/>
      <c r="GF107" s="281"/>
      <c r="GG107" s="281"/>
      <c r="GH107" s="281"/>
      <c r="GI107" s="281"/>
      <c r="GJ107" s="281"/>
      <c r="GK107" s="281"/>
      <c r="GL107" s="281"/>
      <c r="GM107" s="281"/>
      <c r="GN107" s="281"/>
      <c r="GO107" s="281"/>
      <c r="GP107" s="281"/>
      <c r="GQ107" s="281"/>
      <c r="GR107" s="281"/>
      <c r="GS107" s="281"/>
      <c r="GT107" s="281"/>
      <c r="GU107" s="281"/>
      <c r="GV107" s="281"/>
      <c r="GW107" s="281"/>
      <c r="GX107" s="281"/>
      <c r="GY107" s="281"/>
      <c r="GZ107" s="281"/>
      <c r="HA107" s="281"/>
      <c r="HB107" s="281"/>
      <c r="HC107" s="281"/>
      <c r="HD107" s="281"/>
      <c r="HE107" s="281"/>
      <c r="HF107" s="281"/>
      <c r="HG107" s="281"/>
      <c r="HH107" s="281"/>
      <c r="HI107" s="281"/>
      <c r="HJ107" s="281"/>
      <c r="HK107" s="281"/>
      <c r="HL107" s="281"/>
      <c r="HM107" s="281"/>
      <c r="HN107" s="281"/>
      <c r="HO107" s="281"/>
      <c r="HP107" s="281"/>
      <c r="HQ107" s="281"/>
      <c r="HR107" s="281"/>
      <c r="HS107" s="281"/>
      <c r="HT107" s="281"/>
      <c r="HU107" s="281"/>
      <c r="HV107" s="281"/>
      <c r="HW107" s="281"/>
      <c r="HX107" s="281"/>
      <c r="HY107" s="281"/>
      <c r="HZ107" s="281"/>
      <c r="IA107" s="281"/>
      <c r="IB107" s="281"/>
      <c r="IC107" s="281"/>
      <c r="ID107" s="281"/>
      <c r="IE107" s="281"/>
      <c r="IF107" s="281"/>
      <c r="IG107" s="281"/>
      <c r="IH107" s="281"/>
      <c r="II107" s="281"/>
      <c r="IJ107" s="281"/>
      <c r="IK107" s="281"/>
      <c r="IL107" s="281"/>
      <c r="IM107" s="281"/>
      <c r="IN107" s="281"/>
      <c r="IO107" s="281"/>
      <c r="IP107" s="281"/>
      <c r="IQ107" s="281"/>
      <c r="IR107" s="281"/>
      <c r="IS107" s="281"/>
      <c r="IT107" s="281"/>
      <c r="IU107" s="281"/>
      <c r="IV107" s="281"/>
    </row>
    <row r="108" spans="1:256" ht="17.25">
      <c r="A108" s="290" t="s">
        <v>335</v>
      </c>
      <c r="B108" s="298">
        <v>83.98</v>
      </c>
      <c r="C108" s="298">
        <v>405.89</v>
      </c>
      <c r="D108" s="288"/>
      <c r="E108" s="288"/>
      <c r="F108" s="289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1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  <c r="EC108" s="281"/>
      <c r="ED108" s="281"/>
      <c r="EE108" s="281"/>
      <c r="EF108" s="281"/>
      <c r="EG108" s="281"/>
      <c r="EH108" s="281"/>
      <c r="EI108" s="281"/>
      <c r="EJ108" s="281"/>
      <c r="EK108" s="281"/>
      <c r="EL108" s="281"/>
      <c r="EM108" s="281"/>
      <c r="EN108" s="281"/>
      <c r="EO108" s="281"/>
      <c r="EP108" s="281"/>
      <c r="EQ108" s="281"/>
      <c r="ER108" s="281"/>
      <c r="ES108" s="281"/>
      <c r="ET108" s="281"/>
      <c r="EU108" s="281"/>
      <c r="EV108" s="281"/>
      <c r="EW108" s="281"/>
      <c r="EX108" s="281"/>
      <c r="EY108" s="281"/>
      <c r="EZ108" s="281"/>
      <c r="FA108" s="281"/>
      <c r="FB108" s="281"/>
      <c r="FC108" s="281"/>
      <c r="FD108" s="281"/>
      <c r="FE108" s="281"/>
      <c r="FF108" s="281"/>
      <c r="FG108" s="281"/>
      <c r="FH108" s="281"/>
      <c r="FI108" s="281"/>
      <c r="FJ108" s="281"/>
      <c r="FK108" s="281"/>
      <c r="FL108" s="281"/>
      <c r="FM108" s="281"/>
      <c r="FN108" s="281"/>
      <c r="FO108" s="281"/>
      <c r="FP108" s="281"/>
      <c r="FQ108" s="281"/>
      <c r="FR108" s="281"/>
      <c r="FS108" s="281"/>
      <c r="FT108" s="281"/>
      <c r="FU108" s="281"/>
      <c r="FV108" s="281"/>
      <c r="FW108" s="281"/>
      <c r="FX108" s="281"/>
      <c r="FY108" s="281"/>
      <c r="FZ108" s="281"/>
      <c r="GA108" s="281"/>
      <c r="GB108" s="281"/>
      <c r="GC108" s="281"/>
      <c r="GD108" s="281"/>
      <c r="GE108" s="281"/>
      <c r="GF108" s="281"/>
      <c r="GG108" s="281"/>
      <c r="GH108" s="281"/>
      <c r="GI108" s="281"/>
      <c r="GJ108" s="281"/>
      <c r="GK108" s="281"/>
      <c r="GL108" s="281"/>
      <c r="GM108" s="281"/>
      <c r="GN108" s="281"/>
      <c r="GO108" s="281"/>
      <c r="GP108" s="281"/>
      <c r="GQ108" s="281"/>
      <c r="GR108" s="281"/>
      <c r="GS108" s="281"/>
      <c r="GT108" s="281"/>
      <c r="GU108" s="281"/>
      <c r="GV108" s="281"/>
      <c r="GW108" s="281"/>
      <c r="GX108" s="281"/>
      <c r="GY108" s="281"/>
      <c r="GZ108" s="281"/>
      <c r="HA108" s="281"/>
      <c r="HB108" s="281"/>
      <c r="HC108" s="281"/>
      <c r="HD108" s="281"/>
      <c r="HE108" s="281"/>
      <c r="HF108" s="281"/>
      <c r="HG108" s="281"/>
      <c r="HH108" s="281"/>
      <c r="HI108" s="281"/>
      <c r="HJ108" s="281"/>
      <c r="HK108" s="281"/>
      <c r="HL108" s="281"/>
      <c r="HM108" s="281"/>
      <c r="HN108" s="281"/>
      <c r="HO108" s="281"/>
      <c r="HP108" s="281"/>
      <c r="HQ108" s="281"/>
      <c r="HR108" s="281"/>
      <c r="HS108" s="281"/>
      <c r="HT108" s="281"/>
      <c r="HU108" s="281"/>
      <c r="HV108" s="281"/>
      <c r="HW108" s="281"/>
      <c r="HX108" s="281"/>
      <c r="HY108" s="281"/>
      <c r="HZ108" s="281"/>
      <c r="IA108" s="281"/>
      <c r="IB108" s="281"/>
      <c r="IC108" s="281"/>
      <c r="ID108" s="281"/>
      <c r="IE108" s="281"/>
      <c r="IF108" s="281"/>
      <c r="IG108" s="281"/>
      <c r="IH108" s="281"/>
      <c r="II108" s="281"/>
      <c r="IJ108" s="281"/>
      <c r="IK108" s="281"/>
      <c r="IL108" s="281"/>
      <c r="IM108" s="281"/>
      <c r="IN108" s="281"/>
      <c r="IO108" s="281"/>
      <c r="IP108" s="281"/>
      <c r="IQ108" s="281"/>
      <c r="IR108" s="281"/>
      <c r="IS108" s="281"/>
      <c r="IT108" s="281"/>
      <c r="IU108" s="281"/>
      <c r="IV108" s="281"/>
    </row>
    <row r="109" spans="1:256" ht="17.25">
      <c r="A109" s="290" t="s">
        <v>336</v>
      </c>
      <c r="B109" s="298">
        <v>362251.73</v>
      </c>
      <c r="C109" s="298">
        <v>215531.47</v>
      </c>
      <c r="D109" s="288"/>
      <c r="E109" s="288"/>
      <c r="F109" s="289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281"/>
      <c r="EE109" s="281"/>
      <c r="EF109" s="281"/>
      <c r="EG109" s="281"/>
      <c r="EH109" s="281"/>
      <c r="EI109" s="281"/>
      <c r="EJ109" s="281"/>
      <c r="EK109" s="281"/>
      <c r="EL109" s="281"/>
      <c r="EM109" s="281"/>
      <c r="EN109" s="281"/>
      <c r="EO109" s="281"/>
      <c r="EP109" s="281"/>
      <c r="EQ109" s="281"/>
      <c r="ER109" s="281"/>
      <c r="ES109" s="281"/>
      <c r="ET109" s="281"/>
      <c r="EU109" s="281"/>
      <c r="EV109" s="281"/>
      <c r="EW109" s="281"/>
      <c r="EX109" s="281"/>
      <c r="EY109" s="281"/>
      <c r="EZ109" s="281"/>
      <c r="FA109" s="281"/>
      <c r="FB109" s="281"/>
      <c r="FC109" s="281"/>
      <c r="FD109" s="281"/>
      <c r="FE109" s="281"/>
      <c r="FF109" s="281"/>
      <c r="FG109" s="281"/>
      <c r="FH109" s="281"/>
      <c r="FI109" s="281"/>
      <c r="FJ109" s="281"/>
      <c r="FK109" s="281"/>
      <c r="FL109" s="281"/>
      <c r="FM109" s="281"/>
      <c r="FN109" s="281"/>
      <c r="FO109" s="281"/>
      <c r="FP109" s="281"/>
      <c r="FQ109" s="281"/>
      <c r="FR109" s="281"/>
      <c r="FS109" s="281"/>
      <c r="FT109" s="281"/>
      <c r="FU109" s="281"/>
      <c r="FV109" s="281"/>
      <c r="FW109" s="281"/>
      <c r="FX109" s="281"/>
      <c r="FY109" s="281"/>
      <c r="FZ109" s="281"/>
      <c r="GA109" s="281"/>
      <c r="GB109" s="281"/>
      <c r="GC109" s="281"/>
      <c r="GD109" s="281"/>
      <c r="GE109" s="281"/>
      <c r="GF109" s="281"/>
      <c r="GG109" s="281"/>
      <c r="GH109" s="281"/>
      <c r="GI109" s="281"/>
      <c r="GJ109" s="281"/>
      <c r="GK109" s="281"/>
      <c r="GL109" s="281"/>
      <c r="GM109" s="281"/>
      <c r="GN109" s="281"/>
      <c r="GO109" s="281"/>
      <c r="GP109" s="281"/>
      <c r="GQ109" s="281"/>
      <c r="GR109" s="281"/>
      <c r="GS109" s="281"/>
      <c r="GT109" s="281"/>
      <c r="GU109" s="281"/>
      <c r="GV109" s="281"/>
      <c r="GW109" s="281"/>
      <c r="GX109" s="281"/>
      <c r="GY109" s="281"/>
      <c r="GZ109" s="281"/>
      <c r="HA109" s="281"/>
      <c r="HB109" s="281"/>
      <c r="HC109" s="281"/>
      <c r="HD109" s="281"/>
      <c r="HE109" s="281"/>
      <c r="HF109" s="281"/>
      <c r="HG109" s="281"/>
      <c r="HH109" s="281"/>
      <c r="HI109" s="281"/>
      <c r="HJ109" s="281"/>
      <c r="HK109" s="281"/>
      <c r="HL109" s="281"/>
      <c r="HM109" s="281"/>
      <c r="HN109" s="281"/>
      <c r="HO109" s="281"/>
      <c r="HP109" s="281"/>
      <c r="HQ109" s="281"/>
      <c r="HR109" s="281"/>
      <c r="HS109" s="281"/>
      <c r="HT109" s="281"/>
      <c r="HU109" s="281"/>
      <c r="HV109" s="281"/>
      <c r="HW109" s="281"/>
      <c r="HX109" s="281"/>
      <c r="HY109" s="281"/>
      <c r="HZ109" s="281"/>
      <c r="IA109" s="281"/>
      <c r="IB109" s="281"/>
      <c r="IC109" s="281"/>
      <c r="ID109" s="281"/>
      <c r="IE109" s="281"/>
      <c r="IF109" s="281"/>
      <c r="IG109" s="281"/>
      <c r="IH109" s="281"/>
      <c r="II109" s="281"/>
      <c r="IJ109" s="281"/>
      <c r="IK109" s="281"/>
      <c r="IL109" s="281"/>
      <c r="IM109" s="281"/>
      <c r="IN109" s="281"/>
      <c r="IO109" s="281"/>
      <c r="IP109" s="281"/>
      <c r="IQ109" s="281"/>
      <c r="IR109" s="281"/>
      <c r="IS109" s="281"/>
      <c r="IT109" s="281"/>
      <c r="IU109" s="281"/>
      <c r="IV109" s="281"/>
    </row>
    <row r="110" spans="1:256" ht="17.25">
      <c r="A110" s="290" t="s">
        <v>337</v>
      </c>
      <c r="B110" s="298">
        <v>33419.93</v>
      </c>
      <c r="C110" s="298">
        <v>32299.03</v>
      </c>
      <c r="D110" s="288"/>
      <c r="E110" s="288"/>
      <c r="F110" s="289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  <c r="CW110" s="281"/>
      <c r="CX110" s="281"/>
      <c r="CY110" s="281"/>
      <c r="CZ110" s="281"/>
      <c r="DA110" s="281"/>
      <c r="DB110" s="281"/>
      <c r="DC110" s="281"/>
      <c r="DD110" s="281"/>
      <c r="DE110" s="281"/>
      <c r="DF110" s="281"/>
      <c r="DG110" s="281"/>
      <c r="DH110" s="281"/>
      <c r="DI110" s="281"/>
      <c r="DJ110" s="281"/>
      <c r="DK110" s="281"/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  <c r="EC110" s="281"/>
      <c r="ED110" s="281"/>
      <c r="EE110" s="281"/>
      <c r="EF110" s="281"/>
      <c r="EG110" s="281"/>
      <c r="EH110" s="281"/>
      <c r="EI110" s="281"/>
      <c r="EJ110" s="281"/>
      <c r="EK110" s="281"/>
      <c r="EL110" s="281"/>
      <c r="EM110" s="281"/>
      <c r="EN110" s="281"/>
      <c r="EO110" s="281"/>
      <c r="EP110" s="281"/>
      <c r="EQ110" s="281"/>
      <c r="ER110" s="281"/>
      <c r="ES110" s="281"/>
      <c r="ET110" s="281"/>
      <c r="EU110" s="281"/>
      <c r="EV110" s="281"/>
      <c r="EW110" s="281"/>
      <c r="EX110" s="281"/>
      <c r="EY110" s="281"/>
      <c r="EZ110" s="281"/>
      <c r="FA110" s="281"/>
      <c r="FB110" s="281"/>
      <c r="FC110" s="281"/>
      <c r="FD110" s="281"/>
      <c r="FE110" s="281"/>
      <c r="FF110" s="281"/>
      <c r="FG110" s="281"/>
      <c r="FH110" s="281"/>
      <c r="FI110" s="281"/>
      <c r="FJ110" s="281"/>
      <c r="FK110" s="281"/>
      <c r="FL110" s="281"/>
      <c r="FM110" s="281"/>
      <c r="FN110" s="281"/>
      <c r="FO110" s="281"/>
      <c r="FP110" s="281"/>
      <c r="FQ110" s="281"/>
      <c r="FR110" s="281"/>
      <c r="FS110" s="281"/>
      <c r="FT110" s="281"/>
      <c r="FU110" s="281"/>
      <c r="FV110" s="281"/>
      <c r="FW110" s="281"/>
      <c r="FX110" s="281"/>
      <c r="FY110" s="281"/>
      <c r="FZ110" s="281"/>
      <c r="GA110" s="281"/>
      <c r="GB110" s="281"/>
      <c r="GC110" s="281"/>
      <c r="GD110" s="281"/>
      <c r="GE110" s="281"/>
      <c r="GF110" s="281"/>
      <c r="GG110" s="281"/>
      <c r="GH110" s="281"/>
      <c r="GI110" s="281"/>
      <c r="GJ110" s="281"/>
      <c r="GK110" s="281"/>
      <c r="GL110" s="281"/>
      <c r="GM110" s="281"/>
      <c r="GN110" s="281"/>
      <c r="GO110" s="281"/>
      <c r="GP110" s="281"/>
      <c r="GQ110" s="281"/>
      <c r="GR110" s="281"/>
      <c r="GS110" s="281"/>
      <c r="GT110" s="281"/>
      <c r="GU110" s="281"/>
      <c r="GV110" s="281"/>
      <c r="GW110" s="281"/>
      <c r="GX110" s="281"/>
      <c r="GY110" s="281"/>
      <c r="GZ110" s="281"/>
      <c r="HA110" s="281"/>
      <c r="HB110" s="281"/>
      <c r="HC110" s="281"/>
      <c r="HD110" s="281"/>
      <c r="HE110" s="281"/>
      <c r="HF110" s="281"/>
      <c r="HG110" s="281"/>
      <c r="HH110" s="281"/>
      <c r="HI110" s="281"/>
      <c r="HJ110" s="281"/>
      <c r="HK110" s="281"/>
      <c r="HL110" s="281"/>
      <c r="HM110" s="281"/>
      <c r="HN110" s="281"/>
      <c r="HO110" s="281"/>
      <c r="HP110" s="281"/>
      <c r="HQ110" s="281"/>
      <c r="HR110" s="281"/>
      <c r="HS110" s="281"/>
      <c r="HT110" s="281"/>
      <c r="HU110" s="281"/>
      <c r="HV110" s="281"/>
      <c r="HW110" s="281"/>
      <c r="HX110" s="281"/>
      <c r="HY110" s="281"/>
      <c r="HZ110" s="281"/>
      <c r="IA110" s="281"/>
      <c r="IB110" s="281"/>
      <c r="IC110" s="281"/>
      <c r="ID110" s="281"/>
      <c r="IE110" s="281"/>
      <c r="IF110" s="281"/>
      <c r="IG110" s="281"/>
      <c r="IH110" s="281"/>
      <c r="II110" s="281"/>
      <c r="IJ110" s="281"/>
      <c r="IK110" s="281"/>
      <c r="IL110" s="281"/>
      <c r="IM110" s="281"/>
      <c r="IN110" s="281"/>
      <c r="IO110" s="281"/>
      <c r="IP110" s="281"/>
      <c r="IQ110" s="281"/>
      <c r="IR110" s="281"/>
      <c r="IS110" s="281"/>
      <c r="IT110" s="281"/>
      <c r="IU110" s="281"/>
      <c r="IV110" s="281"/>
    </row>
    <row r="111" spans="1:256" ht="17.25">
      <c r="A111" s="290" t="s">
        <v>338</v>
      </c>
      <c r="B111" s="298">
        <v>23283.06</v>
      </c>
      <c r="C111" s="298">
        <v>27458.44</v>
      </c>
      <c r="D111" s="288"/>
      <c r="E111" s="288"/>
      <c r="F111" s="289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1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  <c r="EC111" s="281"/>
      <c r="ED111" s="281"/>
      <c r="EE111" s="281"/>
      <c r="EF111" s="281"/>
      <c r="EG111" s="281"/>
      <c r="EH111" s="281"/>
      <c r="EI111" s="281"/>
      <c r="EJ111" s="281"/>
      <c r="EK111" s="281"/>
      <c r="EL111" s="281"/>
      <c r="EM111" s="281"/>
      <c r="EN111" s="281"/>
      <c r="EO111" s="281"/>
      <c r="EP111" s="281"/>
      <c r="EQ111" s="281"/>
      <c r="ER111" s="281"/>
      <c r="ES111" s="281"/>
      <c r="ET111" s="281"/>
      <c r="EU111" s="281"/>
      <c r="EV111" s="281"/>
      <c r="EW111" s="281"/>
      <c r="EX111" s="281"/>
      <c r="EY111" s="281"/>
      <c r="EZ111" s="281"/>
      <c r="FA111" s="281"/>
      <c r="FB111" s="281"/>
      <c r="FC111" s="281"/>
      <c r="FD111" s="281"/>
      <c r="FE111" s="281"/>
      <c r="FF111" s="281"/>
      <c r="FG111" s="281"/>
      <c r="FH111" s="281"/>
      <c r="FI111" s="281"/>
      <c r="FJ111" s="281"/>
      <c r="FK111" s="281"/>
      <c r="FL111" s="281"/>
      <c r="FM111" s="281"/>
      <c r="FN111" s="281"/>
      <c r="FO111" s="281"/>
      <c r="FP111" s="281"/>
      <c r="FQ111" s="281"/>
      <c r="FR111" s="281"/>
      <c r="FS111" s="281"/>
      <c r="FT111" s="281"/>
      <c r="FU111" s="281"/>
      <c r="FV111" s="281"/>
      <c r="FW111" s="281"/>
      <c r="FX111" s="281"/>
      <c r="FY111" s="281"/>
      <c r="FZ111" s="281"/>
      <c r="GA111" s="281"/>
      <c r="GB111" s="281"/>
      <c r="GC111" s="281"/>
      <c r="GD111" s="281"/>
      <c r="GE111" s="281"/>
      <c r="GF111" s="281"/>
      <c r="GG111" s="281"/>
      <c r="GH111" s="281"/>
      <c r="GI111" s="281"/>
      <c r="GJ111" s="281"/>
      <c r="GK111" s="281"/>
      <c r="GL111" s="281"/>
      <c r="GM111" s="281"/>
      <c r="GN111" s="281"/>
      <c r="GO111" s="281"/>
      <c r="GP111" s="281"/>
      <c r="GQ111" s="281"/>
      <c r="GR111" s="281"/>
      <c r="GS111" s="281"/>
      <c r="GT111" s="281"/>
      <c r="GU111" s="281"/>
      <c r="GV111" s="281"/>
      <c r="GW111" s="281"/>
      <c r="GX111" s="281"/>
      <c r="GY111" s="281"/>
      <c r="GZ111" s="281"/>
      <c r="HA111" s="281"/>
      <c r="HB111" s="281"/>
      <c r="HC111" s="281"/>
      <c r="HD111" s="281"/>
      <c r="HE111" s="281"/>
      <c r="HF111" s="281"/>
      <c r="HG111" s="281"/>
      <c r="HH111" s="281"/>
      <c r="HI111" s="281"/>
      <c r="HJ111" s="281"/>
      <c r="HK111" s="281"/>
      <c r="HL111" s="281"/>
      <c r="HM111" s="281"/>
      <c r="HN111" s="281"/>
      <c r="HO111" s="281"/>
      <c r="HP111" s="281"/>
      <c r="HQ111" s="281"/>
      <c r="HR111" s="281"/>
      <c r="HS111" s="281"/>
      <c r="HT111" s="281"/>
      <c r="HU111" s="281"/>
      <c r="HV111" s="281"/>
      <c r="HW111" s="281"/>
      <c r="HX111" s="281"/>
      <c r="HY111" s="281"/>
      <c r="HZ111" s="281"/>
      <c r="IA111" s="281"/>
      <c r="IB111" s="281"/>
      <c r="IC111" s="281"/>
      <c r="ID111" s="281"/>
      <c r="IE111" s="281"/>
      <c r="IF111" s="281"/>
      <c r="IG111" s="281"/>
      <c r="IH111" s="281"/>
      <c r="II111" s="281"/>
      <c r="IJ111" s="281"/>
      <c r="IK111" s="281"/>
      <c r="IL111" s="281"/>
      <c r="IM111" s="281"/>
      <c r="IN111" s="281"/>
      <c r="IO111" s="281"/>
      <c r="IP111" s="281"/>
      <c r="IQ111" s="281"/>
      <c r="IR111" s="281"/>
      <c r="IS111" s="281"/>
      <c r="IT111" s="281"/>
      <c r="IU111" s="281"/>
      <c r="IV111" s="281"/>
    </row>
    <row r="112" spans="1:256" ht="17.25">
      <c r="A112" s="290" t="s">
        <v>339</v>
      </c>
      <c r="B112" s="298">
        <v>2823459.87</v>
      </c>
      <c r="C112" s="298">
        <v>4190004.42</v>
      </c>
      <c r="D112" s="288"/>
      <c r="E112" s="288"/>
      <c r="F112" s="289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81"/>
      <c r="CX112" s="281"/>
      <c r="CY112" s="281"/>
      <c r="CZ112" s="281"/>
      <c r="DA112" s="281"/>
      <c r="DB112" s="281"/>
      <c r="DC112" s="281"/>
      <c r="DD112" s="281"/>
      <c r="DE112" s="281"/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1"/>
      <c r="DR112" s="281"/>
      <c r="DS112" s="281"/>
      <c r="DT112" s="281"/>
      <c r="DU112" s="281"/>
      <c r="DV112" s="281"/>
      <c r="DW112" s="281"/>
      <c r="DX112" s="281"/>
      <c r="DY112" s="281"/>
      <c r="DZ112" s="281"/>
      <c r="EA112" s="281"/>
      <c r="EB112" s="281"/>
      <c r="EC112" s="281"/>
      <c r="ED112" s="281"/>
      <c r="EE112" s="281"/>
      <c r="EF112" s="281"/>
      <c r="EG112" s="281"/>
      <c r="EH112" s="281"/>
      <c r="EI112" s="281"/>
      <c r="EJ112" s="281"/>
      <c r="EK112" s="281"/>
      <c r="EL112" s="281"/>
      <c r="EM112" s="281"/>
      <c r="EN112" s="281"/>
      <c r="EO112" s="281"/>
      <c r="EP112" s="281"/>
      <c r="EQ112" s="281"/>
      <c r="ER112" s="281"/>
      <c r="ES112" s="281"/>
      <c r="ET112" s="281"/>
      <c r="EU112" s="281"/>
      <c r="EV112" s="281"/>
      <c r="EW112" s="281"/>
      <c r="EX112" s="281"/>
      <c r="EY112" s="281"/>
      <c r="EZ112" s="281"/>
      <c r="FA112" s="281"/>
      <c r="FB112" s="281"/>
      <c r="FC112" s="281"/>
      <c r="FD112" s="281"/>
      <c r="FE112" s="281"/>
      <c r="FF112" s="281"/>
      <c r="FG112" s="281"/>
      <c r="FH112" s="281"/>
      <c r="FI112" s="281"/>
      <c r="FJ112" s="281"/>
      <c r="FK112" s="281"/>
      <c r="FL112" s="281"/>
      <c r="FM112" s="281"/>
      <c r="FN112" s="281"/>
      <c r="FO112" s="281"/>
      <c r="FP112" s="281"/>
      <c r="FQ112" s="281"/>
      <c r="FR112" s="281"/>
      <c r="FS112" s="281"/>
      <c r="FT112" s="281"/>
      <c r="FU112" s="281"/>
      <c r="FV112" s="281"/>
      <c r="FW112" s="281"/>
      <c r="FX112" s="281"/>
      <c r="FY112" s="281"/>
      <c r="FZ112" s="281"/>
      <c r="GA112" s="281"/>
      <c r="GB112" s="281"/>
      <c r="GC112" s="281"/>
      <c r="GD112" s="281"/>
      <c r="GE112" s="281"/>
      <c r="GF112" s="281"/>
      <c r="GG112" s="281"/>
      <c r="GH112" s="281"/>
      <c r="GI112" s="281"/>
      <c r="GJ112" s="281"/>
      <c r="GK112" s="281"/>
      <c r="GL112" s="281"/>
      <c r="GM112" s="281"/>
      <c r="GN112" s="281"/>
      <c r="GO112" s="281"/>
      <c r="GP112" s="281"/>
      <c r="GQ112" s="281"/>
      <c r="GR112" s="281"/>
      <c r="GS112" s="281"/>
      <c r="GT112" s="281"/>
      <c r="GU112" s="281"/>
      <c r="GV112" s="281"/>
      <c r="GW112" s="281"/>
      <c r="GX112" s="281"/>
      <c r="GY112" s="281"/>
      <c r="GZ112" s="281"/>
      <c r="HA112" s="281"/>
      <c r="HB112" s="281"/>
      <c r="HC112" s="281"/>
      <c r="HD112" s="281"/>
      <c r="HE112" s="281"/>
      <c r="HF112" s="281"/>
      <c r="HG112" s="281"/>
      <c r="HH112" s="281"/>
      <c r="HI112" s="281"/>
      <c r="HJ112" s="281"/>
      <c r="HK112" s="281"/>
      <c r="HL112" s="281"/>
      <c r="HM112" s="281"/>
      <c r="HN112" s="281"/>
      <c r="HO112" s="281"/>
      <c r="HP112" s="281"/>
      <c r="HQ112" s="281"/>
      <c r="HR112" s="281"/>
      <c r="HS112" s="281"/>
      <c r="HT112" s="281"/>
      <c r="HU112" s="281"/>
      <c r="HV112" s="281"/>
      <c r="HW112" s="281"/>
      <c r="HX112" s="281"/>
      <c r="HY112" s="281"/>
      <c r="HZ112" s="281"/>
      <c r="IA112" s="281"/>
      <c r="IB112" s="281"/>
      <c r="IC112" s="281"/>
      <c r="ID112" s="281"/>
      <c r="IE112" s="281"/>
      <c r="IF112" s="281"/>
      <c r="IG112" s="281"/>
      <c r="IH112" s="281"/>
      <c r="II112" s="281"/>
      <c r="IJ112" s="281"/>
      <c r="IK112" s="281"/>
      <c r="IL112" s="281"/>
      <c r="IM112" s="281"/>
      <c r="IN112" s="281"/>
      <c r="IO112" s="281"/>
      <c r="IP112" s="281"/>
      <c r="IQ112" s="281"/>
      <c r="IR112" s="281"/>
      <c r="IS112" s="281"/>
      <c r="IT112" s="281"/>
      <c r="IU112" s="281"/>
      <c r="IV112" s="281"/>
    </row>
    <row r="113" spans="1:256" ht="17.25">
      <c r="A113" s="290" t="s">
        <v>340</v>
      </c>
      <c r="B113" s="298">
        <v>0</v>
      </c>
      <c r="C113" s="298">
        <v>496761.58</v>
      </c>
      <c r="D113" s="288"/>
      <c r="E113" s="288"/>
      <c r="F113" s="289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  <c r="CW113" s="281"/>
      <c r="CX113" s="281"/>
      <c r="CY113" s="281"/>
      <c r="CZ113" s="281"/>
      <c r="DA113" s="281"/>
      <c r="DB113" s="281"/>
      <c r="DC113" s="281"/>
      <c r="DD113" s="281"/>
      <c r="DE113" s="281"/>
      <c r="DF113" s="281"/>
      <c r="DG113" s="281"/>
      <c r="DH113" s="281"/>
      <c r="DI113" s="281"/>
      <c r="DJ113" s="281"/>
      <c r="DK113" s="281"/>
      <c r="DL113" s="281"/>
      <c r="DM113" s="281"/>
      <c r="DN113" s="281"/>
      <c r="DO113" s="281"/>
      <c r="DP113" s="281"/>
      <c r="DQ113" s="281"/>
      <c r="DR113" s="281"/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  <c r="EC113" s="281"/>
      <c r="ED113" s="281"/>
      <c r="EE113" s="281"/>
      <c r="EF113" s="281"/>
      <c r="EG113" s="281"/>
      <c r="EH113" s="281"/>
      <c r="EI113" s="281"/>
      <c r="EJ113" s="281"/>
      <c r="EK113" s="281"/>
      <c r="EL113" s="281"/>
      <c r="EM113" s="281"/>
      <c r="EN113" s="281"/>
      <c r="EO113" s="281"/>
      <c r="EP113" s="281"/>
      <c r="EQ113" s="281"/>
      <c r="ER113" s="281"/>
      <c r="ES113" s="281"/>
      <c r="ET113" s="281"/>
      <c r="EU113" s="281"/>
      <c r="EV113" s="281"/>
      <c r="EW113" s="281"/>
      <c r="EX113" s="281"/>
      <c r="EY113" s="281"/>
      <c r="EZ113" s="281"/>
      <c r="FA113" s="281"/>
      <c r="FB113" s="281"/>
      <c r="FC113" s="281"/>
      <c r="FD113" s="281"/>
      <c r="FE113" s="281"/>
      <c r="FF113" s="281"/>
      <c r="FG113" s="281"/>
      <c r="FH113" s="281"/>
      <c r="FI113" s="281"/>
      <c r="FJ113" s="281"/>
      <c r="FK113" s="281"/>
      <c r="FL113" s="281"/>
      <c r="FM113" s="281"/>
      <c r="FN113" s="281"/>
      <c r="FO113" s="281"/>
      <c r="FP113" s="281"/>
      <c r="FQ113" s="281"/>
      <c r="FR113" s="281"/>
      <c r="FS113" s="281"/>
      <c r="FT113" s="281"/>
      <c r="FU113" s="281"/>
      <c r="FV113" s="281"/>
      <c r="FW113" s="281"/>
      <c r="FX113" s="281"/>
      <c r="FY113" s="281"/>
      <c r="FZ113" s="281"/>
      <c r="GA113" s="281"/>
      <c r="GB113" s="281"/>
      <c r="GC113" s="281"/>
      <c r="GD113" s="281"/>
      <c r="GE113" s="281"/>
      <c r="GF113" s="281"/>
      <c r="GG113" s="281"/>
      <c r="GH113" s="281"/>
      <c r="GI113" s="281"/>
      <c r="GJ113" s="281"/>
      <c r="GK113" s="281"/>
      <c r="GL113" s="281"/>
      <c r="GM113" s="281"/>
      <c r="GN113" s="281"/>
      <c r="GO113" s="281"/>
      <c r="GP113" s="281"/>
      <c r="GQ113" s="281"/>
      <c r="GR113" s="281"/>
      <c r="GS113" s="281"/>
      <c r="GT113" s="281"/>
      <c r="GU113" s="281"/>
      <c r="GV113" s="281"/>
      <c r="GW113" s="281"/>
      <c r="GX113" s="281"/>
      <c r="GY113" s="281"/>
      <c r="GZ113" s="281"/>
      <c r="HA113" s="281"/>
      <c r="HB113" s="281"/>
      <c r="HC113" s="281"/>
      <c r="HD113" s="281"/>
      <c r="HE113" s="281"/>
      <c r="HF113" s="281"/>
      <c r="HG113" s="281"/>
      <c r="HH113" s="281"/>
      <c r="HI113" s="281"/>
      <c r="HJ113" s="281"/>
      <c r="HK113" s="281"/>
      <c r="HL113" s="281"/>
      <c r="HM113" s="281"/>
      <c r="HN113" s="281"/>
      <c r="HO113" s="281"/>
      <c r="HP113" s="281"/>
      <c r="HQ113" s="281"/>
      <c r="HR113" s="281"/>
      <c r="HS113" s="281"/>
      <c r="HT113" s="281"/>
      <c r="HU113" s="281"/>
      <c r="HV113" s="281"/>
      <c r="HW113" s="281"/>
      <c r="HX113" s="281"/>
      <c r="HY113" s="281"/>
      <c r="HZ113" s="281"/>
      <c r="IA113" s="281"/>
      <c r="IB113" s="281"/>
      <c r="IC113" s="281"/>
      <c r="ID113" s="281"/>
      <c r="IE113" s="281"/>
      <c r="IF113" s="281"/>
      <c r="IG113" s="281"/>
      <c r="IH113" s="281"/>
      <c r="II113" s="281"/>
      <c r="IJ113" s="281"/>
      <c r="IK113" s="281"/>
      <c r="IL113" s="281"/>
      <c r="IM113" s="281"/>
      <c r="IN113" s="281"/>
      <c r="IO113" s="281"/>
      <c r="IP113" s="281"/>
      <c r="IQ113" s="281"/>
      <c r="IR113" s="281"/>
      <c r="IS113" s="281"/>
      <c r="IT113" s="281"/>
      <c r="IU113" s="281"/>
      <c r="IV113" s="281"/>
    </row>
    <row r="114" spans="1:256" ht="17.25">
      <c r="A114" s="290" t="s">
        <v>341</v>
      </c>
      <c r="B114" s="298">
        <v>5472.72</v>
      </c>
      <c r="C114" s="298">
        <v>69740.35</v>
      </c>
      <c r="D114" s="288"/>
      <c r="E114" s="288"/>
      <c r="F114" s="289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  <c r="CW114" s="281"/>
      <c r="CX114" s="281"/>
      <c r="CY114" s="281"/>
      <c r="CZ114" s="281"/>
      <c r="DA114" s="281"/>
      <c r="DB114" s="281"/>
      <c r="DC114" s="281"/>
      <c r="DD114" s="281"/>
      <c r="DE114" s="281"/>
      <c r="DF114" s="281"/>
      <c r="DG114" s="281"/>
      <c r="DH114" s="281"/>
      <c r="DI114" s="281"/>
      <c r="DJ114" s="281"/>
      <c r="DK114" s="281"/>
      <c r="DL114" s="281"/>
      <c r="DM114" s="281"/>
      <c r="DN114" s="281"/>
      <c r="DO114" s="281"/>
      <c r="DP114" s="281"/>
      <c r="DQ114" s="281"/>
      <c r="DR114" s="281"/>
      <c r="DS114" s="281"/>
      <c r="DT114" s="281"/>
      <c r="DU114" s="281"/>
      <c r="DV114" s="281"/>
      <c r="DW114" s="281"/>
      <c r="DX114" s="281"/>
      <c r="DY114" s="281"/>
      <c r="DZ114" s="281"/>
      <c r="EA114" s="281"/>
      <c r="EB114" s="281"/>
      <c r="EC114" s="281"/>
      <c r="ED114" s="281"/>
      <c r="EE114" s="281"/>
      <c r="EF114" s="281"/>
      <c r="EG114" s="281"/>
      <c r="EH114" s="281"/>
      <c r="EI114" s="281"/>
      <c r="EJ114" s="281"/>
      <c r="EK114" s="281"/>
      <c r="EL114" s="281"/>
      <c r="EM114" s="281"/>
      <c r="EN114" s="281"/>
      <c r="EO114" s="281"/>
      <c r="EP114" s="281"/>
      <c r="EQ114" s="281"/>
      <c r="ER114" s="281"/>
      <c r="ES114" s="281"/>
      <c r="ET114" s="281"/>
      <c r="EU114" s="281"/>
      <c r="EV114" s="281"/>
      <c r="EW114" s="281"/>
      <c r="EX114" s="281"/>
      <c r="EY114" s="281"/>
      <c r="EZ114" s="281"/>
      <c r="FA114" s="281"/>
      <c r="FB114" s="281"/>
      <c r="FC114" s="281"/>
      <c r="FD114" s="281"/>
      <c r="FE114" s="281"/>
      <c r="FF114" s="281"/>
      <c r="FG114" s="281"/>
      <c r="FH114" s="281"/>
      <c r="FI114" s="281"/>
      <c r="FJ114" s="281"/>
      <c r="FK114" s="281"/>
      <c r="FL114" s="281"/>
      <c r="FM114" s="281"/>
      <c r="FN114" s="281"/>
      <c r="FO114" s="281"/>
      <c r="FP114" s="281"/>
      <c r="FQ114" s="281"/>
      <c r="FR114" s="281"/>
      <c r="FS114" s="281"/>
      <c r="FT114" s="281"/>
      <c r="FU114" s="281"/>
      <c r="FV114" s="281"/>
      <c r="FW114" s="281"/>
      <c r="FX114" s="281"/>
      <c r="FY114" s="281"/>
      <c r="FZ114" s="281"/>
      <c r="GA114" s="281"/>
      <c r="GB114" s="281"/>
      <c r="GC114" s="281"/>
      <c r="GD114" s="281"/>
      <c r="GE114" s="281"/>
      <c r="GF114" s="281"/>
      <c r="GG114" s="281"/>
      <c r="GH114" s="281"/>
      <c r="GI114" s="281"/>
      <c r="GJ114" s="281"/>
      <c r="GK114" s="281"/>
      <c r="GL114" s="281"/>
      <c r="GM114" s="281"/>
      <c r="GN114" s="281"/>
      <c r="GO114" s="281"/>
      <c r="GP114" s="281"/>
      <c r="GQ114" s="281"/>
      <c r="GR114" s="281"/>
      <c r="GS114" s="281"/>
      <c r="GT114" s="281"/>
      <c r="GU114" s="281"/>
      <c r="GV114" s="281"/>
      <c r="GW114" s="281"/>
      <c r="GX114" s="281"/>
      <c r="GY114" s="281"/>
      <c r="GZ114" s="281"/>
      <c r="HA114" s="281"/>
      <c r="HB114" s="281"/>
      <c r="HC114" s="281"/>
      <c r="HD114" s="281"/>
      <c r="HE114" s="281"/>
      <c r="HF114" s="281"/>
      <c r="HG114" s="281"/>
      <c r="HH114" s="281"/>
      <c r="HI114" s="281"/>
      <c r="HJ114" s="281"/>
      <c r="HK114" s="281"/>
      <c r="HL114" s="281"/>
      <c r="HM114" s="281"/>
      <c r="HN114" s="281"/>
      <c r="HO114" s="281"/>
      <c r="HP114" s="281"/>
      <c r="HQ114" s="281"/>
      <c r="HR114" s="281"/>
      <c r="HS114" s="281"/>
      <c r="HT114" s="281"/>
      <c r="HU114" s="281"/>
      <c r="HV114" s="281"/>
      <c r="HW114" s="281"/>
      <c r="HX114" s="281"/>
      <c r="HY114" s="281"/>
      <c r="HZ114" s="281"/>
      <c r="IA114" s="281"/>
      <c r="IB114" s="281"/>
      <c r="IC114" s="281"/>
      <c r="ID114" s="281"/>
      <c r="IE114" s="281"/>
      <c r="IF114" s="281"/>
      <c r="IG114" s="281"/>
      <c r="IH114" s="281"/>
      <c r="II114" s="281"/>
      <c r="IJ114" s="281"/>
      <c r="IK114" s="281"/>
      <c r="IL114" s="281"/>
      <c r="IM114" s="281"/>
      <c r="IN114" s="281"/>
      <c r="IO114" s="281"/>
      <c r="IP114" s="281"/>
      <c r="IQ114" s="281"/>
      <c r="IR114" s="281"/>
      <c r="IS114" s="281"/>
      <c r="IT114" s="281"/>
      <c r="IU114" s="281"/>
      <c r="IV114" s="281"/>
    </row>
    <row r="115" spans="1:256" ht="17.25">
      <c r="A115" s="290" t="s">
        <v>342</v>
      </c>
      <c r="B115" s="298">
        <v>0</v>
      </c>
      <c r="C115" s="298">
        <v>1553.59</v>
      </c>
      <c r="D115" s="288"/>
      <c r="E115" s="288"/>
      <c r="F115" s="289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281"/>
      <c r="CY115" s="281"/>
      <c r="CZ115" s="281"/>
      <c r="DA115" s="281"/>
      <c r="DB115" s="281"/>
      <c r="DC115" s="281"/>
      <c r="DD115" s="281"/>
      <c r="DE115" s="281"/>
      <c r="DF115" s="281"/>
      <c r="DG115" s="281"/>
      <c r="DH115" s="281"/>
      <c r="DI115" s="281"/>
      <c r="DJ115" s="281"/>
      <c r="DK115" s="281"/>
      <c r="DL115" s="281"/>
      <c r="DM115" s="281"/>
      <c r="DN115" s="281"/>
      <c r="DO115" s="281"/>
      <c r="DP115" s="281"/>
      <c r="DQ115" s="281"/>
      <c r="DR115" s="281"/>
      <c r="DS115" s="281"/>
      <c r="DT115" s="281"/>
      <c r="DU115" s="281"/>
      <c r="DV115" s="281"/>
      <c r="DW115" s="281"/>
      <c r="DX115" s="281"/>
      <c r="DY115" s="281"/>
      <c r="DZ115" s="281"/>
      <c r="EA115" s="281"/>
      <c r="EB115" s="281"/>
      <c r="EC115" s="281"/>
      <c r="ED115" s="281"/>
      <c r="EE115" s="281"/>
      <c r="EF115" s="281"/>
      <c r="EG115" s="281"/>
      <c r="EH115" s="281"/>
      <c r="EI115" s="281"/>
      <c r="EJ115" s="281"/>
      <c r="EK115" s="281"/>
      <c r="EL115" s="281"/>
      <c r="EM115" s="281"/>
      <c r="EN115" s="281"/>
      <c r="EO115" s="281"/>
      <c r="EP115" s="281"/>
      <c r="EQ115" s="281"/>
      <c r="ER115" s="281"/>
      <c r="ES115" s="281"/>
      <c r="ET115" s="281"/>
      <c r="EU115" s="281"/>
      <c r="EV115" s="281"/>
      <c r="EW115" s="281"/>
      <c r="EX115" s="281"/>
      <c r="EY115" s="281"/>
      <c r="EZ115" s="281"/>
      <c r="FA115" s="281"/>
      <c r="FB115" s="281"/>
      <c r="FC115" s="281"/>
      <c r="FD115" s="281"/>
      <c r="FE115" s="281"/>
      <c r="FF115" s="281"/>
      <c r="FG115" s="281"/>
      <c r="FH115" s="281"/>
      <c r="FI115" s="281"/>
      <c r="FJ115" s="281"/>
      <c r="FK115" s="281"/>
      <c r="FL115" s="281"/>
      <c r="FM115" s="281"/>
      <c r="FN115" s="281"/>
      <c r="FO115" s="281"/>
      <c r="FP115" s="281"/>
      <c r="FQ115" s="281"/>
      <c r="FR115" s="281"/>
      <c r="FS115" s="281"/>
      <c r="FT115" s="281"/>
      <c r="FU115" s="281"/>
      <c r="FV115" s="281"/>
      <c r="FW115" s="281"/>
      <c r="FX115" s="281"/>
      <c r="FY115" s="281"/>
      <c r="FZ115" s="281"/>
      <c r="GA115" s="281"/>
      <c r="GB115" s="281"/>
      <c r="GC115" s="281"/>
      <c r="GD115" s="281"/>
      <c r="GE115" s="281"/>
      <c r="GF115" s="281"/>
      <c r="GG115" s="281"/>
      <c r="GH115" s="281"/>
      <c r="GI115" s="281"/>
      <c r="GJ115" s="281"/>
      <c r="GK115" s="281"/>
      <c r="GL115" s="281"/>
      <c r="GM115" s="281"/>
      <c r="GN115" s="281"/>
      <c r="GO115" s="281"/>
      <c r="GP115" s="281"/>
      <c r="GQ115" s="281"/>
      <c r="GR115" s="281"/>
      <c r="GS115" s="281"/>
      <c r="GT115" s="281"/>
      <c r="GU115" s="281"/>
      <c r="GV115" s="281"/>
      <c r="GW115" s="281"/>
      <c r="GX115" s="281"/>
      <c r="GY115" s="281"/>
      <c r="GZ115" s="281"/>
      <c r="HA115" s="281"/>
      <c r="HB115" s="281"/>
      <c r="HC115" s="281"/>
      <c r="HD115" s="281"/>
      <c r="HE115" s="281"/>
      <c r="HF115" s="281"/>
      <c r="HG115" s="281"/>
      <c r="HH115" s="281"/>
      <c r="HI115" s="281"/>
      <c r="HJ115" s="281"/>
      <c r="HK115" s="281"/>
      <c r="HL115" s="281"/>
      <c r="HM115" s="281"/>
      <c r="HN115" s="281"/>
      <c r="HO115" s="281"/>
      <c r="HP115" s="281"/>
      <c r="HQ115" s="281"/>
      <c r="HR115" s="281"/>
      <c r="HS115" s="281"/>
      <c r="HT115" s="281"/>
      <c r="HU115" s="281"/>
      <c r="HV115" s="281"/>
      <c r="HW115" s="281"/>
      <c r="HX115" s="281"/>
      <c r="HY115" s="281"/>
      <c r="HZ115" s="281"/>
      <c r="IA115" s="281"/>
      <c r="IB115" s="281"/>
      <c r="IC115" s="281"/>
      <c r="ID115" s="281"/>
      <c r="IE115" s="281"/>
      <c r="IF115" s="281"/>
      <c r="IG115" s="281"/>
      <c r="IH115" s="281"/>
      <c r="II115" s="281"/>
      <c r="IJ115" s="281"/>
      <c r="IK115" s="281"/>
      <c r="IL115" s="281"/>
      <c r="IM115" s="281"/>
      <c r="IN115" s="281"/>
      <c r="IO115" s="281"/>
      <c r="IP115" s="281"/>
      <c r="IQ115" s="281"/>
      <c r="IR115" s="281"/>
      <c r="IS115" s="281"/>
      <c r="IT115" s="281"/>
      <c r="IU115" s="281"/>
      <c r="IV115" s="281"/>
    </row>
    <row r="116" spans="1:256" ht="17.25">
      <c r="A116" s="292" t="s">
        <v>221</v>
      </c>
      <c r="B116" s="288">
        <f>SUM(B97:B115)</f>
        <v>11850396.720000004</v>
      </c>
      <c r="C116" s="288">
        <f>SUM(C97:C115)</f>
        <v>15218624.98</v>
      </c>
      <c r="D116" s="288">
        <f>C116-B116</f>
        <v>3368228.259999996</v>
      </c>
      <c r="E116" s="293">
        <f>D116/B116</f>
        <v>0.2842291561695493</v>
      </c>
      <c r="F116" s="289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1"/>
      <c r="DC116" s="281"/>
      <c r="DD116" s="281"/>
      <c r="DE116" s="281"/>
      <c r="DF116" s="281"/>
      <c r="DG116" s="281"/>
      <c r="DH116" s="281"/>
      <c r="DI116" s="281"/>
      <c r="DJ116" s="281"/>
      <c r="DK116" s="281"/>
      <c r="DL116" s="281"/>
      <c r="DM116" s="281"/>
      <c r="DN116" s="281"/>
      <c r="DO116" s="281"/>
      <c r="DP116" s="281"/>
      <c r="DQ116" s="281"/>
      <c r="DR116" s="281"/>
      <c r="DS116" s="281"/>
      <c r="DT116" s="281"/>
      <c r="DU116" s="281"/>
      <c r="DV116" s="281"/>
      <c r="DW116" s="281"/>
      <c r="DX116" s="281"/>
      <c r="DY116" s="281"/>
      <c r="DZ116" s="281"/>
      <c r="EA116" s="281"/>
      <c r="EB116" s="281"/>
      <c r="EC116" s="281"/>
      <c r="ED116" s="281"/>
      <c r="EE116" s="281"/>
      <c r="EF116" s="281"/>
      <c r="EG116" s="281"/>
      <c r="EH116" s="281"/>
      <c r="EI116" s="281"/>
      <c r="EJ116" s="281"/>
      <c r="EK116" s="281"/>
      <c r="EL116" s="281"/>
      <c r="EM116" s="281"/>
      <c r="EN116" s="281"/>
      <c r="EO116" s="281"/>
      <c r="EP116" s="281"/>
      <c r="EQ116" s="281"/>
      <c r="ER116" s="281"/>
      <c r="ES116" s="281"/>
      <c r="ET116" s="281"/>
      <c r="EU116" s="281"/>
      <c r="EV116" s="281"/>
      <c r="EW116" s="281"/>
      <c r="EX116" s="281"/>
      <c r="EY116" s="281"/>
      <c r="EZ116" s="281"/>
      <c r="FA116" s="281"/>
      <c r="FB116" s="281"/>
      <c r="FC116" s="281"/>
      <c r="FD116" s="281"/>
      <c r="FE116" s="281"/>
      <c r="FF116" s="281"/>
      <c r="FG116" s="281"/>
      <c r="FH116" s="281"/>
      <c r="FI116" s="281"/>
      <c r="FJ116" s="281"/>
      <c r="FK116" s="281"/>
      <c r="FL116" s="281"/>
      <c r="FM116" s="281"/>
      <c r="FN116" s="281"/>
      <c r="FO116" s="281"/>
      <c r="FP116" s="281"/>
      <c r="FQ116" s="281"/>
      <c r="FR116" s="281"/>
      <c r="FS116" s="281"/>
      <c r="FT116" s="281"/>
      <c r="FU116" s="281"/>
      <c r="FV116" s="281"/>
      <c r="FW116" s="281"/>
      <c r="FX116" s="281"/>
      <c r="FY116" s="281"/>
      <c r="FZ116" s="281"/>
      <c r="GA116" s="281"/>
      <c r="GB116" s="281"/>
      <c r="GC116" s="281"/>
      <c r="GD116" s="281"/>
      <c r="GE116" s="281"/>
      <c r="GF116" s="281"/>
      <c r="GG116" s="281"/>
      <c r="GH116" s="281"/>
      <c r="GI116" s="281"/>
      <c r="GJ116" s="281"/>
      <c r="GK116" s="281"/>
      <c r="GL116" s="281"/>
      <c r="GM116" s="281"/>
      <c r="GN116" s="281"/>
      <c r="GO116" s="281"/>
      <c r="GP116" s="281"/>
      <c r="GQ116" s="281"/>
      <c r="GR116" s="281"/>
      <c r="GS116" s="281"/>
      <c r="GT116" s="281"/>
      <c r="GU116" s="281"/>
      <c r="GV116" s="281"/>
      <c r="GW116" s="281"/>
      <c r="GX116" s="281"/>
      <c r="GY116" s="281"/>
      <c r="GZ116" s="281"/>
      <c r="HA116" s="281"/>
      <c r="HB116" s="281"/>
      <c r="HC116" s="281"/>
      <c r="HD116" s="281"/>
      <c r="HE116" s="281"/>
      <c r="HF116" s="281"/>
      <c r="HG116" s="281"/>
      <c r="HH116" s="281"/>
      <c r="HI116" s="281"/>
      <c r="HJ116" s="281"/>
      <c r="HK116" s="281"/>
      <c r="HL116" s="281"/>
      <c r="HM116" s="281"/>
      <c r="HN116" s="281"/>
      <c r="HO116" s="281"/>
      <c r="HP116" s="281"/>
      <c r="HQ116" s="281"/>
      <c r="HR116" s="281"/>
      <c r="HS116" s="281"/>
      <c r="HT116" s="281"/>
      <c r="HU116" s="281"/>
      <c r="HV116" s="281"/>
      <c r="HW116" s="281"/>
      <c r="HX116" s="281"/>
      <c r="HY116" s="281"/>
      <c r="HZ116" s="281"/>
      <c r="IA116" s="281"/>
      <c r="IB116" s="281"/>
      <c r="IC116" s="281"/>
      <c r="ID116" s="281"/>
      <c r="IE116" s="281"/>
      <c r="IF116" s="281"/>
      <c r="IG116" s="281"/>
      <c r="IH116" s="281"/>
      <c r="II116" s="281"/>
      <c r="IJ116" s="281"/>
      <c r="IK116" s="281"/>
      <c r="IL116" s="281"/>
      <c r="IM116" s="281"/>
      <c r="IN116" s="281"/>
      <c r="IO116" s="281"/>
      <c r="IP116" s="281"/>
      <c r="IQ116" s="281"/>
      <c r="IR116" s="281"/>
      <c r="IS116" s="281"/>
      <c r="IT116" s="281"/>
      <c r="IU116" s="281"/>
      <c r="IV116" s="281"/>
    </row>
    <row r="117" spans="1:256" ht="17.25">
      <c r="A117" s="299" t="s">
        <v>106</v>
      </c>
      <c r="B117" s="299"/>
      <c r="C117" s="299"/>
      <c r="D117" s="299"/>
      <c r="E117" s="299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  <c r="CW117" s="281"/>
      <c r="CX117" s="281"/>
      <c r="CY117" s="281"/>
      <c r="CZ117" s="281"/>
      <c r="DA117" s="281"/>
      <c r="DB117" s="281"/>
      <c r="DC117" s="281"/>
      <c r="DD117" s="281"/>
      <c r="DE117" s="281"/>
      <c r="DF117" s="281"/>
      <c r="DG117" s="281"/>
      <c r="DH117" s="281"/>
      <c r="DI117" s="281"/>
      <c r="DJ117" s="281"/>
      <c r="DK117" s="281"/>
      <c r="DL117" s="281"/>
      <c r="DM117" s="281"/>
      <c r="DN117" s="281"/>
      <c r="DO117" s="281"/>
      <c r="DP117" s="281"/>
      <c r="DQ117" s="281"/>
      <c r="DR117" s="281"/>
      <c r="DS117" s="281"/>
      <c r="DT117" s="281"/>
      <c r="DU117" s="281"/>
      <c r="DV117" s="281"/>
      <c r="DW117" s="281"/>
      <c r="DX117" s="281"/>
      <c r="DY117" s="281"/>
      <c r="DZ117" s="281"/>
      <c r="EA117" s="281"/>
      <c r="EB117" s="281"/>
      <c r="EC117" s="281"/>
      <c r="ED117" s="281"/>
      <c r="EE117" s="281"/>
      <c r="EF117" s="281"/>
      <c r="EG117" s="281"/>
      <c r="EH117" s="281"/>
      <c r="EI117" s="281"/>
      <c r="EJ117" s="281"/>
      <c r="EK117" s="281"/>
      <c r="EL117" s="281"/>
      <c r="EM117" s="281"/>
      <c r="EN117" s="281"/>
      <c r="EO117" s="281"/>
      <c r="EP117" s="281"/>
      <c r="EQ117" s="281"/>
      <c r="ER117" s="281"/>
      <c r="ES117" s="281"/>
      <c r="ET117" s="281"/>
      <c r="EU117" s="281"/>
      <c r="EV117" s="281"/>
      <c r="EW117" s="281"/>
      <c r="EX117" s="281"/>
      <c r="EY117" s="281"/>
      <c r="EZ117" s="281"/>
      <c r="FA117" s="281"/>
      <c r="FB117" s="281"/>
      <c r="FC117" s="281"/>
      <c r="FD117" s="281"/>
      <c r="FE117" s="281"/>
      <c r="FF117" s="281"/>
      <c r="FG117" s="281"/>
      <c r="FH117" s="281"/>
      <c r="FI117" s="281"/>
      <c r="FJ117" s="281"/>
      <c r="FK117" s="281"/>
      <c r="FL117" s="281"/>
      <c r="FM117" s="281"/>
      <c r="FN117" s="281"/>
      <c r="FO117" s="281"/>
      <c r="FP117" s="281"/>
      <c r="FQ117" s="281"/>
      <c r="FR117" s="281"/>
      <c r="FS117" s="281"/>
      <c r="FT117" s="281"/>
      <c r="FU117" s="281"/>
      <c r="FV117" s="281"/>
      <c r="FW117" s="281"/>
      <c r="FX117" s="281"/>
      <c r="FY117" s="281"/>
      <c r="FZ117" s="281"/>
      <c r="GA117" s="281"/>
      <c r="GB117" s="281"/>
      <c r="GC117" s="281"/>
      <c r="GD117" s="281"/>
      <c r="GE117" s="281"/>
      <c r="GF117" s="281"/>
      <c r="GG117" s="281"/>
      <c r="GH117" s="281"/>
      <c r="GI117" s="281"/>
      <c r="GJ117" s="281"/>
      <c r="GK117" s="281"/>
      <c r="GL117" s="281"/>
      <c r="GM117" s="281"/>
      <c r="GN117" s="281"/>
      <c r="GO117" s="281"/>
      <c r="GP117" s="281"/>
      <c r="GQ117" s="281"/>
      <c r="GR117" s="281"/>
      <c r="GS117" s="281"/>
      <c r="GT117" s="281"/>
      <c r="GU117" s="281"/>
      <c r="GV117" s="281"/>
      <c r="GW117" s="281"/>
      <c r="GX117" s="281"/>
      <c r="GY117" s="281"/>
      <c r="GZ117" s="281"/>
      <c r="HA117" s="281"/>
      <c r="HB117" s="281"/>
      <c r="HC117" s="281"/>
      <c r="HD117" s="281"/>
      <c r="HE117" s="281"/>
      <c r="HF117" s="281"/>
      <c r="HG117" s="281"/>
      <c r="HH117" s="281"/>
      <c r="HI117" s="281"/>
      <c r="HJ117" s="281"/>
      <c r="HK117" s="281"/>
      <c r="HL117" s="281"/>
      <c r="HM117" s="281"/>
      <c r="HN117" s="281"/>
      <c r="HO117" s="281"/>
      <c r="HP117" s="281"/>
      <c r="HQ117" s="281"/>
      <c r="HR117" s="281"/>
      <c r="HS117" s="281"/>
      <c r="HT117" s="281"/>
      <c r="HU117" s="281"/>
      <c r="HV117" s="281"/>
      <c r="HW117" s="281"/>
      <c r="HX117" s="281"/>
      <c r="HY117" s="281"/>
      <c r="HZ117" s="281"/>
      <c r="IA117" s="281"/>
      <c r="IB117" s="281"/>
      <c r="IC117" s="281"/>
      <c r="ID117" s="281"/>
      <c r="IE117" s="281"/>
      <c r="IF117" s="281"/>
      <c r="IG117" s="281"/>
      <c r="IH117" s="281"/>
      <c r="II117" s="281"/>
      <c r="IJ117" s="281"/>
      <c r="IK117" s="281"/>
      <c r="IL117" s="281"/>
      <c r="IM117" s="281"/>
      <c r="IN117" s="281"/>
      <c r="IO117" s="281"/>
      <c r="IP117" s="281"/>
      <c r="IQ117" s="281"/>
      <c r="IR117" s="281"/>
      <c r="IS117" s="281"/>
      <c r="IT117" s="281"/>
      <c r="IU117" s="281"/>
      <c r="IV117" s="281"/>
    </row>
    <row r="118" spans="1:256" ht="17.25">
      <c r="A118" s="279"/>
      <c r="B118" s="279"/>
      <c r="C118" s="279"/>
      <c r="D118" s="279"/>
      <c r="E118" s="279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  <c r="CW118" s="281"/>
      <c r="CX118" s="281"/>
      <c r="CY118" s="281"/>
      <c r="CZ118" s="281"/>
      <c r="DA118" s="281"/>
      <c r="DB118" s="281"/>
      <c r="DC118" s="281"/>
      <c r="DD118" s="281"/>
      <c r="DE118" s="281"/>
      <c r="DF118" s="281"/>
      <c r="DG118" s="281"/>
      <c r="DH118" s="281"/>
      <c r="DI118" s="281"/>
      <c r="DJ118" s="281"/>
      <c r="DK118" s="281"/>
      <c r="DL118" s="281"/>
      <c r="DM118" s="281"/>
      <c r="DN118" s="281"/>
      <c r="DO118" s="281"/>
      <c r="DP118" s="281"/>
      <c r="DQ118" s="281"/>
      <c r="DR118" s="281"/>
      <c r="DS118" s="281"/>
      <c r="DT118" s="281"/>
      <c r="DU118" s="281"/>
      <c r="DV118" s="281"/>
      <c r="DW118" s="281"/>
      <c r="DX118" s="281"/>
      <c r="DY118" s="281"/>
      <c r="DZ118" s="281"/>
      <c r="EA118" s="281"/>
      <c r="EB118" s="281"/>
      <c r="EC118" s="281"/>
      <c r="ED118" s="281"/>
      <c r="EE118" s="281"/>
      <c r="EF118" s="281"/>
      <c r="EG118" s="281"/>
      <c r="EH118" s="281"/>
      <c r="EI118" s="281"/>
      <c r="EJ118" s="281"/>
      <c r="EK118" s="281"/>
      <c r="EL118" s="281"/>
      <c r="EM118" s="281"/>
      <c r="EN118" s="281"/>
      <c r="EO118" s="281"/>
      <c r="EP118" s="281"/>
      <c r="EQ118" s="281"/>
      <c r="ER118" s="281"/>
      <c r="ES118" s="281"/>
      <c r="ET118" s="281"/>
      <c r="EU118" s="281"/>
      <c r="EV118" s="281"/>
      <c r="EW118" s="281"/>
      <c r="EX118" s="281"/>
      <c r="EY118" s="281"/>
      <c r="EZ118" s="281"/>
      <c r="FA118" s="281"/>
      <c r="FB118" s="281"/>
      <c r="FC118" s="281"/>
      <c r="FD118" s="281"/>
      <c r="FE118" s="281"/>
      <c r="FF118" s="281"/>
      <c r="FG118" s="281"/>
      <c r="FH118" s="281"/>
      <c r="FI118" s="281"/>
      <c r="FJ118" s="281"/>
      <c r="FK118" s="281"/>
      <c r="FL118" s="281"/>
      <c r="FM118" s="281"/>
      <c r="FN118" s="281"/>
      <c r="FO118" s="281"/>
      <c r="FP118" s="281"/>
      <c r="FQ118" s="281"/>
      <c r="FR118" s="281"/>
      <c r="FS118" s="281"/>
      <c r="FT118" s="281"/>
      <c r="FU118" s="281"/>
      <c r="FV118" s="281"/>
      <c r="FW118" s="281"/>
      <c r="FX118" s="281"/>
      <c r="FY118" s="281"/>
      <c r="FZ118" s="281"/>
      <c r="GA118" s="281"/>
      <c r="GB118" s="281"/>
      <c r="GC118" s="281"/>
      <c r="GD118" s="281"/>
      <c r="GE118" s="281"/>
      <c r="GF118" s="281"/>
      <c r="GG118" s="281"/>
      <c r="GH118" s="281"/>
      <c r="GI118" s="281"/>
      <c r="GJ118" s="281"/>
      <c r="GK118" s="281"/>
      <c r="GL118" s="281"/>
      <c r="GM118" s="281"/>
      <c r="GN118" s="281"/>
      <c r="GO118" s="281"/>
      <c r="GP118" s="281"/>
      <c r="GQ118" s="281"/>
      <c r="GR118" s="281"/>
      <c r="GS118" s="281"/>
      <c r="GT118" s="281"/>
      <c r="GU118" s="281"/>
      <c r="GV118" s="281"/>
      <c r="GW118" s="281"/>
      <c r="GX118" s="281"/>
      <c r="GY118" s="281"/>
      <c r="GZ118" s="281"/>
      <c r="HA118" s="281"/>
      <c r="HB118" s="281"/>
      <c r="HC118" s="281"/>
      <c r="HD118" s="281"/>
      <c r="HE118" s="281"/>
      <c r="HF118" s="281"/>
      <c r="HG118" s="281"/>
      <c r="HH118" s="281"/>
      <c r="HI118" s="281"/>
      <c r="HJ118" s="281"/>
      <c r="HK118" s="281"/>
      <c r="HL118" s="281"/>
      <c r="HM118" s="281"/>
      <c r="HN118" s="281"/>
      <c r="HO118" s="281"/>
      <c r="HP118" s="281"/>
      <c r="HQ118" s="281"/>
      <c r="HR118" s="281"/>
      <c r="HS118" s="281"/>
      <c r="HT118" s="281"/>
      <c r="HU118" s="281"/>
      <c r="HV118" s="281"/>
      <c r="HW118" s="281"/>
      <c r="HX118" s="281"/>
      <c r="HY118" s="281"/>
      <c r="HZ118" s="281"/>
      <c r="IA118" s="281"/>
      <c r="IB118" s="281"/>
      <c r="IC118" s="281"/>
      <c r="ID118" s="281"/>
      <c r="IE118" s="281"/>
      <c r="IF118" s="281"/>
      <c r="IG118" s="281"/>
      <c r="IH118" s="281"/>
      <c r="II118" s="281"/>
      <c r="IJ118" s="281"/>
      <c r="IK118" s="281"/>
      <c r="IL118" s="281"/>
      <c r="IM118" s="281"/>
      <c r="IN118" s="281"/>
      <c r="IO118" s="281"/>
      <c r="IP118" s="281"/>
      <c r="IQ118" s="281"/>
      <c r="IR118" s="281"/>
      <c r="IS118" s="281"/>
      <c r="IT118" s="281"/>
      <c r="IU118" s="281"/>
      <c r="IV118" s="281"/>
    </row>
    <row r="119" spans="1:256" ht="17.25">
      <c r="A119" s="279"/>
      <c r="B119" s="280" t="s">
        <v>0</v>
      </c>
      <c r="C119" s="280"/>
      <c r="D119" s="280"/>
      <c r="E119" s="30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1"/>
      <c r="EO119" s="281"/>
      <c r="EP119" s="281"/>
      <c r="EQ119" s="281"/>
      <c r="ER119" s="281"/>
      <c r="ES119" s="281"/>
      <c r="ET119" s="281"/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1"/>
      <c r="FJ119" s="281"/>
      <c r="FK119" s="281"/>
      <c r="FL119" s="281"/>
      <c r="FM119" s="281"/>
      <c r="FN119" s="281"/>
      <c r="FO119" s="281"/>
      <c r="FP119" s="281"/>
      <c r="FQ119" s="281"/>
      <c r="FR119" s="281"/>
      <c r="FS119" s="281"/>
      <c r="FT119" s="281"/>
      <c r="FU119" s="281"/>
      <c r="FV119" s="281"/>
      <c r="FW119" s="281"/>
      <c r="FX119" s="281"/>
      <c r="FY119" s="281"/>
      <c r="FZ119" s="281"/>
      <c r="GA119" s="281"/>
      <c r="GB119" s="281"/>
      <c r="GC119" s="281"/>
      <c r="GD119" s="281"/>
      <c r="GE119" s="281"/>
      <c r="GF119" s="281"/>
      <c r="GG119" s="281"/>
      <c r="GH119" s="281"/>
      <c r="GI119" s="281"/>
      <c r="GJ119" s="281"/>
      <c r="GK119" s="281"/>
      <c r="GL119" s="281"/>
      <c r="GM119" s="281"/>
      <c r="GN119" s="281"/>
      <c r="GO119" s="281"/>
      <c r="GP119" s="281"/>
      <c r="GQ119" s="281"/>
      <c r="GR119" s="281"/>
      <c r="GS119" s="281"/>
      <c r="GT119" s="281"/>
      <c r="GU119" s="281"/>
      <c r="GV119" s="281"/>
      <c r="GW119" s="281"/>
      <c r="GX119" s="281"/>
      <c r="GY119" s="281"/>
      <c r="GZ119" s="281"/>
      <c r="HA119" s="281"/>
      <c r="HB119" s="281"/>
      <c r="HC119" s="281"/>
      <c r="HD119" s="281"/>
      <c r="HE119" s="281"/>
      <c r="HF119" s="281"/>
      <c r="HG119" s="281"/>
      <c r="HH119" s="281"/>
      <c r="HI119" s="281"/>
      <c r="HJ119" s="281"/>
      <c r="HK119" s="281"/>
      <c r="HL119" s="281"/>
      <c r="HM119" s="281"/>
      <c r="HN119" s="281"/>
      <c r="HO119" s="281"/>
      <c r="HP119" s="281"/>
      <c r="HQ119" s="281"/>
      <c r="HR119" s="281"/>
      <c r="HS119" s="281"/>
      <c r="HT119" s="281"/>
      <c r="HU119" s="281"/>
      <c r="HV119" s="281"/>
      <c r="HW119" s="281"/>
      <c r="HX119" s="281"/>
      <c r="HY119" s="281"/>
      <c r="HZ119" s="281"/>
      <c r="IA119" s="281"/>
      <c r="IB119" s="281"/>
      <c r="IC119" s="281"/>
      <c r="ID119" s="281"/>
      <c r="IE119" s="281"/>
      <c r="IF119" s="281"/>
      <c r="IG119" s="281"/>
      <c r="IH119" s="281"/>
      <c r="II119" s="281"/>
      <c r="IJ119" s="281"/>
      <c r="IK119" s="281"/>
      <c r="IL119" s="281"/>
      <c r="IM119" s="281"/>
      <c r="IN119" s="281"/>
      <c r="IO119" s="281"/>
      <c r="IP119" s="281"/>
      <c r="IQ119" s="281"/>
      <c r="IR119" s="281"/>
      <c r="IS119" s="281"/>
      <c r="IT119" s="281"/>
      <c r="IU119" s="281"/>
      <c r="IV119" s="281"/>
    </row>
    <row r="120" spans="1:256" ht="17.25">
      <c r="A120" s="279" t="s">
        <v>105</v>
      </c>
      <c r="B120" s="280" t="s">
        <v>285</v>
      </c>
      <c r="C120" s="280"/>
      <c r="D120" s="280"/>
      <c r="E120" s="279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1"/>
      <c r="DT120" s="281"/>
      <c r="DU120" s="281"/>
      <c r="DV120" s="281"/>
      <c r="DW120" s="281"/>
      <c r="DX120" s="281"/>
      <c r="DY120" s="281"/>
      <c r="DZ120" s="281"/>
      <c r="EA120" s="281"/>
      <c r="EB120" s="281"/>
      <c r="EC120" s="281"/>
      <c r="ED120" s="281"/>
      <c r="EE120" s="281"/>
      <c r="EF120" s="281"/>
      <c r="EG120" s="281"/>
      <c r="EH120" s="281"/>
      <c r="EI120" s="281"/>
      <c r="EJ120" s="281"/>
      <c r="EK120" s="281"/>
      <c r="EL120" s="281"/>
      <c r="EM120" s="281"/>
      <c r="EN120" s="281"/>
      <c r="EO120" s="281"/>
      <c r="EP120" s="281"/>
      <c r="EQ120" s="281"/>
      <c r="ER120" s="281"/>
      <c r="ES120" s="281"/>
      <c r="ET120" s="281"/>
      <c r="EU120" s="281"/>
      <c r="EV120" s="281"/>
      <c r="EW120" s="281"/>
      <c r="EX120" s="281"/>
      <c r="EY120" s="281"/>
      <c r="EZ120" s="281"/>
      <c r="FA120" s="281"/>
      <c r="FB120" s="281"/>
      <c r="FC120" s="281"/>
      <c r="FD120" s="281"/>
      <c r="FE120" s="281"/>
      <c r="FF120" s="281"/>
      <c r="FG120" s="281"/>
      <c r="FH120" s="281"/>
      <c r="FI120" s="281"/>
      <c r="FJ120" s="281"/>
      <c r="FK120" s="281"/>
      <c r="FL120" s="281"/>
      <c r="FM120" s="281"/>
      <c r="FN120" s="281"/>
      <c r="FO120" s="281"/>
      <c r="FP120" s="281"/>
      <c r="FQ120" s="281"/>
      <c r="FR120" s="281"/>
      <c r="FS120" s="281"/>
      <c r="FT120" s="281"/>
      <c r="FU120" s="281"/>
      <c r="FV120" s="281"/>
      <c r="FW120" s="281"/>
      <c r="FX120" s="281"/>
      <c r="FY120" s="281"/>
      <c r="FZ120" s="281"/>
      <c r="GA120" s="281"/>
      <c r="GB120" s="281"/>
      <c r="GC120" s="281"/>
      <c r="GD120" s="281"/>
      <c r="GE120" s="281"/>
      <c r="GF120" s="281"/>
      <c r="GG120" s="281"/>
      <c r="GH120" s="281"/>
      <c r="GI120" s="281"/>
      <c r="GJ120" s="281"/>
      <c r="GK120" s="281"/>
      <c r="GL120" s="281"/>
      <c r="GM120" s="281"/>
      <c r="GN120" s="281"/>
      <c r="GO120" s="281"/>
      <c r="GP120" s="281"/>
      <c r="GQ120" s="281"/>
      <c r="GR120" s="281"/>
      <c r="GS120" s="281"/>
      <c r="GT120" s="281"/>
      <c r="GU120" s="281"/>
      <c r="GV120" s="281"/>
      <c r="GW120" s="281"/>
      <c r="GX120" s="281"/>
      <c r="GY120" s="281"/>
      <c r="GZ120" s="281"/>
      <c r="HA120" s="281"/>
      <c r="HB120" s="281"/>
      <c r="HC120" s="281"/>
      <c r="HD120" s="281"/>
      <c r="HE120" s="281"/>
      <c r="HF120" s="281"/>
      <c r="HG120" s="281"/>
      <c r="HH120" s="281"/>
      <c r="HI120" s="281"/>
      <c r="HJ120" s="281"/>
      <c r="HK120" s="281"/>
      <c r="HL120" s="281"/>
      <c r="HM120" s="281"/>
      <c r="HN120" s="281"/>
      <c r="HO120" s="281"/>
      <c r="HP120" s="281"/>
      <c r="HQ120" s="281"/>
      <c r="HR120" s="281"/>
      <c r="HS120" s="281"/>
      <c r="HT120" s="281"/>
      <c r="HU120" s="281"/>
      <c r="HV120" s="281"/>
      <c r="HW120" s="281"/>
      <c r="HX120" s="281"/>
      <c r="HY120" s="281"/>
      <c r="HZ120" s="281"/>
      <c r="IA120" s="281"/>
      <c r="IB120" s="281"/>
      <c r="IC120" s="281"/>
      <c r="ID120" s="281"/>
      <c r="IE120" s="281"/>
      <c r="IF120" s="281"/>
      <c r="IG120" s="281"/>
      <c r="IH120" s="281"/>
      <c r="II120" s="281"/>
      <c r="IJ120" s="281"/>
      <c r="IK120" s="281"/>
      <c r="IL120" s="281"/>
      <c r="IM120" s="281"/>
      <c r="IN120" s="281"/>
      <c r="IO120" s="281"/>
      <c r="IP120" s="281"/>
      <c r="IQ120" s="281"/>
      <c r="IR120" s="281"/>
      <c r="IS120" s="281"/>
      <c r="IT120" s="281"/>
      <c r="IU120" s="281"/>
      <c r="IV120" s="281"/>
    </row>
    <row r="121" spans="1:256" ht="17.25">
      <c r="A121" s="283" t="s">
        <v>435</v>
      </c>
      <c r="B121" s="279" t="s">
        <v>105</v>
      </c>
      <c r="C121" s="279"/>
      <c r="D121" s="279"/>
      <c r="E121" s="283" t="s">
        <v>436</v>
      </c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  <c r="EC121" s="281"/>
      <c r="ED121" s="281"/>
      <c r="EE121" s="281"/>
      <c r="EF121" s="281"/>
      <c r="EG121" s="281"/>
      <c r="EH121" s="281"/>
      <c r="EI121" s="281"/>
      <c r="EJ121" s="281"/>
      <c r="EK121" s="281"/>
      <c r="EL121" s="281"/>
      <c r="EM121" s="281"/>
      <c r="EN121" s="281"/>
      <c r="EO121" s="281"/>
      <c r="EP121" s="281"/>
      <c r="EQ121" s="281"/>
      <c r="ER121" s="281"/>
      <c r="ES121" s="281"/>
      <c r="ET121" s="281"/>
      <c r="EU121" s="281"/>
      <c r="EV121" s="281"/>
      <c r="EW121" s="281"/>
      <c r="EX121" s="281"/>
      <c r="EY121" s="281"/>
      <c r="EZ121" s="281"/>
      <c r="FA121" s="281"/>
      <c r="FB121" s="281"/>
      <c r="FC121" s="281"/>
      <c r="FD121" s="281"/>
      <c r="FE121" s="281"/>
      <c r="FF121" s="281"/>
      <c r="FG121" s="281"/>
      <c r="FH121" s="281"/>
      <c r="FI121" s="281"/>
      <c r="FJ121" s="281"/>
      <c r="FK121" s="281"/>
      <c r="FL121" s="281"/>
      <c r="FM121" s="281"/>
      <c r="FN121" s="281"/>
      <c r="FO121" s="281"/>
      <c r="FP121" s="281"/>
      <c r="FQ121" s="281"/>
      <c r="FR121" s="281"/>
      <c r="FS121" s="281"/>
      <c r="FT121" s="281"/>
      <c r="FU121" s="281"/>
      <c r="FV121" s="281"/>
      <c r="FW121" s="281"/>
      <c r="FX121" s="281"/>
      <c r="FY121" s="281"/>
      <c r="FZ121" s="281"/>
      <c r="GA121" s="281"/>
      <c r="GB121" s="281"/>
      <c r="GC121" s="281"/>
      <c r="GD121" s="281"/>
      <c r="GE121" s="281"/>
      <c r="GF121" s="281"/>
      <c r="GG121" s="281"/>
      <c r="GH121" s="281"/>
      <c r="GI121" s="281"/>
      <c r="GJ121" s="281"/>
      <c r="GK121" s="281"/>
      <c r="GL121" s="281"/>
      <c r="GM121" s="281"/>
      <c r="GN121" s="281"/>
      <c r="GO121" s="281"/>
      <c r="GP121" s="281"/>
      <c r="GQ121" s="281"/>
      <c r="GR121" s="281"/>
      <c r="GS121" s="281"/>
      <c r="GT121" s="281"/>
      <c r="GU121" s="281"/>
      <c r="GV121" s="281"/>
      <c r="GW121" s="281"/>
      <c r="GX121" s="281"/>
      <c r="GY121" s="281"/>
      <c r="GZ121" s="281"/>
      <c r="HA121" s="281"/>
      <c r="HB121" s="281"/>
      <c r="HC121" s="281"/>
      <c r="HD121" s="281"/>
      <c r="HE121" s="281"/>
      <c r="HF121" s="281"/>
      <c r="HG121" s="281"/>
      <c r="HH121" s="281"/>
      <c r="HI121" s="281"/>
      <c r="HJ121" s="281"/>
      <c r="HK121" s="281"/>
      <c r="HL121" s="281"/>
      <c r="HM121" s="281"/>
      <c r="HN121" s="281"/>
      <c r="HO121" s="281"/>
      <c r="HP121" s="281"/>
      <c r="HQ121" s="281"/>
      <c r="HR121" s="281"/>
      <c r="HS121" s="281"/>
      <c r="HT121" s="281"/>
      <c r="HU121" s="281"/>
      <c r="HV121" s="281"/>
      <c r="HW121" s="281"/>
      <c r="HX121" s="281"/>
      <c r="HY121" s="281"/>
      <c r="HZ121" s="281"/>
      <c r="IA121" s="281"/>
      <c r="IB121" s="281"/>
      <c r="IC121" s="281"/>
      <c r="ID121" s="281"/>
      <c r="IE121" s="281"/>
      <c r="IF121" s="281"/>
      <c r="IG121" s="281"/>
      <c r="IH121" s="281"/>
      <c r="II121" s="281"/>
      <c r="IJ121" s="281"/>
      <c r="IK121" s="281"/>
      <c r="IL121" s="281"/>
      <c r="IM121" s="281"/>
      <c r="IN121" s="281"/>
      <c r="IO121" s="281"/>
      <c r="IP121" s="281"/>
      <c r="IQ121" s="281"/>
      <c r="IR121" s="281"/>
      <c r="IS121" s="281"/>
      <c r="IT121" s="281"/>
      <c r="IU121" s="281"/>
      <c r="IV121" s="281"/>
    </row>
    <row r="122" spans="1:256" ht="17.25">
      <c r="A122" s="284" t="s">
        <v>242</v>
      </c>
      <c r="B122" s="284" t="s">
        <v>243</v>
      </c>
      <c r="C122" s="284" t="s">
        <v>244</v>
      </c>
      <c r="D122" s="284" t="s">
        <v>245</v>
      </c>
      <c r="E122" s="284" t="s">
        <v>246</v>
      </c>
      <c r="F122" s="289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1"/>
      <c r="EO122" s="281"/>
      <c r="EP122" s="281"/>
      <c r="EQ122" s="281"/>
      <c r="ER122" s="281"/>
      <c r="ES122" s="281"/>
      <c r="ET122" s="281"/>
      <c r="EU122" s="281"/>
      <c r="EV122" s="281"/>
      <c r="EW122" s="281"/>
      <c r="EX122" s="281"/>
      <c r="EY122" s="281"/>
      <c r="EZ122" s="281"/>
      <c r="FA122" s="281"/>
      <c r="FB122" s="281"/>
      <c r="FC122" s="281"/>
      <c r="FD122" s="281"/>
      <c r="FE122" s="281"/>
      <c r="FF122" s="281"/>
      <c r="FG122" s="281"/>
      <c r="FH122" s="281"/>
      <c r="FI122" s="281"/>
      <c r="FJ122" s="281"/>
      <c r="FK122" s="281"/>
      <c r="FL122" s="281"/>
      <c r="FM122" s="281"/>
      <c r="FN122" s="281"/>
      <c r="FO122" s="281"/>
      <c r="FP122" s="281"/>
      <c r="FQ122" s="281"/>
      <c r="FR122" s="281"/>
      <c r="FS122" s="281"/>
      <c r="FT122" s="281"/>
      <c r="FU122" s="281"/>
      <c r="FV122" s="281"/>
      <c r="FW122" s="281"/>
      <c r="FX122" s="281"/>
      <c r="FY122" s="281"/>
      <c r="FZ122" s="281"/>
      <c r="GA122" s="281"/>
      <c r="GB122" s="281"/>
      <c r="GC122" s="281"/>
      <c r="GD122" s="281"/>
      <c r="GE122" s="281"/>
      <c r="GF122" s="281"/>
      <c r="GG122" s="281"/>
      <c r="GH122" s="281"/>
      <c r="GI122" s="281"/>
      <c r="GJ122" s="281"/>
      <c r="GK122" s="281"/>
      <c r="GL122" s="281"/>
      <c r="GM122" s="281"/>
      <c r="GN122" s="281"/>
      <c r="GO122" s="281"/>
      <c r="GP122" s="281"/>
      <c r="GQ122" s="281"/>
      <c r="GR122" s="281"/>
      <c r="GS122" s="281"/>
      <c r="GT122" s="281"/>
      <c r="GU122" s="281"/>
      <c r="GV122" s="281"/>
      <c r="GW122" s="281"/>
      <c r="GX122" s="281"/>
      <c r="GY122" s="281"/>
      <c r="GZ122" s="281"/>
      <c r="HA122" s="281"/>
      <c r="HB122" s="281"/>
      <c r="HC122" s="281"/>
      <c r="HD122" s="281"/>
      <c r="HE122" s="281"/>
      <c r="HF122" s="281"/>
      <c r="HG122" s="281"/>
      <c r="HH122" s="281"/>
      <c r="HI122" s="281"/>
      <c r="HJ122" s="281"/>
      <c r="HK122" s="281"/>
      <c r="HL122" s="281"/>
      <c r="HM122" s="281"/>
      <c r="HN122" s="281"/>
      <c r="HO122" s="281"/>
      <c r="HP122" s="281"/>
      <c r="HQ122" s="281"/>
      <c r="HR122" s="281"/>
      <c r="HS122" s="281"/>
      <c r="HT122" s="281"/>
      <c r="HU122" s="281"/>
      <c r="HV122" s="281"/>
      <c r="HW122" s="281"/>
      <c r="HX122" s="281"/>
      <c r="HY122" s="281"/>
      <c r="HZ122" s="281"/>
      <c r="IA122" s="281"/>
      <c r="IB122" s="281"/>
      <c r="IC122" s="281"/>
      <c r="ID122" s="281"/>
      <c r="IE122" s="281"/>
      <c r="IF122" s="281"/>
      <c r="IG122" s="281"/>
      <c r="IH122" s="281"/>
      <c r="II122" s="281"/>
      <c r="IJ122" s="281"/>
      <c r="IK122" s="281"/>
      <c r="IL122" s="281"/>
      <c r="IM122" s="281"/>
      <c r="IN122" s="281"/>
      <c r="IO122" s="281"/>
      <c r="IP122" s="281"/>
      <c r="IQ122" s="281"/>
      <c r="IR122" s="281"/>
      <c r="IS122" s="281"/>
      <c r="IT122" s="281"/>
      <c r="IU122" s="281"/>
      <c r="IV122" s="281"/>
    </row>
    <row r="123" spans="1:256" ht="17.25">
      <c r="A123" s="287" t="s">
        <v>345</v>
      </c>
      <c r="B123" s="288" t="s">
        <v>106</v>
      </c>
      <c r="C123" s="288" t="s">
        <v>106</v>
      </c>
      <c r="D123" s="288"/>
      <c r="E123" s="288"/>
      <c r="F123" s="289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1"/>
      <c r="DP123" s="281"/>
      <c r="DQ123" s="281"/>
      <c r="DR123" s="281"/>
      <c r="DS123" s="281"/>
      <c r="DT123" s="281"/>
      <c r="DU123" s="281"/>
      <c r="DV123" s="281"/>
      <c r="DW123" s="281"/>
      <c r="DX123" s="281"/>
      <c r="DY123" s="281"/>
      <c r="DZ123" s="281"/>
      <c r="EA123" s="281"/>
      <c r="EB123" s="281"/>
      <c r="EC123" s="281"/>
      <c r="ED123" s="281"/>
      <c r="EE123" s="281"/>
      <c r="EF123" s="281"/>
      <c r="EG123" s="281"/>
      <c r="EH123" s="281"/>
      <c r="EI123" s="281"/>
      <c r="EJ123" s="281"/>
      <c r="EK123" s="281"/>
      <c r="EL123" s="281"/>
      <c r="EM123" s="281"/>
      <c r="EN123" s="281"/>
      <c r="EO123" s="281"/>
      <c r="EP123" s="281"/>
      <c r="EQ123" s="281"/>
      <c r="ER123" s="281"/>
      <c r="ES123" s="281"/>
      <c r="ET123" s="281"/>
      <c r="EU123" s="281"/>
      <c r="EV123" s="281"/>
      <c r="EW123" s="281"/>
      <c r="EX123" s="281"/>
      <c r="EY123" s="281"/>
      <c r="EZ123" s="281"/>
      <c r="FA123" s="281"/>
      <c r="FB123" s="281"/>
      <c r="FC123" s="281"/>
      <c r="FD123" s="281"/>
      <c r="FE123" s="281"/>
      <c r="FF123" s="281"/>
      <c r="FG123" s="281"/>
      <c r="FH123" s="281"/>
      <c r="FI123" s="281"/>
      <c r="FJ123" s="281"/>
      <c r="FK123" s="281"/>
      <c r="FL123" s="281"/>
      <c r="FM123" s="281"/>
      <c r="FN123" s="281"/>
      <c r="FO123" s="281"/>
      <c r="FP123" s="281"/>
      <c r="FQ123" s="281"/>
      <c r="FR123" s="281"/>
      <c r="FS123" s="281"/>
      <c r="FT123" s="281"/>
      <c r="FU123" s="281"/>
      <c r="FV123" s="281"/>
      <c r="FW123" s="281"/>
      <c r="FX123" s="281"/>
      <c r="FY123" s="281"/>
      <c r="FZ123" s="281"/>
      <c r="GA123" s="281"/>
      <c r="GB123" s="281"/>
      <c r="GC123" s="281"/>
      <c r="GD123" s="281"/>
      <c r="GE123" s="281"/>
      <c r="GF123" s="281"/>
      <c r="GG123" s="281"/>
      <c r="GH123" s="281"/>
      <c r="GI123" s="281"/>
      <c r="GJ123" s="281"/>
      <c r="GK123" s="281"/>
      <c r="GL123" s="281"/>
      <c r="GM123" s="281"/>
      <c r="GN123" s="281"/>
      <c r="GO123" s="281"/>
      <c r="GP123" s="281"/>
      <c r="GQ123" s="281"/>
      <c r="GR123" s="281"/>
      <c r="GS123" s="281"/>
      <c r="GT123" s="281"/>
      <c r="GU123" s="281"/>
      <c r="GV123" s="281"/>
      <c r="GW123" s="281"/>
      <c r="GX123" s="281"/>
      <c r="GY123" s="281"/>
      <c r="GZ123" s="281"/>
      <c r="HA123" s="281"/>
      <c r="HB123" s="281"/>
      <c r="HC123" s="281"/>
      <c r="HD123" s="281"/>
      <c r="HE123" s="281"/>
      <c r="HF123" s="281"/>
      <c r="HG123" s="281"/>
      <c r="HH123" s="281"/>
      <c r="HI123" s="281"/>
      <c r="HJ123" s="281"/>
      <c r="HK123" s="281"/>
      <c r="HL123" s="281"/>
      <c r="HM123" s="281"/>
      <c r="HN123" s="281"/>
      <c r="HO123" s="281"/>
      <c r="HP123" s="281"/>
      <c r="HQ123" s="281"/>
      <c r="HR123" s="281"/>
      <c r="HS123" s="281"/>
      <c r="HT123" s="281"/>
      <c r="HU123" s="281"/>
      <c r="HV123" s="281"/>
      <c r="HW123" s="281"/>
      <c r="HX123" s="281"/>
      <c r="HY123" s="281"/>
      <c r="HZ123" s="281"/>
      <c r="IA123" s="281"/>
      <c r="IB123" s="281"/>
      <c r="IC123" s="281"/>
      <c r="ID123" s="281"/>
      <c r="IE123" s="281"/>
      <c r="IF123" s="281"/>
      <c r="IG123" s="281"/>
      <c r="IH123" s="281"/>
      <c r="II123" s="281"/>
      <c r="IJ123" s="281"/>
      <c r="IK123" s="281"/>
      <c r="IL123" s="281"/>
      <c r="IM123" s="281"/>
      <c r="IN123" s="281"/>
      <c r="IO123" s="281"/>
      <c r="IP123" s="281"/>
      <c r="IQ123" s="281"/>
      <c r="IR123" s="281"/>
      <c r="IS123" s="281"/>
      <c r="IT123" s="281"/>
      <c r="IU123" s="281"/>
      <c r="IV123" s="281"/>
    </row>
    <row r="124" spans="1:256" ht="17.25">
      <c r="A124" s="290" t="s">
        <v>346</v>
      </c>
      <c r="B124" s="291">
        <v>5405855.88</v>
      </c>
      <c r="C124" s="291">
        <v>4576084.07</v>
      </c>
      <c r="D124" s="290"/>
      <c r="E124" s="290"/>
      <c r="F124" s="289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1"/>
      <c r="ET124" s="281"/>
      <c r="EU124" s="281"/>
      <c r="EV124" s="281"/>
      <c r="EW124" s="281"/>
      <c r="EX124" s="281"/>
      <c r="EY124" s="281"/>
      <c r="EZ124" s="281"/>
      <c r="FA124" s="281"/>
      <c r="FB124" s="281"/>
      <c r="FC124" s="281"/>
      <c r="FD124" s="281"/>
      <c r="FE124" s="281"/>
      <c r="FF124" s="281"/>
      <c r="FG124" s="281"/>
      <c r="FH124" s="281"/>
      <c r="FI124" s="281"/>
      <c r="FJ124" s="281"/>
      <c r="FK124" s="281"/>
      <c r="FL124" s="281"/>
      <c r="FM124" s="281"/>
      <c r="FN124" s="281"/>
      <c r="FO124" s="281"/>
      <c r="FP124" s="281"/>
      <c r="FQ124" s="281"/>
      <c r="FR124" s="281"/>
      <c r="FS124" s="281"/>
      <c r="FT124" s="281"/>
      <c r="FU124" s="281"/>
      <c r="FV124" s="281"/>
      <c r="FW124" s="281"/>
      <c r="FX124" s="281"/>
      <c r="FY124" s="281"/>
      <c r="FZ124" s="281"/>
      <c r="GA124" s="281"/>
      <c r="GB124" s="281"/>
      <c r="GC124" s="281"/>
      <c r="GD124" s="281"/>
      <c r="GE124" s="281"/>
      <c r="GF124" s="281"/>
      <c r="GG124" s="281"/>
      <c r="GH124" s="281"/>
      <c r="GI124" s="281"/>
      <c r="GJ124" s="281"/>
      <c r="GK124" s="281"/>
      <c r="GL124" s="281"/>
      <c r="GM124" s="281"/>
      <c r="GN124" s="281"/>
      <c r="GO124" s="281"/>
      <c r="GP124" s="281"/>
      <c r="GQ124" s="281"/>
      <c r="GR124" s="281"/>
      <c r="GS124" s="281"/>
      <c r="GT124" s="281"/>
      <c r="GU124" s="281"/>
      <c r="GV124" s="281"/>
      <c r="GW124" s="281"/>
      <c r="GX124" s="281"/>
      <c r="GY124" s="281"/>
      <c r="GZ124" s="281"/>
      <c r="HA124" s="281"/>
      <c r="HB124" s="281"/>
      <c r="HC124" s="281"/>
      <c r="HD124" s="281"/>
      <c r="HE124" s="281"/>
      <c r="HF124" s="281"/>
      <c r="HG124" s="281"/>
      <c r="HH124" s="281"/>
      <c r="HI124" s="281"/>
      <c r="HJ124" s="281"/>
      <c r="HK124" s="281"/>
      <c r="HL124" s="281"/>
      <c r="HM124" s="281"/>
      <c r="HN124" s="281"/>
      <c r="HO124" s="281"/>
      <c r="HP124" s="281"/>
      <c r="HQ124" s="281"/>
      <c r="HR124" s="281"/>
      <c r="HS124" s="281"/>
      <c r="HT124" s="281"/>
      <c r="HU124" s="281"/>
      <c r="HV124" s="281"/>
      <c r="HW124" s="281"/>
      <c r="HX124" s="281"/>
      <c r="HY124" s="281"/>
      <c r="HZ124" s="281"/>
      <c r="IA124" s="281"/>
      <c r="IB124" s="281"/>
      <c r="IC124" s="281"/>
      <c r="ID124" s="281"/>
      <c r="IE124" s="281"/>
      <c r="IF124" s="281"/>
      <c r="IG124" s="281"/>
      <c r="IH124" s="281"/>
      <c r="II124" s="281"/>
      <c r="IJ124" s="281"/>
      <c r="IK124" s="281"/>
      <c r="IL124" s="281"/>
      <c r="IM124" s="281"/>
      <c r="IN124" s="281"/>
      <c r="IO124" s="281"/>
      <c r="IP124" s="281"/>
      <c r="IQ124" s="281"/>
      <c r="IR124" s="281"/>
      <c r="IS124" s="281"/>
      <c r="IT124" s="281"/>
      <c r="IU124" s="281"/>
      <c r="IV124" s="281"/>
    </row>
    <row r="125" spans="1:256" ht="17.25">
      <c r="A125" s="290" t="s">
        <v>347</v>
      </c>
      <c r="B125" s="298">
        <v>3748086.5</v>
      </c>
      <c r="C125" s="298">
        <v>1982177.23</v>
      </c>
      <c r="D125" s="288"/>
      <c r="E125" s="288"/>
      <c r="F125" s="289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/>
      <c r="CJ125" s="281"/>
      <c r="CK125" s="281"/>
      <c r="CL125" s="281"/>
      <c r="CM125" s="281"/>
      <c r="CN125" s="281"/>
      <c r="CO125" s="281"/>
      <c r="CP125" s="281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1"/>
      <c r="DP125" s="281"/>
      <c r="DQ125" s="281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  <c r="EC125" s="281"/>
      <c r="ED125" s="281"/>
      <c r="EE125" s="281"/>
      <c r="EF125" s="281"/>
      <c r="EG125" s="281"/>
      <c r="EH125" s="281"/>
      <c r="EI125" s="281"/>
      <c r="EJ125" s="281"/>
      <c r="EK125" s="281"/>
      <c r="EL125" s="281"/>
      <c r="EM125" s="281"/>
      <c r="EN125" s="281"/>
      <c r="EO125" s="281"/>
      <c r="EP125" s="281"/>
      <c r="EQ125" s="281"/>
      <c r="ER125" s="281"/>
      <c r="ES125" s="281"/>
      <c r="ET125" s="281"/>
      <c r="EU125" s="281"/>
      <c r="EV125" s="281"/>
      <c r="EW125" s="281"/>
      <c r="EX125" s="281"/>
      <c r="EY125" s="281"/>
      <c r="EZ125" s="281"/>
      <c r="FA125" s="281"/>
      <c r="FB125" s="281"/>
      <c r="FC125" s="281"/>
      <c r="FD125" s="281"/>
      <c r="FE125" s="281"/>
      <c r="FF125" s="281"/>
      <c r="FG125" s="281"/>
      <c r="FH125" s="281"/>
      <c r="FI125" s="281"/>
      <c r="FJ125" s="281"/>
      <c r="FK125" s="281"/>
      <c r="FL125" s="281"/>
      <c r="FM125" s="281"/>
      <c r="FN125" s="281"/>
      <c r="FO125" s="281"/>
      <c r="FP125" s="281"/>
      <c r="FQ125" s="281"/>
      <c r="FR125" s="281"/>
      <c r="FS125" s="281"/>
      <c r="FT125" s="281"/>
      <c r="FU125" s="281"/>
      <c r="FV125" s="281"/>
      <c r="FW125" s="281"/>
      <c r="FX125" s="281"/>
      <c r="FY125" s="281"/>
      <c r="FZ125" s="281"/>
      <c r="GA125" s="281"/>
      <c r="GB125" s="281"/>
      <c r="GC125" s="281"/>
      <c r="GD125" s="281"/>
      <c r="GE125" s="281"/>
      <c r="GF125" s="281"/>
      <c r="GG125" s="281"/>
      <c r="GH125" s="281"/>
      <c r="GI125" s="281"/>
      <c r="GJ125" s="281"/>
      <c r="GK125" s="281"/>
      <c r="GL125" s="281"/>
      <c r="GM125" s="281"/>
      <c r="GN125" s="281"/>
      <c r="GO125" s="281"/>
      <c r="GP125" s="281"/>
      <c r="GQ125" s="281"/>
      <c r="GR125" s="281"/>
      <c r="GS125" s="281"/>
      <c r="GT125" s="281"/>
      <c r="GU125" s="281"/>
      <c r="GV125" s="281"/>
      <c r="GW125" s="281"/>
      <c r="GX125" s="281"/>
      <c r="GY125" s="281"/>
      <c r="GZ125" s="281"/>
      <c r="HA125" s="281"/>
      <c r="HB125" s="281"/>
      <c r="HC125" s="281"/>
      <c r="HD125" s="281"/>
      <c r="HE125" s="281"/>
      <c r="HF125" s="281"/>
      <c r="HG125" s="281"/>
      <c r="HH125" s="281"/>
      <c r="HI125" s="281"/>
      <c r="HJ125" s="281"/>
      <c r="HK125" s="281"/>
      <c r="HL125" s="281"/>
      <c r="HM125" s="281"/>
      <c r="HN125" s="281"/>
      <c r="HO125" s="281"/>
      <c r="HP125" s="281"/>
      <c r="HQ125" s="281"/>
      <c r="HR125" s="281"/>
      <c r="HS125" s="281"/>
      <c r="HT125" s="281"/>
      <c r="HU125" s="281"/>
      <c r="HV125" s="281"/>
      <c r="HW125" s="281"/>
      <c r="HX125" s="281"/>
      <c r="HY125" s="281"/>
      <c r="HZ125" s="281"/>
      <c r="IA125" s="281"/>
      <c r="IB125" s="281"/>
      <c r="IC125" s="281"/>
      <c r="ID125" s="281"/>
      <c r="IE125" s="281"/>
      <c r="IF125" s="281"/>
      <c r="IG125" s="281"/>
      <c r="IH125" s="281"/>
      <c r="II125" s="281"/>
      <c r="IJ125" s="281"/>
      <c r="IK125" s="281"/>
      <c r="IL125" s="281"/>
      <c r="IM125" s="281"/>
      <c r="IN125" s="281"/>
      <c r="IO125" s="281"/>
      <c r="IP125" s="281"/>
      <c r="IQ125" s="281"/>
      <c r="IR125" s="281"/>
      <c r="IS125" s="281"/>
      <c r="IT125" s="281"/>
      <c r="IU125" s="281"/>
      <c r="IV125" s="281"/>
    </row>
    <row r="126" spans="1:256" ht="17.25">
      <c r="A126" s="290" t="s">
        <v>348</v>
      </c>
      <c r="B126" s="298">
        <v>15938.42</v>
      </c>
      <c r="C126" s="298">
        <v>15239.39</v>
      </c>
      <c r="D126" s="288"/>
      <c r="E126" s="288"/>
      <c r="F126" s="289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1"/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  <c r="EC126" s="281"/>
      <c r="ED126" s="281"/>
      <c r="EE126" s="281"/>
      <c r="EF126" s="281"/>
      <c r="EG126" s="281"/>
      <c r="EH126" s="281"/>
      <c r="EI126" s="281"/>
      <c r="EJ126" s="281"/>
      <c r="EK126" s="281"/>
      <c r="EL126" s="281"/>
      <c r="EM126" s="281"/>
      <c r="EN126" s="281"/>
      <c r="EO126" s="281"/>
      <c r="EP126" s="281"/>
      <c r="EQ126" s="281"/>
      <c r="ER126" s="281"/>
      <c r="ES126" s="281"/>
      <c r="ET126" s="281"/>
      <c r="EU126" s="281"/>
      <c r="EV126" s="281"/>
      <c r="EW126" s="281"/>
      <c r="EX126" s="281"/>
      <c r="EY126" s="281"/>
      <c r="EZ126" s="281"/>
      <c r="FA126" s="281"/>
      <c r="FB126" s="281"/>
      <c r="FC126" s="281"/>
      <c r="FD126" s="281"/>
      <c r="FE126" s="281"/>
      <c r="FF126" s="281"/>
      <c r="FG126" s="281"/>
      <c r="FH126" s="281"/>
      <c r="FI126" s="281"/>
      <c r="FJ126" s="281"/>
      <c r="FK126" s="281"/>
      <c r="FL126" s="281"/>
      <c r="FM126" s="281"/>
      <c r="FN126" s="281"/>
      <c r="FO126" s="281"/>
      <c r="FP126" s="281"/>
      <c r="FQ126" s="281"/>
      <c r="FR126" s="281"/>
      <c r="FS126" s="281"/>
      <c r="FT126" s="281"/>
      <c r="FU126" s="281"/>
      <c r="FV126" s="281"/>
      <c r="FW126" s="281"/>
      <c r="FX126" s="281"/>
      <c r="FY126" s="281"/>
      <c r="FZ126" s="281"/>
      <c r="GA126" s="281"/>
      <c r="GB126" s="281"/>
      <c r="GC126" s="281"/>
      <c r="GD126" s="281"/>
      <c r="GE126" s="281"/>
      <c r="GF126" s="281"/>
      <c r="GG126" s="281"/>
      <c r="GH126" s="281"/>
      <c r="GI126" s="281"/>
      <c r="GJ126" s="281"/>
      <c r="GK126" s="281"/>
      <c r="GL126" s="281"/>
      <c r="GM126" s="281"/>
      <c r="GN126" s="281"/>
      <c r="GO126" s="281"/>
      <c r="GP126" s="281"/>
      <c r="GQ126" s="281"/>
      <c r="GR126" s="281"/>
      <c r="GS126" s="281"/>
      <c r="GT126" s="281"/>
      <c r="GU126" s="281"/>
      <c r="GV126" s="281"/>
      <c r="GW126" s="281"/>
      <c r="GX126" s="281"/>
      <c r="GY126" s="281"/>
      <c r="GZ126" s="281"/>
      <c r="HA126" s="281"/>
      <c r="HB126" s="281"/>
      <c r="HC126" s="281"/>
      <c r="HD126" s="281"/>
      <c r="HE126" s="281"/>
      <c r="HF126" s="281"/>
      <c r="HG126" s="281"/>
      <c r="HH126" s="281"/>
      <c r="HI126" s="281"/>
      <c r="HJ126" s="281"/>
      <c r="HK126" s="281"/>
      <c r="HL126" s="281"/>
      <c r="HM126" s="281"/>
      <c r="HN126" s="281"/>
      <c r="HO126" s="281"/>
      <c r="HP126" s="281"/>
      <c r="HQ126" s="281"/>
      <c r="HR126" s="281"/>
      <c r="HS126" s="281"/>
      <c r="HT126" s="281"/>
      <c r="HU126" s="281"/>
      <c r="HV126" s="281"/>
      <c r="HW126" s="281"/>
      <c r="HX126" s="281"/>
      <c r="HY126" s="281"/>
      <c r="HZ126" s="281"/>
      <c r="IA126" s="281"/>
      <c r="IB126" s="281"/>
      <c r="IC126" s="281"/>
      <c r="ID126" s="281"/>
      <c r="IE126" s="281"/>
      <c r="IF126" s="281"/>
      <c r="IG126" s="281"/>
      <c r="IH126" s="281"/>
      <c r="II126" s="281"/>
      <c r="IJ126" s="281"/>
      <c r="IK126" s="281"/>
      <c r="IL126" s="281"/>
      <c r="IM126" s="281"/>
      <c r="IN126" s="281"/>
      <c r="IO126" s="281"/>
      <c r="IP126" s="281"/>
      <c r="IQ126" s="281"/>
      <c r="IR126" s="281"/>
      <c r="IS126" s="281"/>
      <c r="IT126" s="281"/>
      <c r="IU126" s="281"/>
      <c r="IV126" s="281"/>
    </row>
    <row r="127" spans="1:256" ht="17.25">
      <c r="A127" s="290" t="s">
        <v>349</v>
      </c>
      <c r="B127" s="298">
        <v>0</v>
      </c>
      <c r="C127" s="298">
        <v>0</v>
      </c>
      <c r="D127" s="288"/>
      <c r="E127" s="288"/>
      <c r="F127" s="289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L127" s="281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81"/>
      <c r="EI127" s="281"/>
      <c r="EJ127" s="281"/>
      <c r="EK127" s="281"/>
      <c r="EL127" s="281"/>
      <c r="EM127" s="281"/>
      <c r="EN127" s="281"/>
      <c r="EO127" s="281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81"/>
      <c r="FC127" s="281"/>
      <c r="FD127" s="281"/>
      <c r="FE127" s="281"/>
      <c r="FF127" s="281"/>
      <c r="FG127" s="281"/>
      <c r="FH127" s="281"/>
      <c r="FI127" s="281"/>
      <c r="FJ127" s="281"/>
      <c r="FK127" s="281"/>
      <c r="FL127" s="281"/>
      <c r="FM127" s="281"/>
      <c r="FN127" s="281"/>
      <c r="FO127" s="281"/>
      <c r="FP127" s="281"/>
      <c r="FQ127" s="281"/>
      <c r="FR127" s="281"/>
      <c r="FS127" s="281"/>
      <c r="FT127" s="281"/>
      <c r="FU127" s="281"/>
      <c r="FV127" s="281"/>
      <c r="FW127" s="281"/>
      <c r="FX127" s="281"/>
      <c r="FY127" s="281"/>
      <c r="FZ127" s="281"/>
      <c r="GA127" s="281"/>
      <c r="GB127" s="281"/>
      <c r="GC127" s="281"/>
      <c r="GD127" s="281"/>
      <c r="GE127" s="281"/>
      <c r="GF127" s="281"/>
      <c r="GG127" s="281"/>
      <c r="GH127" s="281"/>
      <c r="GI127" s="281"/>
      <c r="GJ127" s="281"/>
      <c r="GK127" s="281"/>
      <c r="GL127" s="281"/>
      <c r="GM127" s="281"/>
      <c r="GN127" s="281"/>
      <c r="GO127" s="281"/>
      <c r="GP127" s="281"/>
      <c r="GQ127" s="281"/>
      <c r="GR127" s="281"/>
      <c r="GS127" s="281"/>
      <c r="GT127" s="281"/>
      <c r="GU127" s="281"/>
      <c r="GV127" s="281"/>
      <c r="GW127" s="281"/>
      <c r="GX127" s="281"/>
      <c r="GY127" s="281"/>
      <c r="GZ127" s="281"/>
      <c r="HA127" s="281"/>
      <c r="HB127" s="281"/>
      <c r="HC127" s="281"/>
      <c r="HD127" s="281"/>
      <c r="HE127" s="281"/>
      <c r="HF127" s="281"/>
      <c r="HG127" s="281"/>
      <c r="HH127" s="281"/>
      <c r="HI127" s="281"/>
      <c r="HJ127" s="281"/>
      <c r="HK127" s="281"/>
      <c r="HL127" s="281"/>
      <c r="HM127" s="281"/>
      <c r="HN127" s="281"/>
      <c r="HO127" s="281"/>
      <c r="HP127" s="281"/>
      <c r="HQ127" s="281"/>
      <c r="HR127" s="281"/>
      <c r="HS127" s="281"/>
      <c r="HT127" s="281"/>
      <c r="HU127" s="281"/>
      <c r="HV127" s="281"/>
      <c r="HW127" s="281"/>
      <c r="HX127" s="281"/>
      <c r="HY127" s="281"/>
      <c r="HZ127" s="281"/>
      <c r="IA127" s="281"/>
      <c r="IB127" s="281"/>
      <c r="IC127" s="281"/>
      <c r="ID127" s="281"/>
      <c r="IE127" s="281"/>
      <c r="IF127" s="281"/>
      <c r="IG127" s="281"/>
      <c r="IH127" s="281"/>
      <c r="II127" s="281"/>
      <c r="IJ127" s="281"/>
      <c r="IK127" s="281"/>
      <c r="IL127" s="281"/>
      <c r="IM127" s="281"/>
      <c r="IN127" s="281"/>
      <c r="IO127" s="281"/>
      <c r="IP127" s="281"/>
      <c r="IQ127" s="281"/>
      <c r="IR127" s="281"/>
      <c r="IS127" s="281"/>
      <c r="IT127" s="281"/>
      <c r="IU127" s="281"/>
      <c r="IV127" s="281"/>
    </row>
    <row r="128" spans="1:256" ht="17.25">
      <c r="A128" s="290" t="s">
        <v>350</v>
      </c>
      <c r="B128" s="298">
        <v>0</v>
      </c>
      <c r="C128" s="298">
        <v>0</v>
      </c>
      <c r="D128" s="288"/>
      <c r="E128" s="288"/>
      <c r="F128" s="289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1"/>
      <c r="EK128" s="281"/>
      <c r="EL128" s="281"/>
      <c r="EM128" s="281"/>
      <c r="EN128" s="281"/>
      <c r="EO128" s="281"/>
      <c r="EP128" s="281"/>
      <c r="EQ128" s="281"/>
      <c r="ER128" s="281"/>
      <c r="ES128" s="281"/>
      <c r="ET128" s="281"/>
      <c r="EU128" s="281"/>
      <c r="EV128" s="281"/>
      <c r="EW128" s="281"/>
      <c r="EX128" s="281"/>
      <c r="EY128" s="281"/>
      <c r="EZ128" s="281"/>
      <c r="FA128" s="281"/>
      <c r="FB128" s="281"/>
      <c r="FC128" s="281"/>
      <c r="FD128" s="281"/>
      <c r="FE128" s="281"/>
      <c r="FF128" s="281"/>
      <c r="FG128" s="281"/>
      <c r="FH128" s="281"/>
      <c r="FI128" s="281"/>
      <c r="FJ128" s="281"/>
      <c r="FK128" s="281"/>
      <c r="FL128" s="281"/>
      <c r="FM128" s="281"/>
      <c r="FN128" s="281"/>
      <c r="FO128" s="281"/>
      <c r="FP128" s="281"/>
      <c r="FQ128" s="281"/>
      <c r="FR128" s="281"/>
      <c r="FS128" s="281"/>
      <c r="FT128" s="281"/>
      <c r="FU128" s="281"/>
      <c r="FV128" s="281"/>
      <c r="FW128" s="281"/>
      <c r="FX128" s="281"/>
      <c r="FY128" s="281"/>
      <c r="FZ128" s="281"/>
      <c r="GA128" s="281"/>
      <c r="GB128" s="281"/>
      <c r="GC128" s="281"/>
      <c r="GD128" s="281"/>
      <c r="GE128" s="281"/>
      <c r="GF128" s="281"/>
      <c r="GG128" s="281"/>
      <c r="GH128" s="281"/>
      <c r="GI128" s="281"/>
      <c r="GJ128" s="281"/>
      <c r="GK128" s="281"/>
      <c r="GL128" s="281"/>
      <c r="GM128" s="281"/>
      <c r="GN128" s="281"/>
      <c r="GO128" s="281"/>
      <c r="GP128" s="281"/>
      <c r="GQ128" s="281"/>
      <c r="GR128" s="281"/>
      <c r="GS128" s="281"/>
      <c r="GT128" s="281"/>
      <c r="GU128" s="281"/>
      <c r="GV128" s="281"/>
      <c r="GW128" s="281"/>
      <c r="GX128" s="281"/>
      <c r="GY128" s="281"/>
      <c r="GZ128" s="281"/>
      <c r="HA128" s="281"/>
      <c r="HB128" s="281"/>
      <c r="HC128" s="281"/>
      <c r="HD128" s="281"/>
      <c r="HE128" s="281"/>
      <c r="HF128" s="281"/>
      <c r="HG128" s="281"/>
      <c r="HH128" s="281"/>
      <c r="HI128" s="281"/>
      <c r="HJ128" s="281"/>
      <c r="HK128" s="281"/>
      <c r="HL128" s="281"/>
      <c r="HM128" s="281"/>
      <c r="HN128" s="281"/>
      <c r="HO128" s="281"/>
      <c r="HP128" s="281"/>
      <c r="HQ128" s="281"/>
      <c r="HR128" s="281"/>
      <c r="HS128" s="281"/>
      <c r="HT128" s="281"/>
      <c r="HU128" s="281"/>
      <c r="HV128" s="281"/>
      <c r="HW128" s="281"/>
      <c r="HX128" s="281"/>
      <c r="HY128" s="281"/>
      <c r="HZ128" s="281"/>
      <c r="IA128" s="281"/>
      <c r="IB128" s="281"/>
      <c r="IC128" s="281"/>
      <c r="ID128" s="281"/>
      <c r="IE128" s="281"/>
      <c r="IF128" s="281"/>
      <c r="IG128" s="281"/>
      <c r="IH128" s="281"/>
      <c r="II128" s="281"/>
      <c r="IJ128" s="281"/>
      <c r="IK128" s="281"/>
      <c r="IL128" s="281"/>
      <c r="IM128" s="281"/>
      <c r="IN128" s="281"/>
      <c r="IO128" s="281"/>
      <c r="IP128" s="281"/>
      <c r="IQ128" s="281"/>
      <c r="IR128" s="281"/>
      <c r="IS128" s="281"/>
      <c r="IT128" s="281"/>
      <c r="IU128" s="281"/>
      <c r="IV128" s="281"/>
    </row>
    <row r="129" spans="1:256" ht="17.25">
      <c r="A129" s="290" t="s">
        <v>351</v>
      </c>
      <c r="B129" s="298">
        <v>0</v>
      </c>
      <c r="C129" s="298">
        <v>0</v>
      </c>
      <c r="D129" s="288"/>
      <c r="E129" s="288"/>
      <c r="F129" s="289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1"/>
      <c r="CL129" s="281"/>
      <c r="CM129" s="281"/>
      <c r="CN129" s="281"/>
      <c r="CO129" s="281"/>
      <c r="CP129" s="281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81"/>
      <c r="EI129" s="281"/>
      <c r="EJ129" s="281"/>
      <c r="EK129" s="281"/>
      <c r="EL129" s="281"/>
      <c r="EM129" s="281"/>
      <c r="EN129" s="281"/>
      <c r="EO129" s="281"/>
      <c r="EP129" s="281"/>
      <c r="EQ129" s="281"/>
      <c r="ER129" s="281"/>
      <c r="ES129" s="281"/>
      <c r="ET129" s="281"/>
      <c r="EU129" s="281"/>
      <c r="EV129" s="281"/>
      <c r="EW129" s="281"/>
      <c r="EX129" s="281"/>
      <c r="EY129" s="281"/>
      <c r="EZ129" s="281"/>
      <c r="FA129" s="281"/>
      <c r="FB129" s="281"/>
      <c r="FC129" s="281"/>
      <c r="FD129" s="281"/>
      <c r="FE129" s="281"/>
      <c r="FF129" s="281"/>
      <c r="FG129" s="281"/>
      <c r="FH129" s="281"/>
      <c r="FI129" s="281"/>
      <c r="FJ129" s="281"/>
      <c r="FK129" s="281"/>
      <c r="FL129" s="281"/>
      <c r="FM129" s="281"/>
      <c r="FN129" s="281"/>
      <c r="FO129" s="281"/>
      <c r="FP129" s="281"/>
      <c r="FQ129" s="281"/>
      <c r="FR129" s="281"/>
      <c r="FS129" s="281"/>
      <c r="FT129" s="281"/>
      <c r="FU129" s="281"/>
      <c r="FV129" s="281"/>
      <c r="FW129" s="281"/>
      <c r="FX129" s="281"/>
      <c r="FY129" s="281"/>
      <c r="FZ129" s="281"/>
      <c r="GA129" s="281"/>
      <c r="GB129" s="281"/>
      <c r="GC129" s="281"/>
      <c r="GD129" s="281"/>
      <c r="GE129" s="281"/>
      <c r="GF129" s="281"/>
      <c r="GG129" s="281"/>
      <c r="GH129" s="281"/>
      <c r="GI129" s="281"/>
      <c r="GJ129" s="281"/>
      <c r="GK129" s="281"/>
      <c r="GL129" s="281"/>
      <c r="GM129" s="281"/>
      <c r="GN129" s="281"/>
      <c r="GO129" s="281"/>
      <c r="GP129" s="281"/>
      <c r="GQ129" s="281"/>
      <c r="GR129" s="281"/>
      <c r="GS129" s="281"/>
      <c r="GT129" s="281"/>
      <c r="GU129" s="281"/>
      <c r="GV129" s="281"/>
      <c r="GW129" s="281"/>
      <c r="GX129" s="281"/>
      <c r="GY129" s="281"/>
      <c r="GZ129" s="281"/>
      <c r="HA129" s="281"/>
      <c r="HB129" s="281"/>
      <c r="HC129" s="281"/>
      <c r="HD129" s="281"/>
      <c r="HE129" s="281"/>
      <c r="HF129" s="281"/>
      <c r="HG129" s="281"/>
      <c r="HH129" s="281"/>
      <c r="HI129" s="281"/>
      <c r="HJ129" s="281"/>
      <c r="HK129" s="281"/>
      <c r="HL129" s="281"/>
      <c r="HM129" s="281"/>
      <c r="HN129" s="281"/>
      <c r="HO129" s="281"/>
      <c r="HP129" s="281"/>
      <c r="HQ129" s="281"/>
      <c r="HR129" s="281"/>
      <c r="HS129" s="281"/>
      <c r="HT129" s="281"/>
      <c r="HU129" s="281"/>
      <c r="HV129" s="281"/>
      <c r="HW129" s="281"/>
      <c r="HX129" s="281"/>
      <c r="HY129" s="281"/>
      <c r="HZ129" s="281"/>
      <c r="IA129" s="281"/>
      <c r="IB129" s="281"/>
      <c r="IC129" s="281"/>
      <c r="ID129" s="281"/>
      <c r="IE129" s="281"/>
      <c r="IF129" s="281"/>
      <c r="IG129" s="281"/>
      <c r="IH129" s="281"/>
      <c r="II129" s="281"/>
      <c r="IJ129" s="281"/>
      <c r="IK129" s="281"/>
      <c r="IL129" s="281"/>
      <c r="IM129" s="281"/>
      <c r="IN129" s="281"/>
      <c r="IO129" s="281"/>
      <c r="IP129" s="281"/>
      <c r="IQ129" s="281"/>
      <c r="IR129" s="281"/>
      <c r="IS129" s="281"/>
      <c r="IT129" s="281"/>
      <c r="IU129" s="281"/>
      <c r="IV129" s="281"/>
    </row>
    <row r="130" spans="1:256" ht="17.25">
      <c r="A130" s="290" t="s">
        <v>352</v>
      </c>
      <c r="B130" s="298">
        <v>130</v>
      </c>
      <c r="C130" s="298">
        <v>0</v>
      </c>
      <c r="D130" s="288"/>
      <c r="E130" s="288"/>
      <c r="F130" s="289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/>
      <c r="CJ130" s="281"/>
      <c r="CK130" s="281"/>
      <c r="CL130" s="281"/>
      <c r="CM130" s="281"/>
      <c r="CN130" s="281"/>
      <c r="CO130" s="281"/>
      <c r="CP130" s="281"/>
      <c r="CQ130" s="281"/>
      <c r="CR130" s="281"/>
      <c r="CS130" s="281"/>
      <c r="CT130" s="281"/>
      <c r="CU130" s="281"/>
      <c r="CV130" s="281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81"/>
      <c r="DG130" s="281"/>
      <c r="DH130" s="281"/>
      <c r="DI130" s="281"/>
      <c r="DJ130" s="281"/>
      <c r="DK130" s="281"/>
      <c r="DL130" s="281"/>
      <c r="DM130" s="281"/>
      <c r="DN130" s="281"/>
      <c r="DO130" s="281"/>
      <c r="DP130" s="281"/>
      <c r="DQ130" s="281"/>
      <c r="DR130" s="281"/>
      <c r="DS130" s="281"/>
      <c r="DT130" s="281"/>
      <c r="DU130" s="281"/>
      <c r="DV130" s="281"/>
      <c r="DW130" s="281"/>
      <c r="DX130" s="281"/>
      <c r="DY130" s="281"/>
      <c r="DZ130" s="281"/>
      <c r="EA130" s="281"/>
      <c r="EB130" s="281"/>
      <c r="EC130" s="281"/>
      <c r="ED130" s="281"/>
      <c r="EE130" s="281"/>
      <c r="EF130" s="281"/>
      <c r="EG130" s="281"/>
      <c r="EH130" s="281"/>
      <c r="EI130" s="281"/>
      <c r="EJ130" s="281"/>
      <c r="EK130" s="281"/>
      <c r="EL130" s="281"/>
      <c r="EM130" s="281"/>
      <c r="EN130" s="281"/>
      <c r="EO130" s="281"/>
      <c r="EP130" s="281"/>
      <c r="EQ130" s="281"/>
      <c r="ER130" s="281"/>
      <c r="ES130" s="281"/>
      <c r="ET130" s="281"/>
      <c r="EU130" s="281"/>
      <c r="EV130" s="281"/>
      <c r="EW130" s="281"/>
      <c r="EX130" s="281"/>
      <c r="EY130" s="281"/>
      <c r="EZ130" s="281"/>
      <c r="FA130" s="281"/>
      <c r="FB130" s="281"/>
      <c r="FC130" s="281"/>
      <c r="FD130" s="281"/>
      <c r="FE130" s="281"/>
      <c r="FF130" s="281"/>
      <c r="FG130" s="281"/>
      <c r="FH130" s="281"/>
      <c r="FI130" s="281"/>
      <c r="FJ130" s="281"/>
      <c r="FK130" s="281"/>
      <c r="FL130" s="281"/>
      <c r="FM130" s="281"/>
      <c r="FN130" s="281"/>
      <c r="FO130" s="281"/>
      <c r="FP130" s="281"/>
      <c r="FQ130" s="281"/>
      <c r="FR130" s="281"/>
      <c r="FS130" s="281"/>
      <c r="FT130" s="281"/>
      <c r="FU130" s="281"/>
      <c r="FV130" s="281"/>
      <c r="FW130" s="281"/>
      <c r="FX130" s="281"/>
      <c r="FY130" s="281"/>
      <c r="FZ130" s="281"/>
      <c r="GA130" s="281"/>
      <c r="GB130" s="281"/>
      <c r="GC130" s="281"/>
      <c r="GD130" s="281"/>
      <c r="GE130" s="281"/>
      <c r="GF130" s="281"/>
      <c r="GG130" s="281"/>
      <c r="GH130" s="281"/>
      <c r="GI130" s="281"/>
      <c r="GJ130" s="281"/>
      <c r="GK130" s="281"/>
      <c r="GL130" s="281"/>
      <c r="GM130" s="281"/>
      <c r="GN130" s="281"/>
      <c r="GO130" s="281"/>
      <c r="GP130" s="281"/>
      <c r="GQ130" s="281"/>
      <c r="GR130" s="281"/>
      <c r="GS130" s="281"/>
      <c r="GT130" s="281"/>
      <c r="GU130" s="281"/>
      <c r="GV130" s="281"/>
      <c r="GW130" s="281"/>
      <c r="GX130" s="281"/>
      <c r="GY130" s="281"/>
      <c r="GZ130" s="281"/>
      <c r="HA130" s="281"/>
      <c r="HB130" s="281"/>
      <c r="HC130" s="281"/>
      <c r="HD130" s="281"/>
      <c r="HE130" s="281"/>
      <c r="HF130" s="281"/>
      <c r="HG130" s="281"/>
      <c r="HH130" s="281"/>
      <c r="HI130" s="281"/>
      <c r="HJ130" s="281"/>
      <c r="HK130" s="281"/>
      <c r="HL130" s="281"/>
      <c r="HM130" s="281"/>
      <c r="HN130" s="281"/>
      <c r="HO130" s="281"/>
      <c r="HP130" s="281"/>
      <c r="HQ130" s="281"/>
      <c r="HR130" s="281"/>
      <c r="HS130" s="281"/>
      <c r="HT130" s="281"/>
      <c r="HU130" s="281"/>
      <c r="HV130" s="281"/>
      <c r="HW130" s="281"/>
      <c r="HX130" s="281"/>
      <c r="HY130" s="281"/>
      <c r="HZ130" s="281"/>
      <c r="IA130" s="281"/>
      <c r="IB130" s="281"/>
      <c r="IC130" s="281"/>
      <c r="ID130" s="281"/>
      <c r="IE130" s="281"/>
      <c r="IF130" s="281"/>
      <c r="IG130" s="281"/>
      <c r="IH130" s="281"/>
      <c r="II130" s="281"/>
      <c r="IJ130" s="281"/>
      <c r="IK130" s="281"/>
      <c r="IL130" s="281"/>
      <c r="IM130" s="281"/>
      <c r="IN130" s="281"/>
      <c r="IO130" s="281"/>
      <c r="IP130" s="281"/>
      <c r="IQ130" s="281"/>
      <c r="IR130" s="281"/>
      <c r="IS130" s="281"/>
      <c r="IT130" s="281"/>
      <c r="IU130" s="281"/>
      <c r="IV130" s="281"/>
    </row>
    <row r="131" spans="1:256" ht="17.25">
      <c r="A131" s="290" t="s">
        <v>353</v>
      </c>
      <c r="B131" s="298">
        <v>13896264.5</v>
      </c>
      <c r="C131" s="298">
        <v>13529288.75</v>
      </c>
      <c r="D131" s="288"/>
      <c r="E131" s="288"/>
      <c r="F131" s="289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  <c r="AP131" s="281"/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1"/>
      <c r="BB131" s="281"/>
      <c r="BC131" s="281"/>
      <c r="BD131" s="281"/>
      <c r="BE131" s="281"/>
      <c r="BF131" s="281"/>
      <c r="BG131" s="281"/>
      <c r="BH131" s="281"/>
      <c r="BI131" s="281"/>
      <c r="BJ131" s="281"/>
      <c r="BK131" s="281"/>
      <c r="BL131" s="281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/>
      <c r="CJ131" s="281"/>
      <c r="CK131" s="281"/>
      <c r="CL131" s="281"/>
      <c r="CM131" s="281"/>
      <c r="CN131" s="281"/>
      <c r="CO131" s="281"/>
      <c r="CP131" s="281"/>
      <c r="CQ131" s="281"/>
      <c r="CR131" s="281"/>
      <c r="CS131" s="281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81"/>
      <c r="EI131" s="281"/>
      <c r="EJ131" s="281"/>
      <c r="EK131" s="281"/>
      <c r="EL131" s="281"/>
      <c r="EM131" s="281"/>
      <c r="EN131" s="281"/>
      <c r="EO131" s="281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81"/>
      <c r="FC131" s="281"/>
      <c r="FD131" s="281"/>
      <c r="FE131" s="281"/>
      <c r="FF131" s="281"/>
      <c r="FG131" s="281"/>
      <c r="FH131" s="281"/>
      <c r="FI131" s="281"/>
      <c r="FJ131" s="281"/>
      <c r="FK131" s="281"/>
      <c r="FL131" s="281"/>
      <c r="FM131" s="281"/>
      <c r="FN131" s="281"/>
      <c r="FO131" s="281"/>
      <c r="FP131" s="281"/>
      <c r="FQ131" s="281"/>
      <c r="FR131" s="281"/>
      <c r="FS131" s="281"/>
      <c r="FT131" s="281"/>
      <c r="FU131" s="281"/>
      <c r="FV131" s="281"/>
      <c r="FW131" s="281"/>
      <c r="FX131" s="281"/>
      <c r="FY131" s="281"/>
      <c r="FZ131" s="281"/>
      <c r="GA131" s="281"/>
      <c r="GB131" s="281"/>
      <c r="GC131" s="281"/>
      <c r="GD131" s="281"/>
      <c r="GE131" s="281"/>
      <c r="GF131" s="281"/>
      <c r="GG131" s="281"/>
      <c r="GH131" s="281"/>
      <c r="GI131" s="281"/>
      <c r="GJ131" s="281"/>
      <c r="GK131" s="281"/>
      <c r="GL131" s="281"/>
      <c r="GM131" s="281"/>
      <c r="GN131" s="281"/>
      <c r="GO131" s="281"/>
      <c r="GP131" s="281"/>
      <c r="GQ131" s="281"/>
      <c r="GR131" s="281"/>
      <c r="GS131" s="281"/>
      <c r="GT131" s="281"/>
      <c r="GU131" s="281"/>
      <c r="GV131" s="281"/>
      <c r="GW131" s="281"/>
      <c r="GX131" s="281"/>
      <c r="GY131" s="281"/>
      <c r="GZ131" s="281"/>
      <c r="HA131" s="281"/>
      <c r="HB131" s="281"/>
      <c r="HC131" s="281"/>
      <c r="HD131" s="281"/>
      <c r="HE131" s="281"/>
      <c r="HF131" s="281"/>
      <c r="HG131" s="281"/>
      <c r="HH131" s="281"/>
      <c r="HI131" s="281"/>
      <c r="HJ131" s="281"/>
      <c r="HK131" s="281"/>
      <c r="HL131" s="281"/>
      <c r="HM131" s="281"/>
      <c r="HN131" s="281"/>
      <c r="HO131" s="281"/>
      <c r="HP131" s="281"/>
      <c r="HQ131" s="281"/>
      <c r="HR131" s="281"/>
      <c r="HS131" s="281"/>
      <c r="HT131" s="281"/>
      <c r="HU131" s="281"/>
      <c r="HV131" s="281"/>
      <c r="HW131" s="281"/>
      <c r="HX131" s="281"/>
      <c r="HY131" s="281"/>
      <c r="HZ131" s="281"/>
      <c r="IA131" s="281"/>
      <c r="IB131" s="281"/>
      <c r="IC131" s="281"/>
      <c r="ID131" s="281"/>
      <c r="IE131" s="281"/>
      <c r="IF131" s="281"/>
      <c r="IG131" s="281"/>
      <c r="IH131" s="281"/>
      <c r="II131" s="281"/>
      <c r="IJ131" s="281"/>
      <c r="IK131" s="281"/>
      <c r="IL131" s="281"/>
      <c r="IM131" s="281"/>
      <c r="IN131" s="281"/>
      <c r="IO131" s="281"/>
      <c r="IP131" s="281"/>
      <c r="IQ131" s="281"/>
      <c r="IR131" s="281"/>
      <c r="IS131" s="281"/>
      <c r="IT131" s="281"/>
      <c r="IU131" s="281"/>
      <c r="IV131" s="281"/>
    </row>
    <row r="132" spans="1:256" ht="17.25">
      <c r="A132" s="290" t="s">
        <v>354</v>
      </c>
      <c r="B132" s="298">
        <v>1113364.41</v>
      </c>
      <c r="C132" s="298">
        <v>1317003.87</v>
      </c>
      <c r="D132" s="288"/>
      <c r="E132" s="288"/>
      <c r="F132" s="289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1"/>
      <c r="CC132" s="281"/>
      <c r="CD132" s="281"/>
      <c r="CE132" s="281"/>
      <c r="CF132" s="281"/>
      <c r="CG132" s="281"/>
      <c r="CH132" s="281"/>
      <c r="CI132" s="281"/>
      <c r="CJ132" s="281"/>
      <c r="CK132" s="281"/>
      <c r="CL132" s="281"/>
      <c r="CM132" s="281"/>
      <c r="CN132" s="281"/>
      <c r="CO132" s="281"/>
      <c r="CP132" s="281"/>
      <c r="CQ132" s="281"/>
      <c r="CR132" s="281"/>
      <c r="CS132" s="281"/>
      <c r="CT132" s="281"/>
      <c r="CU132" s="281"/>
      <c r="CV132" s="281"/>
      <c r="CW132" s="281"/>
      <c r="CX132" s="281"/>
      <c r="CY132" s="281"/>
      <c r="CZ132" s="281"/>
      <c r="DA132" s="281"/>
      <c r="DB132" s="281"/>
      <c r="DC132" s="281"/>
      <c r="DD132" s="281"/>
      <c r="DE132" s="281"/>
      <c r="DF132" s="281"/>
      <c r="DG132" s="281"/>
      <c r="DH132" s="281"/>
      <c r="DI132" s="281"/>
      <c r="DJ132" s="281"/>
      <c r="DK132" s="281"/>
      <c r="DL132" s="281"/>
      <c r="DM132" s="281"/>
      <c r="DN132" s="281"/>
      <c r="DO132" s="281"/>
      <c r="DP132" s="281"/>
      <c r="DQ132" s="281"/>
      <c r="DR132" s="281"/>
      <c r="DS132" s="281"/>
      <c r="DT132" s="281"/>
      <c r="DU132" s="281"/>
      <c r="DV132" s="281"/>
      <c r="DW132" s="281"/>
      <c r="DX132" s="281"/>
      <c r="DY132" s="281"/>
      <c r="DZ132" s="281"/>
      <c r="EA132" s="281"/>
      <c r="EB132" s="281"/>
      <c r="EC132" s="281"/>
      <c r="ED132" s="281"/>
      <c r="EE132" s="281"/>
      <c r="EF132" s="281"/>
      <c r="EG132" s="281"/>
      <c r="EH132" s="281"/>
      <c r="EI132" s="281"/>
      <c r="EJ132" s="281"/>
      <c r="EK132" s="281"/>
      <c r="EL132" s="281"/>
      <c r="EM132" s="281"/>
      <c r="EN132" s="281"/>
      <c r="EO132" s="281"/>
      <c r="EP132" s="281"/>
      <c r="EQ132" s="281"/>
      <c r="ER132" s="281"/>
      <c r="ES132" s="281"/>
      <c r="ET132" s="281"/>
      <c r="EU132" s="281"/>
      <c r="EV132" s="281"/>
      <c r="EW132" s="281"/>
      <c r="EX132" s="281"/>
      <c r="EY132" s="281"/>
      <c r="EZ132" s="281"/>
      <c r="FA132" s="281"/>
      <c r="FB132" s="281"/>
      <c r="FC132" s="281"/>
      <c r="FD132" s="281"/>
      <c r="FE132" s="281"/>
      <c r="FF132" s="281"/>
      <c r="FG132" s="281"/>
      <c r="FH132" s="281"/>
      <c r="FI132" s="281"/>
      <c r="FJ132" s="281"/>
      <c r="FK132" s="281"/>
      <c r="FL132" s="281"/>
      <c r="FM132" s="281"/>
      <c r="FN132" s="281"/>
      <c r="FO132" s="281"/>
      <c r="FP132" s="281"/>
      <c r="FQ132" s="281"/>
      <c r="FR132" s="281"/>
      <c r="FS132" s="281"/>
      <c r="FT132" s="281"/>
      <c r="FU132" s="281"/>
      <c r="FV132" s="281"/>
      <c r="FW132" s="281"/>
      <c r="FX132" s="281"/>
      <c r="FY132" s="281"/>
      <c r="FZ132" s="281"/>
      <c r="GA132" s="281"/>
      <c r="GB132" s="281"/>
      <c r="GC132" s="281"/>
      <c r="GD132" s="281"/>
      <c r="GE132" s="281"/>
      <c r="GF132" s="281"/>
      <c r="GG132" s="281"/>
      <c r="GH132" s="281"/>
      <c r="GI132" s="281"/>
      <c r="GJ132" s="281"/>
      <c r="GK132" s="281"/>
      <c r="GL132" s="281"/>
      <c r="GM132" s="281"/>
      <c r="GN132" s="281"/>
      <c r="GO132" s="281"/>
      <c r="GP132" s="281"/>
      <c r="GQ132" s="281"/>
      <c r="GR132" s="281"/>
      <c r="GS132" s="281"/>
      <c r="GT132" s="281"/>
      <c r="GU132" s="281"/>
      <c r="GV132" s="281"/>
      <c r="GW132" s="281"/>
      <c r="GX132" s="281"/>
      <c r="GY132" s="281"/>
      <c r="GZ132" s="281"/>
      <c r="HA132" s="281"/>
      <c r="HB132" s="281"/>
      <c r="HC132" s="281"/>
      <c r="HD132" s="281"/>
      <c r="HE132" s="281"/>
      <c r="HF132" s="281"/>
      <c r="HG132" s="281"/>
      <c r="HH132" s="281"/>
      <c r="HI132" s="281"/>
      <c r="HJ132" s="281"/>
      <c r="HK132" s="281"/>
      <c r="HL132" s="281"/>
      <c r="HM132" s="281"/>
      <c r="HN132" s="281"/>
      <c r="HO132" s="281"/>
      <c r="HP132" s="281"/>
      <c r="HQ132" s="281"/>
      <c r="HR132" s="281"/>
      <c r="HS132" s="281"/>
      <c r="HT132" s="281"/>
      <c r="HU132" s="281"/>
      <c r="HV132" s="281"/>
      <c r="HW132" s="281"/>
      <c r="HX132" s="281"/>
      <c r="HY132" s="281"/>
      <c r="HZ132" s="281"/>
      <c r="IA132" s="281"/>
      <c r="IB132" s="281"/>
      <c r="IC132" s="281"/>
      <c r="ID132" s="281"/>
      <c r="IE132" s="281"/>
      <c r="IF132" s="281"/>
      <c r="IG132" s="281"/>
      <c r="IH132" s="281"/>
      <c r="II132" s="281"/>
      <c r="IJ132" s="281"/>
      <c r="IK132" s="281"/>
      <c r="IL132" s="281"/>
      <c r="IM132" s="281"/>
      <c r="IN132" s="281"/>
      <c r="IO132" s="281"/>
      <c r="IP132" s="281"/>
      <c r="IQ132" s="281"/>
      <c r="IR132" s="281"/>
      <c r="IS132" s="281"/>
      <c r="IT132" s="281"/>
      <c r="IU132" s="281"/>
      <c r="IV132" s="281"/>
    </row>
    <row r="133" spans="1:256" ht="17.25">
      <c r="A133" s="290" t="s">
        <v>355</v>
      </c>
      <c r="B133" s="298">
        <v>1539718.57</v>
      </c>
      <c r="C133" s="298">
        <v>1288326.68</v>
      </c>
      <c r="D133" s="288"/>
      <c r="E133" s="288"/>
      <c r="F133" s="289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1"/>
      <c r="BH133" s="281"/>
      <c r="BI133" s="281"/>
      <c r="BJ133" s="281"/>
      <c r="BK133" s="281"/>
      <c r="BL133" s="281"/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/>
      <c r="CJ133" s="281"/>
      <c r="CK133" s="281"/>
      <c r="CL133" s="281"/>
      <c r="CM133" s="281"/>
      <c r="CN133" s="281"/>
      <c r="CO133" s="281"/>
      <c r="CP133" s="281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1"/>
      <c r="DP133" s="281"/>
      <c r="DQ133" s="281"/>
      <c r="DR133" s="281"/>
      <c r="DS133" s="281"/>
      <c r="DT133" s="281"/>
      <c r="DU133" s="281"/>
      <c r="DV133" s="281"/>
      <c r="DW133" s="281"/>
      <c r="DX133" s="281"/>
      <c r="DY133" s="281"/>
      <c r="DZ133" s="281"/>
      <c r="EA133" s="281"/>
      <c r="EB133" s="281"/>
      <c r="EC133" s="281"/>
      <c r="ED133" s="281"/>
      <c r="EE133" s="281"/>
      <c r="EF133" s="281"/>
      <c r="EG133" s="281"/>
      <c r="EH133" s="281"/>
      <c r="EI133" s="281"/>
      <c r="EJ133" s="281"/>
      <c r="EK133" s="281"/>
      <c r="EL133" s="281"/>
      <c r="EM133" s="281"/>
      <c r="EN133" s="281"/>
      <c r="EO133" s="281"/>
      <c r="EP133" s="281"/>
      <c r="EQ133" s="281"/>
      <c r="ER133" s="281"/>
      <c r="ES133" s="281"/>
      <c r="ET133" s="281"/>
      <c r="EU133" s="281"/>
      <c r="EV133" s="281"/>
      <c r="EW133" s="281"/>
      <c r="EX133" s="281"/>
      <c r="EY133" s="281"/>
      <c r="EZ133" s="281"/>
      <c r="FA133" s="281"/>
      <c r="FB133" s="281"/>
      <c r="FC133" s="281"/>
      <c r="FD133" s="281"/>
      <c r="FE133" s="281"/>
      <c r="FF133" s="281"/>
      <c r="FG133" s="281"/>
      <c r="FH133" s="281"/>
      <c r="FI133" s="281"/>
      <c r="FJ133" s="281"/>
      <c r="FK133" s="281"/>
      <c r="FL133" s="281"/>
      <c r="FM133" s="281"/>
      <c r="FN133" s="281"/>
      <c r="FO133" s="281"/>
      <c r="FP133" s="281"/>
      <c r="FQ133" s="281"/>
      <c r="FR133" s="281"/>
      <c r="FS133" s="281"/>
      <c r="FT133" s="281"/>
      <c r="FU133" s="281"/>
      <c r="FV133" s="281"/>
      <c r="FW133" s="281"/>
      <c r="FX133" s="281"/>
      <c r="FY133" s="281"/>
      <c r="FZ133" s="281"/>
      <c r="GA133" s="281"/>
      <c r="GB133" s="281"/>
      <c r="GC133" s="281"/>
      <c r="GD133" s="281"/>
      <c r="GE133" s="281"/>
      <c r="GF133" s="281"/>
      <c r="GG133" s="281"/>
      <c r="GH133" s="281"/>
      <c r="GI133" s="281"/>
      <c r="GJ133" s="281"/>
      <c r="GK133" s="281"/>
      <c r="GL133" s="281"/>
      <c r="GM133" s="281"/>
      <c r="GN133" s="281"/>
      <c r="GO133" s="281"/>
      <c r="GP133" s="281"/>
      <c r="GQ133" s="281"/>
      <c r="GR133" s="281"/>
      <c r="GS133" s="281"/>
      <c r="GT133" s="281"/>
      <c r="GU133" s="281"/>
      <c r="GV133" s="281"/>
      <c r="GW133" s="281"/>
      <c r="GX133" s="281"/>
      <c r="GY133" s="281"/>
      <c r="GZ133" s="281"/>
      <c r="HA133" s="281"/>
      <c r="HB133" s="281"/>
      <c r="HC133" s="281"/>
      <c r="HD133" s="281"/>
      <c r="HE133" s="281"/>
      <c r="HF133" s="281"/>
      <c r="HG133" s="281"/>
      <c r="HH133" s="281"/>
      <c r="HI133" s="281"/>
      <c r="HJ133" s="281"/>
      <c r="HK133" s="281"/>
      <c r="HL133" s="281"/>
      <c r="HM133" s="281"/>
      <c r="HN133" s="281"/>
      <c r="HO133" s="281"/>
      <c r="HP133" s="281"/>
      <c r="HQ133" s="281"/>
      <c r="HR133" s="281"/>
      <c r="HS133" s="281"/>
      <c r="HT133" s="281"/>
      <c r="HU133" s="281"/>
      <c r="HV133" s="281"/>
      <c r="HW133" s="281"/>
      <c r="HX133" s="281"/>
      <c r="HY133" s="281"/>
      <c r="HZ133" s="281"/>
      <c r="IA133" s="281"/>
      <c r="IB133" s="281"/>
      <c r="IC133" s="281"/>
      <c r="ID133" s="281"/>
      <c r="IE133" s="281"/>
      <c r="IF133" s="281"/>
      <c r="IG133" s="281"/>
      <c r="IH133" s="281"/>
      <c r="II133" s="281"/>
      <c r="IJ133" s="281"/>
      <c r="IK133" s="281"/>
      <c r="IL133" s="281"/>
      <c r="IM133" s="281"/>
      <c r="IN133" s="281"/>
      <c r="IO133" s="281"/>
      <c r="IP133" s="281"/>
      <c r="IQ133" s="281"/>
      <c r="IR133" s="281"/>
      <c r="IS133" s="281"/>
      <c r="IT133" s="281"/>
      <c r="IU133" s="281"/>
      <c r="IV133" s="281"/>
    </row>
    <row r="134" spans="1:256" ht="17.25">
      <c r="A134" s="290" t="s">
        <v>356</v>
      </c>
      <c r="B134" s="298">
        <v>709</v>
      </c>
      <c r="C134" s="298">
        <v>736</v>
      </c>
      <c r="D134" s="288"/>
      <c r="E134" s="288"/>
      <c r="F134" s="289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/>
      <c r="CJ134" s="281"/>
      <c r="CK134" s="281"/>
      <c r="CL134" s="281"/>
      <c r="CM134" s="281"/>
      <c r="CN134" s="281"/>
      <c r="CO134" s="281"/>
      <c r="CP134" s="281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1"/>
      <c r="DP134" s="281"/>
      <c r="DQ134" s="281"/>
      <c r="DR134" s="281"/>
      <c r="DS134" s="281"/>
      <c r="DT134" s="281"/>
      <c r="DU134" s="281"/>
      <c r="DV134" s="281"/>
      <c r="DW134" s="281"/>
      <c r="DX134" s="281"/>
      <c r="DY134" s="281"/>
      <c r="DZ134" s="281"/>
      <c r="EA134" s="281"/>
      <c r="EB134" s="281"/>
      <c r="EC134" s="281"/>
      <c r="ED134" s="281"/>
      <c r="EE134" s="281"/>
      <c r="EF134" s="281"/>
      <c r="EG134" s="281"/>
      <c r="EH134" s="281"/>
      <c r="EI134" s="281"/>
      <c r="EJ134" s="281"/>
      <c r="EK134" s="281"/>
      <c r="EL134" s="281"/>
      <c r="EM134" s="281"/>
      <c r="EN134" s="281"/>
      <c r="EO134" s="281"/>
      <c r="EP134" s="281"/>
      <c r="EQ134" s="281"/>
      <c r="ER134" s="281"/>
      <c r="ES134" s="281"/>
      <c r="ET134" s="281"/>
      <c r="EU134" s="281"/>
      <c r="EV134" s="281"/>
      <c r="EW134" s="281"/>
      <c r="EX134" s="281"/>
      <c r="EY134" s="281"/>
      <c r="EZ134" s="281"/>
      <c r="FA134" s="281"/>
      <c r="FB134" s="281"/>
      <c r="FC134" s="281"/>
      <c r="FD134" s="281"/>
      <c r="FE134" s="281"/>
      <c r="FF134" s="281"/>
      <c r="FG134" s="281"/>
      <c r="FH134" s="281"/>
      <c r="FI134" s="281"/>
      <c r="FJ134" s="281"/>
      <c r="FK134" s="281"/>
      <c r="FL134" s="281"/>
      <c r="FM134" s="281"/>
      <c r="FN134" s="281"/>
      <c r="FO134" s="281"/>
      <c r="FP134" s="281"/>
      <c r="FQ134" s="281"/>
      <c r="FR134" s="281"/>
      <c r="FS134" s="281"/>
      <c r="FT134" s="281"/>
      <c r="FU134" s="281"/>
      <c r="FV134" s="281"/>
      <c r="FW134" s="281"/>
      <c r="FX134" s="281"/>
      <c r="FY134" s="281"/>
      <c r="FZ134" s="281"/>
      <c r="GA134" s="281"/>
      <c r="GB134" s="281"/>
      <c r="GC134" s="281"/>
      <c r="GD134" s="281"/>
      <c r="GE134" s="281"/>
      <c r="GF134" s="281"/>
      <c r="GG134" s="281"/>
      <c r="GH134" s="281"/>
      <c r="GI134" s="281"/>
      <c r="GJ134" s="281"/>
      <c r="GK134" s="281"/>
      <c r="GL134" s="281"/>
      <c r="GM134" s="281"/>
      <c r="GN134" s="281"/>
      <c r="GO134" s="281"/>
      <c r="GP134" s="281"/>
      <c r="GQ134" s="281"/>
      <c r="GR134" s="281"/>
      <c r="GS134" s="281"/>
      <c r="GT134" s="281"/>
      <c r="GU134" s="281"/>
      <c r="GV134" s="281"/>
      <c r="GW134" s="281"/>
      <c r="GX134" s="281"/>
      <c r="GY134" s="281"/>
      <c r="GZ134" s="281"/>
      <c r="HA134" s="281"/>
      <c r="HB134" s="281"/>
      <c r="HC134" s="281"/>
      <c r="HD134" s="281"/>
      <c r="HE134" s="281"/>
      <c r="HF134" s="281"/>
      <c r="HG134" s="281"/>
      <c r="HH134" s="281"/>
      <c r="HI134" s="281"/>
      <c r="HJ134" s="281"/>
      <c r="HK134" s="281"/>
      <c r="HL134" s="281"/>
      <c r="HM134" s="281"/>
      <c r="HN134" s="281"/>
      <c r="HO134" s="281"/>
      <c r="HP134" s="281"/>
      <c r="HQ134" s="281"/>
      <c r="HR134" s="281"/>
      <c r="HS134" s="281"/>
      <c r="HT134" s="281"/>
      <c r="HU134" s="281"/>
      <c r="HV134" s="281"/>
      <c r="HW134" s="281"/>
      <c r="HX134" s="281"/>
      <c r="HY134" s="281"/>
      <c r="HZ134" s="281"/>
      <c r="IA134" s="281"/>
      <c r="IB134" s="281"/>
      <c r="IC134" s="281"/>
      <c r="ID134" s="281"/>
      <c r="IE134" s="281"/>
      <c r="IF134" s="281"/>
      <c r="IG134" s="281"/>
      <c r="IH134" s="281"/>
      <c r="II134" s="281"/>
      <c r="IJ134" s="281"/>
      <c r="IK134" s="281"/>
      <c r="IL134" s="281"/>
      <c r="IM134" s="281"/>
      <c r="IN134" s="281"/>
      <c r="IO134" s="281"/>
      <c r="IP134" s="281"/>
      <c r="IQ134" s="281"/>
      <c r="IR134" s="281"/>
      <c r="IS134" s="281"/>
      <c r="IT134" s="281"/>
      <c r="IU134" s="281"/>
      <c r="IV134" s="281"/>
    </row>
    <row r="135" spans="1:256" ht="17.25">
      <c r="A135" s="292" t="s">
        <v>221</v>
      </c>
      <c r="B135" s="288">
        <f>SUM(B124:B134)</f>
        <v>25720067.279999997</v>
      </c>
      <c r="C135" s="288">
        <f>SUM(C124:C134)</f>
        <v>22708855.990000002</v>
      </c>
      <c r="D135" s="288">
        <f>C135-B135</f>
        <v>-3011211.2899999954</v>
      </c>
      <c r="E135" s="293">
        <f>D135/B135</f>
        <v>-0.11707633799004571</v>
      </c>
      <c r="F135" s="289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1"/>
      <c r="CL135" s="281"/>
      <c r="CM135" s="281"/>
      <c r="CN135" s="281"/>
      <c r="CO135" s="281"/>
      <c r="CP135" s="281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1"/>
      <c r="DP135" s="281"/>
      <c r="DQ135" s="281"/>
      <c r="DR135" s="281"/>
      <c r="DS135" s="281"/>
      <c r="DT135" s="281"/>
      <c r="DU135" s="281"/>
      <c r="DV135" s="281"/>
      <c r="DW135" s="281"/>
      <c r="DX135" s="281"/>
      <c r="DY135" s="281"/>
      <c r="DZ135" s="281"/>
      <c r="EA135" s="281"/>
      <c r="EB135" s="281"/>
      <c r="EC135" s="281"/>
      <c r="ED135" s="281"/>
      <c r="EE135" s="281"/>
      <c r="EF135" s="281"/>
      <c r="EG135" s="281"/>
      <c r="EH135" s="281"/>
      <c r="EI135" s="281"/>
      <c r="EJ135" s="281"/>
      <c r="EK135" s="281"/>
      <c r="EL135" s="281"/>
      <c r="EM135" s="281"/>
      <c r="EN135" s="281"/>
      <c r="EO135" s="281"/>
      <c r="EP135" s="281"/>
      <c r="EQ135" s="281"/>
      <c r="ER135" s="281"/>
      <c r="ES135" s="281"/>
      <c r="ET135" s="281"/>
      <c r="EU135" s="281"/>
      <c r="EV135" s="281"/>
      <c r="EW135" s="281"/>
      <c r="EX135" s="281"/>
      <c r="EY135" s="281"/>
      <c r="EZ135" s="281"/>
      <c r="FA135" s="281"/>
      <c r="FB135" s="281"/>
      <c r="FC135" s="281"/>
      <c r="FD135" s="281"/>
      <c r="FE135" s="281"/>
      <c r="FF135" s="281"/>
      <c r="FG135" s="281"/>
      <c r="FH135" s="281"/>
      <c r="FI135" s="281"/>
      <c r="FJ135" s="281"/>
      <c r="FK135" s="281"/>
      <c r="FL135" s="281"/>
      <c r="FM135" s="281"/>
      <c r="FN135" s="281"/>
      <c r="FO135" s="281"/>
      <c r="FP135" s="281"/>
      <c r="FQ135" s="281"/>
      <c r="FR135" s="281"/>
      <c r="FS135" s="281"/>
      <c r="FT135" s="281"/>
      <c r="FU135" s="281"/>
      <c r="FV135" s="281"/>
      <c r="FW135" s="281"/>
      <c r="FX135" s="281"/>
      <c r="FY135" s="281"/>
      <c r="FZ135" s="281"/>
      <c r="GA135" s="281"/>
      <c r="GB135" s="281"/>
      <c r="GC135" s="281"/>
      <c r="GD135" s="281"/>
      <c r="GE135" s="281"/>
      <c r="GF135" s="281"/>
      <c r="GG135" s="281"/>
      <c r="GH135" s="281"/>
      <c r="GI135" s="281"/>
      <c r="GJ135" s="281"/>
      <c r="GK135" s="281"/>
      <c r="GL135" s="281"/>
      <c r="GM135" s="281"/>
      <c r="GN135" s="281"/>
      <c r="GO135" s="281"/>
      <c r="GP135" s="281"/>
      <c r="GQ135" s="281"/>
      <c r="GR135" s="281"/>
      <c r="GS135" s="281"/>
      <c r="GT135" s="281"/>
      <c r="GU135" s="281"/>
      <c r="GV135" s="281"/>
      <c r="GW135" s="281"/>
      <c r="GX135" s="281"/>
      <c r="GY135" s="281"/>
      <c r="GZ135" s="281"/>
      <c r="HA135" s="281"/>
      <c r="HB135" s="281"/>
      <c r="HC135" s="281"/>
      <c r="HD135" s="281"/>
      <c r="HE135" s="281"/>
      <c r="HF135" s="281"/>
      <c r="HG135" s="281"/>
      <c r="HH135" s="281"/>
      <c r="HI135" s="281"/>
      <c r="HJ135" s="281"/>
      <c r="HK135" s="281"/>
      <c r="HL135" s="281"/>
      <c r="HM135" s="281"/>
      <c r="HN135" s="281"/>
      <c r="HO135" s="281"/>
      <c r="HP135" s="281"/>
      <c r="HQ135" s="281"/>
      <c r="HR135" s="281"/>
      <c r="HS135" s="281"/>
      <c r="HT135" s="281"/>
      <c r="HU135" s="281"/>
      <c r="HV135" s="281"/>
      <c r="HW135" s="281"/>
      <c r="HX135" s="281"/>
      <c r="HY135" s="281"/>
      <c r="HZ135" s="281"/>
      <c r="IA135" s="281"/>
      <c r="IB135" s="281"/>
      <c r="IC135" s="281"/>
      <c r="ID135" s="281"/>
      <c r="IE135" s="281"/>
      <c r="IF135" s="281"/>
      <c r="IG135" s="281"/>
      <c r="IH135" s="281"/>
      <c r="II135" s="281"/>
      <c r="IJ135" s="281"/>
      <c r="IK135" s="281"/>
      <c r="IL135" s="281"/>
      <c r="IM135" s="281"/>
      <c r="IN135" s="281"/>
      <c r="IO135" s="281"/>
      <c r="IP135" s="281"/>
      <c r="IQ135" s="281"/>
      <c r="IR135" s="281"/>
      <c r="IS135" s="281"/>
      <c r="IT135" s="281"/>
      <c r="IU135" s="281"/>
      <c r="IV135" s="281"/>
    </row>
    <row r="136" spans="1:256" ht="17.25">
      <c r="A136" s="294" t="s">
        <v>357</v>
      </c>
      <c r="B136" s="295"/>
      <c r="C136" s="295"/>
      <c r="D136" s="295"/>
      <c r="E136" s="295"/>
      <c r="F136" s="289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/>
      <c r="CJ136" s="281"/>
      <c r="CK136" s="281"/>
      <c r="CL136" s="281"/>
      <c r="CM136" s="281"/>
      <c r="CN136" s="281"/>
      <c r="CO136" s="281"/>
      <c r="CP136" s="281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1"/>
      <c r="DP136" s="281"/>
      <c r="DQ136" s="281"/>
      <c r="DR136" s="281"/>
      <c r="DS136" s="281"/>
      <c r="DT136" s="281"/>
      <c r="DU136" s="281"/>
      <c r="DV136" s="281"/>
      <c r="DW136" s="281"/>
      <c r="DX136" s="281"/>
      <c r="DY136" s="281"/>
      <c r="DZ136" s="281"/>
      <c r="EA136" s="281"/>
      <c r="EB136" s="281"/>
      <c r="EC136" s="281"/>
      <c r="ED136" s="281"/>
      <c r="EE136" s="281"/>
      <c r="EF136" s="281"/>
      <c r="EG136" s="281"/>
      <c r="EH136" s="281"/>
      <c r="EI136" s="281"/>
      <c r="EJ136" s="281"/>
      <c r="EK136" s="281"/>
      <c r="EL136" s="281"/>
      <c r="EM136" s="281"/>
      <c r="EN136" s="281"/>
      <c r="EO136" s="281"/>
      <c r="EP136" s="281"/>
      <c r="EQ136" s="281"/>
      <c r="ER136" s="281"/>
      <c r="ES136" s="281"/>
      <c r="ET136" s="281"/>
      <c r="EU136" s="281"/>
      <c r="EV136" s="281"/>
      <c r="EW136" s="281"/>
      <c r="EX136" s="281"/>
      <c r="EY136" s="281"/>
      <c r="EZ136" s="281"/>
      <c r="FA136" s="281"/>
      <c r="FB136" s="281"/>
      <c r="FC136" s="281"/>
      <c r="FD136" s="281"/>
      <c r="FE136" s="281"/>
      <c r="FF136" s="281"/>
      <c r="FG136" s="281"/>
      <c r="FH136" s="281"/>
      <c r="FI136" s="281"/>
      <c r="FJ136" s="281"/>
      <c r="FK136" s="281"/>
      <c r="FL136" s="281"/>
      <c r="FM136" s="281"/>
      <c r="FN136" s="281"/>
      <c r="FO136" s="281"/>
      <c r="FP136" s="281"/>
      <c r="FQ136" s="281"/>
      <c r="FR136" s="281"/>
      <c r="FS136" s="281"/>
      <c r="FT136" s="281"/>
      <c r="FU136" s="281"/>
      <c r="FV136" s="281"/>
      <c r="FW136" s="281"/>
      <c r="FX136" s="281"/>
      <c r="FY136" s="281"/>
      <c r="FZ136" s="281"/>
      <c r="GA136" s="281"/>
      <c r="GB136" s="281"/>
      <c r="GC136" s="281"/>
      <c r="GD136" s="281"/>
      <c r="GE136" s="281"/>
      <c r="GF136" s="281"/>
      <c r="GG136" s="281"/>
      <c r="GH136" s="281"/>
      <c r="GI136" s="281"/>
      <c r="GJ136" s="281"/>
      <c r="GK136" s="281"/>
      <c r="GL136" s="281"/>
      <c r="GM136" s="281"/>
      <c r="GN136" s="281"/>
      <c r="GO136" s="281"/>
      <c r="GP136" s="281"/>
      <c r="GQ136" s="281"/>
      <c r="GR136" s="281"/>
      <c r="GS136" s="281"/>
      <c r="GT136" s="281"/>
      <c r="GU136" s="281"/>
      <c r="GV136" s="281"/>
      <c r="GW136" s="281"/>
      <c r="GX136" s="281"/>
      <c r="GY136" s="281"/>
      <c r="GZ136" s="281"/>
      <c r="HA136" s="281"/>
      <c r="HB136" s="281"/>
      <c r="HC136" s="281"/>
      <c r="HD136" s="281"/>
      <c r="HE136" s="281"/>
      <c r="HF136" s="281"/>
      <c r="HG136" s="281"/>
      <c r="HH136" s="281"/>
      <c r="HI136" s="281"/>
      <c r="HJ136" s="281"/>
      <c r="HK136" s="281"/>
      <c r="HL136" s="281"/>
      <c r="HM136" s="281"/>
      <c r="HN136" s="281"/>
      <c r="HO136" s="281"/>
      <c r="HP136" s="281"/>
      <c r="HQ136" s="281"/>
      <c r="HR136" s="281"/>
      <c r="HS136" s="281"/>
      <c r="HT136" s="281"/>
      <c r="HU136" s="281"/>
      <c r="HV136" s="281"/>
      <c r="HW136" s="281"/>
      <c r="HX136" s="281"/>
      <c r="HY136" s="281"/>
      <c r="HZ136" s="281"/>
      <c r="IA136" s="281"/>
      <c r="IB136" s="281"/>
      <c r="IC136" s="281"/>
      <c r="ID136" s="281"/>
      <c r="IE136" s="281"/>
      <c r="IF136" s="281"/>
      <c r="IG136" s="281"/>
      <c r="IH136" s="281"/>
      <c r="II136" s="281"/>
      <c r="IJ136" s="281"/>
      <c r="IK136" s="281"/>
      <c r="IL136" s="281"/>
      <c r="IM136" s="281"/>
      <c r="IN136" s="281"/>
      <c r="IO136" s="281"/>
      <c r="IP136" s="281"/>
      <c r="IQ136" s="281"/>
      <c r="IR136" s="281"/>
      <c r="IS136" s="281"/>
      <c r="IT136" s="281"/>
      <c r="IU136" s="281"/>
      <c r="IV136" s="281"/>
    </row>
    <row r="137" spans="1:256" ht="17.25">
      <c r="A137" s="290" t="s">
        <v>358</v>
      </c>
      <c r="B137" s="291">
        <v>1656738.14</v>
      </c>
      <c r="C137" s="291">
        <v>1554856.12</v>
      </c>
      <c r="D137" s="290"/>
      <c r="E137" s="290"/>
      <c r="F137" s="289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  <c r="BL137" s="281"/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/>
      <c r="CJ137" s="281"/>
      <c r="CK137" s="281"/>
      <c r="CL137" s="281"/>
      <c r="CM137" s="281"/>
      <c r="CN137" s="281"/>
      <c r="CO137" s="281"/>
      <c r="CP137" s="281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1"/>
      <c r="DP137" s="281"/>
      <c r="DQ137" s="281"/>
      <c r="DR137" s="281"/>
      <c r="DS137" s="281"/>
      <c r="DT137" s="281"/>
      <c r="DU137" s="281"/>
      <c r="DV137" s="281"/>
      <c r="DW137" s="281"/>
      <c r="DX137" s="281"/>
      <c r="DY137" s="281"/>
      <c r="DZ137" s="281"/>
      <c r="EA137" s="281"/>
      <c r="EB137" s="281"/>
      <c r="EC137" s="281"/>
      <c r="ED137" s="281"/>
      <c r="EE137" s="281"/>
      <c r="EF137" s="281"/>
      <c r="EG137" s="281"/>
      <c r="EH137" s="281"/>
      <c r="EI137" s="281"/>
      <c r="EJ137" s="281"/>
      <c r="EK137" s="281"/>
      <c r="EL137" s="281"/>
      <c r="EM137" s="281"/>
      <c r="EN137" s="281"/>
      <c r="EO137" s="281"/>
      <c r="EP137" s="281"/>
      <c r="EQ137" s="281"/>
      <c r="ER137" s="281"/>
      <c r="ES137" s="281"/>
      <c r="ET137" s="281"/>
      <c r="EU137" s="281"/>
      <c r="EV137" s="281"/>
      <c r="EW137" s="281"/>
      <c r="EX137" s="281"/>
      <c r="EY137" s="281"/>
      <c r="EZ137" s="281"/>
      <c r="FA137" s="281"/>
      <c r="FB137" s="281"/>
      <c r="FC137" s="281"/>
      <c r="FD137" s="281"/>
      <c r="FE137" s="281"/>
      <c r="FF137" s="281"/>
      <c r="FG137" s="281"/>
      <c r="FH137" s="281"/>
      <c r="FI137" s="281"/>
      <c r="FJ137" s="281"/>
      <c r="FK137" s="281"/>
      <c r="FL137" s="281"/>
      <c r="FM137" s="281"/>
      <c r="FN137" s="281"/>
      <c r="FO137" s="281"/>
      <c r="FP137" s="281"/>
      <c r="FQ137" s="281"/>
      <c r="FR137" s="281"/>
      <c r="FS137" s="281"/>
      <c r="FT137" s="281"/>
      <c r="FU137" s="281"/>
      <c r="FV137" s="281"/>
      <c r="FW137" s="281"/>
      <c r="FX137" s="281"/>
      <c r="FY137" s="281"/>
      <c r="FZ137" s="281"/>
      <c r="GA137" s="281"/>
      <c r="GB137" s="281"/>
      <c r="GC137" s="281"/>
      <c r="GD137" s="281"/>
      <c r="GE137" s="281"/>
      <c r="GF137" s="281"/>
      <c r="GG137" s="281"/>
      <c r="GH137" s="281"/>
      <c r="GI137" s="281"/>
      <c r="GJ137" s="281"/>
      <c r="GK137" s="281"/>
      <c r="GL137" s="281"/>
      <c r="GM137" s="281"/>
      <c r="GN137" s="281"/>
      <c r="GO137" s="281"/>
      <c r="GP137" s="281"/>
      <c r="GQ137" s="281"/>
      <c r="GR137" s="281"/>
      <c r="GS137" s="281"/>
      <c r="GT137" s="281"/>
      <c r="GU137" s="281"/>
      <c r="GV137" s="281"/>
      <c r="GW137" s="281"/>
      <c r="GX137" s="281"/>
      <c r="GY137" s="281"/>
      <c r="GZ137" s="281"/>
      <c r="HA137" s="281"/>
      <c r="HB137" s="281"/>
      <c r="HC137" s="281"/>
      <c r="HD137" s="281"/>
      <c r="HE137" s="281"/>
      <c r="HF137" s="281"/>
      <c r="HG137" s="281"/>
      <c r="HH137" s="281"/>
      <c r="HI137" s="281"/>
      <c r="HJ137" s="281"/>
      <c r="HK137" s="281"/>
      <c r="HL137" s="281"/>
      <c r="HM137" s="281"/>
      <c r="HN137" s="281"/>
      <c r="HO137" s="281"/>
      <c r="HP137" s="281"/>
      <c r="HQ137" s="281"/>
      <c r="HR137" s="281"/>
      <c r="HS137" s="281"/>
      <c r="HT137" s="281"/>
      <c r="HU137" s="281"/>
      <c r="HV137" s="281"/>
      <c r="HW137" s="281"/>
      <c r="HX137" s="281"/>
      <c r="HY137" s="281"/>
      <c r="HZ137" s="281"/>
      <c r="IA137" s="281"/>
      <c r="IB137" s="281"/>
      <c r="IC137" s="281"/>
      <c r="ID137" s="281"/>
      <c r="IE137" s="281"/>
      <c r="IF137" s="281"/>
      <c r="IG137" s="281"/>
      <c r="IH137" s="281"/>
      <c r="II137" s="281"/>
      <c r="IJ137" s="281"/>
      <c r="IK137" s="281"/>
      <c r="IL137" s="281"/>
      <c r="IM137" s="281"/>
      <c r="IN137" s="281"/>
      <c r="IO137" s="281"/>
      <c r="IP137" s="281"/>
      <c r="IQ137" s="281"/>
      <c r="IR137" s="281"/>
      <c r="IS137" s="281"/>
      <c r="IT137" s="281"/>
      <c r="IU137" s="281"/>
      <c r="IV137" s="281"/>
    </row>
    <row r="138" spans="1:256" ht="17.25">
      <c r="A138" s="290" t="s">
        <v>359</v>
      </c>
      <c r="B138" s="298">
        <v>446251.65</v>
      </c>
      <c r="C138" s="298">
        <v>430006.6</v>
      </c>
      <c r="D138" s="288"/>
      <c r="E138" s="288"/>
      <c r="F138" s="289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/>
      <c r="CJ138" s="281"/>
      <c r="CK138" s="281"/>
      <c r="CL138" s="281"/>
      <c r="CM138" s="281"/>
      <c r="CN138" s="281"/>
      <c r="CO138" s="281"/>
      <c r="CP138" s="281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1"/>
      <c r="DP138" s="281"/>
      <c r="DQ138" s="281"/>
      <c r="DR138" s="281"/>
      <c r="DS138" s="281"/>
      <c r="DT138" s="281"/>
      <c r="DU138" s="281"/>
      <c r="DV138" s="281"/>
      <c r="DW138" s="281"/>
      <c r="DX138" s="281"/>
      <c r="DY138" s="281"/>
      <c r="DZ138" s="281"/>
      <c r="EA138" s="281"/>
      <c r="EB138" s="281"/>
      <c r="EC138" s="281"/>
      <c r="ED138" s="281"/>
      <c r="EE138" s="281"/>
      <c r="EF138" s="281"/>
      <c r="EG138" s="281"/>
      <c r="EH138" s="281"/>
      <c r="EI138" s="281"/>
      <c r="EJ138" s="281"/>
      <c r="EK138" s="281"/>
      <c r="EL138" s="281"/>
      <c r="EM138" s="281"/>
      <c r="EN138" s="281"/>
      <c r="EO138" s="281"/>
      <c r="EP138" s="281"/>
      <c r="EQ138" s="281"/>
      <c r="ER138" s="281"/>
      <c r="ES138" s="281"/>
      <c r="ET138" s="281"/>
      <c r="EU138" s="281"/>
      <c r="EV138" s="281"/>
      <c r="EW138" s="281"/>
      <c r="EX138" s="281"/>
      <c r="EY138" s="281"/>
      <c r="EZ138" s="281"/>
      <c r="FA138" s="281"/>
      <c r="FB138" s="281"/>
      <c r="FC138" s="281"/>
      <c r="FD138" s="281"/>
      <c r="FE138" s="281"/>
      <c r="FF138" s="281"/>
      <c r="FG138" s="281"/>
      <c r="FH138" s="281"/>
      <c r="FI138" s="281"/>
      <c r="FJ138" s="281"/>
      <c r="FK138" s="281"/>
      <c r="FL138" s="281"/>
      <c r="FM138" s="281"/>
      <c r="FN138" s="281"/>
      <c r="FO138" s="281"/>
      <c r="FP138" s="281"/>
      <c r="FQ138" s="281"/>
      <c r="FR138" s="281"/>
      <c r="FS138" s="281"/>
      <c r="FT138" s="281"/>
      <c r="FU138" s="281"/>
      <c r="FV138" s="281"/>
      <c r="FW138" s="281"/>
      <c r="FX138" s="281"/>
      <c r="FY138" s="281"/>
      <c r="FZ138" s="281"/>
      <c r="GA138" s="281"/>
      <c r="GB138" s="281"/>
      <c r="GC138" s="281"/>
      <c r="GD138" s="281"/>
      <c r="GE138" s="281"/>
      <c r="GF138" s="281"/>
      <c r="GG138" s="281"/>
      <c r="GH138" s="281"/>
      <c r="GI138" s="281"/>
      <c r="GJ138" s="281"/>
      <c r="GK138" s="281"/>
      <c r="GL138" s="281"/>
      <c r="GM138" s="281"/>
      <c r="GN138" s="281"/>
      <c r="GO138" s="281"/>
      <c r="GP138" s="281"/>
      <c r="GQ138" s="281"/>
      <c r="GR138" s="281"/>
      <c r="GS138" s="281"/>
      <c r="GT138" s="281"/>
      <c r="GU138" s="281"/>
      <c r="GV138" s="281"/>
      <c r="GW138" s="281"/>
      <c r="GX138" s="281"/>
      <c r="GY138" s="281"/>
      <c r="GZ138" s="281"/>
      <c r="HA138" s="281"/>
      <c r="HB138" s="281"/>
      <c r="HC138" s="281"/>
      <c r="HD138" s="281"/>
      <c r="HE138" s="281"/>
      <c r="HF138" s="281"/>
      <c r="HG138" s="281"/>
      <c r="HH138" s="281"/>
      <c r="HI138" s="281"/>
      <c r="HJ138" s="281"/>
      <c r="HK138" s="281"/>
      <c r="HL138" s="281"/>
      <c r="HM138" s="281"/>
      <c r="HN138" s="281"/>
      <c r="HO138" s="281"/>
      <c r="HP138" s="281"/>
      <c r="HQ138" s="281"/>
      <c r="HR138" s="281"/>
      <c r="HS138" s="281"/>
      <c r="HT138" s="281"/>
      <c r="HU138" s="281"/>
      <c r="HV138" s="281"/>
      <c r="HW138" s="281"/>
      <c r="HX138" s="281"/>
      <c r="HY138" s="281"/>
      <c r="HZ138" s="281"/>
      <c r="IA138" s="281"/>
      <c r="IB138" s="281"/>
      <c r="IC138" s="281"/>
      <c r="ID138" s="281"/>
      <c r="IE138" s="281"/>
      <c r="IF138" s="281"/>
      <c r="IG138" s="281"/>
      <c r="IH138" s="281"/>
      <c r="II138" s="281"/>
      <c r="IJ138" s="281"/>
      <c r="IK138" s="281"/>
      <c r="IL138" s="281"/>
      <c r="IM138" s="281"/>
      <c r="IN138" s="281"/>
      <c r="IO138" s="281"/>
      <c r="IP138" s="281"/>
      <c r="IQ138" s="281"/>
      <c r="IR138" s="281"/>
      <c r="IS138" s="281"/>
      <c r="IT138" s="281"/>
      <c r="IU138" s="281"/>
      <c r="IV138" s="281"/>
    </row>
    <row r="139" spans="1:256" ht="17.25">
      <c r="A139" s="290" t="s">
        <v>360</v>
      </c>
      <c r="B139" s="298">
        <v>4600</v>
      </c>
      <c r="C139" s="298">
        <v>5150</v>
      </c>
      <c r="D139" s="288"/>
      <c r="E139" s="288"/>
      <c r="F139" s="289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/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1"/>
      <c r="CL139" s="281"/>
      <c r="CM139" s="281"/>
      <c r="CN139" s="281"/>
      <c r="CO139" s="281"/>
      <c r="CP139" s="281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1"/>
      <c r="DQ139" s="281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  <c r="EC139" s="281"/>
      <c r="ED139" s="281"/>
      <c r="EE139" s="281"/>
      <c r="EF139" s="281"/>
      <c r="EG139" s="281"/>
      <c r="EH139" s="281"/>
      <c r="EI139" s="281"/>
      <c r="EJ139" s="281"/>
      <c r="EK139" s="281"/>
      <c r="EL139" s="281"/>
      <c r="EM139" s="281"/>
      <c r="EN139" s="281"/>
      <c r="EO139" s="281"/>
      <c r="EP139" s="281"/>
      <c r="EQ139" s="281"/>
      <c r="ER139" s="281"/>
      <c r="ES139" s="281"/>
      <c r="ET139" s="281"/>
      <c r="EU139" s="281"/>
      <c r="EV139" s="281"/>
      <c r="EW139" s="281"/>
      <c r="EX139" s="281"/>
      <c r="EY139" s="281"/>
      <c r="EZ139" s="281"/>
      <c r="FA139" s="281"/>
      <c r="FB139" s="281"/>
      <c r="FC139" s="281"/>
      <c r="FD139" s="281"/>
      <c r="FE139" s="281"/>
      <c r="FF139" s="281"/>
      <c r="FG139" s="281"/>
      <c r="FH139" s="281"/>
      <c r="FI139" s="281"/>
      <c r="FJ139" s="281"/>
      <c r="FK139" s="281"/>
      <c r="FL139" s="281"/>
      <c r="FM139" s="281"/>
      <c r="FN139" s="281"/>
      <c r="FO139" s="281"/>
      <c r="FP139" s="281"/>
      <c r="FQ139" s="281"/>
      <c r="FR139" s="281"/>
      <c r="FS139" s="281"/>
      <c r="FT139" s="281"/>
      <c r="FU139" s="281"/>
      <c r="FV139" s="281"/>
      <c r="FW139" s="281"/>
      <c r="FX139" s="281"/>
      <c r="FY139" s="281"/>
      <c r="FZ139" s="281"/>
      <c r="GA139" s="281"/>
      <c r="GB139" s="281"/>
      <c r="GC139" s="281"/>
      <c r="GD139" s="281"/>
      <c r="GE139" s="281"/>
      <c r="GF139" s="281"/>
      <c r="GG139" s="281"/>
      <c r="GH139" s="281"/>
      <c r="GI139" s="281"/>
      <c r="GJ139" s="281"/>
      <c r="GK139" s="281"/>
      <c r="GL139" s="281"/>
      <c r="GM139" s="281"/>
      <c r="GN139" s="281"/>
      <c r="GO139" s="281"/>
      <c r="GP139" s="281"/>
      <c r="GQ139" s="281"/>
      <c r="GR139" s="281"/>
      <c r="GS139" s="281"/>
      <c r="GT139" s="281"/>
      <c r="GU139" s="281"/>
      <c r="GV139" s="281"/>
      <c r="GW139" s="281"/>
      <c r="GX139" s="281"/>
      <c r="GY139" s="281"/>
      <c r="GZ139" s="281"/>
      <c r="HA139" s="281"/>
      <c r="HB139" s="281"/>
      <c r="HC139" s="281"/>
      <c r="HD139" s="281"/>
      <c r="HE139" s="281"/>
      <c r="HF139" s="281"/>
      <c r="HG139" s="281"/>
      <c r="HH139" s="281"/>
      <c r="HI139" s="281"/>
      <c r="HJ139" s="281"/>
      <c r="HK139" s="281"/>
      <c r="HL139" s="281"/>
      <c r="HM139" s="281"/>
      <c r="HN139" s="281"/>
      <c r="HO139" s="281"/>
      <c r="HP139" s="281"/>
      <c r="HQ139" s="281"/>
      <c r="HR139" s="281"/>
      <c r="HS139" s="281"/>
      <c r="HT139" s="281"/>
      <c r="HU139" s="281"/>
      <c r="HV139" s="281"/>
      <c r="HW139" s="281"/>
      <c r="HX139" s="281"/>
      <c r="HY139" s="281"/>
      <c r="HZ139" s="281"/>
      <c r="IA139" s="281"/>
      <c r="IB139" s="281"/>
      <c r="IC139" s="281"/>
      <c r="ID139" s="281"/>
      <c r="IE139" s="281"/>
      <c r="IF139" s="281"/>
      <c r="IG139" s="281"/>
      <c r="IH139" s="281"/>
      <c r="II139" s="281"/>
      <c r="IJ139" s="281"/>
      <c r="IK139" s="281"/>
      <c r="IL139" s="281"/>
      <c r="IM139" s="281"/>
      <c r="IN139" s="281"/>
      <c r="IO139" s="281"/>
      <c r="IP139" s="281"/>
      <c r="IQ139" s="281"/>
      <c r="IR139" s="281"/>
      <c r="IS139" s="281"/>
      <c r="IT139" s="281"/>
      <c r="IU139" s="281"/>
      <c r="IV139" s="281"/>
    </row>
    <row r="140" spans="1:256" ht="17.25">
      <c r="A140" s="290" t="s">
        <v>361</v>
      </c>
      <c r="B140" s="298">
        <v>8079</v>
      </c>
      <c r="C140" s="298">
        <v>5410</v>
      </c>
      <c r="D140" s="288"/>
      <c r="E140" s="288"/>
      <c r="F140" s="289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1"/>
      <c r="CL140" s="281"/>
      <c r="CM140" s="281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1"/>
      <c r="DQ140" s="281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  <c r="EC140" s="281"/>
      <c r="ED140" s="281"/>
      <c r="EE140" s="281"/>
      <c r="EF140" s="281"/>
      <c r="EG140" s="281"/>
      <c r="EH140" s="281"/>
      <c r="EI140" s="281"/>
      <c r="EJ140" s="281"/>
      <c r="EK140" s="281"/>
      <c r="EL140" s="281"/>
      <c r="EM140" s="281"/>
      <c r="EN140" s="281"/>
      <c r="EO140" s="281"/>
      <c r="EP140" s="281"/>
      <c r="EQ140" s="281"/>
      <c r="ER140" s="281"/>
      <c r="ES140" s="281"/>
      <c r="ET140" s="281"/>
      <c r="EU140" s="281"/>
      <c r="EV140" s="281"/>
      <c r="EW140" s="281"/>
      <c r="EX140" s="281"/>
      <c r="EY140" s="281"/>
      <c r="EZ140" s="281"/>
      <c r="FA140" s="281"/>
      <c r="FB140" s="281"/>
      <c r="FC140" s="281"/>
      <c r="FD140" s="281"/>
      <c r="FE140" s="281"/>
      <c r="FF140" s="281"/>
      <c r="FG140" s="281"/>
      <c r="FH140" s="281"/>
      <c r="FI140" s="281"/>
      <c r="FJ140" s="281"/>
      <c r="FK140" s="281"/>
      <c r="FL140" s="281"/>
      <c r="FM140" s="281"/>
      <c r="FN140" s="281"/>
      <c r="FO140" s="281"/>
      <c r="FP140" s="281"/>
      <c r="FQ140" s="281"/>
      <c r="FR140" s="281"/>
      <c r="FS140" s="281"/>
      <c r="FT140" s="281"/>
      <c r="FU140" s="281"/>
      <c r="FV140" s="281"/>
      <c r="FW140" s="281"/>
      <c r="FX140" s="281"/>
      <c r="FY140" s="281"/>
      <c r="FZ140" s="281"/>
      <c r="GA140" s="281"/>
      <c r="GB140" s="281"/>
      <c r="GC140" s="281"/>
      <c r="GD140" s="281"/>
      <c r="GE140" s="281"/>
      <c r="GF140" s="281"/>
      <c r="GG140" s="281"/>
      <c r="GH140" s="281"/>
      <c r="GI140" s="281"/>
      <c r="GJ140" s="281"/>
      <c r="GK140" s="281"/>
      <c r="GL140" s="281"/>
      <c r="GM140" s="281"/>
      <c r="GN140" s="281"/>
      <c r="GO140" s="281"/>
      <c r="GP140" s="281"/>
      <c r="GQ140" s="281"/>
      <c r="GR140" s="281"/>
      <c r="GS140" s="281"/>
      <c r="GT140" s="281"/>
      <c r="GU140" s="281"/>
      <c r="GV140" s="281"/>
      <c r="GW140" s="281"/>
      <c r="GX140" s="281"/>
      <c r="GY140" s="281"/>
      <c r="GZ140" s="281"/>
      <c r="HA140" s="281"/>
      <c r="HB140" s="281"/>
      <c r="HC140" s="281"/>
      <c r="HD140" s="281"/>
      <c r="HE140" s="281"/>
      <c r="HF140" s="281"/>
      <c r="HG140" s="281"/>
      <c r="HH140" s="281"/>
      <c r="HI140" s="281"/>
      <c r="HJ140" s="281"/>
      <c r="HK140" s="281"/>
      <c r="HL140" s="281"/>
      <c r="HM140" s="281"/>
      <c r="HN140" s="281"/>
      <c r="HO140" s="281"/>
      <c r="HP140" s="281"/>
      <c r="HQ140" s="281"/>
      <c r="HR140" s="281"/>
      <c r="HS140" s="281"/>
      <c r="HT140" s="281"/>
      <c r="HU140" s="281"/>
      <c r="HV140" s="281"/>
      <c r="HW140" s="281"/>
      <c r="HX140" s="281"/>
      <c r="HY140" s="281"/>
      <c r="HZ140" s="281"/>
      <c r="IA140" s="281"/>
      <c r="IB140" s="281"/>
      <c r="IC140" s="281"/>
      <c r="ID140" s="281"/>
      <c r="IE140" s="281"/>
      <c r="IF140" s="281"/>
      <c r="IG140" s="281"/>
      <c r="IH140" s="281"/>
      <c r="II140" s="281"/>
      <c r="IJ140" s="281"/>
      <c r="IK140" s="281"/>
      <c r="IL140" s="281"/>
      <c r="IM140" s="281"/>
      <c r="IN140" s="281"/>
      <c r="IO140" s="281"/>
      <c r="IP140" s="281"/>
      <c r="IQ140" s="281"/>
      <c r="IR140" s="281"/>
      <c r="IS140" s="281"/>
      <c r="IT140" s="281"/>
      <c r="IU140" s="281"/>
      <c r="IV140" s="281"/>
    </row>
    <row r="141" spans="1:256" ht="17.25">
      <c r="A141" s="290" t="s">
        <v>362</v>
      </c>
      <c r="B141" s="298">
        <v>0</v>
      </c>
      <c r="C141" s="298">
        <v>0</v>
      </c>
      <c r="D141" s="288"/>
      <c r="E141" s="288"/>
      <c r="F141" s="289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81"/>
      <c r="BJ141" s="281"/>
      <c r="BK141" s="281"/>
      <c r="BL141" s="281"/>
      <c r="BM141" s="281"/>
      <c r="BN141" s="281"/>
      <c r="BO141" s="281"/>
      <c r="BP141" s="281"/>
      <c r="BQ141" s="281"/>
      <c r="BR141" s="281"/>
      <c r="BS141" s="281"/>
      <c r="BT141" s="281"/>
      <c r="BU141" s="281"/>
      <c r="BV141" s="281"/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/>
      <c r="CJ141" s="281"/>
      <c r="CK141" s="281"/>
      <c r="CL141" s="281"/>
      <c r="CM141" s="281"/>
      <c r="CN141" s="281"/>
      <c r="CO141" s="281"/>
      <c r="CP141" s="281"/>
      <c r="CQ141" s="281"/>
      <c r="CR141" s="281"/>
      <c r="CS141" s="281"/>
      <c r="CT141" s="281"/>
      <c r="CU141" s="281"/>
      <c r="CV141" s="281"/>
      <c r="CW141" s="281"/>
      <c r="CX141" s="281"/>
      <c r="CY141" s="281"/>
      <c r="CZ141" s="281"/>
      <c r="DA141" s="281"/>
      <c r="DB141" s="281"/>
      <c r="DC141" s="281"/>
      <c r="DD141" s="281"/>
      <c r="DE141" s="281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1"/>
      <c r="DP141" s="281"/>
      <c r="DQ141" s="281"/>
      <c r="DR141" s="281"/>
      <c r="DS141" s="281"/>
      <c r="DT141" s="281"/>
      <c r="DU141" s="281"/>
      <c r="DV141" s="281"/>
      <c r="DW141" s="281"/>
      <c r="DX141" s="281"/>
      <c r="DY141" s="281"/>
      <c r="DZ141" s="281"/>
      <c r="EA141" s="281"/>
      <c r="EB141" s="281"/>
      <c r="EC141" s="281"/>
      <c r="ED141" s="281"/>
      <c r="EE141" s="281"/>
      <c r="EF141" s="281"/>
      <c r="EG141" s="281"/>
      <c r="EH141" s="281"/>
      <c r="EI141" s="281"/>
      <c r="EJ141" s="281"/>
      <c r="EK141" s="281"/>
      <c r="EL141" s="281"/>
      <c r="EM141" s="281"/>
      <c r="EN141" s="281"/>
      <c r="EO141" s="281"/>
      <c r="EP141" s="281"/>
      <c r="EQ141" s="281"/>
      <c r="ER141" s="281"/>
      <c r="ES141" s="281"/>
      <c r="ET141" s="281"/>
      <c r="EU141" s="281"/>
      <c r="EV141" s="281"/>
      <c r="EW141" s="281"/>
      <c r="EX141" s="281"/>
      <c r="EY141" s="281"/>
      <c r="EZ141" s="281"/>
      <c r="FA141" s="281"/>
      <c r="FB141" s="281"/>
      <c r="FC141" s="281"/>
      <c r="FD141" s="281"/>
      <c r="FE141" s="281"/>
      <c r="FF141" s="281"/>
      <c r="FG141" s="281"/>
      <c r="FH141" s="281"/>
      <c r="FI141" s="281"/>
      <c r="FJ141" s="281"/>
      <c r="FK141" s="281"/>
      <c r="FL141" s="281"/>
      <c r="FM141" s="281"/>
      <c r="FN141" s="281"/>
      <c r="FO141" s="281"/>
      <c r="FP141" s="281"/>
      <c r="FQ141" s="281"/>
      <c r="FR141" s="281"/>
      <c r="FS141" s="281"/>
      <c r="FT141" s="281"/>
      <c r="FU141" s="281"/>
      <c r="FV141" s="281"/>
      <c r="FW141" s="281"/>
      <c r="FX141" s="281"/>
      <c r="FY141" s="281"/>
      <c r="FZ141" s="281"/>
      <c r="GA141" s="281"/>
      <c r="GB141" s="281"/>
      <c r="GC141" s="281"/>
      <c r="GD141" s="281"/>
      <c r="GE141" s="281"/>
      <c r="GF141" s="281"/>
      <c r="GG141" s="281"/>
      <c r="GH141" s="281"/>
      <c r="GI141" s="281"/>
      <c r="GJ141" s="281"/>
      <c r="GK141" s="281"/>
      <c r="GL141" s="281"/>
      <c r="GM141" s="281"/>
      <c r="GN141" s="281"/>
      <c r="GO141" s="281"/>
      <c r="GP141" s="281"/>
      <c r="GQ141" s="281"/>
      <c r="GR141" s="281"/>
      <c r="GS141" s="281"/>
      <c r="GT141" s="281"/>
      <c r="GU141" s="281"/>
      <c r="GV141" s="281"/>
      <c r="GW141" s="281"/>
      <c r="GX141" s="281"/>
      <c r="GY141" s="281"/>
      <c r="GZ141" s="281"/>
      <c r="HA141" s="281"/>
      <c r="HB141" s="281"/>
      <c r="HC141" s="281"/>
      <c r="HD141" s="281"/>
      <c r="HE141" s="281"/>
      <c r="HF141" s="281"/>
      <c r="HG141" s="281"/>
      <c r="HH141" s="281"/>
      <c r="HI141" s="281"/>
      <c r="HJ141" s="281"/>
      <c r="HK141" s="281"/>
      <c r="HL141" s="281"/>
      <c r="HM141" s="281"/>
      <c r="HN141" s="281"/>
      <c r="HO141" s="281"/>
      <c r="HP141" s="281"/>
      <c r="HQ141" s="281"/>
      <c r="HR141" s="281"/>
      <c r="HS141" s="281"/>
      <c r="HT141" s="281"/>
      <c r="HU141" s="281"/>
      <c r="HV141" s="281"/>
      <c r="HW141" s="281"/>
      <c r="HX141" s="281"/>
      <c r="HY141" s="281"/>
      <c r="HZ141" s="281"/>
      <c r="IA141" s="281"/>
      <c r="IB141" s="281"/>
      <c r="IC141" s="281"/>
      <c r="ID141" s="281"/>
      <c r="IE141" s="281"/>
      <c r="IF141" s="281"/>
      <c r="IG141" s="281"/>
      <c r="IH141" s="281"/>
      <c r="II141" s="281"/>
      <c r="IJ141" s="281"/>
      <c r="IK141" s="281"/>
      <c r="IL141" s="281"/>
      <c r="IM141" s="281"/>
      <c r="IN141" s="281"/>
      <c r="IO141" s="281"/>
      <c r="IP141" s="281"/>
      <c r="IQ141" s="281"/>
      <c r="IR141" s="281"/>
      <c r="IS141" s="281"/>
      <c r="IT141" s="281"/>
      <c r="IU141" s="281"/>
      <c r="IV141" s="281"/>
    </row>
    <row r="142" spans="1:256" ht="17.25">
      <c r="A142" s="290" t="s">
        <v>363</v>
      </c>
      <c r="B142" s="298">
        <v>0</v>
      </c>
      <c r="C142" s="298">
        <v>0</v>
      </c>
      <c r="D142" s="288"/>
      <c r="E142" s="288"/>
      <c r="F142" s="289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/>
      <c r="CJ142" s="281"/>
      <c r="CK142" s="281"/>
      <c r="CL142" s="281"/>
      <c r="CM142" s="281"/>
      <c r="CN142" s="281"/>
      <c r="CO142" s="281"/>
      <c r="CP142" s="281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  <c r="EC142" s="281"/>
      <c r="ED142" s="281"/>
      <c r="EE142" s="281"/>
      <c r="EF142" s="281"/>
      <c r="EG142" s="281"/>
      <c r="EH142" s="281"/>
      <c r="EI142" s="281"/>
      <c r="EJ142" s="281"/>
      <c r="EK142" s="281"/>
      <c r="EL142" s="281"/>
      <c r="EM142" s="281"/>
      <c r="EN142" s="281"/>
      <c r="EO142" s="281"/>
      <c r="EP142" s="281"/>
      <c r="EQ142" s="281"/>
      <c r="ER142" s="281"/>
      <c r="ES142" s="281"/>
      <c r="ET142" s="281"/>
      <c r="EU142" s="281"/>
      <c r="EV142" s="281"/>
      <c r="EW142" s="281"/>
      <c r="EX142" s="281"/>
      <c r="EY142" s="281"/>
      <c r="EZ142" s="281"/>
      <c r="FA142" s="281"/>
      <c r="FB142" s="281"/>
      <c r="FC142" s="281"/>
      <c r="FD142" s="281"/>
      <c r="FE142" s="281"/>
      <c r="FF142" s="281"/>
      <c r="FG142" s="281"/>
      <c r="FH142" s="281"/>
      <c r="FI142" s="281"/>
      <c r="FJ142" s="281"/>
      <c r="FK142" s="281"/>
      <c r="FL142" s="281"/>
      <c r="FM142" s="281"/>
      <c r="FN142" s="281"/>
      <c r="FO142" s="281"/>
      <c r="FP142" s="281"/>
      <c r="FQ142" s="281"/>
      <c r="FR142" s="281"/>
      <c r="FS142" s="281"/>
      <c r="FT142" s="281"/>
      <c r="FU142" s="281"/>
      <c r="FV142" s="281"/>
      <c r="FW142" s="281"/>
      <c r="FX142" s="281"/>
      <c r="FY142" s="281"/>
      <c r="FZ142" s="281"/>
      <c r="GA142" s="281"/>
      <c r="GB142" s="281"/>
      <c r="GC142" s="281"/>
      <c r="GD142" s="281"/>
      <c r="GE142" s="281"/>
      <c r="GF142" s="281"/>
      <c r="GG142" s="281"/>
      <c r="GH142" s="281"/>
      <c r="GI142" s="281"/>
      <c r="GJ142" s="281"/>
      <c r="GK142" s="281"/>
      <c r="GL142" s="281"/>
      <c r="GM142" s="281"/>
      <c r="GN142" s="281"/>
      <c r="GO142" s="281"/>
      <c r="GP142" s="281"/>
      <c r="GQ142" s="281"/>
      <c r="GR142" s="281"/>
      <c r="GS142" s="281"/>
      <c r="GT142" s="281"/>
      <c r="GU142" s="281"/>
      <c r="GV142" s="281"/>
      <c r="GW142" s="281"/>
      <c r="GX142" s="281"/>
      <c r="GY142" s="281"/>
      <c r="GZ142" s="281"/>
      <c r="HA142" s="281"/>
      <c r="HB142" s="281"/>
      <c r="HC142" s="281"/>
      <c r="HD142" s="281"/>
      <c r="HE142" s="281"/>
      <c r="HF142" s="281"/>
      <c r="HG142" s="281"/>
      <c r="HH142" s="281"/>
      <c r="HI142" s="281"/>
      <c r="HJ142" s="281"/>
      <c r="HK142" s="281"/>
      <c r="HL142" s="281"/>
      <c r="HM142" s="281"/>
      <c r="HN142" s="281"/>
      <c r="HO142" s="281"/>
      <c r="HP142" s="281"/>
      <c r="HQ142" s="281"/>
      <c r="HR142" s="281"/>
      <c r="HS142" s="281"/>
      <c r="HT142" s="281"/>
      <c r="HU142" s="281"/>
      <c r="HV142" s="281"/>
      <c r="HW142" s="281"/>
      <c r="HX142" s="281"/>
      <c r="HY142" s="281"/>
      <c r="HZ142" s="281"/>
      <c r="IA142" s="281"/>
      <c r="IB142" s="281"/>
      <c r="IC142" s="281"/>
      <c r="ID142" s="281"/>
      <c r="IE142" s="281"/>
      <c r="IF142" s="281"/>
      <c r="IG142" s="281"/>
      <c r="IH142" s="281"/>
      <c r="II142" s="281"/>
      <c r="IJ142" s="281"/>
      <c r="IK142" s="281"/>
      <c r="IL142" s="281"/>
      <c r="IM142" s="281"/>
      <c r="IN142" s="281"/>
      <c r="IO142" s="281"/>
      <c r="IP142" s="281"/>
      <c r="IQ142" s="281"/>
      <c r="IR142" s="281"/>
      <c r="IS142" s="281"/>
      <c r="IT142" s="281"/>
      <c r="IU142" s="281"/>
      <c r="IV142" s="281"/>
    </row>
    <row r="143" spans="1:256" ht="17.25">
      <c r="A143" s="290" t="s">
        <v>364</v>
      </c>
      <c r="B143" s="298">
        <v>0</v>
      </c>
      <c r="C143" s="298">
        <v>0</v>
      </c>
      <c r="D143" s="288"/>
      <c r="E143" s="288"/>
      <c r="F143" s="289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  <c r="BC143" s="281"/>
      <c r="BD143" s="281"/>
      <c r="BE143" s="281"/>
      <c r="BF143" s="281"/>
      <c r="BG143" s="281"/>
      <c r="BH143" s="281"/>
      <c r="BI143" s="281"/>
      <c r="BJ143" s="281"/>
      <c r="BK143" s="281"/>
      <c r="BL143" s="281"/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1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1"/>
      <c r="DQ143" s="281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  <c r="EC143" s="281"/>
      <c r="ED143" s="281"/>
      <c r="EE143" s="281"/>
      <c r="EF143" s="281"/>
      <c r="EG143" s="281"/>
      <c r="EH143" s="281"/>
      <c r="EI143" s="281"/>
      <c r="EJ143" s="281"/>
      <c r="EK143" s="281"/>
      <c r="EL143" s="281"/>
      <c r="EM143" s="281"/>
      <c r="EN143" s="281"/>
      <c r="EO143" s="281"/>
      <c r="EP143" s="281"/>
      <c r="EQ143" s="281"/>
      <c r="ER143" s="281"/>
      <c r="ES143" s="281"/>
      <c r="ET143" s="281"/>
      <c r="EU143" s="281"/>
      <c r="EV143" s="281"/>
      <c r="EW143" s="281"/>
      <c r="EX143" s="281"/>
      <c r="EY143" s="281"/>
      <c r="EZ143" s="281"/>
      <c r="FA143" s="281"/>
      <c r="FB143" s="281"/>
      <c r="FC143" s="281"/>
      <c r="FD143" s="281"/>
      <c r="FE143" s="281"/>
      <c r="FF143" s="281"/>
      <c r="FG143" s="281"/>
      <c r="FH143" s="281"/>
      <c r="FI143" s="281"/>
      <c r="FJ143" s="281"/>
      <c r="FK143" s="281"/>
      <c r="FL143" s="281"/>
      <c r="FM143" s="281"/>
      <c r="FN143" s="281"/>
      <c r="FO143" s="281"/>
      <c r="FP143" s="281"/>
      <c r="FQ143" s="281"/>
      <c r="FR143" s="281"/>
      <c r="FS143" s="281"/>
      <c r="FT143" s="281"/>
      <c r="FU143" s="281"/>
      <c r="FV143" s="281"/>
      <c r="FW143" s="281"/>
      <c r="FX143" s="281"/>
      <c r="FY143" s="281"/>
      <c r="FZ143" s="281"/>
      <c r="GA143" s="281"/>
      <c r="GB143" s="281"/>
      <c r="GC143" s="281"/>
      <c r="GD143" s="281"/>
      <c r="GE143" s="281"/>
      <c r="GF143" s="281"/>
      <c r="GG143" s="281"/>
      <c r="GH143" s="281"/>
      <c r="GI143" s="281"/>
      <c r="GJ143" s="281"/>
      <c r="GK143" s="281"/>
      <c r="GL143" s="281"/>
      <c r="GM143" s="281"/>
      <c r="GN143" s="281"/>
      <c r="GO143" s="281"/>
      <c r="GP143" s="281"/>
      <c r="GQ143" s="281"/>
      <c r="GR143" s="281"/>
      <c r="GS143" s="281"/>
      <c r="GT143" s="281"/>
      <c r="GU143" s="281"/>
      <c r="GV143" s="281"/>
      <c r="GW143" s="281"/>
      <c r="GX143" s="281"/>
      <c r="GY143" s="281"/>
      <c r="GZ143" s="281"/>
      <c r="HA143" s="281"/>
      <c r="HB143" s="281"/>
      <c r="HC143" s="281"/>
      <c r="HD143" s="281"/>
      <c r="HE143" s="281"/>
      <c r="HF143" s="281"/>
      <c r="HG143" s="281"/>
      <c r="HH143" s="281"/>
      <c r="HI143" s="281"/>
      <c r="HJ143" s="281"/>
      <c r="HK143" s="281"/>
      <c r="HL143" s="281"/>
      <c r="HM143" s="281"/>
      <c r="HN143" s="281"/>
      <c r="HO143" s="281"/>
      <c r="HP143" s="281"/>
      <c r="HQ143" s="281"/>
      <c r="HR143" s="281"/>
      <c r="HS143" s="281"/>
      <c r="HT143" s="281"/>
      <c r="HU143" s="281"/>
      <c r="HV143" s="281"/>
      <c r="HW143" s="281"/>
      <c r="HX143" s="281"/>
      <c r="HY143" s="281"/>
      <c r="HZ143" s="281"/>
      <c r="IA143" s="281"/>
      <c r="IB143" s="281"/>
      <c r="IC143" s="281"/>
      <c r="ID143" s="281"/>
      <c r="IE143" s="281"/>
      <c r="IF143" s="281"/>
      <c r="IG143" s="281"/>
      <c r="IH143" s="281"/>
      <c r="II143" s="281"/>
      <c r="IJ143" s="281"/>
      <c r="IK143" s="281"/>
      <c r="IL143" s="281"/>
      <c r="IM143" s="281"/>
      <c r="IN143" s="281"/>
      <c r="IO143" s="281"/>
      <c r="IP143" s="281"/>
      <c r="IQ143" s="281"/>
      <c r="IR143" s="281"/>
      <c r="IS143" s="281"/>
      <c r="IT143" s="281"/>
      <c r="IU143" s="281"/>
      <c r="IV143" s="281"/>
    </row>
    <row r="144" spans="1:256" ht="17.25">
      <c r="A144" s="290" t="s">
        <v>365</v>
      </c>
      <c r="B144" s="298">
        <v>0</v>
      </c>
      <c r="C144" s="298">
        <v>2.94</v>
      </c>
      <c r="D144" s="288"/>
      <c r="E144" s="288"/>
      <c r="F144" s="289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/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1"/>
      <c r="CC144" s="281"/>
      <c r="CD144" s="281"/>
      <c r="CE144" s="281"/>
      <c r="CF144" s="281"/>
      <c r="CG144" s="281"/>
      <c r="CH144" s="281"/>
      <c r="CI144" s="281"/>
      <c r="CJ144" s="281"/>
      <c r="CK144" s="281"/>
      <c r="CL144" s="281"/>
      <c r="CM144" s="281"/>
      <c r="CN144" s="281"/>
      <c r="CO144" s="281"/>
      <c r="CP144" s="281"/>
      <c r="CQ144" s="281"/>
      <c r="CR144" s="281"/>
      <c r="CS144" s="281"/>
      <c r="CT144" s="281"/>
      <c r="CU144" s="281"/>
      <c r="CV144" s="281"/>
      <c r="CW144" s="281"/>
      <c r="CX144" s="281"/>
      <c r="CY144" s="281"/>
      <c r="CZ144" s="281"/>
      <c r="DA144" s="281"/>
      <c r="DB144" s="281"/>
      <c r="DC144" s="281"/>
      <c r="DD144" s="281"/>
      <c r="DE144" s="281"/>
      <c r="DF144" s="281"/>
      <c r="DG144" s="281"/>
      <c r="DH144" s="281"/>
      <c r="DI144" s="281"/>
      <c r="DJ144" s="281"/>
      <c r="DK144" s="281"/>
      <c r="DL144" s="281"/>
      <c r="DM144" s="281"/>
      <c r="DN144" s="281"/>
      <c r="DO144" s="281"/>
      <c r="DP144" s="281"/>
      <c r="DQ144" s="281"/>
      <c r="DR144" s="281"/>
      <c r="DS144" s="281"/>
      <c r="DT144" s="281"/>
      <c r="DU144" s="281"/>
      <c r="DV144" s="281"/>
      <c r="DW144" s="281"/>
      <c r="DX144" s="281"/>
      <c r="DY144" s="281"/>
      <c r="DZ144" s="281"/>
      <c r="EA144" s="281"/>
      <c r="EB144" s="281"/>
      <c r="EC144" s="281"/>
      <c r="ED144" s="281"/>
      <c r="EE144" s="281"/>
      <c r="EF144" s="281"/>
      <c r="EG144" s="281"/>
      <c r="EH144" s="281"/>
      <c r="EI144" s="281"/>
      <c r="EJ144" s="281"/>
      <c r="EK144" s="281"/>
      <c r="EL144" s="281"/>
      <c r="EM144" s="281"/>
      <c r="EN144" s="281"/>
      <c r="EO144" s="281"/>
      <c r="EP144" s="281"/>
      <c r="EQ144" s="281"/>
      <c r="ER144" s="281"/>
      <c r="ES144" s="281"/>
      <c r="ET144" s="281"/>
      <c r="EU144" s="281"/>
      <c r="EV144" s="281"/>
      <c r="EW144" s="281"/>
      <c r="EX144" s="281"/>
      <c r="EY144" s="281"/>
      <c r="EZ144" s="281"/>
      <c r="FA144" s="281"/>
      <c r="FB144" s="281"/>
      <c r="FC144" s="281"/>
      <c r="FD144" s="281"/>
      <c r="FE144" s="281"/>
      <c r="FF144" s="281"/>
      <c r="FG144" s="281"/>
      <c r="FH144" s="281"/>
      <c r="FI144" s="281"/>
      <c r="FJ144" s="281"/>
      <c r="FK144" s="281"/>
      <c r="FL144" s="281"/>
      <c r="FM144" s="281"/>
      <c r="FN144" s="281"/>
      <c r="FO144" s="281"/>
      <c r="FP144" s="281"/>
      <c r="FQ144" s="281"/>
      <c r="FR144" s="281"/>
      <c r="FS144" s="281"/>
      <c r="FT144" s="281"/>
      <c r="FU144" s="281"/>
      <c r="FV144" s="281"/>
      <c r="FW144" s="281"/>
      <c r="FX144" s="281"/>
      <c r="FY144" s="281"/>
      <c r="FZ144" s="281"/>
      <c r="GA144" s="281"/>
      <c r="GB144" s="281"/>
      <c r="GC144" s="281"/>
      <c r="GD144" s="281"/>
      <c r="GE144" s="281"/>
      <c r="GF144" s="281"/>
      <c r="GG144" s="281"/>
      <c r="GH144" s="281"/>
      <c r="GI144" s="281"/>
      <c r="GJ144" s="281"/>
      <c r="GK144" s="281"/>
      <c r="GL144" s="281"/>
      <c r="GM144" s="281"/>
      <c r="GN144" s="281"/>
      <c r="GO144" s="281"/>
      <c r="GP144" s="281"/>
      <c r="GQ144" s="281"/>
      <c r="GR144" s="281"/>
      <c r="GS144" s="281"/>
      <c r="GT144" s="281"/>
      <c r="GU144" s="281"/>
      <c r="GV144" s="281"/>
      <c r="GW144" s="281"/>
      <c r="GX144" s="281"/>
      <c r="GY144" s="281"/>
      <c r="GZ144" s="281"/>
      <c r="HA144" s="281"/>
      <c r="HB144" s="281"/>
      <c r="HC144" s="281"/>
      <c r="HD144" s="281"/>
      <c r="HE144" s="281"/>
      <c r="HF144" s="281"/>
      <c r="HG144" s="281"/>
      <c r="HH144" s="281"/>
      <c r="HI144" s="281"/>
      <c r="HJ144" s="281"/>
      <c r="HK144" s="281"/>
      <c r="HL144" s="281"/>
      <c r="HM144" s="281"/>
      <c r="HN144" s="281"/>
      <c r="HO144" s="281"/>
      <c r="HP144" s="281"/>
      <c r="HQ144" s="281"/>
      <c r="HR144" s="281"/>
      <c r="HS144" s="281"/>
      <c r="HT144" s="281"/>
      <c r="HU144" s="281"/>
      <c r="HV144" s="281"/>
      <c r="HW144" s="281"/>
      <c r="HX144" s="281"/>
      <c r="HY144" s="281"/>
      <c r="HZ144" s="281"/>
      <c r="IA144" s="281"/>
      <c r="IB144" s="281"/>
      <c r="IC144" s="281"/>
      <c r="ID144" s="281"/>
      <c r="IE144" s="281"/>
      <c r="IF144" s="281"/>
      <c r="IG144" s="281"/>
      <c r="IH144" s="281"/>
      <c r="II144" s="281"/>
      <c r="IJ144" s="281"/>
      <c r="IK144" s="281"/>
      <c r="IL144" s="281"/>
      <c r="IM144" s="281"/>
      <c r="IN144" s="281"/>
      <c r="IO144" s="281"/>
      <c r="IP144" s="281"/>
      <c r="IQ144" s="281"/>
      <c r="IR144" s="281"/>
      <c r="IS144" s="281"/>
      <c r="IT144" s="281"/>
      <c r="IU144" s="281"/>
      <c r="IV144" s="281"/>
    </row>
    <row r="145" spans="1:256" ht="17.25">
      <c r="A145" s="290" t="s">
        <v>366</v>
      </c>
      <c r="B145" s="298">
        <v>0</v>
      </c>
      <c r="C145" s="298">
        <v>0</v>
      </c>
      <c r="D145" s="288"/>
      <c r="E145" s="288"/>
      <c r="F145" s="289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  <c r="AP145" s="281"/>
      <c r="AQ145" s="281"/>
      <c r="AR145" s="281"/>
      <c r="AS145" s="281"/>
      <c r="AT145" s="281"/>
      <c r="AU145" s="281"/>
      <c r="AV145" s="281"/>
      <c r="AW145" s="281"/>
      <c r="AX145" s="281"/>
      <c r="AY145" s="281"/>
      <c r="AZ145" s="281"/>
      <c r="BA145" s="281"/>
      <c r="BB145" s="281"/>
      <c r="BC145" s="281"/>
      <c r="BD145" s="281"/>
      <c r="BE145" s="281"/>
      <c r="BF145" s="281"/>
      <c r="BG145" s="281"/>
      <c r="BH145" s="281"/>
      <c r="BI145" s="281"/>
      <c r="BJ145" s="281"/>
      <c r="BK145" s="281"/>
      <c r="BL145" s="281"/>
      <c r="BM145" s="281"/>
      <c r="BN145" s="281"/>
      <c r="BO145" s="281"/>
      <c r="BP145" s="281"/>
      <c r="BQ145" s="281"/>
      <c r="BR145" s="281"/>
      <c r="BS145" s="281"/>
      <c r="BT145" s="281"/>
      <c r="BU145" s="281"/>
      <c r="BV145" s="281"/>
      <c r="BW145" s="281"/>
      <c r="BX145" s="281"/>
      <c r="BY145" s="281"/>
      <c r="BZ145" s="281"/>
      <c r="CA145" s="281"/>
      <c r="CB145" s="281"/>
      <c r="CC145" s="281"/>
      <c r="CD145" s="281"/>
      <c r="CE145" s="281"/>
      <c r="CF145" s="281"/>
      <c r="CG145" s="281"/>
      <c r="CH145" s="281"/>
      <c r="CI145" s="281"/>
      <c r="CJ145" s="281"/>
      <c r="CK145" s="281"/>
      <c r="CL145" s="281"/>
      <c r="CM145" s="281"/>
      <c r="CN145" s="281"/>
      <c r="CO145" s="281"/>
      <c r="CP145" s="281"/>
      <c r="CQ145" s="281"/>
      <c r="CR145" s="281"/>
      <c r="CS145" s="281"/>
      <c r="CT145" s="281"/>
      <c r="CU145" s="281"/>
      <c r="CV145" s="281"/>
      <c r="CW145" s="281"/>
      <c r="CX145" s="281"/>
      <c r="CY145" s="281"/>
      <c r="CZ145" s="281"/>
      <c r="DA145" s="281"/>
      <c r="DB145" s="281"/>
      <c r="DC145" s="281"/>
      <c r="DD145" s="281"/>
      <c r="DE145" s="281"/>
      <c r="DF145" s="281"/>
      <c r="DG145" s="281"/>
      <c r="DH145" s="281"/>
      <c r="DI145" s="281"/>
      <c r="DJ145" s="281"/>
      <c r="DK145" s="281"/>
      <c r="DL145" s="281"/>
      <c r="DM145" s="281"/>
      <c r="DN145" s="281"/>
      <c r="DO145" s="281"/>
      <c r="DP145" s="281"/>
      <c r="DQ145" s="281"/>
      <c r="DR145" s="281"/>
      <c r="DS145" s="281"/>
      <c r="DT145" s="281"/>
      <c r="DU145" s="281"/>
      <c r="DV145" s="281"/>
      <c r="DW145" s="281"/>
      <c r="DX145" s="281"/>
      <c r="DY145" s="281"/>
      <c r="DZ145" s="281"/>
      <c r="EA145" s="281"/>
      <c r="EB145" s="281"/>
      <c r="EC145" s="281"/>
      <c r="ED145" s="281"/>
      <c r="EE145" s="281"/>
      <c r="EF145" s="281"/>
      <c r="EG145" s="281"/>
      <c r="EH145" s="281"/>
      <c r="EI145" s="281"/>
      <c r="EJ145" s="281"/>
      <c r="EK145" s="281"/>
      <c r="EL145" s="281"/>
      <c r="EM145" s="281"/>
      <c r="EN145" s="281"/>
      <c r="EO145" s="281"/>
      <c r="EP145" s="281"/>
      <c r="EQ145" s="281"/>
      <c r="ER145" s="281"/>
      <c r="ES145" s="281"/>
      <c r="ET145" s="281"/>
      <c r="EU145" s="281"/>
      <c r="EV145" s="281"/>
      <c r="EW145" s="281"/>
      <c r="EX145" s="281"/>
      <c r="EY145" s="281"/>
      <c r="EZ145" s="281"/>
      <c r="FA145" s="281"/>
      <c r="FB145" s="281"/>
      <c r="FC145" s="281"/>
      <c r="FD145" s="281"/>
      <c r="FE145" s="281"/>
      <c r="FF145" s="281"/>
      <c r="FG145" s="281"/>
      <c r="FH145" s="281"/>
      <c r="FI145" s="281"/>
      <c r="FJ145" s="281"/>
      <c r="FK145" s="281"/>
      <c r="FL145" s="281"/>
      <c r="FM145" s="281"/>
      <c r="FN145" s="281"/>
      <c r="FO145" s="281"/>
      <c r="FP145" s="281"/>
      <c r="FQ145" s="281"/>
      <c r="FR145" s="281"/>
      <c r="FS145" s="281"/>
      <c r="FT145" s="281"/>
      <c r="FU145" s="281"/>
      <c r="FV145" s="281"/>
      <c r="FW145" s="281"/>
      <c r="FX145" s="281"/>
      <c r="FY145" s="281"/>
      <c r="FZ145" s="281"/>
      <c r="GA145" s="281"/>
      <c r="GB145" s="281"/>
      <c r="GC145" s="281"/>
      <c r="GD145" s="281"/>
      <c r="GE145" s="281"/>
      <c r="GF145" s="281"/>
      <c r="GG145" s="281"/>
      <c r="GH145" s="281"/>
      <c r="GI145" s="281"/>
      <c r="GJ145" s="281"/>
      <c r="GK145" s="281"/>
      <c r="GL145" s="281"/>
      <c r="GM145" s="281"/>
      <c r="GN145" s="281"/>
      <c r="GO145" s="281"/>
      <c r="GP145" s="281"/>
      <c r="GQ145" s="281"/>
      <c r="GR145" s="281"/>
      <c r="GS145" s="281"/>
      <c r="GT145" s="281"/>
      <c r="GU145" s="281"/>
      <c r="GV145" s="281"/>
      <c r="GW145" s="281"/>
      <c r="GX145" s="281"/>
      <c r="GY145" s="281"/>
      <c r="GZ145" s="281"/>
      <c r="HA145" s="281"/>
      <c r="HB145" s="281"/>
      <c r="HC145" s="281"/>
      <c r="HD145" s="281"/>
      <c r="HE145" s="281"/>
      <c r="HF145" s="281"/>
      <c r="HG145" s="281"/>
      <c r="HH145" s="281"/>
      <c r="HI145" s="281"/>
      <c r="HJ145" s="281"/>
      <c r="HK145" s="281"/>
      <c r="HL145" s="281"/>
      <c r="HM145" s="281"/>
      <c r="HN145" s="281"/>
      <c r="HO145" s="281"/>
      <c r="HP145" s="281"/>
      <c r="HQ145" s="281"/>
      <c r="HR145" s="281"/>
      <c r="HS145" s="281"/>
      <c r="HT145" s="281"/>
      <c r="HU145" s="281"/>
      <c r="HV145" s="281"/>
      <c r="HW145" s="281"/>
      <c r="HX145" s="281"/>
      <c r="HY145" s="281"/>
      <c r="HZ145" s="281"/>
      <c r="IA145" s="281"/>
      <c r="IB145" s="281"/>
      <c r="IC145" s="281"/>
      <c r="ID145" s="281"/>
      <c r="IE145" s="281"/>
      <c r="IF145" s="281"/>
      <c r="IG145" s="281"/>
      <c r="IH145" s="281"/>
      <c r="II145" s="281"/>
      <c r="IJ145" s="281"/>
      <c r="IK145" s="281"/>
      <c r="IL145" s="281"/>
      <c r="IM145" s="281"/>
      <c r="IN145" s="281"/>
      <c r="IO145" s="281"/>
      <c r="IP145" s="281"/>
      <c r="IQ145" s="281"/>
      <c r="IR145" s="281"/>
      <c r="IS145" s="281"/>
      <c r="IT145" s="281"/>
      <c r="IU145" s="281"/>
      <c r="IV145" s="281"/>
    </row>
    <row r="146" spans="1:256" ht="17.25">
      <c r="A146" s="290" t="s">
        <v>367</v>
      </c>
      <c r="B146" s="298">
        <v>0</v>
      </c>
      <c r="C146" s="298">
        <v>0</v>
      </c>
      <c r="D146" s="288"/>
      <c r="E146" s="288"/>
      <c r="F146" s="289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/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1"/>
      <c r="CC146" s="281"/>
      <c r="CD146" s="281"/>
      <c r="CE146" s="281"/>
      <c r="CF146" s="281"/>
      <c r="CG146" s="281"/>
      <c r="CH146" s="281"/>
      <c r="CI146" s="281"/>
      <c r="CJ146" s="281"/>
      <c r="CK146" s="281"/>
      <c r="CL146" s="281"/>
      <c r="CM146" s="281"/>
      <c r="CN146" s="281"/>
      <c r="CO146" s="281"/>
      <c r="CP146" s="281"/>
      <c r="CQ146" s="281"/>
      <c r="CR146" s="281"/>
      <c r="CS146" s="281"/>
      <c r="CT146" s="281"/>
      <c r="CU146" s="281"/>
      <c r="CV146" s="281"/>
      <c r="CW146" s="281"/>
      <c r="CX146" s="281"/>
      <c r="CY146" s="281"/>
      <c r="CZ146" s="281"/>
      <c r="DA146" s="281"/>
      <c r="DB146" s="281"/>
      <c r="DC146" s="281"/>
      <c r="DD146" s="281"/>
      <c r="DE146" s="281"/>
      <c r="DF146" s="281"/>
      <c r="DG146" s="281"/>
      <c r="DH146" s="281"/>
      <c r="DI146" s="281"/>
      <c r="DJ146" s="281"/>
      <c r="DK146" s="281"/>
      <c r="DL146" s="281"/>
      <c r="DM146" s="281"/>
      <c r="DN146" s="281"/>
      <c r="DO146" s="281"/>
      <c r="DP146" s="281"/>
      <c r="DQ146" s="281"/>
      <c r="DR146" s="281"/>
      <c r="DS146" s="281"/>
      <c r="DT146" s="281"/>
      <c r="DU146" s="281"/>
      <c r="DV146" s="281"/>
      <c r="DW146" s="281"/>
      <c r="DX146" s="281"/>
      <c r="DY146" s="281"/>
      <c r="DZ146" s="281"/>
      <c r="EA146" s="281"/>
      <c r="EB146" s="281"/>
      <c r="EC146" s="281"/>
      <c r="ED146" s="281"/>
      <c r="EE146" s="281"/>
      <c r="EF146" s="281"/>
      <c r="EG146" s="281"/>
      <c r="EH146" s="281"/>
      <c r="EI146" s="281"/>
      <c r="EJ146" s="281"/>
      <c r="EK146" s="281"/>
      <c r="EL146" s="281"/>
      <c r="EM146" s="281"/>
      <c r="EN146" s="281"/>
      <c r="EO146" s="281"/>
      <c r="EP146" s="281"/>
      <c r="EQ146" s="281"/>
      <c r="ER146" s="281"/>
      <c r="ES146" s="281"/>
      <c r="ET146" s="281"/>
      <c r="EU146" s="281"/>
      <c r="EV146" s="281"/>
      <c r="EW146" s="281"/>
      <c r="EX146" s="281"/>
      <c r="EY146" s="281"/>
      <c r="EZ146" s="281"/>
      <c r="FA146" s="281"/>
      <c r="FB146" s="281"/>
      <c r="FC146" s="281"/>
      <c r="FD146" s="281"/>
      <c r="FE146" s="281"/>
      <c r="FF146" s="281"/>
      <c r="FG146" s="281"/>
      <c r="FH146" s="281"/>
      <c r="FI146" s="281"/>
      <c r="FJ146" s="281"/>
      <c r="FK146" s="281"/>
      <c r="FL146" s="281"/>
      <c r="FM146" s="281"/>
      <c r="FN146" s="281"/>
      <c r="FO146" s="281"/>
      <c r="FP146" s="281"/>
      <c r="FQ146" s="281"/>
      <c r="FR146" s="281"/>
      <c r="FS146" s="281"/>
      <c r="FT146" s="281"/>
      <c r="FU146" s="281"/>
      <c r="FV146" s="281"/>
      <c r="FW146" s="281"/>
      <c r="FX146" s="281"/>
      <c r="FY146" s="281"/>
      <c r="FZ146" s="281"/>
      <c r="GA146" s="281"/>
      <c r="GB146" s="281"/>
      <c r="GC146" s="281"/>
      <c r="GD146" s="281"/>
      <c r="GE146" s="281"/>
      <c r="GF146" s="281"/>
      <c r="GG146" s="281"/>
      <c r="GH146" s="281"/>
      <c r="GI146" s="281"/>
      <c r="GJ146" s="281"/>
      <c r="GK146" s="281"/>
      <c r="GL146" s="281"/>
      <c r="GM146" s="281"/>
      <c r="GN146" s="281"/>
      <c r="GO146" s="281"/>
      <c r="GP146" s="281"/>
      <c r="GQ146" s="281"/>
      <c r="GR146" s="281"/>
      <c r="GS146" s="281"/>
      <c r="GT146" s="281"/>
      <c r="GU146" s="281"/>
      <c r="GV146" s="281"/>
      <c r="GW146" s="281"/>
      <c r="GX146" s="281"/>
      <c r="GY146" s="281"/>
      <c r="GZ146" s="281"/>
      <c r="HA146" s="281"/>
      <c r="HB146" s="281"/>
      <c r="HC146" s="281"/>
      <c r="HD146" s="281"/>
      <c r="HE146" s="281"/>
      <c r="HF146" s="281"/>
      <c r="HG146" s="281"/>
      <c r="HH146" s="281"/>
      <c r="HI146" s="281"/>
      <c r="HJ146" s="281"/>
      <c r="HK146" s="281"/>
      <c r="HL146" s="281"/>
      <c r="HM146" s="281"/>
      <c r="HN146" s="281"/>
      <c r="HO146" s="281"/>
      <c r="HP146" s="281"/>
      <c r="HQ146" s="281"/>
      <c r="HR146" s="281"/>
      <c r="HS146" s="281"/>
      <c r="HT146" s="281"/>
      <c r="HU146" s="281"/>
      <c r="HV146" s="281"/>
      <c r="HW146" s="281"/>
      <c r="HX146" s="281"/>
      <c r="HY146" s="281"/>
      <c r="HZ146" s="281"/>
      <c r="IA146" s="281"/>
      <c r="IB146" s="281"/>
      <c r="IC146" s="281"/>
      <c r="ID146" s="281"/>
      <c r="IE146" s="281"/>
      <c r="IF146" s="281"/>
      <c r="IG146" s="281"/>
      <c r="IH146" s="281"/>
      <c r="II146" s="281"/>
      <c r="IJ146" s="281"/>
      <c r="IK146" s="281"/>
      <c r="IL146" s="281"/>
      <c r="IM146" s="281"/>
      <c r="IN146" s="281"/>
      <c r="IO146" s="281"/>
      <c r="IP146" s="281"/>
      <c r="IQ146" s="281"/>
      <c r="IR146" s="281"/>
      <c r="IS146" s="281"/>
      <c r="IT146" s="281"/>
      <c r="IU146" s="281"/>
      <c r="IV146" s="281"/>
    </row>
    <row r="147" spans="1:256" ht="17.25">
      <c r="A147" s="290" t="s">
        <v>368</v>
      </c>
      <c r="B147" s="298">
        <v>7879.5</v>
      </c>
      <c r="C147" s="298">
        <v>8257.65</v>
      </c>
      <c r="D147" s="288"/>
      <c r="E147" s="288"/>
      <c r="F147" s="289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  <c r="AP147" s="281"/>
      <c r="AQ147" s="281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/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1"/>
      <c r="CN147" s="281"/>
      <c r="CO147" s="281"/>
      <c r="CP147" s="281"/>
      <c r="CQ147" s="281"/>
      <c r="CR147" s="281"/>
      <c r="CS147" s="281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1"/>
      <c r="DQ147" s="281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  <c r="EC147" s="281"/>
      <c r="ED147" s="281"/>
      <c r="EE147" s="281"/>
      <c r="EF147" s="281"/>
      <c r="EG147" s="281"/>
      <c r="EH147" s="281"/>
      <c r="EI147" s="281"/>
      <c r="EJ147" s="281"/>
      <c r="EK147" s="281"/>
      <c r="EL147" s="281"/>
      <c r="EM147" s="281"/>
      <c r="EN147" s="281"/>
      <c r="EO147" s="281"/>
      <c r="EP147" s="281"/>
      <c r="EQ147" s="281"/>
      <c r="ER147" s="281"/>
      <c r="ES147" s="281"/>
      <c r="ET147" s="281"/>
      <c r="EU147" s="281"/>
      <c r="EV147" s="281"/>
      <c r="EW147" s="281"/>
      <c r="EX147" s="281"/>
      <c r="EY147" s="281"/>
      <c r="EZ147" s="281"/>
      <c r="FA147" s="281"/>
      <c r="FB147" s="281"/>
      <c r="FC147" s="281"/>
      <c r="FD147" s="281"/>
      <c r="FE147" s="281"/>
      <c r="FF147" s="281"/>
      <c r="FG147" s="281"/>
      <c r="FH147" s="281"/>
      <c r="FI147" s="281"/>
      <c r="FJ147" s="281"/>
      <c r="FK147" s="281"/>
      <c r="FL147" s="281"/>
      <c r="FM147" s="281"/>
      <c r="FN147" s="281"/>
      <c r="FO147" s="281"/>
      <c r="FP147" s="281"/>
      <c r="FQ147" s="281"/>
      <c r="FR147" s="281"/>
      <c r="FS147" s="281"/>
      <c r="FT147" s="281"/>
      <c r="FU147" s="281"/>
      <c r="FV147" s="281"/>
      <c r="FW147" s="281"/>
      <c r="FX147" s="281"/>
      <c r="FY147" s="281"/>
      <c r="FZ147" s="281"/>
      <c r="GA147" s="281"/>
      <c r="GB147" s="281"/>
      <c r="GC147" s="281"/>
      <c r="GD147" s="281"/>
      <c r="GE147" s="281"/>
      <c r="GF147" s="281"/>
      <c r="GG147" s="281"/>
      <c r="GH147" s="281"/>
      <c r="GI147" s="281"/>
      <c r="GJ147" s="281"/>
      <c r="GK147" s="281"/>
      <c r="GL147" s="281"/>
      <c r="GM147" s="281"/>
      <c r="GN147" s="281"/>
      <c r="GO147" s="281"/>
      <c r="GP147" s="281"/>
      <c r="GQ147" s="281"/>
      <c r="GR147" s="281"/>
      <c r="GS147" s="281"/>
      <c r="GT147" s="281"/>
      <c r="GU147" s="281"/>
      <c r="GV147" s="281"/>
      <c r="GW147" s="281"/>
      <c r="GX147" s="281"/>
      <c r="GY147" s="281"/>
      <c r="GZ147" s="281"/>
      <c r="HA147" s="281"/>
      <c r="HB147" s="281"/>
      <c r="HC147" s="281"/>
      <c r="HD147" s="281"/>
      <c r="HE147" s="281"/>
      <c r="HF147" s="281"/>
      <c r="HG147" s="281"/>
      <c r="HH147" s="281"/>
      <c r="HI147" s="281"/>
      <c r="HJ147" s="281"/>
      <c r="HK147" s="281"/>
      <c r="HL147" s="281"/>
      <c r="HM147" s="281"/>
      <c r="HN147" s="281"/>
      <c r="HO147" s="281"/>
      <c r="HP147" s="281"/>
      <c r="HQ147" s="281"/>
      <c r="HR147" s="281"/>
      <c r="HS147" s="281"/>
      <c r="HT147" s="281"/>
      <c r="HU147" s="281"/>
      <c r="HV147" s="281"/>
      <c r="HW147" s="281"/>
      <c r="HX147" s="281"/>
      <c r="HY147" s="281"/>
      <c r="HZ147" s="281"/>
      <c r="IA147" s="281"/>
      <c r="IB147" s="281"/>
      <c r="IC147" s="281"/>
      <c r="ID147" s="281"/>
      <c r="IE147" s="281"/>
      <c r="IF147" s="281"/>
      <c r="IG147" s="281"/>
      <c r="IH147" s="281"/>
      <c r="II147" s="281"/>
      <c r="IJ147" s="281"/>
      <c r="IK147" s="281"/>
      <c r="IL147" s="281"/>
      <c r="IM147" s="281"/>
      <c r="IN147" s="281"/>
      <c r="IO147" s="281"/>
      <c r="IP147" s="281"/>
      <c r="IQ147" s="281"/>
      <c r="IR147" s="281"/>
      <c r="IS147" s="281"/>
      <c r="IT147" s="281"/>
      <c r="IU147" s="281"/>
      <c r="IV147" s="281"/>
    </row>
    <row r="148" spans="1:256" ht="17.25">
      <c r="A148" s="290" t="s">
        <v>369</v>
      </c>
      <c r="B148" s="298">
        <v>0</v>
      </c>
      <c r="C148" s="298">
        <v>0</v>
      </c>
      <c r="D148" s="288"/>
      <c r="E148" s="288"/>
      <c r="F148" s="289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/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/>
      <c r="CJ148" s="281"/>
      <c r="CK148" s="281"/>
      <c r="CL148" s="281"/>
      <c r="CM148" s="281"/>
      <c r="CN148" s="281"/>
      <c r="CO148" s="281"/>
      <c r="CP148" s="281"/>
      <c r="CQ148" s="281"/>
      <c r="CR148" s="281"/>
      <c r="CS148" s="281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1"/>
      <c r="DQ148" s="281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  <c r="EC148" s="281"/>
      <c r="ED148" s="281"/>
      <c r="EE148" s="281"/>
      <c r="EF148" s="281"/>
      <c r="EG148" s="281"/>
      <c r="EH148" s="281"/>
      <c r="EI148" s="281"/>
      <c r="EJ148" s="281"/>
      <c r="EK148" s="281"/>
      <c r="EL148" s="281"/>
      <c r="EM148" s="281"/>
      <c r="EN148" s="281"/>
      <c r="EO148" s="281"/>
      <c r="EP148" s="281"/>
      <c r="EQ148" s="281"/>
      <c r="ER148" s="281"/>
      <c r="ES148" s="281"/>
      <c r="ET148" s="281"/>
      <c r="EU148" s="281"/>
      <c r="EV148" s="281"/>
      <c r="EW148" s="281"/>
      <c r="EX148" s="281"/>
      <c r="EY148" s="281"/>
      <c r="EZ148" s="281"/>
      <c r="FA148" s="281"/>
      <c r="FB148" s="281"/>
      <c r="FC148" s="281"/>
      <c r="FD148" s="281"/>
      <c r="FE148" s="281"/>
      <c r="FF148" s="281"/>
      <c r="FG148" s="281"/>
      <c r="FH148" s="281"/>
      <c r="FI148" s="281"/>
      <c r="FJ148" s="281"/>
      <c r="FK148" s="281"/>
      <c r="FL148" s="281"/>
      <c r="FM148" s="281"/>
      <c r="FN148" s="281"/>
      <c r="FO148" s="281"/>
      <c r="FP148" s="281"/>
      <c r="FQ148" s="281"/>
      <c r="FR148" s="281"/>
      <c r="FS148" s="281"/>
      <c r="FT148" s="281"/>
      <c r="FU148" s="281"/>
      <c r="FV148" s="281"/>
      <c r="FW148" s="281"/>
      <c r="FX148" s="281"/>
      <c r="FY148" s="281"/>
      <c r="FZ148" s="281"/>
      <c r="GA148" s="281"/>
      <c r="GB148" s="281"/>
      <c r="GC148" s="281"/>
      <c r="GD148" s="281"/>
      <c r="GE148" s="281"/>
      <c r="GF148" s="281"/>
      <c r="GG148" s="281"/>
      <c r="GH148" s="281"/>
      <c r="GI148" s="281"/>
      <c r="GJ148" s="281"/>
      <c r="GK148" s="281"/>
      <c r="GL148" s="281"/>
      <c r="GM148" s="281"/>
      <c r="GN148" s="281"/>
      <c r="GO148" s="281"/>
      <c r="GP148" s="281"/>
      <c r="GQ148" s="281"/>
      <c r="GR148" s="281"/>
      <c r="GS148" s="281"/>
      <c r="GT148" s="281"/>
      <c r="GU148" s="281"/>
      <c r="GV148" s="281"/>
      <c r="GW148" s="281"/>
      <c r="GX148" s="281"/>
      <c r="GY148" s="281"/>
      <c r="GZ148" s="281"/>
      <c r="HA148" s="281"/>
      <c r="HB148" s="281"/>
      <c r="HC148" s="281"/>
      <c r="HD148" s="281"/>
      <c r="HE148" s="281"/>
      <c r="HF148" s="281"/>
      <c r="HG148" s="281"/>
      <c r="HH148" s="281"/>
      <c r="HI148" s="281"/>
      <c r="HJ148" s="281"/>
      <c r="HK148" s="281"/>
      <c r="HL148" s="281"/>
      <c r="HM148" s="281"/>
      <c r="HN148" s="281"/>
      <c r="HO148" s="281"/>
      <c r="HP148" s="281"/>
      <c r="HQ148" s="281"/>
      <c r="HR148" s="281"/>
      <c r="HS148" s="281"/>
      <c r="HT148" s="281"/>
      <c r="HU148" s="281"/>
      <c r="HV148" s="281"/>
      <c r="HW148" s="281"/>
      <c r="HX148" s="281"/>
      <c r="HY148" s="281"/>
      <c r="HZ148" s="281"/>
      <c r="IA148" s="281"/>
      <c r="IB148" s="281"/>
      <c r="IC148" s="281"/>
      <c r="ID148" s="281"/>
      <c r="IE148" s="281"/>
      <c r="IF148" s="281"/>
      <c r="IG148" s="281"/>
      <c r="IH148" s="281"/>
      <c r="II148" s="281"/>
      <c r="IJ148" s="281"/>
      <c r="IK148" s="281"/>
      <c r="IL148" s="281"/>
      <c r="IM148" s="281"/>
      <c r="IN148" s="281"/>
      <c r="IO148" s="281"/>
      <c r="IP148" s="281"/>
      <c r="IQ148" s="281"/>
      <c r="IR148" s="281"/>
      <c r="IS148" s="281"/>
      <c r="IT148" s="281"/>
      <c r="IU148" s="281"/>
      <c r="IV148" s="281"/>
    </row>
    <row r="149" spans="1:256" ht="17.25">
      <c r="A149" s="292" t="s">
        <v>221</v>
      </c>
      <c r="B149" s="288">
        <f>SUM(B137:B148)</f>
        <v>2123548.29</v>
      </c>
      <c r="C149" s="288">
        <f>SUM(C137:C148)</f>
        <v>2003683.31</v>
      </c>
      <c r="D149" s="288">
        <f>C149-B149</f>
        <v>-119864.97999999998</v>
      </c>
      <c r="E149" s="293">
        <f>D149/B149</f>
        <v>-0.05644561066233157</v>
      </c>
      <c r="F149" s="289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1"/>
      <c r="AZ149" s="281"/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/>
      <c r="BM149" s="281"/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/>
      <c r="CJ149" s="281"/>
      <c r="CK149" s="281"/>
      <c r="CL149" s="281"/>
      <c r="CM149" s="281"/>
      <c r="CN149" s="281"/>
      <c r="CO149" s="281"/>
      <c r="CP149" s="281"/>
      <c r="CQ149" s="281"/>
      <c r="CR149" s="281"/>
      <c r="CS149" s="281"/>
      <c r="CT149" s="281"/>
      <c r="CU149" s="281"/>
      <c r="CV149" s="281"/>
      <c r="CW149" s="281"/>
      <c r="CX149" s="281"/>
      <c r="CY149" s="281"/>
      <c r="CZ149" s="281"/>
      <c r="DA149" s="281"/>
      <c r="DB149" s="281"/>
      <c r="DC149" s="281"/>
      <c r="DD149" s="281"/>
      <c r="DE149" s="281"/>
      <c r="DF149" s="281"/>
      <c r="DG149" s="281"/>
      <c r="DH149" s="281"/>
      <c r="DI149" s="281"/>
      <c r="DJ149" s="281"/>
      <c r="DK149" s="281"/>
      <c r="DL149" s="281"/>
      <c r="DM149" s="281"/>
      <c r="DN149" s="281"/>
      <c r="DO149" s="281"/>
      <c r="DP149" s="281"/>
      <c r="DQ149" s="281"/>
      <c r="DR149" s="281"/>
      <c r="DS149" s="281"/>
      <c r="DT149" s="281"/>
      <c r="DU149" s="281"/>
      <c r="DV149" s="281"/>
      <c r="DW149" s="281"/>
      <c r="DX149" s="281"/>
      <c r="DY149" s="281"/>
      <c r="DZ149" s="281"/>
      <c r="EA149" s="281"/>
      <c r="EB149" s="281"/>
      <c r="EC149" s="281"/>
      <c r="ED149" s="281"/>
      <c r="EE149" s="281"/>
      <c r="EF149" s="281"/>
      <c r="EG149" s="281"/>
      <c r="EH149" s="281"/>
      <c r="EI149" s="281"/>
      <c r="EJ149" s="281"/>
      <c r="EK149" s="281"/>
      <c r="EL149" s="281"/>
      <c r="EM149" s="281"/>
      <c r="EN149" s="281"/>
      <c r="EO149" s="281"/>
      <c r="EP149" s="281"/>
      <c r="EQ149" s="281"/>
      <c r="ER149" s="281"/>
      <c r="ES149" s="281"/>
      <c r="ET149" s="281"/>
      <c r="EU149" s="281"/>
      <c r="EV149" s="281"/>
      <c r="EW149" s="281"/>
      <c r="EX149" s="281"/>
      <c r="EY149" s="281"/>
      <c r="EZ149" s="281"/>
      <c r="FA149" s="281"/>
      <c r="FB149" s="281"/>
      <c r="FC149" s="281"/>
      <c r="FD149" s="281"/>
      <c r="FE149" s="281"/>
      <c r="FF149" s="281"/>
      <c r="FG149" s="281"/>
      <c r="FH149" s="281"/>
      <c r="FI149" s="281"/>
      <c r="FJ149" s="281"/>
      <c r="FK149" s="281"/>
      <c r="FL149" s="281"/>
      <c r="FM149" s="281"/>
      <c r="FN149" s="281"/>
      <c r="FO149" s="281"/>
      <c r="FP149" s="281"/>
      <c r="FQ149" s="281"/>
      <c r="FR149" s="281"/>
      <c r="FS149" s="281"/>
      <c r="FT149" s="281"/>
      <c r="FU149" s="281"/>
      <c r="FV149" s="281"/>
      <c r="FW149" s="281"/>
      <c r="FX149" s="281"/>
      <c r="FY149" s="281"/>
      <c r="FZ149" s="281"/>
      <c r="GA149" s="281"/>
      <c r="GB149" s="281"/>
      <c r="GC149" s="281"/>
      <c r="GD149" s="281"/>
      <c r="GE149" s="281"/>
      <c r="GF149" s="281"/>
      <c r="GG149" s="281"/>
      <c r="GH149" s="281"/>
      <c r="GI149" s="281"/>
      <c r="GJ149" s="281"/>
      <c r="GK149" s="281"/>
      <c r="GL149" s="281"/>
      <c r="GM149" s="281"/>
      <c r="GN149" s="281"/>
      <c r="GO149" s="281"/>
      <c r="GP149" s="281"/>
      <c r="GQ149" s="281"/>
      <c r="GR149" s="281"/>
      <c r="GS149" s="281"/>
      <c r="GT149" s="281"/>
      <c r="GU149" s="281"/>
      <c r="GV149" s="281"/>
      <c r="GW149" s="281"/>
      <c r="GX149" s="281"/>
      <c r="GY149" s="281"/>
      <c r="GZ149" s="281"/>
      <c r="HA149" s="281"/>
      <c r="HB149" s="281"/>
      <c r="HC149" s="281"/>
      <c r="HD149" s="281"/>
      <c r="HE149" s="281"/>
      <c r="HF149" s="281"/>
      <c r="HG149" s="281"/>
      <c r="HH149" s="281"/>
      <c r="HI149" s="281"/>
      <c r="HJ149" s="281"/>
      <c r="HK149" s="281"/>
      <c r="HL149" s="281"/>
      <c r="HM149" s="281"/>
      <c r="HN149" s="281"/>
      <c r="HO149" s="281"/>
      <c r="HP149" s="281"/>
      <c r="HQ149" s="281"/>
      <c r="HR149" s="281"/>
      <c r="HS149" s="281"/>
      <c r="HT149" s="281"/>
      <c r="HU149" s="281"/>
      <c r="HV149" s="281"/>
      <c r="HW149" s="281"/>
      <c r="HX149" s="281"/>
      <c r="HY149" s="281"/>
      <c r="HZ149" s="281"/>
      <c r="IA149" s="281"/>
      <c r="IB149" s="281"/>
      <c r="IC149" s="281"/>
      <c r="ID149" s="281"/>
      <c r="IE149" s="281"/>
      <c r="IF149" s="281"/>
      <c r="IG149" s="281"/>
      <c r="IH149" s="281"/>
      <c r="II149" s="281"/>
      <c r="IJ149" s="281"/>
      <c r="IK149" s="281"/>
      <c r="IL149" s="281"/>
      <c r="IM149" s="281"/>
      <c r="IN149" s="281"/>
      <c r="IO149" s="281"/>
      <c r="IP149" s="281"/>
      <c r="IQ149" s="281"/>
      <c r="IR149" s="281"/>
      <c r="IS149" s="281"/>
      <c r="IT149" s="281"/>
      <c r="IU149" s="281"/>
      <c r="IV149" s="281"/>
    </row>
    <row r="150" spans="1:256" ht="17.25">
      <c r="A150" s="294" t="s">
        <v>370</v>
      </c>
      <c r="B150" s="300">
        <v>1750</v>
      </c>
      <c r="C150" s="300">
        <v>16450</v>
      </c>
      <c r="D150" s="295" t="s">
        <v>106</v>
      </c>
      <c r="E150" s="296" t="s">
        <v>106</v>
      </c>
      <c r="F150" s="289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/>
      <c r="CJ150" s="281"/>
      <c r="CK150" s="281"/>
      <c r="CL150" s="281"/>
      <c r="CM150" s="281"/>
      <c r="CN150" s="281"/>
      <c r="CO150" s="281"/>
      <c r="CP150" s="281"/>
      <c r="CQ150" s="281"/>
      <c r="CR150" s="281"/>
      <c r="CS150" s="281"/>
      <c r="CT150" s="281"/>
      <c r="CU150" s="281"/>
      <c r="CV150" s="281"/>
      <c r="CW150" s="281"/>
      <c r="CX150" s="281"/>
      <c r="CY150" s="281"/>
      <c r="CZ150" s="281"/>
      <c r="DA150" s="281"/>
      <c r="DB150" s="281"/>
      <c r="DC150" s="281"/>
      <c r="DD150" s="281"/>
      <c r="DE150" s="281"/>
      <c r="DF150" s="281"/>
      <c r="DG150" s="281"/>
      <c r="DH150" s="281"/>
      <c r="DI150" s="281"/>
      <c r="DJ150" s="281"/>
      <c r="DK150" s="281"/>
      <c r="DL150" s="281"/>
      <c r="DM150" s="281"/>
      <c r="DN150" s="281"/>
      <c r="DO150" s="281"/>
      <c r="DP150" s="281"/>
      <c r="DQ150" s="281"/>
      <c r="DR150" s="281"/>
      <c r="DS150" s="281"/>
      <c r="DT150" s="281"/>
      <c r="DU150" s="281"/>
      <c r="DV150" s="281"/>
      <c r="DW150" s="281"/>
      <c r="DX150" s="281"/>
      <c r="DY150" s="281"/>
      <c r="DZ150" s="281"/>
      <c r="EA150" s="281"/>
      <c r="EB150" s="281"/>
      <c r="EC150" s="281"/>
      <c r="ED150" s="281"/>
      <c r="EE150" s="281"/>
      <c r="EF150" s="281"/>
      <c r="EG150" s="281"/>
      <c r="EH150" s="281"/>
      <c r="EI150" s="281"/>
      <c r="EJ150" s="281"/>
      <c r="EK150" s="281"/>
      <c r="EL150" s="281"/>
      <c r="EM150" s="281"/>
      <c r="EN150" s="281"/>
      <c r="EO150" s="281"/>
      <c r="EP150" s="281"/>
      <c r="EQ150" s="281"/>
      <c r="ER150" s="281"/>
      <c r="ES150" s="281"/>
      <c r="ET150" s="281"/>
      <c r="EU150" s="281"/>
      <c r="EV150" s="281"/>
      <c r="EW150" s="281"/>
      <c r="EX150" s="281"/>
      <c r="EY150" s="281"/>
      <c r="EZ150" s="281"/>
      <c r="FA150" s="281"/>
      <c r="FB150" s="281"/>
      <c r="FC150" s="281"/>
      <c r="FD150" s="281"/>
      <c r="FE150" s="281"/>
      <c r="FF150" s="281"/>
      <c r="FG150" s="281"/>
      <c r="FH150" s="281"/>
      <c r="FI150" s="281"/>
      <c r="FJ150" s="281"/>
      <c r="FK150" s="281"/>
      <c r="FL150" s="281"/>
      <c r="FM150" s="281"/>
      <c r="FN150" s="281"/>
      <c r="FO150" s="281"/>
      <c r="FP150" s="281"/>
      <c r="FQ150" s="281"/>
      <c r="FR150" s="281"/>
      <c r="FS150" s="281"/>
      <c r="FT150" s="281"/>
      <c r="FU150" s="281"/>
      <c r="FV150" s="281"/>
      <c r="FW150" s="281"/>
      <c r="FX150" s="281"/>
      <c r="FY150" s="281"/>
      <c r="FZ150" s="281"/>
      <c r="GA150" s="281"/>
      <c r="GB150" s="281"/>
      <c r="GC150" s="281"/>
      <c r="GD150" s="281"/>
      <c r="GE150" s="281"/>
      <c r="GF150" s="281"/>
      <c r="GG150" s="281"/>
      <c r="GH150" s="281"/>
      <c r="GI150" s="281"/>
      <c r="GJ150" s="281"/>
      <c r="GK150" s="281"/>
      <c r="GL150" s="281"/>
      <c r="GM150" s="281"/>
      <c r="GN150" s="281"/>
      <c r="GO150" s="281"/>
      <c r="GP150" s="281"/>
      <c r="GQ150" s="281"/>
      <c r="GR150" s="281"/>
      <c r="GS150" s="281"/>
      <c r="GT150" s="281"/>
      <c r="GU150" s="281"/>
      <c r="GV150" s="281"/>
      <c r="GW150" s="281"/>
      <c r="GX150" s="281"/>
      <c r="GY150" s="281"/>
      <c r="GZ150" s="281"/>
      <c r="HA150" s="281"/>
      <c r="HB150" s="281"/>
      <c r="HC150" s="281"/>
      <c r="HD150" s="281"/>
      <c r="HE150" s="281"/>
      <c r="HF150" s="281"/>
      <c r="HG150" s="281"/>
      <c r="HH150" s="281"/>
      <c r="HI150" s="281"/>
      <c r="HJ150" s="281"/>
      <c r="HK150" s="281"/>
      <c r="HL150" s="281"/>
      <c r="HM150" s="281"/>
      <c r="HN150" s="281"/>
      <c r="HO150" s="281"/>
      <c r="HP150" s="281"/>
      <c r="HQ150" s="281"/>
      <c r="HR150" s="281"/>
      <c r="HS150" s="281"/>
      <c r="HT150" s="281"/>
      <c r="HU150" s="281"/>
      <c r="HV150" s="281"/>
      <c r="HW150" s="281"/>
      <c r="HX150" s="281"/>
      <c r="HY150" s="281"/>
      <c r="HZ150" s="281"/>
      <c r="IA150" s="281"/>
      <c r="IB150" s="281"/>
      <c r="IC150" s="281"/>
      <c r="ID150" s="281"/>
      <c r="IE150" s="281"/>
      <c r="IF150" s="281"/>
      <c r="IG150" s="281"/>
      <c r="IH150" s="281"/>
      <c r="II150" s="281"/>
      <c r="IJ150" s="281"/>
      <c r="IK150" s="281"/>
      <c r="IL150" s="281"/>
      <c r="IM150" s="281"/>
      <c r="IN150" s="281"/>
      <c r="IO150" s="281"/>
      <c r="IP150" s="281"/>
      <c r="IQ150" s="281"/>
      <c r="IR150" s="281"/>
      <c r="IS150" s="281"/>
      <c r="IT150" s="281"/>
      <c r="IU150" s="281"/>
      <c r="IV150" s="281"/>
    </row>
    <row r="151" spans="1:256" ht="17.25">
      <c r="A151" s="290" t="s">
        <v>371</v>
      </c>
      <c r="B151" s="298">
        <v>0</v>
      </c>
      <c r="C151" s="298">
        <v>-8666.48</v>
      </c>
      <c r="D151" s="288" t="s">
        <v>106</v>
      </c>
      <c r="E151" s="293" t="s">
        <v>105</v>
      </c>
      <c r="F151" s="289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  <c r="AP151" s="281"/>
      <c r="AQ151" s="281"/>
      <c r="AR151" s="281"/>
      <c r="AS151" s="281"/>
      <c r="AT151" s="281"/>
      <c r="AU151" s="281"/>
      <c r="AV151" s="281"/>
      <c r="AW151" s="281"/>
      <c r="AX151" s="281"/>
      <c r="AY151" s="281"/>
      <c r="AZ151" s="281"/>
      <c r="BA151" s="281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/>
      <c r="BM151" s="281"/>
      <c r="BN151" s="281"/>
      <c r="BO151" s="281"/>
      <c r="BP151" s="281"/>
      <c r="BQ151" s="281"/>
      <c r="BR151" s="281"/>
      <c r="BS151" s="281"/>
      <c r="BT151" s="281"/>
      <c r="BU151" s="281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/>
      <c r="CJ151" s="281"/>
      <c r="CK151" s="281"/>
      <c r="CL151" s="281"/>
      <c r="CM151" s="281"/>
      <c r="CN151" s="281"/>
      <c r="CO151" s="281"/>
      <c r="CP151" s="281"/>
      <c r="CQ151" s="281"/>
      <c r="CR151" s="281"/>
      <c r="CS151" s="281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1"/>
      <c r="DQ151" s="281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  <c r="EC151" s="281"/>
      <c r="ED151" s="281"/>
      <c r="EE151" s="281"/>
      <c r="EF151" s="281"/>
      <c r="EG151" s="281"/>
      <c r="EH151" s="281"/>
      <c r="EI151" s="281"/>
      <c r="EJ151" s="281"/>
      <c r="EK151" s="281"/>
      <c r="EL151" s="281"/>
      <c r="EM151" s="281"/>
      <c r="EN151" s="281"/>
      <c r="EO151" s="281"/>
      <c r="EP151" s="281"/>
      <c r="EQ151" s="281"/>
      <c r="ER151" s="281"/>
      <c r="ES151" s="281"/>
      <c r="ET151" s="281"/>
      <c r="EU151" s="281"/>
      <c r="EV151" s="281"/>
      <c r="EW151" s="281"/>
      <c r="EX151" s="281"/>
      <c r="EY151" s="281"/>
      <c r="EZ151" s="281"/>
      <c r="FA151" s="281"/>
      <c r="FB151" s="281"/>
      <c r="FC151" s="281"/>
      <c r="FD151" s="281"/>
      <c r="FE151" s="281"/>
      <c r="FF151" s="281"/>
      <c r="FG151" s="281"/>
      <c r="FH151" s="281"/>
      <c r="FI151" s="281"/>
      <c r="FJ151" s="281"/>
      <c r="FK151" s="281"/>
      <c r="FL151" s="281"/>
      <c r="FM151" s="281"/>
      <c r="FN151" s="281"/>
      <c r="FO151" s="281"/>
      <c r="FP151" s="281"/>
      <c r="FQ151" s="281"/>
      <c r="FR151" s="281"/>
      <c r="FS151" s="281"/>
      <c r="FT151" s="281"/>
      <c r="FU151" s="281"/>
      <c r="FV151" s="281"/>
      <c r="FW151" s="281"/>
      <c r="FX151" s="281"/>
      <c r="FY151" s="281"/>
      <c r="FZ151" s="281"/>
      <c r="GA151" s="281"/>
      <c r="GB151" s="281"/>
      <c r="GC151" s="281"/>
      <c r="GD151" s="281"/>
      <c r="GE151" s="281"/>
      <c r="GF151" s="281"/>
      <c r="GG151" s="281"/>
      <c r="GH151" s="281"/>
      <c r="GI151" s="281"/>
      <c r="GJ151" s="281"/>
      <c r="GK151" s="281"/>
      <c r="GL151" s="281"/>
      <c r="GM151" s="281"/>
      <c r="GN151" s="281"/>
      <c r="GO151" s="281"/>
      <c r="GP151" s="281"/>
      <c r="GQ151" s="281"/>
      <c r="GR151" s="281"/>
      <c r="GS151" s="281"/>
      <c r="GT151" s="281"/>
      <c r="GU151" s="281"/>
      <c r="GV151" s="281"/>
      <c r="GW151" s="281"/>
      <c r="GX151" s="281"/>
      <c r="GY151" s="281"/>
      <c r="GZ151" s="281"/>
      <c r="HA151" s="281"/>
      <c r="HB151" s="281"/>
      <c r="HC151" s="281"/>
      <c r="HD151" s="281"/>
      <c r="HE151" s="281"/>
      <c r="HF151" s="281"/>
      <c r="HG151" s="281"/>
      <c r="HH151" s="281"/>
      <c r="HI151" s="281"/>
      <c r="HJ151" s="281"/>
      <c r="HK151" s="281"/>
      <c r="HL151" s="281"/>
      <c r="HM151" s="281"/>
      <c r="HN151" s="281"/>
      <c r="HO151" s="281"/>
      <c r="HP151" s="281"/>
      <c r="HQ151" s="281"/>
      <c r="HR151" s="281"/>
      <c r="HS151" s="281"/>
      <c r="HT151" s="281"/>
      <c r="HU151" s="281"/>
      <c r="HV151" s="281"/>
      <c r="HW151" s="281"/>
      <c r="HX151" s="281"/>
      <c r="HY151" s="281"/>
      <c r="HZ151" s="281"/>
      <c r="IA151" s="281"/>
      <c r="IB151" s="281"/>
      <c r="IC151" s="281"/>
      <c r="ID151" s="281"/>
      <c r="IE151" s="281"/>
      <c r="IF151" s="281"/>
      <c r="IG151" s="281"/>
      <c r="IH151" s="281"/>
      <c r="II151" s="281"/>
      <c r="IJ151" s="281"/>
      <c r="IK151" s="281"/>
      <c r="IL151" s="281"/>
      <c r="IM151" s="281"/>
      <c r="IN151" s="281"/>
      <c r="IO151" s="281"/>
      <c r="IP151" s="281"/>
      <c r="IQ151" s="281"/>
      <c r="IR151" s="281"/>
      <c r="IS151" s="281"/>
      <c r="IT151" s="281"/>
      <c r="IU151" s="281"/>
      <c r="IV151" s="281"/>
    </row>
    <row r="152" spans="1:256" ht="17.25">
      <c r="A152" s="290" t="s">
        <v>372</v>
      </c>
      <c r="B152" s="298">
        <v>0</v>
      </c>
      <c r="C152" s="298">
        <v>0</v>
      </c>
      <c r="D152" s="288"/>
      <c r="E152" s="288"/>
      <c r="F152" s="289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1"/>
      <c r="CC152" s="281"/>
      <c r="CD152" s="281"/>
      <c r="CE152" s="281"/>
      <c r="CF152" s="281"/>
      <c r="CG152" s="281"/>
      <c r="CH152" s="281"/>
      <c r="CI152" s="281"/>
      <c r="CJ152" s="281"/>
      <c r="CK152" s="281"/>
      <c r="CL152" s="281"/>
      <c r="CM152" s="281"/>
      <c r="CN152" s="281"/>
      <c r="CO152" s="281"/>
      <c r="CP152" s="281"/>
      <c r="CQ152" s="281"/>
      <c r="CR152" s="281"/>
      <c r="CS152" s="281"/>
      <c r="CT152" s="281"/>
      <c r="CU152" s="281"/>
      <c r="CV152" s="281"/>
      <c r="CW152" s="281"/>
      <c r="CX152" s="281"/>
      <c r="CY152" s="281"/>
      <c r="CZ152" s="281"/>
      <c r="DA152" s="281"/>
      <c r="DB152" s="281"/>
      <c r="DC152" s="281"/>
      <c r="DD152" s="281"/>
      <c r="DE152" s="281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  <c r="EC152" s="281"/>
      <c r="ED152" s="281"/>
      <c r="EE152" s="281"/>
      <c r="EF152" s="281"/>
      <c r="EG152" s="281"/>
      <c r="EH152" s="281"/>
      <c r="EI152" s="281"/>
      <c r="EJ152" s="281"/>
      <c r="EK152" s="281"/>
      <c r="EL152" s="281"/>
      <c r="EM152" s="281"/>
      <c r="EN152" s="281"/>
      <c r="EO152" s="281"/>
      <c r="EP152" s="281"/>
      <c r="EQ152" s="281"/>
      <c r="ER152" s="281"/>
      <c r="ES152" s="281"/>
      <c r="ET152" s="281"/>
      <c r="EU152" s="281"/>
      <c r="EV152" s="281"/>
      <c r="EW152" s="281"/>
      <c r="EX152" s="281"/>
      <c r="EY152" s="281"/>
      <c r="EZ152" s="281"/>
      <c r="FA152" s="281"/>
      <c r="FB152" s="281"/>
      <c r="FC152" s="281"/>
      <c r="FD152" s="281"/>
      <c r="FE152" s="281"/>
      <c r="FF152" s="281"/>
      <c r="FG152" s="281"/>
      <c r="FH152" s="281"/>
      <c r="FI152" s="281"/>
      <c r="FJ152" s="281"/>
      <c r="FK152" s="281"/>
      <c r="FL152" s="281"/>
      <c r="FM152" s="281"/>
      <c r="FN152" s="281"/>
      <c r="FO152" s="281"/>
      <c r="FP152" s="281"/>
      <c r="FQ152" s="281"/>
      <c r="FR152" s="281"/>
      <c r="FS152" s="281"/>
      <c r="FT152" s="281"/>
      <c r="FU152" s="281"/>
      <c r="FV152" s="281"/>
      <c r="FW152" s="281"/>
      <c r="FX152" s="281"/>
      <c r="FY152" s="281"/>
      <c r="FZ152" s="281"/>
      <c r="GA152" s="281"/>
      <c r="GB152" s="281"/>
      <c r="GC152" s="281"/>
      <c r="GD152" s="281"/>
      <c r="GE152" s="281"/>
      <c r="GF152" s="281"/>
      <c r="GG152" s="281"/>
      <c r="GH152" s="281"/>
      <c r="GI152" s="281"/>
      <c r="GJ152" s="281"/>
      <c r="GK152" s="281"/>
      <c r="GL152" s="281"/>
      <c r="GM152" s="281"/>
      <c r="GN152" s="281"/>
      <c r="GO152" s="281"/>
      <c r="GP152" s="281"/>
      <c r="GQ152" s="281"/>
      <c r="GR152" s="281"/>
      <c r="GS152" s="281"/>
      <c r="GT152" s="281"/>
      <c r="GU152" s="281"/>
      <c r="GV152" s="281"/>
      <c r="GW152" s="281"/>
      <c r="GX152" s="281"/>
      <c r="GY152" s="281"/>
      <c r="GZ152" s="281"/>
      <c r="HA152" s="281"/>
      <c r="HB152" s="281"/>
      <c r="HC152" s="281"/>
      <c r="HD152" s="281"/>
      <c r="HE152" s="281"/>
      <c r="HF152" s="281"/>
      <c r="HG152" s="281"/>
      <c r="HH152" s="281"/>
      <c r="HI152" s="281"/>
      <c r="HJ152" s="281"/>
      <c r="HK152" s="281"/>
      <c r="HL152" s="281"/>
      <c r="HM152" s="281"/>
      <c r="HN152" s="281"/>
      <c r="HO152" s="281"/>
      <c r="HP152" s="281"/>
      <c r="HQ152" s="281"/>
      <c r="HR152" s="281"/>
      <c r="HS152" s="281"/>
      <c r="HT152" s="281"/>
      <c r="HU152" s="281"/>
      <c r="HV152" s="281"/>
      <c r="HW152" s="281"/>
      <c r="HX152" s="281"/>
      <c r="HY152" s="281"/>
      <c r="HZ152" s="281"/>
      <c r="IA152" s="281"/>
      <c r="IB152" s="281"/>
      <c r="IC152" s="281"/>
      <c r="ID152" s="281"/>
      <c r="IE152" s="281"/>
      <c r="IF152" s="281"/>
      <c r="IG152" s="281"/>
      <c r="IH152" s="281"/>
      <c r="II152" s="281"/>
      <c r="IJ152" s="281"/>
      <c r="IK152" s="281"/>
      <c r="IL152" s="281"/>
      <c r="IM152" s="281"/>
      <c r="IN152" s="281"/>
      <c r="IO152" s="281"/>
      <c r="IP152" s="281"/>
      <c r="IQ152" s="281"/>
      <c r="IR152" s="281"/>
      <c r="IS152" s="281"/>
      <c r="IT152" s="281"/>
      <c r="IU152" s="281"/>
      <c r="IV152" s="281"/>
    </row>
    <row r="153" spans="1:256" ht="17.25">
      <c r="A153" s="292" t="s">
        <v>221</v>
      </c>
      <c r="B153" s="288">
        <f>SUM(B150:B152)</f>
        <v>1750</v>
      </c>
      <c r="C153" s="288">
        <f>SUM(C150:C152)</f>
        <v>7783.52</v>
      </c>
      <c r="D153" s="288">
        <f>C153-B153</f>
        <v>6033.52</v>
      </c>
      <c r="E153" s="293">
        <f>D153/B153</f>
        <v>3.4477257142857147</v>
      </c>
      <c r="F153" s="289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L153" s="281"/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281"/>
      <c r="BZ153" s="281"/>
      <c r="CA153" s="281"/>
      <c r="CB153" s="281"/>
      <c r="CC153" s="281"/>
      <c r="CD153" s="281"/>
      <c r="CE153" s="281"/>
      <c r="CF153" s="281"/>
      <c r="CG153" s="281"/>
      <c r="CH153" s="281"/>
      <c r="CI153" s="281"/>
      <c r="CJ153" s="281"/>
      <c r="CK153" s="281"/>
      <c r="CL153" s="281"/>
      <c r="CM153" s="281"/>
      <c r="CN153" s="281"/>
      <c r="CO153" s="281"/>
      <c r="CP153" s="281"/>
      <c r="CQ153" s="281"/>
      <c r="CR153" s="281"/>
      <c r="CS153" s="281"/>
      <c r="CT153" s="281"/>
      <c r="CU153" s="281"/>
      <c r="CV153" s="281"/>
      <c r="CW153" s="281"/>
      <c r="CX153" s="281"/>
      <c r="CY153" s="281"/>
      <c r="CZ153" s="281"/>
      <c r="DA153" s="281"/>
      <c r="DB153" s="281"/>
      <c r="DC153" s="281"/>
      <c r="DD153" s="281"/>
      <c r="DE153" s="281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  <c r="EC153" s="281"/>
      <c r="ED153" s="281"/>
      <c r="EE153" s="281"/>
      <c r="EF153" s="281"/>
      <c r="EG153" s="281"/>
      <c r="EH153" s="281"/>
      <c r="EI153" s="281"/>
      <c r="EJ153" s="281"/>
      <c r="EK153" s="281"/>
      <c r="EL153" s="281"/>
      <c r="EM153" s="281"/>
      <c r="EN153" s="281"/>
      <c r="EO153" s="281"/>
      <c r="EP153" s="281"/>
      <c r="EQ153" s="281"/>
      <c r="ER153" s="281"/>
      <c r="ES153" s="281"/>
      <c r="ET153" s="281"/>
      <c r="EU153" s="281"/>
      <c r="EV153" s="281"/>
      <c r="EW153" s="281"/>
      <c r="EX153" s="281"/>
      <c r="EY153" s="281"/>
      <c r="EZ153" s="281"/>
      <c r="FA153" s="281"/>
      <c r="FB153" s="281"/>
      <c r="FC153" s="281"/>
      <c r="FD153" s="281"/>
      <c r="FE153" s="281"/>
      <c r="FF153" s="281"/>
      <c r="FG153" s="281"/>
      <c r="FH153" s="281"/>
      <c r="FI153" s="281"/>
      <c r="FJ153" s="281"/>
      <c r="FK153" s="281"/>
      <c r="FL153" s="281"/>
      <c r="FM153" s="281"/>
      <c r="FN153" s="281"/>
      <c r="FO153" s="281"/>
      <c r="FP153" s="281"/>
      <c r="FQ153" s="281"/>
      <c r="FR153" s="281"/>
      <c r="FS153" s="281"/>
      <c r="FT153" s="281"/>
      <c r="FU153" s="281"/>
      <c r="FV153" s="281"/>
      <c r="FW153" s="281"/>
      <c r="FX153" s="281"/>
      <c r="FY153" s="281"/>
      <c r="FZ153" s="281"/>
      <c r="GA153" s="281"/>
      <c r="GB153" s="281"/>
      <c r="GC153" s="281"/>
      <c r="GD153" s="281"/>
      <c r="GE153" s="281"/>
      <c r="GF153" s="281"/>
      <c r="GG153" s="281"/>
      <c r="GH153" s="281"/>
      <c r="GI153" s="281"/>
      <c r="GJ153" s="281"/>
      <c r="GK153" s="281"/>
      <c r="GL153" s="281"/>
      <c r="GM153" s="281"/>
      <c r="GN153" s="281"/>
      <c r="GO153" s="281"/>
      <c r="GP153" s="281"/>
      <c r="GQ153" s="281"/>
      <c r="GR153" s="281"/>
      <c r="GS153" s="281"/>
      <c r="GT153" s="281"/>
      <c r="GU153" s="281"/>
      <c r="GV153" s="281"/>
      <c r="GW153" s="281"/>
      <c r="GX153" s="281"/>
      <c r="GY153" s="281"/>
      <c r="GZ153" s="281"/>
      <c r="HA153" s="281"/>
      <c r="HB153" s="281"/>
      <c r="HC153" s="281"/>
      <c r="HD153" s="281"/>
      <c r="HE153" s="281"/>
      <c r="HF153" s="281"/>
      <c r="HG153" s="281"/>
      <c r="HH153" s="281"/>
      <c r="HI153" s="281"/>
      <c r="HJ153" s="281"/>
      <c r="HK153" s="281"/>
      <c r="HL153" s="281"/>
      <c r="HM153" s="281"/>
      <c r="HN153" s="281"/>
      <c r="HO153" s="281"/>
      <c r="HP153" s="281"/>
      <c r="HQ153" s="281"/>
      <c r="HR153" s="281"/>
      <c r="HS153" s="281"/>
      <c r="HT153" s="281"/>
      <c r="HU153" s="281"/>
      <c r="HV153" s="281"/>
      <c r="HW153" s="281"/>
      <c r="HX153" s="281"/>
      <c r="HY153" s="281"/>
      <c r="HZ153" s="281"/>
      <c r="IA153" s="281"/>
      <c r="IB153" s="281"/>
      <c r="IC153" s="281"/>
      <c r="ID153" s="281"/>
      <c r="IE153" s="281"/>
      <c r="IF153" s="281"/>
      <c r="IG153" s="281"/>
      <c r="IH153" s="281"/>
      <c r="II153" s="281"/>
      <c r="IJ153" s="281"/>
      <c r="IK153" s="281"/>
      <c r="IL153" s="281"/>
      <c r="IM153" s="281"/>
      <c r="IN153" s="281"/>
      <c r="IO153" s="281"/>
      <c r="IP153" s="281"/>
      <c r="IQ153" s="281"/>
      <c r="IR153" s="281"/>
      <c r="IS153" s="281"/>
      <c r="IT153" s="281"/>
      <c r="IU153" s="281"/>
      <c r="IV153" s="281"/>
    </row>
    <row r="154" spans="1:256" ht="17.25">
      <c r="A154" s="294" t="s">
        <v>373</v>
      </c>
      <c r="B154" s="300">
        <v>341834700.57</v>
      </c>
      <c r="C154" s="300">
        <v>350776177.28</v>
      </c>
      <c r="D154" s="295"/>
      <c r="E154" s="295"/>
      <c r="F154" s="289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/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1"/>
      <c r="CC154" s="281"/>
      <c r="CD154" s="281"/>
      <c r="CE154" s="281"/>
      <c r="CF154" s="281"/>
      <c r="CG154" s="281"/>
      <c r="CH154" s="281"/>
      <c r="CI154" s="281"/>
      <c r="CJ154" s="281"/>
      <c r="CK154" s="281"/>
      <c r="CL154" s="281"/>
      <c r="CM154" s="281"/>
      <c r="CN154" s="281"/>
      <c r="CO154" s="281"/>
      <c r="CP154" s="281"/>
      <c r="CQ154" s="281"/>
      <c r="CR154" s="281"/>
      <c r="CS154" s="281"/>
      <c r="CT154" s="281"/>
      <c r="CU154" s="281"/>
      <c r="CV154" s="281"/>
      <c r="CW154" s="281"/>
      <c r="CX154" s="281"/>
      <c r="CY154" s="281"/>
      <c r="CZ154" s="281"/>
      <c r="DA154" s="281"/>
      <c r="DB154" s="281"/>
      <c r="DC154" s="281"/>
      <c r="DD154" s="281"/>
      <c r="DE154" s="281"/>
      <c r="DF154" s="281"/>
      <c r="DG154" s="281"/>
      <c r="DH154" s="281"/>
      <c r="DI154" s="281"/>
      <c r="DJ154" s="281"/>
      <c r="DK154" s="281"/>
      <c r="DL154" s="281"/>
      <c r="DM154" s="281"/>
      <c r="DN154" s="281"/>
      <c r="DO154" s="281"/>
      <c r="DP154" s="281"/>
      <c r="DQ154" s="281"/>
      <c r="DR154" s="281"/>
      <c r="DS154" s="281"/>
      <c r="DT154" s="281"/>
      <c r="DU154" s="281"/>
      <c r="DV154" s="281"/>
      <c r="DW154" s="281"/>
      <c r="DX154" s="281"/>
      <c r="DY154" s="281"/>
      <c r="DZ154" s="281"/>
      <c r="EA154" s="281"/>
      <c r="EB154" s="281"/>
      <c r="EC154" s="281"/>
      <c r="ED154" s="281"/>
      <c r="EE154" s="281"/>
      <c r="EF154" s="281"/>
      <c r="EG154" s="281"/>
      <c r="EH154" s="281"/>
      <c r="EI154" s="281"/>
      <c r="EJ154" s="281"/>
      <c r="EK154" s="281"/>
      <c r="EL154" s="281"/>
      <c r="EM154" s="281"/>
      <c r="EN154" s="281"/>
      <c r="EO154" s="281"/>
      <c r="EP154" s="281"/>
      <c r="EQ154" s="281"/>
      <c r="ER154" s="281"/>
      <c r="ES154" s="281"/>
      <c r="ET154" s="281"/>
      <c r="EU154" s="281"/>
      <c r="EV154" s="281"/>
      <c r="EW154" s="281"/>
      <c r="EX154" s="281"/>
      <c r="EY154" s="281"/>
      <c r="EZ154" s="281"/>
      <c r="FA154" s="281"/>
      <c r="FB154" s="281"/>
      <c r="FC154" s="281"/>
      <c r="FD154" s="281"/>
      <c r="FE154" s="281"/>
      <c r="FF154" s="281"/>
      <c r="FG154" s="281"/>
      <c r="FH154" s="281"/>
      <c r="FI154" s="281"/>
      <c r="FJ154" s="281"/>
      <c r="FK154" s="281"/>
      <c r="FL154" s="281"/>
      <c r="FM154" s="281"/>
      <c r="FN154" s="281"/>
      <c r="FO154" s="281"/>
      <c r="FP154" s="281"/>
      <c r="FQ154" s="281"/>
      <c r="FR154" s="281"/>
      <c r="FS154" s="281"/>
      <c r="FT154" s="281"/>
      <c r="FU154" s="281"/>
      <c r="FV154" s="281"/>
      <c r="FW154" s="281"/>
      <c r="FX154" s="281"/>
      <c r="FY154" s="281"/>
      <c r="FZ154" s="281"/>
      <c r="GA154" s="281"/>
      <c r="GB154" s="281"/>
      <c r="GC154" s="281"/>
      <c r="GD154" s="281"/>
      <c r="GE154" s="281"/>
      <c r="GF154" s="281"/>
      <c r="GG154" s="281"/>
      <c r="GH154" s="281"/>
      <c r="GI154" s="281"/>
      <c r="GJ154" s="281"/>
      <c r="GK154" s="281"/>
      <c r="GL154" s="281"/>
      <c r="GM154" s="281"/>
      <c r="GN154" s="281"/>
      <c r="GO154" s="281"/>
      <c r="GP154" s="281"/>
      <c r="GQ154" s="281"/>
      <c r="GR154" s="281"/>
      <c r="GS154" s="281"/>
      <c r="GT154" s="281"/>
      <c r="GU154" s="281"/>
      <c r="GV154" s="281"/>
      <c r="GW154" s="281"/>
      <c r="GX154" s="281"/>
      <c r="GY154" s="281"/>
      <c r="GZ154" s="281"/>
      <c r="HA154" s="281"/>
      <c r="HB154" s="281"/>
      <c r="HC154" s="281"/>
      <c r="HD154" s="281"/>
      <c r="HE154" s="281"/>
      <c r="HF154" s="281"/>
      <c r="HG154" s="281"/>
      <c r="HH154" s="281"/>
      <c r="HI154" s="281"/>
      <c r="HJ154" s="281"/>
      <c r="HK154" s="281"/>
      <c r="HL154" s="281"/>
      <c r="HM154" s="281"/>
      <c r="HN154" s="281"/>
      <c r="HO154" s="281"/>
      <c r="HP154" s="281"/>
      <c r="HQ154" s="281"/>
      <c r="HR154" s="281"/>
      <c r="HS154" s="281"/>
      <c r="HT154" s="281"/>
      <c r="HU154" s="281"/>
      <c r="HV154" s="281"/>
      <c r="HW154" s="281"/>
      <c r="HX154" s="281"/>
      <c r="HY154" s="281"/>
      <c r="HZ154" s="281"/>
      <c r="IA154" s="281"/>
      <c r="IB154" s="281"/>
      <c r="IC154" s="281"/>
      <c r="ID154" s="281"/>
      <c r="IE154" s="281"/>
      <c r="IF154" s="281"/>
      <c r="IG154" s="281"/>
      <c r="IH154" s="281"/>
      <c r="II154" s="281"/>
      <c r="IJ154" s="281"/>
      <c r="IK154" s="281"/>
      <c r="IL154" s="281"/>
      <c r="IM154" s="281"/>
      <c r="IN154" s="281"/>
      <c r="IO154" s="281"/>
      <c r="IP154" s="281"/>
      <c r="IQ154" s="281"/>
      <c r="IR154" s="281"/>
      <c r="IS154" s="281"/>
      <c r="IT154" s="281"/>
      <c r="IU154" s="281"/>
      <c r="IV154" s="281"/>
    </row>
    <row r="155" spans="1:256" ht="17.25">
      <c r="A155" s="292" t="s">
        <v>221</v>
      </c>
      <c r="B155" s="288">
        <f>SUM(B154)</f>
        <v>341834700.57</v>
      </c>
      <c r="C155" s="288">
        <f>SUM(C154)</f>
        <v>350776177.28</v>
      </c>
      <c r="D155" s="288">
        <f>C155-B155</f>
        <v>8941476.709999979</v>
      </c>
      <c r="E155" s="293">
        <f>D155/B155</f>
        <v>0.026157311399604286</v>
      </c>
      <c r="F155" s="289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1"/>
      <c r="BM155" s="281"/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1"/>
      <c r="BZ155" s="281"/>
      <c r="CA155" s="281"/>
      <c r="CB155" s="281"/>
      <c r="CC155" s="281"/>
      <c r="CD155" s="281"/>
      <c r="CE155" s="281"/>
      <c r="CF155" s="281"/>
      <c r="CG155" s="281"/>
      <c r="CH155" s="281"/>
      <c r="CI155" s="281"/>
      <c r="CJ155" s="281"/>
      <c r="CK155" s="281"/>
      <c r="CL155" s="281"/>
      <c r="CM155" s="281"/>
      <c r="CN155" s="281"/>
      <c r="CO155" s="281"/>
      <c r="CP155" s="281"/>
      <c r="CQ155" s="281"/>
      <c r="CR155" s="281"/>
      <c r="CS155" s="281"/>
      <c r="CT155" s="281"/>
      <c r="CU155" s="281"/>
      <c r="CV155" s="281"/>
      <c r="CW155" s="281"/>
      <c r="CX155" s="281"/>
      <c r="CY155" s="281"/>
      <c r="CZ155" s="281"/>
      <c r="DA155" s="281"/>
      <c r="DB155" s="281"/>
      <c r="DC155" s="281"/>
      <c r="DD155" s="281"/>
      <c r="DE155" s="281"/>
      <c r="DF155" s="281"/>
      <c r="DG155" s="281"/>
      <c r="DH155" s="281"/>
      <c r="DI155" s="281"/>
      <c r="DJ155" s="281"/>
      <c r="DK155" s="281"/>
      <c r="DL155" s="281"/>
      <c r="DM155" s="281"/>
      <c r="DN155" s="281"/>
      <c r="DO155" s="281"/>
      <c r="DP155" s="281"/>
      <c r="DQ155" s="281"/>
      <c r="DR155" s="281"/>
      <c r="DS155" s="281"/>
      <c r="DT155" s="281"/>
      <c r="DU155" s="281"/>
      <c r="DV155" s="281"/>
      <c r="DW155" s="281"/>
      <c r="DX155" s="281"/>
      <c r="DY155" s="281"/>
      <c r="DZ155" s="281"/>
      <c r="EA155" s="281"/>
      <c r="EB155" s="281"/>
      <c r="EC155" s="281"/>
      <c r="ED155" s="281"/>
      <c r="EE155" s="281"/>
      <c r="EF155" s="281"/>
      <c r="EG155" s="281"/>
      <c r="EH155" s="281"/>
      <c r="EI155" s="281"/>
      <c r="EJ155" s="281"/>
      <c r="EK155" s="281"/>
      <c r="EL155" s="281"/>
      <c r="EM155" s="281"/>
      <c r="EN155" s="281"/>
      <c r="EO155" s="281"/>
      <c r="EP155" s="281"/>
      <c r="EQ155" s="281"/>
      <c r="ER155" s="281"/>
      <c r="ES155" s="281"/>
      <c r="ET155" s="281"/>
      <c r="EU155" s="281"/>
      <c r="EV155" s="281"/>
      <c r="EW155" s="281"/>
      <c r="EX155" s="281"/>
      <c r="EY155" s="281"/>
      <c r="EZ155" s="281"/>
      <c r="FA155" s="281"/>
      <c r="FB155" s="281"/>
      <c r="FC155" s="281"/>
      <c r="FD155" s="281"/>
      <c r="FE155" s="281"/>
      <c r="FF155" s="281"/>
      <c r="FG155" s="281"/>
      <c r="FH155" s="281"/>
      <c r="FI155" s="281"/>
      <c r="FJ155" s="281"/>
      <c r="FK155" s="281"/>
      <c r="FL155" s="281"/>
      <c r="FM155" s="281"/>
      <c r="FN155" s="281"/>
      <c r="FO155" s="281"/>
      <c r="FP155" s="281"/>
      <c r="FQ155" s="281"/>
      <c r="FR155" s="281"/>
      <c r="FS155" s="281"/>
      <c r="FT155" s="281"/>
      <c r="FU155" s="281"/>
      <c r="FV155" s="281"/>
      <c r="FW155" s="281"/>
      <c r="FX155" s="281"/>
      <c r="FY155" s="281"/>
      <c r="FZ155" s="281"/>
      <c r="GA155" s="281"/>
      <c r="GB155" s="281"/>
      <c r="GC155" s="281"/>
      <c r="GD155" s="281"/>
      <c r="GE155" s="281"/>
      <c r="GF155" s="281"/>
      <c r="GG155" s="281"/>
      <c r="GH155" s="281"/>
      <c r="GI155" s="281"/>
      <c r="GJ155" s="281"/>
      <c r="GK155" s="281"/>
      <c r="GL155" s="281"/>
      <c r="GM155" s="281"/>
      <c r="GN155" s="281"/>
      <c r="GO155" s="281"/>
      <c r="GP155" s="281"/>
      <c r="GQ155" s="281"/>
      <c r="GR155" s="281"/>
      <c r="GS155" s="281"/>
      <c r="GT155" s="281"/>
      <c r="GU155" s="281"/>
      <c r="GV155" s="281"/>
      <c r="GW155" s="281"/>
      <c r="GX155" s="281"/>
      <c r="GY155" s="281"/>
      <c r="GZ155" s="281"/>
      <c r="HA155" s="281"/>
      <c r="HB155" s="281"/>
      <c r="HC155" s="281"/>
      <c r="HD155" s="281"/>
      <c r="HE155" s="281"/>
      <c r="HF155" s="281"/>
      <c r="HG155" s="281"/>
      <c r="HH155" s="281"/>
      <c r="HI155" s="281"/>
      <c r="HJ155" s="281"/>
      <c r="HK155" s="281"/>
      <c r="HL155" s="281"/>
      <c r="HM155" s="281"/>
      <c r="HN155" s="281"/>
      <c r="HO155" s="281"/>
      <c r="HP155" s="281"/>
      <c r="HQ155" s="281"/>
      <c r="HR155" s="281"/>
      <c r="HS155" s="281"/>
      <c r="HT155" s="281"/>
      <c r="HU155" s="281"/>
      <c r="HV155" s="281"/>
      <c r="HW155" s="281"/>
      <c r="HX155" s="281"/>
      <c r="HY155" s="281"/>
      <c r="HZ155" s="281"/>
      <c r="IA155" s="281"/>
      <c r="IB155" s="281"/>
      <c r="IC155" s="281"/>
      <c r="ID155" s="281"/>
      <c r="IE155" s="281"/>
      <c r="IF155" s="281"/>
      <c r="IG155" s="281"/>
      <c r="IH155" s="281"/>
      <c r="II155" s="281"/>
      <c r="IJ155" s="281"/>
      <c r="IK155" s="281"/>
      <c r="IL155" s="281"/>
      <c r="IM155" s="281"/>
      <c r="IN155" s="281"/>
      <c r="IO155" s="281"/>
      <c r="IP155" s="281"/>
      <c r="IQ155" s="281"/>
      <c r="IR155" s="281"/>
      <c r="IS155" s="281"/>
      <c r="IT155" s="281"/>
      <c r="IU155" s="281"/>
      <c r="IV155" s="281"/>
    </row>
    <row r="156" spans="1:256" ht="17.25">
      <c r="A156" s="294" t="s">
        <v>374</v>
      </c>
      <c r="B156" s="295"/>
      <c r="C156" s="295"/>
      <c r="D156" s="295"/>
      <c r="E156" s="295"/>
      <c r="F156" s="289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/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1"/>
      <c r="CC156" s="281"/>
      <c r="CD156" s="281"/>
      <c r="CE156" s="281"/>
      <c r="CF156" s="281"/>
      <c r="CG156" s="281"/>
      <c r="CH156" s="281"/>
      <c r="CI156" s="281"/>
      <c r="CJ156" s="281"/>
      <c r="CK156" s="281"/>
      <c r="CL156" s="281"/>
      <c r="CM156" s="281"/>
      <c r="CN156" s="281"/>
      <c r="CO156" s="281"/>
      <c r="CP156" s="281"/>
      <c r="CQ156" s="281"/>
      <c r="CR156" s="281"/>
      <c r="CS156" s="281"/>
      <c r="CT156" s="281"/>
      <c r="CU156" s="281"/>
      <c r="CV156" s="281"/>
      <c r="CW156" s="281"/>
      <c r="CX156" s="281"/>
      <c r="CY156" s="281"/>
      <c r="CZ156" s="281"/>
      <c r="DA156" s="281"/>
      <c r="DB156" s="281"/>
      <c r="DC156" s="281"/>
      <c r="DD156" s="281"/>
      <c r="DE156" s="281"/>
      <c r="DF156" s="281"/>
      <c r="DG156" s="281"/>
      <c r="DH156" s="281"/>
      <c r="DI156" s="281"/>
      <c r="DJ156" s="281"/>
      <c r="DK156" s="281"/>
      <c r="DL156" s="281"/>
      <c r="DM156" s="281"/>
      <c r="DN156" s="281"/>
      <c r="DO156" s="281"/>
      <c r="DP156" s="281"/>
      <c r="DQ156" s="281"/>
      <c r="DR156" s="281"/>
      <c r="DS156" s="281"/>
      <c r="DT156" s="281"/>
      <c r="DU156" s="281"/>
      <c r="DV156" s="281"/>
      <c r="DW156" s="281"/>
      <c r="DX156" s="281"/>
      <c r="DY156" s="281"/>
      <c r="DZ156" s="281"/>
      <c r="EA156" s="281"/>
      <c r="EB156" s="281"/>
      <c r="EC156" s="281"/>
      <c r="ED156" s="281"/>
      <c r="EE156" s="281"/>
      <c r="EF156" s="281"/>
      <c r="EG156" s="281"/>
      <c r="EH156" s="281"/>
      <c r="EI156" s="281"/>
      <c r="EJ156" s="281"/>
      <c r="EK156" s="281"/>
      <c r="EL156" s="281"/>
      <c r="EM156" s="281"/>
      <c r="EN156" s="281"/>
      <c r="EO156" s="281"/>
      <c r="EP156" s="281"/>
      <c r="EQ156" s="281"/>
      <c r="ER156" s="281"/>
      <c r="ES156" s="281"/>
      <c r="ET156" s="281"/>
      <c r="EU156" s="281"/>
      <c r="EV156" s="281"/>
      <c r="EW156" s="281"/>
      <c r="EX156" s="281"/>
      <c r="EY156" s="281"/>
      <c r="EZ156" s="281"/>
      <c r="FA156" s="281"/>
      <c r="FB156" s="281"/>
      <c r="FC156" s="281"/>
      <c r="FD156" s="281"/>
      <c r="FE156" s="281"/>
      <c r="FF156" s="281"/>
      <c r="FG156" s="281"/>
      <c r="FH156" s="281"/>
      <c r="FI156" s="281"/>
      <c r="FJ156" s="281"/>
      <c r="FK156" s="281"/>
      <c r="FL156" s="281"/>
      <c r="FM156" s="281"/>
      <c r="FN156" s="281"/>
      <c r="FO156" s="281"/>
      <c r="FP156" s="281"/>
      <c r="FQ156" s="281"/>
      <c r="FR156" s="281"/>
      <c r="FS156" s="281"/>
      <c r="FT156" s="281"/>
      <c r="FU156" s="281"/>
      <c r="FV156" s="281"/>
      <c r="FW156" s="281"/>
      <c r="FX156" s="281"/>
      <c r="FY156" s="281"/>
      <c r="FZ156" s="281"/>
      <c r="GA156" s="281"/>
      <c r="GB156" s="281"/>
      <c r="GC156" s="281"/>
      <c r="GD156" s="281"/>
      <c r="GE156" s="281"/>
      <c r="GF156" s="281"/>
      <c r="GG156" s="281"/>
      <c r="GH156" s="281"/>
      <c r="GI156" s="281"/>
      <c r="GJ156" s="281"/>
      <c r="GK156" s="281"/>
      <c r="GL156" s="281"/>
      <c r="GM156" s="281"/>
      <c r="GN156" s="281"/>
      <c r="GO156" s="281"/>
      <c r="GP156" s="281"/>
      <c r="GQ156" s="281"/>
      <c r="GR156" s="281"/>
      <c r="GS156" s="281"/>
      <c r="GT156" s="281"/>
      <c r="GU156" s="281"/>
      <c r="GV156" s="281"/>
      <c r="GW156" s="281"/>
      <c r="GX156" s="281"/>
      <c r="GY156" s="281"/>
      <c r="GZ156" s="281"/>
      <c r="HA156" s="281"/>
      <c r="HB156" s="281"/>
      <c r="HC156" s="281"/>
      <c r="HD156" s="281"/>
      <c r="HE156" s="281"/>
      <c r="HF156" s="281"/>
      <c r="HG156" s="281"/>
      <c r="HH156" s="281"/>
      <c r="HI156" s="281"/>
      <c r="HJ156" s="281"/>
      <c r="HK156" s="281"/>
      <c r="HL156" s="281"/>
      <c r="HM156" s="281"/>
      <c r="HN156" s="281"/>
      <c r="HO156" s="281"/>
      <c r="HP156" s="281"/>
      <c r="HQ156" s="281"/>
      <c r="HR156" s="281"/>
      <c r="HS156" s="281"/>
      <c r="HT156" s="281"/>
      <c r="HU156" s="281"/>
      <c r="HV156" s="281"/>
      <c r="HW156" s="281"/>
      <c r="HX156" s="281"/>
      <c r="HY156" s="281"/>
      <c r="HZ156" s="281"/>
      <c r="IA156" s="281"/>
      <c r="IB156" s="281"/>
      <c r="IC156" s="281"/>
      <c r="ID156" s="281"/>
      <c r="IE156" s="281"/>
      <c r="IF156" s="281"/>
      <c r="IG156" s="281"/>
      <c r="IH156" s="281"/>
      <c r="II156" s="281"/>
      <c r="IJ156" s="281"/>
      <c r="IK156" s="281"/>
      <c r="IL156" s="281"/>
      <c r="IM156" s="281"/>
      <c r="IN156" s="281"/>
      <c r="IO156" s="281"/>
      <c r="IP156" s="281"/>
      <c r="IQ156" s="281"/>
      <c r="IR156" s="281"/>
      <c r="IS156" s="281"/>
      <c r="IT156" s="281"/>
      <c r="IU156" s="281"/>
      <c r="IV156" s="281"/>
    </row>
    <row r="157" spans="1:256" ht="17.25">
      <c r="A157" s="290" t="s">
        <v>375</v>
      </c>
      <c r="B157" s="291">
        <v>10866560.17</v>
      </c>
      <c r="C157" s="291">
        <v>15225256.17</v>
      </c>
      <c r="D157" s="290"/>
      <c r="E157" s="290"/>
      <c r="F157" s="289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/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281"/>
      <c r="BW157" s="281"/>
      <c r="BX157" s="281"/>
      <c r="BY157" s="281"/>
      <c r="BZ157" s="281"/>
      <c r="CA157" s="281"/>
      <c r="CB157" s="281"/>
      <c r="CC157" s="281"/>
      <c r="CD157" s="281"/>
      <c r="CE157" s="281"/>
      <c r="CF157" s="281"/>
      <c r="CG157" s="281"/>
      <c r="CH157" s="281"/>
      <c r="CI157" s="281"/>
      <c r="CJ157" s="281"/>
      <c r="CK157" s="281"/>
      <c r="CL157" s="281"/>
      <c r="CM157" s="281"/>
      <c r="CN157" s="281"/>
      <c r="CO157" s="281"/>
      <c r="CP157" s="281"/>
      <c r="CQ157" s="281"/>
      <c r="CR157" s="281"/>
      <c r="CS157" s="281"/>
      <c r="CT157" s="281"/>
      <c r="CU157" s="281"/>
      <c r="CV157" s="281"/>
      <c r="CW157" s="281"/>
      <c r="CX157" s="281"/>
      <c r="CY157" s="281"/>
      <c r="CZ157" s="281"/>
      <c r="DA157" s="281"/>
      <c r="DB157" s="281"/>
      <c r="DC157" s="281"/>
      <c r="DD157" s="281"/>
      <c r="DE157" s="281"/>
      <c r="DF157" s="281"/>
      <c r="DG157" s="281"/>
      <c r="DH157" s="281"/>
      <c r="DI157" s="281"/>
      <c r="DJ157" s="281"/>
      <c r="DK157" s="281"/>
      <c r="DL157" s="281"/>
      <c r="DM157" s="281"/>
      <c r="DN157" s="281"/>
      <c r="DO157" s="281"/>
      <c r="DP157" s="281"/>
      <c r="DQ157" s="281"/>
      <c r="DR157" s="281"/>
      <c r="DS157" s="281"/>
      <c r="DT157" s="281"/>
      <c r="DU157" s="281"/>
      <c r="DV157" s="281"/>
      <c r="DW157" s="281"/>
      <c r="DX157" s="281"/>
      <c r="DY157" s="281"/>
      <c r="DZ157" s="281"/>
      <c r="EA157" s="281"/>
      <c r="EB157" s="281"/>
      <c r="EC157" s="281"/>
      <c r="ED157" s="281"/>
      <c r="EE157" s="281"/>
      <c r="EF157" s="281"/>
      <c r="EG157" s="281"/>
      <c r="EH157" s="281"/>
      <c r="EI157" s="281"/>
      <c r="EJ157" s="281"/>
      <c r="EK157" s="281"/>
      <c r="EL157" s="281"/>
      <c r="EM157" s="281"/>
      <c r="EN157" s="281"/>
      <c r="EO157" s="281"/>
      <c r="EP157" s="281"/>
      <c r="EQ157" s="281"/>
      <c r="ER157" s="281"/>
      <c r="ES157" s="281"/>
      <c r="ET157" s="281"/>
      <c r="EU157" s="281"/>
      <c r="EV157" s="281"/>
      <c r="EW157" s="281"/>
      <c r="EX157" s="281"/>
      <c r="EY157" s="281"/>
      <c r="EZ157" s="281"/>
      <c r="FA157" s="281"/>
      <c r="FB157" s="281"/>
      <c r="FC157" s="281"/>
      <c r="FD157" s="281"/>
      <c r="FE157" s="281"/>
      <c r="FF157" s="281"/>
      <c r="FG157" s="281"/>
      <c r="FH157" s="281"/>
      <c r="FI157" s="281"/>
      <c r="FJ157" s="281"/>
      <c r="FK157" s="281"/>
      <c r="FL157" s="281"/>
      <c r="FM157" s="281"/>
      <c r="FN157" s="281"/>
      <c r="FO157" s="281"/>
      <c r="FP157" s="281"/>
      <c r="FQ157" s="281"/>
      <c r="FR157" s="281"/>
      <c r="FS157" s="281"/>
      <c r="FT157" s="281"/>
      <c r="FU157" s="281"/>
      <c r="FV157" s="281"/>
      <c r="FW157" s="281"/>
      <c r="FX157" s="281"/>
      <c r="FY157" s="281"/>
      <c r="FZ157" s="281"/>
      <c r="GA157" s="281"/>
      <c r="GB157" s="281"/>
      <c r="GC157" s="281"/>
      <c r="GD157" s="281"/>
      <c r="GE157" s="281"/>
      <c r="GF157" s="281"/>
      <c r="GG157" s="281"/>
      <c r="GH157" s="281"/>
      <c r="GI157" s="281"/>
      <c r="GJ157" s="281"/>
      <c r="GK157" s="281"/>
      <c r="GL157" s="281"/>
      <c r="GM157" s="281"/>
      <c r="GN157" s="281"/>
      <c r="GO157" s="281"/>
      <c r="GP157" s="281"/>
      <c r="GQ157" s="281"/>
      <c r="GR157" s="281"/>
      <c r="GS157" s="281"/>
      <c r="GT157" s="281"/>
      <c r="GU157" s="281"/>
      <c r="GV157" s="281"/>
      <c r="GW157" s="281"/>
      <c r="GX157" s="281"/>
      <c r="GY157" s="281"/>
      <c r="GZ157" s="281"/>
      <c r="HA157" s="281"/>
      <c r="HB157" s="281"/>
      <c r="HC157" s="281"/>
      <c r="HD157" s="281"/>
      <c r="HE157" s="281"/>
      <c r="HF157" s="281"/>
      <c r="HG157" s="281"/>
      <c r="HH157" s="281"/>
      <c r="HI157" s="281"/>
      <c r="HJ157" s="281"/>
      <c r="HK157" s="281"/>
      <c r="HL157" s="281"/>
      <c r="HM157" s="281"/>
      <c r="HN157" s="281"/>
      <c r="HO157" s="281"/>
      <c r="HP157" s="281"/>
      <c r="HQ157" s="281"/>
      <c r="HR157" s="281"/>
      <c r="HS157" s="281"/>
      <c r="HT157" s="281"/>
      <c r="HU157" s="281"/>
      <c r="HV157" s="281"/>
      <c r="HW157" s="281"/>
      <c r="HX157" s="281"/>
      <c r="HY157" s="281"/>
      <c r="HZ157" s="281"/>
      <c r="IA157" s="281"/>
      <c r="IB157" s="281"/>
      <c r="IC157" s="281"/>
      <c r="ID157" s="281"/>
      <c r="IE157" s="281"/>
      <c r="IF157" s="281"/>
      <c r="IG157" s="281"/>
      <c r="IH157" s="281"/>
      <c r="II157" s="281"/>
      <c r="IJ157" s="281"/>
      <c r="IK157" s="281"/>
      <c r="IL157" s="281"/>
      <c r="IM157" s="281"/>
      <c r="IN157" s="281"/>
      <c r="IO157" s="281"/>
      <c r="IP157" s="281"/>
      <c r="IQ157" s="281"/>
      <c r="IR157" s="281"/>
      <c r="IS157" s="281"/>
      <c r="IT157" s="281"/>
      <c r="IU157" s="281"/>
      <c r="IV157" s="281"/>
    </row>
    <row r="158" spans="1:256" ht="17.25">
      <c r="A158" s="290" t="s">
        <v>376</v>
      </c>
      <c r="B158" s="298">
        <v>16430.35</v>
      </c>
      <c r="C158" s="298">
        <v>10115.82</v>
      </c>
      <c r="D158" s="288"/>
      <c r="E158" s="288"/>
      <c r="F158" s="289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1"/>
      <c r="CC158" s="281"/>
      <c r="CD158" s="281"/>
      <c r="CE158" s="281"/>
      <c r="CF158" s="281"/>
      <c r="CG158" s="281"/>
      <c r="CH158" s="281"/>
      <c r="CI158" s="281"/>
      <c r="CJ158" s="281"/>
      <c r="CK158" s="281"/>
      <c r="CL158" s="281"/>
      <c r="CM158" s="281"/>
      <c r="CN158" s="281"/>
      <c r="CO158" s="281"/>
      <c r="CP158" s="281"/>
      <c r="CQ158" s="281"/>
      <c r="CR158" s="281"/>
      <c r="CS158" s="281"/>
      <c r="CT158" s="281"/>
      <c r="CU158" s="281"/>
      <c r="CV158" s="281"/>
      <c r="CW158" s="281"/>
      <c r="CX158" s="281"/>
      <c r="CY158" s="281"/>
      <c r="CZ158" s="281"/>
      <c r="DA158" s="281"/>
      <c r="DB158" s="281"/>
      <c r="DC158" s="281"/>
      <c r="DD158" s="281"/>
      <c r="DE158" s="281"/>
      <c r="DF158" s="281"/>
      <c r="DG158" s="281"/>
      <c r="DH158" s="281"/>
      <c r="DI158" s="281"/>
      <c r="DJ158" s="281"/>
      <c r="DK158" s="281"/>
      <c r="DL158" s="281"/>
      <c r="DM158" s="281"/>
      <c r="DN158" s="281"/>
      <c r="DO158" s="281"/>
      <c r="DP158" s="281"/>
      <c r="DQ158" s="281"/>
      <c r="DR158" s="281"/>
      <c r="DS158" s="281"/>
      <c r="DT158" s="281"/>
      <c r="DU158" s="281"/>
      <c r="DV158" s="281"/>
      <c r="DW158" s="281"/>
      <c r="DX158" s="281"/>
      <c r="DY158" s="281"/>
      <c r="DZ158" s="281"/>
      <c r="EA158" s="281"/>
      <c r="EB158" s="281"/>
      <c r="EC158" s="281"/>
      <c r="ED158" s="281"/>
      <c r="EE158" s="281"/>
      <c r="EF158" s="281"/>
      <c r="EG158" s="281"/>
      <c r="EH158" s="281"/>
      <c r="EI158" s="281"/>
      <c r="EJ158" s="281"/>
      <c r="EK158" s="281"/>
      <c r="EL158" s="281"/>
      <c r="EM158" s="281"/>
      <c r="EN158" s="281"/>
      <c r="EO158" s="281"/>
      <c r="EP158" s="281"/>
      <c r="EQ158" s="281"/>
      <c r="ER158" s="281"/>
      <c r="ES158" s="281"/>
      <c r="ET158" s="281"/>
      <c r="EU158" s="281"/>
      <c r="EV158" s="281"/>
      <c r="EW158" s="281"/>
      <c r="EX158" s="281"/>
      <c r="EY158" s="281"/>
      <c r="EZ158" s="281"/>
      <c r="FA158" s="281"/>
      <c r="FB158" s="281"/>
      <c r="FC158" s="281"/>
      <c r="FD158" s="281"/>
      <c r="FE158" s="281"/>
      <c r="FF158" s="281"/>
      <c r="FG158" s="281"/>
      <c r="FH158" s="281"/>
      <c r="FI158" s="281"/>
      <c r="FJ158" s="281"/>
      <c r="FK158" s="281"/>
      <c r="FL158" s="281"/>
      <c r="FM158" s="281"/>
      <c r="FN158" s="281"/>
      <c r="FO158" s="281"/>
      <c r="FP158" s="281"/>
      <c r="FQ158" s="281"/>
      <c r="FR158" s="281"/>
      <c r="FS158" s="281"/>
      <c r="FT158" s="281"/>
      <c r="FU158" s="281"/>
      <c r="FV158" s="281"/>
      <c r="FW158" s="281"/>
      <c r="FX158" s="281"/>
      <c r="FY158" s="281"/>
      <c r="FZ158" s="281"/>
      <c r="GA158" s="281"/>
      <c r="GB158" s="281"/>
      <c r="GC158" s="281"/>
      <c r="GD158" s="281"/>
      <c r="GE158" s="281"/>
      <c r="GF158" s="281"/>
      <c r="GG158" s="281"/>
      <c r="GH158" s="281"/>
      <c r="GI158" s="281"/>
      <c r="GJ158" s="281"/>
      <c r="GK158" s="281"/>
      <c r="GL158" s="281"/>
      <c r="GM158" s="281"/>
      <c r="GN158" s="281"/>
      <c r="GO158" s="281"/>
      <c r="GP158" s="281"/>
      <c r="GQ158" s="281"/>
      <c r="GR158" s="281"/>
      <c r="GS158" s="281"/>
      <c r="GT158" s="281"/>
      <c r="GU158" s="281"/>
      <c r="GV158" s="281"/>
      <c r="GW158" s="281"/>
      <c r="GX158" s="281"/>
      <c r="GY158" s="281"/>
      <c r="GZ158" s="281"/>
      <c r="HA158" s="281"/>
      <c r="HB158" s="281"/>
      <c r="HC158" s="281"/>
      <c r="HD158" s="281"/>
      <c r="HE158" s="281"/>
      <c r="HF158" s="281"/>
      <c r="HG158" s="281"/>
      <c r="HH158" s="281"/>
      <c r="HI158" s="281"/>
      <c r="HJ158" s="281"/>
      <c r="HK158" s="281"/>
      <c r="HL158" s="281"/>
      <c r="HM158" s="281"/>
      <c r="HN158" s="281"/>
      <c r="HO158" s="281"/>
      <c r="HP158" s="281"/>
      <c r="HQ158" s="281"/>
      <c r="HR158" s="281"/>
      <c r="HS158" s="281"/>
      <c r="HT158" s="281"/>
      <c r="HU158" s="281"/>
      <c r="HV158" s="281"/>
      <c r="HW158" s="281"/>
      <c r="HX158" s="281"/>
      <c r="HY158" s="281"/>
      <c r="HZ158" s="281"/>
      <c r="IA158" s="281"/>
      <c r="IB158" s="281"/>
      <c r="IC158" s="281"/>
      <c r="ID158" s="281"/>
      <c r="IE158" s="281"/>
      <c r="IF158" s="281"/>
      <c r="IG158" s="281"/>
      <c r="IH158" s="281"/>
      <c r="II158" s="281"/>
      <c r="IJ158" s="281"/>
      <c r="IK158" s="281"/>
      <c r="IL158" s="281"/>
      <c r="IM158" s="281"/>
      <c r="IN158" s="281"/>
      <c r="IO158" s="281"/>
      <c r="IP158" s="281"/>
      <c r="IQ158" s="281"/>
      <c r="IR158" s="281"/>
      <c r="IS158" s="281"/>
      <c r="IT158" s="281"/>
      <c r="IU158" s="281"/>
      <c r="IV158" s="281"/>
    </row>
    <row r="159" spans="1:256" ht="17.25">
      <c r="A159" s="290" t="s">
        <v>377</v>
      </c>
      <c r="B159" s="298">
        <v>0</v>
      </c>
      <c r="C159" s="298">
        <v>0</v>
      </c>
      <c r="D159" s="288"/>
      <c r="E159" s="288"/>
      <c r="F159" s="289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  <c r="AP159" s="281"/>
      <c r="AQ159" s="281"/>
      <c r="AR159" s="281"/>
      <c r="AS159" s="281"/>
      <c r="AT159" s="281"/>
      <c r="AU159" s="281"/>
      <c r="AV159" s="281"/>
      <c r="AW159" s="281"/>
      <c r="AX159" s="281"/>
      <c r="AY159" s="281"/>
      <c r="AZ159" s="281"/>
      <c r="BA159" s="281"/>
      <c r="BB159" s="281"/>
      <c r="BC159" s="281"/>
      <c r="BD159" s="281"/>
      <c r="BE159" s="281"/>
      <c r="BF159" s="281"/>
      <c r="BG159" s="281"/>
      <c r="BH159" s="281"/>
      <c r="BI159" s="281"/>
      <c r="BJ159" s="281"/>
      <c r="BK159" s="281"/>
      <c r="BL159" s="281"/>
      <c r="BM159" s="281"/>
      <c r="BN159" s="281"/>
      <c r="BO159" s="281"/>
      <c r="BP159" s="281"/>
      <c r="BQ159" s="281"/>
      <c r="BR159" s="281"/>
      <c r="BS159" s="281"/>
      <c r="BT159" s="281"/>
      <c r="BU159" s="281"/>
      <c r="BV159" s="281"/>
      <c r="BW159" s="281"/>
      <c r="BX159" s="281"/>
      <c r="BY159" s="281"/>
      <c r="BZ159" s="281"/>
      <c r="CA159" s="281"/>
      <c r="CB159" s="281"/>
      <c r="CC159" s="281"/>
      <c r="CD159" s="281"/>
      <c r="CE159" s="281"/>
      <c r="CF159" s="281"/>
      <c r="CG159" s="281"/>
      <c r="CH159" s="281"/>
      <c r="CI159" s="281"/>
      <c r="CJ159" s="281"/>
      <c r="CK159" s="281"/>
      <c r="CL159" s="281"/>
      <c r="CM159" s="281"/>
      <c r="CN159" s="281"/>
      <c r="CO159" s="281"/>
      <c r="CP159" s="281"/>
      <c r="CQ159" s="281"/>
      <c r="CR159" s="281"/>
      <c r="CS159" s="281"/>
      <c r="CT159" s="281"/>
      <c r="CU159" s="281"/>
      <c r="CV159" s="281"/>
      <c r="CW159" s="281"/>
      <c r="CX159" s="281"/>
      <c r="CY159" s="281"/>
      <c r="CZ159" s="281"/>
      <c r="DA159" s="281"/>
      <c r="DB159" s="281"/>
      <c r="DC159" s="281"/>
      <c r="DD159" s="281"/>
      <c r="DE159" s="281"/>
      <c r="DF159" s="281"/>
      <c r="DG159" s="281"/>
      <c r="DH159" s="281"/>
      <c r="DI159" s="281"/>
      <c r="DJ159" s="281"/>
      <c r="DK159" s="281"/>
      <c r="DL159" s="281"/>
      <c r="DM159" s="281"/>
      <c r="DN159" s="281"/>
      <c r="DO159" s="281"/>
      <c r="DP159" s="281"/>
      <c r="DQ159" s="281"/>
      <c r="DR159" s="281"/>
      <c r="DS159" s="281"/>
      <c r="DT159" s="281"/>
      <c r="DU159" s="281"/>
      <c r="DV159" s="281"/>
      <c r="DW159" s="281"/>
      <c r="DX159" s="281"/>
      <c r="DY159" s="281"/>
      <c r="DZ159" s="281"/>
      <c r="EA159" s="281"/>
      <c r="EB159" s="281"/>
      <c r="EC159" s="281"/>
      <c r="ED159" s="281"/>
      <c r="EE159" s="281"/>
      <c r="EF159" s="281"/>
      <c r="EG159" s="281"/>
      <c r="EH159" s="281"/>
      <c r="EI159" s="281"/>
      <c r="EJ159" s="281"/>
      <c r="EK159" s="281"/>
      <c r="EL159" s="281"/>
      <c r="EM159" s="281"/>
      <c r="EN159" s="281"/>
      <c r="EO159" s="281"/>
      <c r="EP159" s="281"/>
      <c r="EQ159" s="281"/>
      <c r="ER159" s="281"/>
      <c r="ES159" s="281"/>
      <c r="ET159" s="281"/>
      <c r="EU159" s="281"/>
      <c r="EV159" s="281"/>
      <c r="EW159" s="281"/>
      <c r="EX159" s="281"/>
      <c r="EY159" s="281"/>
      <c r="EZ159" s="281"/>
      <c r="FA159" s="281"/>
      <c r="FB159" s="281"/>
      <c r="FC159" s="281"/>
      <c r="FD159" s="281"/>
      <c r="FE159" s="281"/>
      <c r="FF159" s="281"/>
      <c r="FG159" s="281"/>
      <c r="FH159" s="281"/>
      <c r="FI159" s="281"/>
      <c r="FJ159" s="281"/>
      <c r="FK159" s="281"/>
      <c r="FL159" s="281"/>
      <c r="FM159" s="281"/>
      <c r="FN159" s="281"/>
      <c r="FO159" s="281"/>
      <c r="FP159" s="281"/>
      <c r="FQ159" s="281"/>
      <c r="FR159" s="281"/>
      <c r="FS159" s="281"/>
      <c r="FT159" s="281"/>
      <c r="FU159" s="281"/>
      <c r="FV159" s="281"/>
      <c r="FW159" s="281"/>
      <c r="FX159" s="281"/>
      <c r="FY159" s="281"/>
      <c r="FZ159" s="281"/>
      <c r="GA159" s="281"/>
      <c r="GB159" s="281"/>
      <c r="GC159" s="281"/>
      <c r="GD159" s="281"/>
      <c r="GE159" s="281"/>
      <c r="GF159" s="281"/>
      <c r="GG159" s="281"/>
      <c r="GH159" s="281"/>
      <c r="GI159" s="281"/>
      <c r="GJ159" s="281"/>
      <c r="GK159" s="281"/>
      <c r="GL159" s="281"/>
      <c r="GM159" s="281"/>
      <c r="GN159" s="281"/>
      <c r="GO159" s="281"/>
      <c r="GP159" s="281"/>
      <c r="GQ159" s="281"/>
      <c r="GR159" s="281"/>
      <c r="GS159" s="281"/>
      <c r="GT159" s="281"/>
      <c r="GU159" s="281"/>
      <c r="GV159" s="281"/>
      <c r="GW159" s="281"/>
      <c r="GX159" s="281"/>
      <c r="GY159" s="281"/>
      <c r="GZ159" s="281"/>
      <c r="HA159" s="281"/>
      <c r="HB159" s="281"/>
      <c r="HC159" s="281"/>
      <c r="HD159" s="281"/>
      <c r="HE159" s="281"/>
      <c r="HF159" s="281"/>
      <c r="HG159" s="281"/>
      <c r="HH159" s="281"/>
      <c r="HI159" s="281"/>
      <c r="HJ159" s="281"/>
      <c r="HK159" s="281"/>
      <c r="HL159" s="281"/>
      <c r="HM159" s="281"/>
      <c r="HN159" s="281"/>
      <c r="HO159" s="281"/>
      <c r="HP159" s="281"/>
      <c r="HQ159" s="281"/>
      <c r="HR159" s="281"/>
      <c r="HS159" s="281"/>
      <c r="HT159" s="281"/>
      <c r="HU159" s="281"/>
      <c r="HV159" s="281"/>
      <c r="HW159" s="281"/>
      <c r="HX159" s="281"/>
      <c r="HY159" s="281"/>
      <c r="HZ159" s="281"/>
      <c r="IA159" s="281"/>
      <c r="IB159" s="281"/>
      <c r="IC159" s="281"/>
      <c r="ID159" s="281"/>
      <c r="IE159" s="281"/>
      <c r="IF159" s="281"/>
      <c r="IG159" s="281"/>
      <c r="IH159" s="281"/>
      <c r="II159" s="281"/>
      <c r="IJ159" s="281"/>
      <c r="IK159" s="281"/>
      <c r="IL159" s="281"/>
      <c r="IM159" s="281"/>
      <c r="IN159" s="281"/>
      <c r="IO159" s="281"/>
      <c r="IP159" s="281"/>
      <c r="IQ159" s="281"/>
      <c r="IR159" s="281"/>
      <c r="IS159" s="281"/>
      <c r="IT159" s="281"/>
      <c r="IU159" s="281"/>
      <c r="IV159" s="281"/>
    </row>
    <row r="160" spans="1:256" ht="17.25">
      <c r="A160" s="290" t="s">
        <v>378</v>
      </c>
      <c r="B160" s="298">
        <v>0</v>
      </c>
      <c r="C160" s="298">
        <v>0</v>
      </c>
      <c r="D160" s="288" t="s">
        <v>106</v>
      </c>
      <c r="E160" s="293" t="s">
        <v>105</v>
      </c>
      <c r="F160" s="289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1"/>
      <c r="CC160" s="281"/>
      <c r="CD160" s="281"/>
      <c r="CE160" s="281"/>
      <c r="CF160" s="281"/>
      <c r="CG160" s="281"/>
      <c r="CH160" s="281"/>
      <c r="CI160" s="281"/>
      <c r="CJ160" s="281"/>
      <c r="CK160" s="281"/>
      <c r="CL160" s="281"/>
      <c r="CM160" s="281"/>
      <c r="CN160" s="281"/>
      <c r="CO160" s="281"/>
      <c r="CP160" s="281"/>
      <c r="CQ160" s="281"/>
      <c r="CR160" s="281"/>
      <c r="CS160" s="281"/>
      <c r="CT160" s="281"/>
      <c r="CU160" s="281"/>
      <c r="CV160" s="281"/>
      <c r="CW160" s="281"/>
      <c r="CX160" s="281"/>
      <c r="CY160" s="281"/>
      <c r="CZ160" s="281"/>
      <c r="DA160" s="281"/>
      <c r="DB160" s="281"/>
      <c r="DC160" s="281"/>
      <c r="DD160" s="281"/>
      <c r="DE160" s="281"/>
      <c r="DF160" s="281"/>
      <c r="DG160" s="281"/>
      <c r="DH160" s="281"/>
      <c r="DI160" s="281"/>
      <c r="DJ160" s="281"/>
      <c r="DK160" s="281"/>
      <c r="DL160" s="281"/>
      <c r="DM160" s="281"/>
      <c r="DN160" s="281"/>
      <c r="DO160" s="281"/>
      <c r="DP160" s="281"/>
      <c r="DQ160" s="281"/>
      <c r="DR160" s="281"/>
      <c r="DS160" s="281"/>
      <c r="DT160" s="281"/>
      <c r="DU160" s="281"/>
      <c r="DV160" s="281"/>
      <c r="DW160" s="281"/>
      <c r="DX160" s="281"/>
      <c r="DY160" s="281"/>
      <c r="DZ160" s="281"/>
      <c r="EA160" s="281"/>
      <c r="EB160" s="281"/>
      <c r="EC160" s="281"/>
      <c r="ED160" s="281"/>
      <c r="EE160" s="281"/>
      <c r="EF160" s="281"/>
      <c r="EG160" s="281"/>
      <c r="EH160" s="281"/>
      <c r="EI160" s="281"/>
      <c r="EJ160" s="281"/>
      <c r="EK160" s="281"/>
      <c r="EL160" s="281"/>
      <c r="EM160" s="281"/>
      <c r="EN160" s="281"/>
      <c r="EO160" s="281"/>
      <c r="EP160" s="281"/>
      <c r="EQ160" s="281"/>
      <c r="ER160" s="281"/>
      <c r="ES160" s="281"/>
      <c r="ET160" s="281"/>
      <c r="EU160" s="281"/>
      <c r="EV160" s="281"/>
      <c r="EW160" s="281"/>
      <c r="EX160" s="281"/>
      <c r="EY160" s="281"/>
      <c r="EZ160" s="281"/>
      <c r="FA160" s="281"/>
      <c r="FB160" s="281"/>
      <c r="FC160" s="281"/>
      <c r="FD160" s="281"/>
      <c r="FE160" s="281"/>
      <c r="FF160" s="281"/>
      <c r="FG160" s="281"/>
      <c r="FH160" s="281"/>
      <c r="FI160" s="281"/>
      <c r="FJ160" s="281"/>
      <c r="FK160" s="281"/>
      <c r="FL160" s="281"/>
      <c r="FM160" s="281"/>
      <c r="FN160" s="281"/>
      <c r="FO160" s="281"/>
      <c r="FP160" s="281"/>
      <c r="FQ160" s="281"/>
      <c r="FR160" s="281"/>
      <c r="FS160" s="281"/>
      <c r="FT160" s="281"/>
      <c r="FU160" s="281"/>
      <c r="FV160" s="281"/>
      <c r="FW160" s="281"/>
      <c r="FX160" s="281"/>
      <c r="FY160" s="281"/>
      <c r="FZ160" s="281"/>
      <c r="GA160" s="281"/>
      <c r="GB160" s="281"/>
      <c r="GC160" s="281"/>
      <c r="GD160" s="281"/>
      <c r="GE160" s="281"/>
      <c r="GF160" s="281"/>
      <c r="GG160" s="281"/>
      <c r="GH160" s="281"/>
      <c r="GI160" s="281"/>
      <c r="GJ160" s="281"/>
      <c r="GK160" s="281"/>
      <c r="GL160" s="281"/>
      <c r="GM160" s="281"/>
      <c r="GN160" s="281"/>
      <c r="GO160" s="281"/>
      <c r="GP160" s="281"/>
      <c r="GQ160" s="281"/>
      <c r="GR160" s="281"/>
      <c r="GS160" s="281"/>
      <c r="GT160" s="281"/>
      <c r="GU160" s="281"/>
      <c r="GV160" s="281"/>
      <c r="GW160" s="281"/>
      <c r="GX160" s="281"/>
      <c r="GY160" s="281"/>
      <c r="GZ160" s="281"/>
      <c r="HA160" s="281"/>
      <c r="HB160" s="281"/>
      <c r="HC160" s="281"/>
      <c r="HD160" s="281"/>
      <c r="HE160" s="281"/>
      <c r="HF160" s="281"/>
      <c r="HG160" s="281"/>
      <c r="HH160" s="281"/>
      <c r="HI160" s="281"/>
      <c r="HJ160" s="281"/>
      <c r="HK160" s="281"/>
      <c r="HL160" s="281"/>
      <c r="HM160" s="281"/>
      <c r="HN160" s="281"/>
      <c r="HO160" s="281"/>
      <c r="HP160" s="281"/>
      <c r="HQ160" s="281"/>
      <c r="HR160" s="281"/>
      <c r="HS160" s="281"/>
      <c r="HT160" s="281"/>
      <c r="HU160" s="281"/>
      <c r="HV160" s="281"/>
      <c r="HW160" s="281"/>
      <c r="HX160" s="281"/>
      <c r="HY160" s="281"/>
      <c r="HZ160" s="281"/>
      <c r="IA160" s="281"/>
      <c r="IB160" s="281"/>
      <c r="IC160" s="281"/>
      <c r="ID160" s="281"/>
      <c r="IE160" s="281"/>
      <c r="IF160" s="281"/>
      <c r="IG160" s="281"/>
      <c r="IH160" s="281"/>
      <c r="II160" s="281"/>
      <c r="IJ160" s="281"/>
      <c r="IK160" s="281"/>
      <c r="IL160" s="281"/>
      <c r="IM160" s="281"/>
      <c r="IN160" s="281"/>
      <c r="IO160" s="281"/>
      <c r="IP160" s="281"/>
      <c r="IQ160" s="281"/>
      <c r="IR160" s="281"/>
      <c r="IS160" s="281"/>
      <c r="IT160" s="281"/>
      <c r="IU160" s="281"/>
      <c r="IV160" s="281"/>
    </row>
    <row r="161" spans="1:256" ht="17.25">
      <c r="A161" s="290" t="s">
        <v>379</v>
      </c>
      <c r="B161" s="298">
        <v>1238.2</v>
      </c>
      <c r="C161" s="298">
        <v>0</v>
      </c>
      <c r="D161" s="288"/>
      <c r="E161" s="288"/>
      <c r="F161" s="289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1"/>
      <c r="AZ161" s="281"/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1"/>
      <c r="BM161" s="281"/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281"/>
      <c r="BX161" s="281"/>
      <c r="BY161" s="281"/>
      <c r="BZ161" s="281"/>
      <c r="CA161" s="281"/>
      <c r="CB161" s="281"/>
      <c r="CC161" s="281"/>
      <c r="CD161" s="281"/>
      <c r="CE161" s="281"/>
      <c r="CF161" s="281"/>
      <c r="CG161" s="281"/>
      <c r="CH161" s="281"/>
      <c r="CI161" s="281"/>
      <c r="CJ161" s="281"/>
      <c r="CK161" s="281"/>
      <c r="CL161" s="281"/>
      <c r="CM161" s="281"/>
      <c r="CN161" s="281"/>
      <c r="CO161" s="281"/>
      <c r="CP161" s="281"/>
      <c r="CQ161" s="281"/>
      <c r="CR161" s="281"/>
      <c r="CS161" s="281"/>
      <c r="CT161" s="281"/>
      <c r="CU161" s="281"/>
      <c r="CV161" s="281"/>
      <c r="CW161" s="281"/>
      <c r="CX161" s="281"/>
      <c r="CY161" s="281"/>
      <c r="CZ161" s="281"/>
      <c r="DA161" s="281"/>
      <c r="DB161" s="281"/>
      <c r="DC161" s="281"/>
      <c r="DD161" s="281"/>
      <c r="DE161" s="281"/>
      <c r="DF161" s="281"/>
      <c r="DG161" s="281"/>
      <c r="DH161" s="281"/>
      <c r="DI161" s="281"/>
      <c r="DJ161" s="281"/>
      <c r="DK161" s="281"/>
      <c r="DL161" s="281"/>
      <c r="DM161" s="281"/>
      <c r="DN161" s="281"/>
      <c r="DO161" s="281"/>
      <c r="DP161" s="281"/>
      <c r="DQ161" s="281"/>
      <c r="DR161" s="281"/>
      <c r="DS161" s="281"/>
      <c r="DT161" s="281"/>
      <c r="DU161" s="281"/>
      <c r="DV161" s="281"/>
      <c r="DW161" s="281"/>
      <c r="DX161" s="281"/>
      <c r="DY161" s="281"/>
      <c r="DZ161" s="281"/>
      <c r="EA161" s="281"/>
      <c r="EB161" s="281"/>
      <c r="EC161" s="281"/>
      <c r="ED161" s="281"/>
      <c r="EE161" s="281"/>
      <c r="EF161" s="281"/>
      <c r="EG161" s="281"/>
      <c r="EH161" s="281"/>
      <c r="EI161" s="281"/>
      <c r="EJ161" s="281"/>
      <c r="EK161" s="281"/>
      <c r="EL161" s="281"/>
      <c r="EM161" s="281"/>
      <c r="EN161" s="281"/>
      <c r="EO161" s="281"/>
      <c r="EP161" s="281"/>
      <c r="EQ161" s="281"/>
      <c r="ER161" s="281"/>
      <c r="ES161" s="281"/>
      <c r="ET161" s="281"/>
      <c r="EU161" s="281"/>
      <c r="EV161" s="281"/>
      <c r="EW161" s="281"/>
      <c r="EX161" s="281"/>
      <c r="EY161" s="281"/>
      <c r="EZ161" s="281"/>
      <c r="FA161" s="281"/>
      <c r="FB161" s="281"/>
      <c r="FC161" s="281"/>
      <c r="FD161" s="281"/>
      <c r="FE161" s="281"/>
      <c r="FF161" s="281"/>
      <c r="FG161" s="281"/>
      <c r="FH161" s="281"/>
      <c r="FI161" s="281"/>
      <c r="FJ161" s="281"/>
      <c r="FK161" s="281"/>
      <c r="FL161" s="281"/>
      <c r="FM161" s="281"/>
      <c r="FN161" s="281"/>
      <c r="FO161" s="281"/>
      <c r="FP161" s="281"/>
      <c r="FQ161" s="281"/>
      <c r="FR161" s="281"/>
      <c r="FS161" s="281"/>
      <c r="FT161" s="281"/>
      <c r="FU161" s="281"/>
      <c r="FV161" s="281"/>
      <c r="FW161" s="281"/>
      <c r="FX161" s="281"/>
      <c r="FY161" s="281"/>
      <c r="FZ161" s="281"/>
      <c r="GA161" s="281"/>
      <c r="GB161" s="281"/>
      <c r="GC161" s="281"/>
      <c r="GD161" s="281"/>
      <c r="GE161" s="281"/>
      <c r="GF161" s="281"/>
      <c r="GG161" s="281"/>
      <c r="GH161" s="281"/>
      <c r="GI161" s="281"/>
      <c r="GJ161" s="281"/>
      <c r="GK161" s="281"/>
      <c r="GL161" s="281"/>
      <c r="GM161" s="281"/>
      <c r="GN161" s="281"/>
      <c r="GO161" s="281"/>
      <c r="GP161" s="281"/>
      <c r="GQ161" s="281"/>
      <c r="GR161" s="281"/>
      <c r="GS161" s="281"/>
      <c r="GT161" s="281"/>
      <c r="GU161" s="281"/>
      <c r="GV161" s="281"/>
      <c r="GW161" s="281"/>
      <c r="GX161" s="281"/>
      <c r="GY161" s="281"/>
      <c r="GZ161" s="281"/>
      <c r="HA161" s="281"/>
      <c r="HB161" s="281"/>
      <c r="HC161" s="281"/>
      <c r="HD161" s="281"/>
      <c r="HE161" s="281"/>
      <c r="HF161" s="281"/>
      <c r="HG161" s="281"/>
      <c r="HH161" s="281"/>
      <c r="HI161" s="281"/>
      <c r="HJ161" s="281"/>
      <c r="HK161" s="281"/>
      <c r="HL161" s="281"/>
      <c r="HM161" s="281"/>
      <c r="HN161" s="281"/>
      <c r="HO161" s="281"/>
      <c r="HP161" s="281"/>
      <c r="HQ161" s="281"/>
      <c r="HR161" s="281"/>
      <c r="HS161" s="281"/>
      <c r="HT161" s="281"/>
      <c r="HU161" s="281"/>
      <c r="HV161" s="281"/>
      <c r="HW161" s="281"/>
      <c r="HX161" s="281"/>
      <c r="HY161" s="281"/>
      <c r="HZ161" s="281"/>
      <c r="IA161" s="281"/>
      <c r="IB161" s="281"/>
      <c r="IC161" s="281"/>
      <c r="ID161" s="281"/>
      <c r="IE161" s="281"/>
      <c r="IF161" s="281"/>
      <c r="IG161" s="281"/>
      <c r="IH161" s="281"/>
      <c r="II161" s="281"/>
      <c r="IJ161" s="281"/>
      <c r="IK161" s="281"/>
      <c r="IL161" s="281"/>
      <c r="IM161" s="281"/>
      <c r="IN161" s="281"/>
      <c r="IO161" s="281"/>
      <c r="IP161" s="281"/>
      <c r="IQ161" s="281"/>
      <c r="IR161" s="281"/>
      <c r="IS161" s="281"/>
      <c r="IT161" s="281"/>
      <c r="IU161" s="281"/>
      <c r="IV161" s="281"/>
    </row>
    <row r="162" spans="1:256" ht="17.25">
      <c r="A162" s="290" t="s">
        <v>380</v>
      </c>
      <c r="B162" s="298">
        <v>0</v>
      </c>
      <c r="C162" s="298">
        <v>0</v>
      </c>
      <c r="D162" s="288"/>
      <c r="E162" s="288"/>
      <c r="F162" s="289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281"/>
      <c r="AW162" s="281"/>
      <c r="AX162" s="281"/>
      <c r="AY162" s="281"/>
      <c r="AZ162" s="281"/>
      <c r="BA162" s="281"/>
      <c r="BB162" s="281"/>
      <c r="BC162" s="281"/>
      <c r="BD162" s="281"/>
      <c r="BE162" s="281"/>
      <c r="BF162" s="281"/>
      <c r="BG162" s="281"/>
      <c r="BH162" s="281"/>
      <c r="BI162" s="281"/>
      <c r="BJ162" s="281"/>
      <c r="BK162" s="281"/>
      <c r="BL162" s="281"/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281"/>
      <c r="BX162" s="281"/>
      <c r="BY162" s="281"/>
      <c r="BZ162" s="281"/>
      <c r="CA162" s="281"/>
      <c r="CB162" s="281"/>
      <c r="CC162" s="281"/>
      <c r="CD162" s="281"/>
      <c r="CE162" s="281"/>
      <c r="CF162" s="281"/>
      <c r="CG162" s="281"/>
      <c r="CH162" s="281"/>
      <c r="CI162" s="281"/>
      <c r="CJ162" s="281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281"/>
      <c r="CY162" s="281"/>
      <c r="CZ162" s="281"/>
      <c r="DA162" s="281"/>
      <c r="DB162" s="281"/>
      <c r="DC162" s="281"/>
      <c r="DD162" s="281"/>
      <c r="DE162" s="281"/>
      <c r="DF162" s="281"/>
      <c r="DG162" s="281"/>
      <c r="DH162" s="281"/>
      <c r="DI162" s="281"/>
      <c r="DJ162" s="281"/>
      <c r="DK162" s="281"/>
      <c r="DL162" s="281"/>
      <c r="DM162" s="281"/>
      <c r="DN162" s="281"/>
      <c r="DO162" s="281"/>
      <c r="DP162" s="281"/>
      <c r="DQ162" s="281"/>
      <c r="DR162" s="281"/>
      <c r="DS162" s="281"/>
      <c r="DT162" s="281"/>
      <c r="DU162" s="281"/>
      <c r="DV162" s="281"/>
      <c r="DW162" s="281"/>
      <c r="DX162" s="281"/>
      <c r="DY162" s="281"/>
      <c r="DZ162" s="281"/>
      <c r="EA162" s="281"/>
      <c r="EB162" s="281"/>
      <c r="EC162" s="281"/>
      <c r="ED162" s="281"/>
      <c r="EE162" s="281"/>
      <c r="EF162" s="281"/>
      <c r="EG162" s="281"/>
      <c r="EH162" s="281"/>
      <c r="EI162" s="281"/>
      <c r="EJ162" s="281"/>
      <c r="EK162" s="281"/>
      <c r="EL162" s="281"/>
      <c r="EM162" s="281"/>
      <c r="EN162" s="281"/>
      <c r="EO162" s="281"/>
      <c r="EP162" s="281"/>
      <c r="EQ162" s="281"/>
      <c r="ER162" s="281"/>
      <c r="ES162" s="281"/>
      <c r="ET162" s="281"/>
      <c r="EU162" s="281"/>
      <c r="EV162" s="281"/>
      <c r="EW162" s="281"/>
      <c r="EX162" s="281"/>
      <c r="EY162" s="281"/>
      <c r="EZ162" s="281"/>
      <c r="FA162" s="281"/>
      <c r="FB162" s="281"/>
      <c r="FC162" s="281"/>
      <c r="FD162" s="281"/>
      <c r="FE162" s="281"/>
      <c r="FF162" s="281"/>
      <c r="FG162" s="281"/>
      <c r="FH162" s="281"/>
      <c r="FI162" s="281"/>
      <c r="FJ162" s="281"/>
      <c r="FK162" s="281"/>
      <c r="FL162" s="281"/>
      <c r="FM162" s="281"/>
      <c r="FN162" s="281"/>
      <c r="FO162" s="281"/>
      <c r="FP162" s="281"/>
      <c r="FQ162" s="281"/>
      <c r="FR162" s="281"/>
      <c r="FS162" s="281"/>
      <c r="FT162" s="281"/>
      <c r="FU162" s="281"/>
      <c r="FV162" s="281"/>
      <c r="FW162" s="281"/>
      <c r="FX162" s="281"/>
      <c r="FY162" s="281"/>
      <c r="FZ162" s="281"/>
      <c r="GA162" s="281"/>
      <c r="GB162" s="281"/>
      <c r="GC162" s="281"/>
      <c r="GD162" s="281"/>
      <c r="GE162" s="281"/>
      <c r="GF162" s="281"/>
      <c r="GG162" s="281"/>
      <c r="GH162" s="281"/>
      <c r="GI162" s="281"/>
      <c r="GJ162" s="281"/>
      <c r="GK162" s="281"/>
      <c r="GL162" s="281"/>
      <c r="GM162" s="281"/>
      <c r="GN162" s="281"/>
      <c r="GO162" s="281"/>
      <c r="GP162" s="281"/>
      <c r="GQ162" s="281"/>
      <c r="GR162" s="281"/>
      <c r="GS162" s="281"/>
      <c r="GT162" s="281"/>
      <c r="GU162" s="281"/>
      <c r="GV162" s="281"/>
      <c r="GW162" s="281"/>
      <c r="GX162" s="281"/>
      <c r="GY162" s="281"/>
      <c r="GZ162" s="281"/>
      <c r="HA162" s="281"/>
      <c r="HB162" s="281"/>
      <c r="HC162" s="281"/>
      <c r="HD162" s="281"/>
      <c r="HE162" s="281"/>
      <c r="HF162" s="281"/>
      <c r="HG162" s="281"/>
      <c r="HH162" s="281"/>
      <c r="HI162" s="281"/>
      <c r="HJ162" s="281"/>
      <c r="HK162" s="281"/>
      <c r="HL162" s="281"/>
      <c r="HM162" s="281"/>
      <c r="HN162" s="281"/>
      <c r="HO162" s="281"/>
      <c r="HP162" s="281"/>
      <c r="HQ162" s="281"/>
      <c r="HR162" s="281"/>
      <c r="HS162" s="281"/>
      <c r="HT162" s="281"/>
      <c r="HU162" s="281"/>
      <c r="HV162" s="281"/>
      <c r="HW162" s="281"/>
      <c r="HX162" s="281"/>
      <c r="HY162" s="281"/>
      <c r="HZ162" s="281"/>
      <c r="IA162" s="281"/>
      <c r="IB162" s="281"/>
      <c r="IC162" s="281"/>
      <c r="ID162" s="281"/>
      <c r="IE162" s="281"/>
      <c r="IF162" s="281"/>
      <c r="IG162" s="281"/>
      <c r="IH162" s="281"/>
      <c r="II162" s="281"/>
      <c r="IJ162" s="281"/>
      <c r="IK162" s="281"/>
      <c r="IL162" s="281"/>
      <c r="IM162" s="281"/>
      <c r="IN162" s="281"/>
      <c r="IO162" s="281"/>
      <c r="IP162" s="281"/>
      <c r="IQ162" s="281"/>
      <c r="IR162" s="281"/>
      <c r="IS162" s="281"/>
      <c r="IT162" s="281"/>
      <c r="IU162" s="281"/>
      <c r="IV162" s="281"/>
    </row>
    <row r="163" spans="1:256" ht="17.25">
      <c r="A163" s="290" t="s">
        <v>381</v>
      </c>
      <c r="B163" s="298">
        <v>1207.83</v>
      </c>
      <c r="C163" s="298">
        <v>1411.38</v>
      </c>
      <c r="D163" s="288"/>
      <c r="E163" s="288"/>
      <c r="F163" s="289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  <c r="AP163" s="281"/>
      <c r="AQ163" s="281"/>
      <c r="AR163" s="281"/>
      <c r="AS163" s="281"/>
      <c r="AT163" s="281"/>
      <c r="AU163" s="281"/>
      <c r="AV163" s="281"/>
      <c r="AW163" s="281"/>
      <c r="AX163" s="281"/>
      <c r="AY163" s="281"/>
      <c r="AZ163" s="281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L163" s="281"/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  <c r="BY163" s="281"/>
      <c r="BZ163" s="281"/>
      <c r="CA163" s="281"/>
      <c r="CB163" s="281"/>
      <c r="CC163" s="281"/>
      <c r="CD163" s="281"/>
      <c r="CE163" s="281"/>
      <c r="CF163" s="281"/>
      <c r="CG163" s="281"/>
      <c r="CH163" s="281"/>
      <c r="CI163" s="281"/>
      <c r="CJ163" s="281"/>
      <c r="CK163" s="281"/>
      <c r="CL163" s="281"/>
      <c r="CM163" s="281"/>
      <c r="CN163" s="281"/>
      <c r="CO163" s="281"/>
      <c r="CP163" s="281"/>
      <c r="CQ163" s="281"/>
      <c r="CR163" s="281"/>
      <c r="CS163" s="281"/>
      <c r="CT163" s="281"/>
      <c r="CU163" s="281"/>
      <c r="CV163" s="281"/>
      <c r="CW163" s="281"/>
      <c r="CX163" s="281"/>
      <c r="CY163" s="281"/>
      <c r="CZ163" s="281"/>
      <c r="DA163" s="281"/>
      <c r="DB163" s="281"/>
      <c r="DC163" s="281"/>
      <c r="DD163" s="281"/>
      <c r="DE163" s="281"/>
      <c r="DF163" s="281"/>
      <c r="DG163" s="281"/>
      <c r="DH163" s="281"/>
      <c r="DI163" s="281"/>
      <c r="DJ163" s="281"/>
      <c r="DK163" s="281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281"/>
      <c r="DZ163" s="281"/>
      <c r="EA163" s="281"/>
      <c r="EB163" s="281"/>
      <c r="EC163" s="281"/>
      <c r="ED163" s="281"/>
      <c r="EE163" s="281"/>
      <c r="EF163" s="281"/>
      <c r="EG163" s="281"/>
      <c r="EH163" s="281"/>
      <c r="EI163" s="281"/>
      <c r="EJ163" s="281"/>
      <c r="EK163" s="281"/>
      <c r="EL163" s="281"/>
      <c r="EM163" s="281"/>
      <c r="EN163" s="281"/>
      <c r="EO163" s="281"/>
      <c r="EP163" s="281"/>
      <c r="EQ163" s="281"/>
      <c r="ER163" s="281"/>
      <c r="ES163" s="281"/>
      <c r="ET163" s="281"/>
      <c r="EU163" s="281"/>
      <c r="EV163" s="281"/>
      <c r="EW163" s="281"/>
      <c r="EX163" s="281"/>
      <c r="EY163" s="281"/>
      <c r="EZ163" s="281"/>
      <c r="FA163" s="281"/>
      <c r="FB163" s="281"/>
      <c r="FC163" s="281"/>
      <c r="FD163" s="281"/>
      <c r="FE163" s="281"/>
      <c r="FF163" s="281"/>
      <c r="FG163" s="281"/>
      <c r="FH163" s="281"/>
      <c r="FI163" s="281"/>
      <c r="FJ163" s="281"/>
      <c r="FK163" s="281"/>
      <c r="FL163" s="281"/>
      <c r="FM163" s="281"/>
      <c r="FN163" s="281"/>
      <c r="FO163" s="281"/>
      <c r="FP163" s="281"/>
      <c r="FQ163" s="281"/>
      <c r="FR163" s="281"/>
      <c r="FS163" s="281"/>
      <c r="FT163" s="281"/>
      <c r="FU163" s="281"/>
      <c r="FV163" s="281"/>
      <c r="FW163" s="281"/>
      <c r="FX163" s="281"/>
      <c r="FY163" s="281"/>
      <c r="FZ163" s="281"/>
      <c r="GA163" s="281"/>
      <c r="GB163" s="281"/>
      <c r="GC163" s="281"/>
      <c r="GD163" s="281"/>
      <c r="GE163" s="281"/>
      <c r="GF163" s="281"/>
      <c r="GG163" s="281"/>
      <c r="GH163" s="281"/>
      <c r="GI163" s="281"/>
      <c r="GJ163" s="281"/>
      <c r="GK163" s="281"/>
      <c r="GL163" s="281"/>
      <c r="GM163" s="281"/>
      <c r="GN163" s="281"/>
      <c r="GO163" s="281"/>
      <c r="GP163" s="281"/>
      <c r="GQ163" s="281"/>
      <c r="GR163" s="281"/>
      <c r="GS163" s="281"/>
      <c r="GT163" s="281"/>
      <c r="GU163" s="281"/>
      <c r="GV163" s="281"/>
      <c r="GW163" s="281"/>
      <c r="GX163" s="281"/>
      <c r="GY163" s="281"/>
      <c r="GZ163" s="281"/>
      <c r="HA163" s="281"/>
      <c r="HB163" s="281"/>
      <c r="HC163" s="281"/>
      <c r="HD163" s="281"/>
      <c r="HE163" s="281"/>
      <c r="HF163" s="281"/>
      <c r="HG163" s="281"/>
      <c r="HH163" s="281"/>
      <c r="HI163" s="281"/>
      <c r="HJ163" s="281"/>
      <c r="HK163" s="281"/>
      <c r="HL163" s="281"/>
      <c r="HM163" s="281"/>
      <c r="HN163" s="281"/>
      <c r="HO163" s="281"/>
      <c r="HP163" s="281"/>
      <c r="HQ163" s="281"/>
      <c r="HR163" s="281"/>
      <c r="HS163" s="281"/>
      <c r="HT163" s="281"/>
      <c r="HU163" s="281"/>
      <c r="HV163" s="281"/>
      <c r="HW163" s="281"/>
      <c r="HX163" s="281"/>
      <c r="HY163" s="281"/>
      <c r="HZ163" s="281"/>
      <c r="IA163" s="281"/>
      <c r="IB163" s="281"/>
      <c r="IC163" s="281"/>
      <c r="ID163" s="281"/>
      <c r="IE163" s="281"/>
      <c r="IF163" s="281"/>
      <c r="IG163" s="281"/>
      <c r="IH163" s="281"/>
      <c r="II163" s="281"/>
      <c r="IJ163" s="281"/>
      <c r="IK163" s="281"/>
      <c r="IL163" s="281"/>
      <c r="IM163" s="281"/>
      <c r="IN163" s="281"/>
      <c r="IO163" s="281"/>
      <c r="IP163" s="281"/>
      <c r="IQ163" s="281"/>
      <c r="IR163" s="281"/>
      <c r="IS163" s="281"/>
      <c r="IT163" s="281"/>
      <c r="IU163" s="281"/>
      <c r="IV163" s="281"/>
    </row>
    <row r="164" spans="1:256" ht="17.25">
      <c r="A164" s="290" t="s">
        <v>382</v>
      </c>
      <c r="B164" s="298">
        <v>2150</v>
      </c>
      <c r="C164" s="298">
        <v>6500</v>
      </c>
      <c r="D164" s="288"/>
      <c r="E164" s="288"/>
      <c r="F164" s="289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  <c r="AP164" s="281"/>
      <c r="AQ164" s="281"/>
      <c r="AR164" s="281"/>
      <c r="AS164" s="281"/>
      <c r="AT164" s="281"/>
      <c r="AU164" s="281"/>
      <c r="AV164" s="281"/>
      <c r="AW164" s="281"/>
      <c r="AX164" s="281"/>
      <c r="AY164" s="281"/>
      <c r="AZ164" s="281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L164" s="281"/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  <c r="BY164" s="281"/>
      <c r="BZ164" s="281"/>
      <c r="CA164" s="281"/>
      <c r="CB164" s="281"/>
      <c r="CC164" s="281"/>
      <c r="CD164" s="281"/>
      <c r="CE164" s="281"/>
      <c r="CF164" s="281"/>
      <c r="CG164" s="281"/>
      <c r="CH164" s="281"/>
      <c r="CI164" s="281"/>
      <c r="CJ164" s="281"/>
      <c r="CK164" s="281"/>
      <c r="CL164" s="281"/>
      <c r="CM164" s="281"/>
      <c r="CN164" s="281"/>
      <c r="CO164" s="281"/>
      <c r="CP164" s="281"/>
      <c r="CQ164" s="281"/>
      <c r="CR164" s="281"/>
      <c r="CS164" s="281"/>
      <c r="CT164" s="281"/>
      <c r="CU164" s="281"/>
      <c r="CV164" s="281"/>
      <c r="CW164" s="281"/>
      <c r="CX164" s="281"/>
      <c r="CY164" s="281"/>
      <c r="CZ164" s="281"/>
      <c r="DA164" s="281"/>
      <c r="DB164" s="281"/>
      <c r="DC164" s="281"/>
      <c r="DD164" s="281"/>
      <c r="DE164" s="281"/>
      <c r="DF164" s="281"/>
      <c r="DG164" s="281"/>
      <c r="DH164" s="281"/>
      <c r="DI164" s="281"/>
      <c r="DJ164" s="281"/>
      <c r="DK164" s="281"/>
      <c r="DL164" s="281"/>
      <c r="DM164" s="281"/>
      <c r="DN164" s="281"/>
      <c r="DO164" s="281"/>
      <c r="DP164" s="281"/>
      <c r="DQ164" s="281"/>
      <c r="DR164" s="281"/>
      <c r="DS164" s="281"/>
      <c r="DT164" s="281"/>
      <c r="DU164" s="281"/>
      <c r="DV164" s="281"/>
      <c r="DW164" s="281"/>
      <c r="DX164" s="281"/>
      <c r="DY164" s="281"/>
      <c r="DZ164" s="281"/>
      <c r="EA164" s="281"/>
      <c r="EB164" s="281"/>
      <c r="EC164" s="281"/>
      <c r="ED164" s="281"/>
      <c r="EE164" s="281"/>
      <c r="EF164" s="281"/>
      <c r="EG164" s="281"/>
      <c r="EH164" s="281"/>
      <c r="EI164" s="281"/>
      <c r="EJ164" s="281"/>
      <c r="EK164" s="281"/>
      <c r="EL164" s="281"/>
      <c r="EM164" s="281"/>
      <c r="EN164" s="281"/>
      <c r="EO164" s="281"/>
      <c r="EP164" s="281"/>
      <c r="EQ164" s="281"/>
      <c r="ER164" s="281"/>
      <c r="ES164" s="281"/>
      <c r="ET164" s="281"/>
      <c r="EU164" s="281"/>
      <c r="EV164" s="281"/>
      <c r="EW164" s="281"/>
      <c r="EX164" s="281"/>
      <c r="EY164" s="281"/>
      <c r="EZ164" s="281"/>
      <c r="FA164" s="281"/>
      <c r="FB164" s="281"/>
      <c r="FC164" s="281"/>
      <c r="FD164" s="281"/>
      <c r="FE164" s="281"/>
      <c r="FF164" s="281"/>
      <c r="FG164" s="281"/>
      <c r="FH164" s="281"/>
      <c r="FI164" s="281"/>
      <c r="FJ164" s="281"/>
      <c r="FK164" s="281"/>
      <c r="FL164" s="281"/>
      <c r="FM164" s="281"/>
      <c r="FN164" s="281"/>
      <c r="FO164" s="281"/>
      <c r="FP164" s="281"/>
      <c r="FQ164" s="281"/>
      <c r="FR164" s="281"/>
      <c r="FS164" s="281"/>
      <c r="FT164" s="281"/>
      <c r="FU164" s="281"/>
      <c r="FV164" s="281"/>
      <c r="FW164" s="281"/>
      <c r="FX164" s="281"/>
      <c r="FY164" s="281"/>
      <c r="FZ164" s="281"/>
      <c r="GA164" s="281"/>
      <c r="GB164" s="281"/>
      <c r="GC164" s="281"/>
      <c r="GD164" s="281"/>
      <c r="GE164" s="281"/>
      <c r="GF164" s="281"/>
      <c r="GG164" s="281"/>
      <c r="GH164" s="281"/>
      <c r="GI164" s="281"/>
      <c r="GJ164" s="281"/>
      <c r="GK164" s="281"/>
      <c r="GL164" s="281"/>
      <c r="GM164" s="281"/>
      <c r="GN164" s="281"/>
      <c r="GO164" s="281"/>
      <c r="GP164" s="281"/>
      <c r="GQ164" s="281"/>
      <c r="GR164" s="281"/>
      <c r="GS164" s="281"/>
      <c r="GT164" s="281"/>
      <c r="GU164" s="281"/>
      <c r="GV164" s="281"/>
      <c r="GW164" s="281"/>
      <c r="GX164" s="281"/>
      <c r="GY164" s="281"/>
      <c r="GZ164" s="281"/>
      <c r="HA164" s="281"/>
      <c r="HB164" s="281"/>
      <c r="HC164" s="281"/>
      <c r="HD164" s="281"/>
      <c r="HE164" s="281"/>
      <c r="HF164" s="281"/>
      <c r="HG164" s="281"/>
      <c r="HH164" s="281"/>
      <c r="HI164" s="281"/>
      <c r="HJ164" s="281"/>
      <c r="HK164" s="281"/>
      <c r="HL164" s="281"/>
      <c r="HM164" s="281"/>
      <c r="HN164" s="281"/>
      <c r="HO164" s="281"/>
      <c r="HP164" s="281"/>
      <c r="HQ164" s="281"/>
      <c r="HR164" s="281"/>
      <c r="HS164" s="281"/>
      <c r="HT164" s="281"/>
      <c r="HU164" s="281"/>
      <c r="HV164" s="281"/>
      <c r="HW164" s="281"/>
      <c r="HX164" s="281"/>
      <c r="HY164" s="281"/>
      <c r="HZ164" s="281"/>
      <c r="IA164" s="281"/>
      <c r="IB164" s="281"/>
      <c r="IC164" s="281"/>
      <c r="ID164" s="281"/>
      <c r="IE164" s="281"/>
      <c r="IF164" s="281"/>
      <c r="IG164" s="281"/>
      <c r="IH164" s="281"/>
      <c r="II164" s="281"/>
      <c r="IJ164" s="281"/>
      <c r="IK164" s="281"/>
      <c r="IL164" s="281"/>
      <c r="IM164" s="281"/>
      <c r="IN164" s="281"/>
      <c r="IO164" s="281"/>
      <c r="IP164" s="281"/>
      <c r="IQ164" s="281"/>
      <c r="IR164" s="281"/>
      <c r="IS164" s="281"/>
      <c r="IT164" s="281"/>
      <c r="IU164" s="281"/>
      <c r="IV164" s="281"/>
    </row>
    <row r="165" spans="1:256" ht="17.25">
      <c r="A165" s="292" t="s">
        <v>221</v>
      </c>
      <c r="B165" s="288">
        <f>SUM(B157:B164)</f>
        <v>10887586.549999999</v>
      </c>
      <c r="C165" s="288">
        <f>SUM(C157:C164)</f>
        <v>15243283.370000001</v>
      </c>
      <c r="D165" s="288">
        <f>C165-B165</f>
        <v>4355696.820000002</v>
      </c>
      <c r="E165" s="293">
        <f>D165/B165</f>
        <v>0.4000608215601283</v>
      </c>
      <c r="F165" s="289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  <c r="AP165" s="281"/>
      <c r="AQ165" s="281"/>
      <c r="AR165" s="281"/>
      <c r="AS165" s="281"/>
      <c r="AT165" s="281"/>
      <c r="AU165" s="281"/>
      <c r="AV165" s="281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/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  <c r="BY165" s="281"/>
      <c r="BZ165" s="281"/>
      <c r="CA165" s="281"/>
      <c r="CB165" s="281"/>
      <c r="CC165" s="281"/>
      <c r="CD165" s="281"/>
      <c r="CE165" s="281"/>
      <c r="CF165" s="281"/>
      <c r="CG165" s="281"/>
      <c r="CH165" s="281"/>
      <c r="CI165" s="281"/>
      <c r="CJ165" s="281"/>
      <c r="CK165" s="281"/>
      <c r="CL165" s="281"/>
      <c r="CM165" s="281"/>
      <c r="CN165" s="281"/>
      <c r="CO165" s="281"/>
      <c r="CP165" s="281"/>
      <c r="CQ165" s="281"/>
      <c r="CR165" s="281"/>
      <c r="CS165" s="281"/>
      <c r="CT165" s="281"/>
      <c r="CU165" s="281"/>
      <c r="CV165" s="281"/>
      <c r="CW165" s="281"/>
      <c r="CX165" s="281"/>
      <c r="CY165" s="281"/>
      <c r="CZ165" s="281"/>
      <c r="DA165" s="281"/>
      <c r="DB165" s="281"/>
      <c r="DC165" s="281"/>
      <c r="DD165" s="281"/>
      <c r="DE165" s="281"/>
      <c r="DF165" s="281"/>
      <c r="DG165" s="281"/>
      <c r="DH165" s="281"/>
      <c r="DI165" s="281"/>
      <c r="DJ165" s="281"/>
      <c r="DK165" s="281"/>
      <c r="DL165" s="281"/>
      <c r="DM165" s="281"/>
      <c r="DN165" s="281"/>
      <c r="DO165" s="281"/>
      <c r="DP165" s="281"/>
      <c r="DQ165" s="281"/>
      <c r="DR165" s="281"/>
      <c r="DS165" s="281"/>
      <c r="DT165" s="281"/>
      <c r="DU165" s="281"/>
      <c r="DV165" s="281"/>
      <c r="DW165" s="281"/>
      <c r="DX165" s="281"/>
      <c r="DY165" s="281"/>
      <c r="DZ165" s="281"/>
      <c r="EA165" s="281"/>
      <c r="EB165" s="281"/>
      <c r="EC165" s="281"/>
      <c r="ED165" s="281"/>
      <c r="EE165" s="281"/>
      <c r="EF165" s="281"/>
      <c r="EG165" s="281"/>
      <c r="EH165" s="281"/>
      <c r="EI165" s="281"/>
      <c r="EJ165" s="281"/>
      <c r="EK165" s="281"/>
      <c r="EL165" s="281"/>
      <c r="EM165" s="281"/>
      <c r="EN165" s="281"/>
      <c r="EO165" s="281"/>
      <c r="EP165" s="281"/>
      <c r="EQ165" s="281"/>
      <c r="ER165" s="281"/>
      <c r="ES165" s="281"/>
      <c r="ET165" s="281"/>
      <c r="EU165" s="281"/>
      <c r="EV165" s="281"/>
      <c r="EW165" s="281"/>
      <c r="EX165" s="281"/>
      <c r="EY165" s="281"/>
      <c r="EZ165" s="281"/>
      <c r="FA165" s="281"/>
      <c r="FB165" s="281"/>
      <c r="FC165" s="281"/>
      <c r="FD165" s="281"/>
      <c r="FE165" s="281"/>
      <c r="FF165" s="281"/>
      <c r="FG165" s="281"/>
      <c r="FH165" s="281"/>
      <c r="FI165" s="281"/>
      <c r="FJ165" s="281"/>
      <c r="FK165" s="281"/>
      <c r="FL165" s="281"/>
      <c r="FM165" s="281"/>
      <c r="FN165" s="281"/>
      <c r="FO165" s="281"/>
      <c r="FP165" s="281"/>
      <c r="FQ165" s="281"/>
      <c r="FR165" s="281"/>
      <c r="FS165" s="281"/>
      <c r="FT165" s="281"/>
      <c r="FU165" s="281"/>
      <c r="FV165" s="281"/>
      <c r="FW165" s="281"/>
      <c r="FX165" s="281"/>
      <c r="FY165" s="281"/>
      <c r="FZ165" s="281"/>
      <c r="GA165" s="281"/>
      <c r="GB165" s="281"/>
      <c r="GC165" s="281"/>
      <c r="GD165" s="281"/>
      <c r="GE165" s="281"/>
      <c r="GF165" s="281"/>
      <c r="GG165" s="281"/>
      <c r="GH165" s="281"/>
      <c r="GI165" s="281"/>
      <c r="GJ165" s="281"/>
      <c r="GK165" s="281"/>
      <c r="GL165" s="281"/>
      <c r="GM165" s="281"/>
      <c r="GN165" s="281"/>
      <c r="GO165" s="281"/>
      <c r="GP165" s="281"/>
      <c r="GQ165" s="281"/>
      <c r="GR165" s="281"/>
      <c r="GS165" s="281"/>
      <c r="GT165" s="281"/>
      <c r="GU165" s="281"/>
      <c r="GV165" s="281"/>
      <c r="GW165" s="281"/>
      <c r="GX165" s="281"/>
      <c r="GY165" s="281"/>
      <c r="GZ165" s="281"/>
      <c r="HA165" s="281"/>
      <c r="HB165" s="281"/>
      <c r="HC165" s="281"/>
      <c r="HD165" s="281"/>
      <c r="HE165" s="281"/>
      <c r="HF165" s="281"/>
      <c r="HG165" s="281"/>
      <c r="HH165" s="281"/>
      <c r="HI165" s="281"/>
      <c r="HJ165" s="281"/>
      <c r="HK165" s="281"/>
      <c r="HL165" s="281"/>
      <c r="HM165" s="281"/>
      <c r="HN165" s="281"/>
      <c r="HO165" s="281"/>
      <c r="HP165" s="281"/>
      <c r="HQ165" s="281"/>
      <c r="HR165" s="281"/>
      <c r="HS165" s="281"/>
      <c r="HT165" s="281"/>
      <c r="HU165" s="281"/>
      <c r="HV165" s="281"/>
      <c r="HW165" s="281"/>
      <c r="HX165" s="281"/>
      <c r="HY165" s="281"/>
      <c r="HZ165" s="281"/>
      <c r="IA165" s="281"/>
      <c r="IB165" s="281"/>
      <c r="IC165" s="281"/>
      <c r="ID165" s="281"/>
      <c r="IE165" s="281"/>
      <c r="IF165" s="281"/>
      <c r="IG165" s="281"/>
      <c r="IH165" s="281"/>
      <c r="II165" s="281"/>
      <c r="IJ165" s="281"/>
      <c r="IK165" s="281"/>
      <c r="IL165" s="281"/>
      <c r="IM165" s="281"/>
      <c r="IN165" s="281"/>
      <c r="IO165" s="281"/>
      <c r="IP165" s="281"/>
      <c r="IQ165" s="281"/>
      <c r="IR165" s="281"/>
      <c r="IS165" s="281"/>
      <c r="IT165" s="281"/>
      <c r="IU165" s="281"/>
      <c r="IV165" s="281"/>
    </row>
    <row r="166" spans="1:256" ht="17.25">
      <c r="A166" s="294" t="s">
        <v>383</v>
      </c>
      <c r="B166" s="300">
        <v>51209.77</v>
      </c>
      <c r="C166" s="300">
        <v>47938.42</v>
      </c>
      <c r="D166" s="295"/>
      <c r="E166" s="295"/>
      <c r="F166" s="289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/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1"/>
      <c r="CW166" s="281"/>
      <c r="CX166" s="281"/>
      <c r="CY166" s="281"/>
      <c r="CZ166" s="281"/>
      <c r="DA166" s="281"/>
      <c r="DB166" s="281"/>
      <c r="DC166" s="281"/>
      <c r="DD166" s="281"/>
      <c r="DE166" s="281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  <c r="EC166" s="281"/>
      <c r="ED166" s="281"/>
      <c r="EE166" s="281"/>
      <c r="EF166" s="281"/>
      <c r="EG166" s="281"/>
      <c r="EH166" s="281"/>
      <c r="EI166" s="281"/>
      <c r="EJ166" s="281"/>
      <c r="EK166" s="281"/>
      <c r="EL166" s="281"/>
      <c r="EM166" s="281"/>
      <c r="EN166" s="281"/>
      <c r="EO166" s="281"/>
      <c r="EP166" s="281"/>
      <c r="EQ166" s="281"/>
      <c r="ER166" s="281"/>
      <c r="ES166" s="281"/>
      <c r="ET166" s="281"/>
      <c r="EU166" s="281"/>
      <c r="EV166" s="281"/>
      <c r="EW166" s="281"/>
      <c r="EX166" s="281"/>
      <c r="EY166" s="281"/>
      <c r="EZ166" s="281"/>
      <c r="FA166" s="281"/>
      <c r="FB166" s="281"/>
      <c r="FC166" s="281"/>
      <c r="FD166" s="281"/>
      <c r="FE166" s="281"/>
      <c r="FF166" s="281"/>
      <c r="FG166" s="281"/>
      <c r="FH166" s="281"/>
      <c r="FI166" s="281"/>
      <c r="FJ166" s="281"/>
      <c r="FK166" s="281"/>
      <c r="FL166" s="281"/>
      <c r="FM166" s="281"/>
      <c r="FN166" s="281"/>
      <c r="FO166" s="281"/>
      <c r="FP166" s="281"/>
      <c r="FQ166" s="281"/>
      <c r="FR166" s="281"/>
      <c r="FS166" s="281"/>
      <c r="FT166" s="281"/>
      <c r="FU166" s="281"/>
      <c r="FV166" s="281"/>
      <c r="FW166" s="281"/>
      <c r="FX166" s="281"/>
      <c r="FY166" s="281"/>
      <c r="FZ166" s="281"/>
      <c r="GA166" s="281"/>
      <c r="GB166" s="281"/>
      <c r="GC166" s="281"/>
      <c r="GD166" s="281"/>
      <c r="GE166" s="281"/>
      <c r="GF166" s="281"/>
      <c r="GG166" s="281"/>
      <c r="GH166" s="281"/>
      <c r="GI166" s="281"/>
      <c r="GJ166" s="281"/>
      <c r="GK166" s="281"/>
      <c r="GL166" s="281"/>
      <c r="GM166" s="281"/>
      <c r="GN166" s="281"/>
      <c r="GO166" s="281"/>
      <c r="GP166" s="281"/>
      <c r="GQ166" s="281"/>
      <c r="GR166" s="281"/>
      <c r="GS166" s="281"/>
      <c r="GT166" s="281"/>
      <c r="GU166" s="281"/>
      <c r="GV166" s="281"/>
      <c r="GW166" s="281"/>
      <c r="GX166" s="281"/>
      <c r="GY166" s="281"/>
      <c r="GZ166" s="281"/>
      <c r="HA166" s="281"/>
      <c r="HB166" s="281"/>
      <c r="HC166" s="281"/>
      <c r="HD166" s="281"/>
      <c r="HE166" s="281"/>
      <c r="HF166" s="281"/>
      <c r="HG166" s="281"/>
      <c r="HH166" s="281"/>
      <c r="HI166" s="281"/>
      <c r="HJ166" s="281"/>
      <c r="HK166" s="281"/>
      <c r="HL166" s="281"/>
      <c r="HM166" s="281"/>
      <c r="HN166" s="281"/>
      <c r="HO166" s="281"/>
      <c r="HP166" s="281"/>
      <c r="HQ166" s="281"/>
      <c r="HR166" s="281"/>
      <c r="HS166" s="281"/>
      <c r="HT166" s="281"/>
      <c r="HU166" s="281"/>
      <c r="HV166" s="281"/>
      <c r="HW166" s="281"/>
      <c r="HX166" s="281"/>
      <c r="HY166" s="281"/>
      <c r="HZ166" s="281"/>
      <c r="IA166" s="281"/>
      <c r="IB166" s="281"/>
      <c r="IC166" s="281"/>
      <c r="ID166" s="281"/>
      <c r="IE166" s="281"/>
      <c r="IF166" s="281"/>
      <c r="IG166" s="281"/>
      <c r="IH166" s="281"/>
      <c r="II166" s="281"/>
      <c r="IJ166" s="281"/>
      <c r="IK166" s="281"/>
      <c r="IL166" s="281"/>
      <c r="IM166" s="281"/>
      <c r="IN166" s="281"/>
      <c r="IO166" s="281"/>
      <c r="IP166" s="281"/>
      <c r="IQ166" s="281"/>
      <c r="IR166" s="281"/>
      <c r="IS166" s="281"/>
      <c r="IT166" s="281"/>
      <c r="IU166" s="281"/>
      <c r="IV166" s="281"/>
    </row>
    <row r="167" spans="1:256" ht="17.25">
      <c r="A167" s="292" t="s">
        <v>221</v>
      </c>
      <c r="B167" s="288">
        <f>SUM(B166:B166)</f>
        <v>51209.77</v>
      </c>
      <c r="C167" s="288">
        <f>SUM(C166:C166)</f>
        <v>47938.42</v>
      </c>
      <c r="D167" s="288">
        <f>C167-B167</f>
        <v>-3271.3499999999985</v>
      </c>
      <c r="E167" s="293">
        <f>D167/B167</f>
        <v>-0.06388136482550105</v>
      </c>
      <c r="F167" s="289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  <c r="AP167" s="281"/>
      <c r="AQ167" s="281"/>
      <c r="AR167" s="281"/>
      <c r="AS167" s="281"/>
      <c r="AT167" s="281"/>
      <c r="AU167" s="281"/>
      <c r="AV167" s="281"/>
      <c r="AW167" s="281"/>
      <c r="AX167" s="281"/>
      <c r="AY167" s="281"/>
      <c r="AZ167" s="281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L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1"/>
      <c r="CC167" s="281"/>
      <c r="CD167" s="281"/>
      <c r="CE167" s="281"/>
      <c r="CF167" s="281"/>
      <c r="CG167" s="281"/>
      <c r="CH167" s="281"/>
      <c r="CI167" s="281"/>
      <c r="CJ167" s="281"/>
      <c r="CK167" s="281"/>
      <c r="CL167" s="281"/>
      <c r="CM167" s="281"/>
      <c r="CN167" s="281"/>
      <c r="CO167" s="281"/>
      <c r="CP167" s="281"/>
      <c r="CQ167" s="281"/>
      <c r="CR167" s="281"/>
      <c r="CS167" s="281"/>
      <c r="CT167" s="281"/>
      <c r="CU167" s="281"/>
      <c r="CV167" s="281"/>
      <c r="CW167" s="281"/>
      <c r="CX167" s="281"/>
      <c r="CY167" s="281"/>
      <c r="CZ167" s="281"/>
      <c r="DA167" s="281"/>
      <c r="DB167" s="281"/>
      <c r="DC167" s="281"/>
      <c r="DD167" s="281"/>
      <c r="DE167" s="281"/>
      <c r="DF167" s="281"/>
      <c r="DG167" s="281"/>
      <c r="DH167" s="281"/>
      <c r="DI167" s="281"/>
      <c r="DJ167" s="281"/>
      <c r="DK167" s="281"/>
      <c r="DL167" s="281"/>
      <c r="DM167" s="281"/>
      <c r="DN167" s="281"/>
      <c r="DO167" s="281"/>
      <c r="DP167" s="281"/>
      <c r="DQ167" s="281"/>
      <c r="DR167" s="281"/>
      <c r="DS167" s="281"/>
      <c r="DT167" s="281"/>
      <c r="DU167" s="281"/>
      <c r="DV167" s="281"/>
      <c r="DW167" s="281"/>
      <c r="DX167" s="281"/>
      <c r="DY167" s="281"/>
      <c r="DZ167" s="281"/>
      <c r="EA167" s="281"/>
      <c r="EB167" s="281"/>
      <c r="EC167" s="281"/>
      <c r="ED167" s="281"/>
      <c r="EE167" s="281"/>
      <c r="EF167" s="281"/>
      <c r="EG167" s="281"/>
      <c r="EH167" s="281"/>
      <c r="EI167" s="281"/>
      <c r="EJ167" s="281"/>
      <c r="EK167" s="281"/>
      <c r="EL167" s="281"/>
      <c r="EM167" s="281"/>
      <c r="EN167" s="281"/>
      <c r="EO167" s="281"/>
      <c r="EP167" s="281"/>
      <c r="EQ167" s="281"/>
      <c r="ER167" s="281"/>
      <c r="ES167" s="281"/>
      <c r="ET167" s="281"/>
      <c r="EU167" s="281"/>
      <c r="EV167" s="281"/>
      <c r="EW167" s="281"/>
      <c r="EX167" s="281"/>
      <c r="EY167" s="281"/>
      <c r="EZ167" s="281"/>
      <c r="FA167" s="281"/>
      <c r="FB167" s="281"/>
      <c r="FC167" s="281"/>
      <c r="FD167" s="281"/>
      <c r="FE167" s="281"/>
      <c r="FF167" s="281"/>
      <c r="FG167" s="281"/>
      <c r="FH167" s="281"/>
      <c r="FI167" s="281"/>
      <c r="FJ167" s="281"/>
      <c r="FK167" s="281"/>
      <c r="FL167" s="281"/>
      <c r="FM167" s="281"/>
      <c r="FN167" s="281"/>
      <c r="FO167" s="281"/>
      <c r="FP167" s="281"/>
      <c r="FQ167" s="281"/>
      <c r="FR167" s="281"/>
      <c r="FS167" s="281"/>
      <c r="FT167" s="281"/>
      <c r="FU167" s="281"/>
      <c r="FV167" s="281"/>
      <c r="FW167" s="281"/>
      <c r="FX167" s="281"/>
      <c r="FY167" s="281"/>
      <c r="FZ167" s="281"/>
      <c r="GA167" s="281"/>
      <c r="GB167" s="281"/>
      <c r="GC167" s="281"/>
      <c r="GD167" s="281"/>
      <c r="GE167" s="281"/>
      <c r="GF167" s="281"/>
      <c r="GG167" s="281"/>
      <c r="GH167" s="281"/>
      <c r="GI167" s="281"/>
      <c r="GJ167" s="281"/>
      <c r="GK167" s="281"/>
      <c r="GL167" s="281"/>
      <c r="GM167" s="281"/>
      <c r="GN167" s="281"/>
      <c r="GO167" s="281"/>
      <c r="GP167" s="281"/>
      <c r="GQ167" s="281"/>
      <c r="GR167" s="281"/>
      <c r="GS167" s="281"/>
      <c r="GT167" s="281"/>
      <c r="GU167" s="281"/>
      <c r="GV167" s="281"/>
      <c r="GW167" s="281"/>
      <c r="GX167" s="281"/>
      <c r="GY167" s="281"/>
      <c r="GZ167" s="281"/>
      <c r="HA167" s="281"/>
      <c r="HB167" s="281"/>
      <c r="HC167" s="281"/>
      <c r="HD167" s="281"/>
      <c r="HE167" s="281"/>
      <c r="HF167" s="281"/>
      <c r="HG167" s="281"/>
      <c r="HH167" s="281"/>
      <c r="HI167" s="281"/>
      <c r="HJ167" s="281"/>
      <c r="HK167" s="281"/>
      <c r="HL167" s="281"/>
      <c r="HM167" s="281"/>
      <c r="HN167" s="281"/>
      <c r="HO167" s="281"/>
      <c r="HP167" s="281"/>
      <c r="HQ167" s="281"/>
      <c r="HR167" s="281"/>
      <c r="HS167" s="281"/>
      <c r="HT167" s="281"/>
      <c r="HU167" s="281"/>
      <c r="HV167" s="281"/>
      <c r="HW167" s="281"/>
      <c r="HX167" s="281"/>
      <c r="HY167" s="281"/>
      <c r="HZ167" s="281"/>
      <c r="IA167" s="281"/>
      <c r="IB167" s="281"/>
      <c r="IC167" s="281"/>
      <c r="ID167" s="281"/>
      <c r="IE167" s="281"/>
      <c r="IF167" s="281"/>
      <c r="IG167" s="281"/>
      <c r="IH167" s="281"/>
      <c r="II167" s="281"/>
      <c r="IJ167" s="281"/>
      <c r="IK167" s="281"/>
      <c r="IL167" s="281"/>
      <c r="IM167" s="281"/>
      <c r="IN167" s="281"/>
      <c r="IO167" s="281"/>
      <c r="IP167" s="281"/>
      <c r="IQ167" s="281"/>
      <c r="IR167" s="281"/>
      <c r="IS167" s="281"/>
      <c r="IT167" s="281"/>
      <c r="IU167" s="281"/>
      <c r="IV167" s="281"/>
    </row>
    <row r="168" spans="1:256" ht="17.25">
      <c r="A168" s="294" t="s">
        <v>384</v>
      </c>
      <c r="B168" s="300">
        <v>23111.57</v>
      </c>
      <c r="C168" s="300">
        <v>9608.78</v>
      </c>
      <c r="D168" s="295"/>
      <c r="E168" s="295"/>
      <c r="F168" s="289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  <c r="AP168" s="281"/>
      <c r="AQ168" s="281"/>
      <c r="AR168" s="281"/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/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1"/>
      <c r="CB168" s="281"/>
      <c r="CC168" s="281"/>
      <c r="CD168" s="281"/>
      <c r="CE168" s="281"/>
      <c r="CF168" s="281"/>
      <c r="CG168" s="281"/>
      <c r="CH168" s="281"/>
      <c r="CI168" s="281"/>
      <c r="CJ168" s="281"/>
      <c r="CK168" s="281"/>
      <c r="CL168" s="281"/>
      <c r="CM168" s="281"/>
      <c r="CN168" s="281"/>
      <c r="CO168" s="281"/>
      <c r="CP168" s="281"/>
      <c r="CQ168" s="281"/>
      <c r="CR168" s="281"/>
      <c r="CS168" s="281"/>
      <c r="CT168" s="281"/>
      <c r="CU168" s="281"/>
      <c r="CV168" s="281"/>
      <c r="CW168" s="281"/>
      <c r="CX168" s="281"/>
      <c r="CY168" s="281"/>
      <c r="CZ168" s="281"/>
      <c r="DA168" s="281"/>
      <c r="DB168" s="281"/>
      <c r="DC168" s="281"/>
      <c r="DD168" s="281"/>
      <c r="DE168" s="281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  <c r="EC168" s="281"/>
      <c r="ED168" s="281"/>
      <c r="EE168" s="281"/>
      <c r="EF168" s="281"/>
      <c r="EG168" s="281"/>
      <c r="EH168" s="281"/>
      <c r="EI168" s="281"/>
      <c r="EJ168" s="281"/>
      <c r="EK168" s="281"/>
      <c r="EL168" s="281"/>
      <c r="EM168" s="281"/>
      <c r="EN168" s="281"/>
      <c r="EO168" s="281"/>
      <c r="EP168" s="281"/>
      <c r="EQ168" s="281"/>
      <c r="ER168" s="281"/>
      <c r="ES168" s="281"/>
      <c r="ET168" s="281"/>
      <c r="EU168" s="281"/>
      <c r="EV168" s="281"/>
      <c r="EW168" s="281"/>
      <c r="EX168" s="281"/>
      <c r="EY168" s="281"/>
      <c r="EZ168" s="281"/>
      <c r="FA168" s="281"/>
      <c r="FB168" s="281"/>
      <c r="FC168" s="281"/>
      <c r="FD168" s="281"/>
      <c r="FE168" s="281"/>
      <c r="FF168" s="281"/>
      <c r="FG168" s="281"/>
      <c r="FH168" s="281"/>
      <c r="FI168" s="281"/>
      <c r="FJ168" s="281"/>
      <c r="FK168" s="281"/>
      <c r="FL168" s="281"/>
      <c r="FM168" s="281"/>
      <c r="FN168" s="281"/>
      <c r="FO168" s="281"/>
      <c r="FP168" s="281"/>
      <c r="FQ168" s="281"/>
      <c r="FR168" s="281"/>
      <c r="FS168" s="281"/>
      <c r="FT168" s="281"/>
      <c r="FU168" s="281"/>
      <c r="FV168" s="281"/>
      <c r="FW168" s="281"/>
      <c r="FX168" s="281"/>
      <c r="FY168" s="281"/>
      <c r="FZ168" s="281"/>
      <c r="GA168" s="281"/>
      <c r="GB168" s="281"/>
      <c r="GC168" s="281"/>
      <c r="GD168" s="281"/>
      <c r="GE168" s="281"/>
      <c r="GF168" s="281"/>
      <c r="GG168" s="281"/>
      <c r="GH168" s="281"/>
      <c r="GI168" s="281"/>
      <c r="GJ168" s="281"/>
      <c r="GK168" s="281"/>
      <c r="GL168" s="281"/>
      <c r="GM168" s="281"/>
      <c r="GN168" s="281"/>
      <c r="GO168" s="281"/>
      <c r="GP168" s="281"/>
      <c r="GQ168" s="281"/>
      <c r="GR168" s="281"/>
      <c r="GS168" s="281"/>
      <c r="GT168" s="281"/>
      <c r="GU168" s="281"/>
      <c r="GV168" s="281"/>
      <c r="GW168" s="281"/>
      <c r="GX168" s="281"/>
      <c r="GY168" s="281"/>
      <c r="GZ168" s="281"/>
      <c r="HA168" s="281"/>
      <c r="HB168" s="281"/>
      <c r="HC168" s="281"/>
      <c r="HD168" s="281"/>
      <c r="HE168" s="281"/>
      <c r="HF168" s="281"/>
      <c r="HG168" s="281"/>
      <c r="HH168" s="281"/>
      <c r="HI168" s="281"/>
      <c r="HJ168" s="281"/>
      <c r="HK168" s="281"/>
      <c r="HL168" s="281"/>
      <c r="HM168" s="281"/>
      <c r="HN168" s="281"/>
      <c r="HO168" s="281"/>
      <c r="HP168" s="281"/>
      <c r="HQ168" s="281"/>
      <c r="HR168" s="281"/>
      <c r="HS168" s="281"/>
      <c r="HT168" s="281"/>
      <c r="HU168" s="281"/>
      <c r="HV168" s="281"/>
      <c r="HW168" s="281"/>
      <c r="HX168" s="281"/>
      <c r="HY168" s="281"/>
      <c r="HZ168" s="281"/>
      <c r="IA168" s="281"/>
      <c r="IB168" s="281"/>
      <c r="IC168" s="281"/>
      <c r="ID168" s="281"/>
      <c r="IE168" s="281"/>
      <c r="IF168" s="281"/>
      <c r="IG168" s="281"/>
      <c r="IH168" s="281"/>
      <c r="II168" s="281"/>
      <c r="IJ168" s="281"/>
      <c r="IK168" s="281"/>
      <c r="IL168" s="281"/>
      <c r="IM168" s="281"/>
      <c r="IN168" s="281"/>
      <c r="IO168" s="281"/>
      <c r="IP168" s="281"/>
      <c r="IQ168" s="281"/>
      <c r="IR168" s="281"/>
      <c r="IS168" s="281"/>
      <c r="IT168" s="281"/>
      <c r="IU168" s="281"/>
      <c r="IV168" s="281"/>
    </row>
    <row r="169" spans="1:256" ht="17.25">
      <c r="A169" s="292" t="s">
        <v>221</v>
      </c>
      <c r="B169" s="288">
        <f>SUM(B168:B168)</f>
        <v>23111.57</v>
      </c>
      <c r="C169" s="288">
        <f>SUM(C168:C168)</f>
        <v>9608.78</v>
      </c>
      <c r="D169" s="288">
        <f>C169-B169</f>
        <v>-13502.789999999999</v>
      </c>
      <c r="E169" s="293">
        <f>D169/B169</f>
        <v>-0.5842437359296664</v>
      </c>
      <c r="F169" s="289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  <c r="AP169" s="281"/>
      <c r="AQ169" s="281"/>
      <c r="AR169" s="281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/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1"/>
      <c r="CB169" s="281"/>
      <c r="CC169" s="281"/>
      <c r="CD169" s="281"/>
      <c r="CE169" s="281"/>
      <c r="CF169" s="281"/>
      <c r="CG169" s="281"/>
      <c r="CH169" s="281"/>
      <c r="CI169" s="281"/>
      <c r="CJ169" s="281"/>
      <c r="CK169" s="281"/>
      <c r="CL169" s="281"/>
      <c r="CM169" s="281"/>
      <c r="CN169" s="281"/>
      <c r="CO169" s="281"/>
      <c r="CP169" s="281"/>
      <c r="CQ169" s="281"/>
      <c r="CR169" s="281"/>
      <c r="CS169" s="281"/>
      <c r="CT169" s="281"/>
      <c r="CU169" s="281"/>
      <c r="CV169" s="281"/>
      <c r="CW169" s="281"/>
      <c r="CX169" s="281"/>
      <c r="CY169" s="281"/>
      <c r="CZ169" s="281"/>
      <c r="DA169" s="281"/>
      <c r="DB169" s="281"/>
      <c r="DC169" s="281"/>
      <c r="DD169" s="281"/>
      <c r="DE169" s="281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  <c r="EC169" s="281"/>
      <c r="ED169" s="281"/>
      <c r="EE169" s="281"/>
      <c r="EF169" s="281"/>
      <c r="EG169" s="281"/>
      <c r="EH169" s="281"/>
      <c r="EI169" s="281"/>
      <c r="EJ169" s="281"/>
      <c r="EK169" s="281"/>
      <c r="EL169" s="281"/>
      <c r="EM169" s="281"/>
      <c r="EN169" s="281"/>
      <c r="EO169" s="281"/>
      <c r="EP169" s="281"/>
      <c r="EQ169" s="281"/>
      <c r="ER169" s="281"/>
      <c r="ES169" s="281"/>
      <c r="ET169" s="281"/>
      <c r="EU169" s="281"/>
      <c r="EV169" s="281"/>
      <c r="EW169" s="281"/>
      <c r="EX169" s="281"/>
      <c r="EY169" s="281"/>
      <c r="EZ169" s="281"/>
      <c r="FA169" s="281"/>
      <c r="FB169" s="281"/>
      <c r="FC169" s="281"/>
      <c r="FD169" s="281"/>
      <c r="FE169" s="281"/>
      <c r="FF169" s="281"/>
      <c r="FG169" s="281"/>
      <c r="FH169" s="281"/>
      <c r="FI169" s="281"/>
      <c r="FJ169" s="281"/>
      <c r="FK169" s="281"/>
      <c r="FL169" s="281"/>
      <c r="FM169" s="281"/>
      <c r="FN169" s="281"/>
      <c r="FO169" s="281"/>
      <c r="FP169" s="281"/>
      <c r="FQ169" s="281"/>
      <c r="FR169" s="281"/>
      <c r="FS169" s="281"/>
      <c r="FT169" s="281"/>
      <c r="FU169" s="281"/>
      <c r="FV169" s="281"/>
      <c r="FW169" s="281"/>
      <c r="FX169" s="281"/>
      <c r="FY169" s="281"/>
      <c r="FZ169" s="281"/>
      <c r="GA169" s="281"/>
      <c r="GB169" s="281"/>
      <c r="GC169" s="281"/>
      <c r="GD169" s="281"/>
      <c r="GE169" s="281"/>
      <c r="GF169" s="281"/>
      <c r="GG169" s="281"/>
      <c r="GH169" s="281"/>
      <c r="GI169" s="281"/>
      <c r="GJ169" s="281"/>
      <c r="GK169" s="281"/>
      <c r="GL169" s="281"/>
      <c r="GM169" s="281"/>
      <c r="GN169" s="281"/>
      <c r="GO169" s="281"/>
      <c r="GP169" s="281"/>
      <c r="GQ169" s="281"/>
      <c r="GR169" s="281"/>
      <c r="GS169" s="281"/>
      <c r="GT169" s="281"/>
      <c r="GU169" s="281"/>
      <c r="GV169" s="281"/>
      <c r="GW169" s="281"/>
      <c r="GX169" s="281"/>
      <c r="GY169" s="281"/>
      <c r="GZ169" s="281"/>
      <c r="HA169" s="281"/>
      <c r="HB169" s="281"/>
      <c r="HC169" s="281"/>
      <c r="HD169" s="281"/>
      <c r="HE169" s="281"/>
      <c r="HF169" s="281"/>
      <c r="HG169" s="281"/>
      <c r="HH169" s="281"/>
      <c r="HI169" s="281"/>
      <c r="HJ169" s="281"/>
      <c r="HK169" s="281"/>
      <c r="HL169" s="281"/>
      <c r="HM169" s="281"/>
      <c r="HN169" s="281"/>
      <c r="HO169" s="281"/>
      <c r="HP169" s="281"/>
      <c r="HQ169" s="281"/>
      <c r="HR169" s="281"/>
      <c r="HS169" s="281"/>
      <c r="HT169" s="281"/>
      <c r="HU169" s="281"/>
      <c r="HV169" s="281"/>
      <c r="HW169" s="281"/>
      <c r="HX169" s="281"/>
      <c r="HY169" s="281"/>
      <c r="HZ169" s="281"/>
      <c r="IA169" s="281"/>
      <c r="IB169" s="281"/>
      <c r="IC169" s="281"/>
      <c r="ID169" s="281"/>
      <c r="IE169" s="281"/>
      <c r="IF169" s="281"/>
      <c r="IG169" s="281"/>
      <c r="IH169" s="281"/>
      <c r="II169" s="281"/>
      <c r="IJ169" s="281"/>
      <c r="IK169" s="281"/>
      <c r="IL169" s="281"/>
      <c r="IM169" s="281"/>
      <c r="IN169" s="281"/>
      <c r="IO169" s="281"/>
      <c r="IP169" s="281"/>
      <c r="IQ169" s="281"/>
      <c r="IR169" s="281"/>
      <c r="IS169" s="281"/>
      <c r="IT169" s="281"/>
      <c r="IU169" s="281"/>
      <c r="IV169" s="281"/>
    </row>
    <row r="170" spans="1:256" ht="17.25">
      <c r="A170" s="287" t="s">
        <v>385</v>
      </c>
      <c r="B170" s="287">
        <f>B7+B10+B15+B24+B33+B38+B48+B64+B82+B84+B88+B95+B116+B135+B149+B153+B155+B165+B167+B169</f>
        <v>510455313.4499999</v>
      </c>
      <c r="C170" s="287">
        <f>C7+C10+C15+C24+C33+C38+C48+C64+C82+C84+C88+C95+C116+C135+C149+C153+C155+C165+C167+C169</f>
        <v>518694335.84999996</v>
      </c>
      <c r="D170" s="287">
        <f>C170-B170</f>
        <v>8239022.400000036</v>
      </c>
      <c r="E170" s="302">
        <f>D170/B170</f>
        <v>0.016140536072227728</v>
      </c>
      <c r="F170" s="289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281"/>
      <c r="AU170" s="281"/>
      <c r="AV170" s="281"/>
      <c r="AW170" s="281"/>
      <c r="AX170" s="281"/>
      <c r="AY170" s="281"/>
      <c r="AZ170" s="281"/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/>
      <c r="BM170" s="281"/>
      <c r="BN170" s="281"/>
      <c r="BO170" s="281"/>
      <c r="BP170" s="281"/>
      <c r="BQ170" s="281"/>
      <c r="BR170" s="281"/>
      <c r="BS170" s="281"/>
      <c r="BT170" s="281"/>
      <c r="BU170" s="281"/>
      <c r="BV170" s="281"/>
      <c r="BW170" s="281"/>
      <c r="BX170" s="281"/>
      <c r="BY170" s="281"/>
      <c r="BZ170" s="281"/>
      <c r="CA170" s="281"/>
      <c r="CB170" s="281"/>
      <c r="CC170" s="281"/>
      <c r="CD170" s="281"/>
      <c r="CE170" s="281"/>
      <c r="CF170" s="281"/>
      <c r="CG170" s="281"/>
      <c r="CH170" s="281"/>
      <c r="CI170" s="281"/>
      <c r="CJ170" s="281"/>
      <c r="CK170" s="281"/>
      <c r="CL170" s="281"/>
      <c r="CM170" s="281"/>
      <c r="CN170" s="281"/>
      <c r="CO170" s="281"/>
      <c r="CP170" s="281"/>
      <c r="CQ170" s="281"/>
      <c r="CR170" s="281"/>
      <c r="CS170" s="281"/>
      <c r="CT170" s="281"/>
      <c r="CU170" s="281"/>
      <c r="CV170" s="281"/>
      <c r="CW170" s="281"/>
      <c r="CX170" s="281"/>
      <c r="CY170" s="281"/>
      <c r="CZ170" s="281"/>
      <c r="DA170" s="281"/>
      <c r="DB170" s="281"/>
      <c r="DC170" s="281"/>
      <c r="DD170" s="281"/>
      <c r="DE170" s="281"/>
      <c r="DF170" s="281"/>
      <c r="DG170" s="281"/>
      <c r="DH170" s="281"/>
      <c r="DI170" s="281"/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1"/>
      <c r="DW170" s="281"/>
      <c r="DX170" s="281"/>
      <c r="DY170" s="281"/>
      <c r="DZ170" s="281"/>
      <c r="EA170" s="281"/>
      <c r="EB170" s="281"/>
      <c r="EC170" s="281"/>
      <c r="ED170" s="281"/>
      <c r="EE170" s="281"/>
      <c r="EF170" s="281"/>
      <c r="EG170" s="281"/>
      <c r="EH170" s="281"/>
      <c r="EI170" s="281"/>
      <c r="EJ170" s="281"/>
      <c r="EK170" s="281"/>
      <c r="EL170" s="281"/>
      <c r="EM170" s="281"/>
      <c r="EN170" s="281"/>
      <c r="EO170" s="281"/>
      <c r="EP170" s="281"/>
      <c r="EQ170" s="281"/>
      <c r="ER170" s="281"/>
      <c r="ES170" s="281"/>
      <c r="ET170" s="281"/>
      <c r="EU170" s="281"/>
      <c r="EV170" s="281"/>
      <c r="EW170" s="281"/>
      <c r="EX170" s="281"/>
      <c r="EY170" s="281"/>
      <c r="EZ170" s="281"/>
      <c r="FA170" s="281"/>
      <c r="FB170" s="281"/>
      <c r="FC170" s="281"/>
      <c r="FD170" s="281"/>
      <c r="FE170" s="281"/>
      <c r="FF170" s="281"/>
      <c r="FG170" s="281"/>
      <c r="FH170" s="281"/>
      <c r="FI170" s="281"/>
      <c r="FJ170" s="281"/>
      <c r="FK170" s="281"/>
      <c r="FL170" s="281"/>
      <c r="FM170" s="281"/>
      <c r="FN170" s="281"/>
      <c r="FO170" s="281"/>
      <c r="FP170" s="281"/>
      <c r="FQ170" s="281"/>
      <c r="FR170" s="281"/>
      <c r="FS170" s="281"/>
      <c r="FT170" s="281"/>
      <c r="FU170" s="281"/>
      <c r="FV170" s="281"/>
      <c r="FW170" s="281"/>
      <c r="FX170" s="281"/>
      <c r="FY170" s="281"/>
      <c r="FZ170" s="281"/>
      <c r="GA170" s="281"/>
      <c r="GB170" s="281"/>
      <c r="GC170" s="281"/>
      <c r="GD170" s="281"/>
      <c r="GE170" s="281"/>
      <c r="GF170" s="281"/>
      <c r="GG170" s="281"/>
      <c r="GH170" s="281"/>
      <c r="GI170" s="281"/>
      <c r="GJ170" s="281"/>
      <c r="GK170" s="281"/>
      <c r="GL170" s="281"/>
      <c r="GM170" s="281"/>
      <c r="GN170" s="281"/>
      <c r="GO170" s="281"/>
      <c r="GP170" s="281"/>
      <c r="GQ170" s="281"/>
      <c r="GR170" s="281"/>
      <c r="GS170" s="281"/>
      <c r="GT170" s="281"/>
      <c r="GU170" s="281"/>
      <c r="GV170" s="281"/>
      <c r="GW170" s="281"/>
      <c r="GX170" s="281"/>
      <c r="GY170" s="281"/>
      <c r="GZ170" s="281"/>
      <c r="HA170" s="281"/>
      <c r="HB170" s="281"/>
      <c r="HC170" s="281"/>
      <c r="HD170" s="281"/>
      <c r="HE170" s="281"/>
      <c r="HF170" s="281"/>
      <c r="HG170" s="281"/>
      <c r="HH170" s="281"/>
      <c r="HI170" s="281"/>
      <c r="HJ170" s="281"/>
      <c r="HK170" s="281"/>
      <c r="HL170" s="281"/>
      <c r="HM170" s="281"/>
      <c r="HN170" s="281"/>
      <c r="HO170" s="281"/>
      <c r="HP170" s="281"/>
      <c r="HQ170" s="281"/>
      <c r="HR170" s="281"/>
      <c r="HS170" s="281"/>
      <c r="HT170" s="281"/>
      <c r="HU170" s="281"/>
      <c r="HV170" s="281"/>
      <c r="HW170" s="281"/>
      <c r="HX170" s="281"/>
      <c r="HY170" s="281"/>
      <c r="HZ170" s="281"/>
      <c r="IA170" s="281"/>
      <c r="IB170" s="281"/>
      <c r="IC170" s="281"/>
      <c r="ID170" s="281"/>
      <c r="IE170" s="281"/>
      <c r="IF170" s="281"/>
      <c r="IG170" s="281"/>
      <c r="IH170" s="281"/>
      <c r="II170" s="281"/>
      <c r="IJ170" s="281"/>
      <c r="IK170" s="281"/>
      <c r="IL170" s="281"/>
      <c r="IM170" s="281"/>
      <c r="IN170" s="281"/>
      <c r="IO170" s="281"/>
      <c r="IP170" s="281"/>
      <c r="IQ170" s="281"/>
      <c r="IR170" s="281"/>
      <c r="IS170" s="281"/>
      <c r="IT170" s="281"/>
      <c r="IU170" s="281"/>
      <c r="IV170" s="281"/>
    </row>
    <row r="171" spans="1:6" ht="12.75">
      <c r="A171" s="303"/>
      <c r="B171" s="303"/>
      <c r="C171" s="304"/>
      <c r="D171" s="305"/>
      <c r="E171" s="305"/>
      <c r="F171" s="306"/>
    </row>
    <row r="172" spans="1:6" ht="12.75">
      <c r="A172" s="306"/>
      <c r="F172" s="306"/>
    </row>
    <row r="173" spans="1:6" ht="12.75">
      <c r="A173" s="306"/>
      <c r="F173" s="306"/>
    </row>
    <row r="174" spans="1:6" ht="12.75">
      <c r="A174" s="306"/>
      <c r="F174" s="306"/>
    </row>
    <row r="175" spans="1:6" ht="12.75">
      <c r="A175" s="306"/>
      <c r="F175" s="306"/>
    </row>
    <row r="176" spans="1:5" ht="12.75">
      <c r="A176" s="306"/>
      <c r="B176" s="306"/>
      <c r="C176" s="306"/>
      <c r="D176" s="306"/>
      <c r="E176" s="306"/>
    </row>
    <row r="177" ht="12.75">
      <c r="A177" s="307" t="s">
        <v>209</v>
      </c>
    </row>
    <row r="178" ht="12.75">
      <c r="A178" s="307" t="s">
        <v>386</v>
      </c>
    </row>
    <row r="179" ht="12.75">
      <c r="A179" s="307" t="s">
        <v>387</v>
      </c>
    </row>
    <row r="180" ht="12.75">
      <c r="A180" s="307" t="s">
        <v>388</v>
      </c>
    </row>
    <row r="181" ht="12.75">
      <c r="A181" s="307" t="s">
        <v>389</v>
      </c>
    </row>
    <row r="182" ht="12.75">
      <c r="A182" s="307" t="s">
        <v>390</v>
      </c>
    </row>
    <row r="183" ht="12.75">
      <c r="A183" s="307" t="s">
        <v>391</v>
      </c>
    </row>
    <row r="184" ht="12.75">
      <c r="A184" s="307" t="s">
        <v>392</v>
      </c>
    </row>
    <row r="185" ht="12.75">
      <c r="A185" s="307" t="s">
        <v>393</v>
      </c>
    </row>
    <row r="186" ht="12.75">
      <c r="A186" s="307" t="s">
        <v>394</v>
      </c>
    </row>
    <row r="188" ht="12.75">
      <c r="A188" s="307" t="s">
        <v>395</v>
      </c>
    </row>
    <row r="189" ht="12.75">
      <c r="A189" s="307" t="s">
        <v>396</v>
      </c>
    </row>
    <row r="190" ht="12.75">
      <c r="A190" s="307" t="s">
        <v>397</v>
      </c>
    </row>
    <row r="191" ht="12.75">
      <c r="A191" s="307" t="s">
        <v>398</v>
      </c>
    </row>
    <row r="192" ht="12.75">
      <c r="A192" s="307" t="s">
        <v>399</v>
      </c>
    </row>
    <row r="193" ht="12.75">
      <c r="A193" s="307" t="s">
        <v>400</v>
      </c>
    </row>
    <row r="194" ht="12.75">
      <c r="A194" s="307" t="s">
        <v>401</v>
      </c>
    </row>
    <row r="195" ht="12.75">
      <c r="A195" s="307" t="s">
        <v>402</v>
      </c>
    </row>
    <row r="196" ht="12.75">
      <c r="A196" s="307" t="s">
        <v>403</v>
      </c>
    </row>
    <row r="197" ht="12.75">
      <c r="A197" s="307" t="s">
        <v>404</v>
      </c>
    </row>
    <row r="198" ht="12.75">
      <c r="A198" s="307" t="s">
        <v>405</v>
      </c>
    </row>
    <row r="199" ht="12.75">
      <c r="A199" s="307" t="s">
        <v>406</v>
      </c>
    </row>
    <row r="200" ht="12.75">
      <c r="A200" s="307" t="s">
        <v>407</v>
      </c>
    </row>
    <row r="201" ht="12.75">
      <c r="A201" s="307" t="s">
        <v>408</v>
      </c>
    </row>
    <row r="202" ht="12.75">
      <c r="A202" s="307" t="s">
        <v>409</v>
      </c>
    </row>
    <row r="203" ht="12.75">
      <c r="A203" s="307" t="s">
        <v>410</v>
      </c>
    </row>
    <row r="204" ht="12.75">
      <c r="A204" s="282" t="s">
        <v>411</v>
      </c>
    </row>
    <row r="205" ht="12.75">
      <c r="A205" s="282" t="s">
        <v>412</v>
      </c>
    </row>
    <row r="206" ht="12.75">
      <c r="A206" s="307" t="s">
        <v>413</v>
      </c>
    </row>
    <row r="207" ht="12.75">
      <c r="A207" s="307" t="s">
        <v>414</v>
      </c>
    </row>
    <row r="208" ht="12.75">
      <c r="A208" s="307" t="s">
        <v>415</v>
      </c>
    </row>
    <row r="209" ht="12.75">
      <c r="A209" s="307" t="s">
        <v>416</v>
      </c>
    </row>
    <row r="210" ht="12.75">
      <c r="A210" s="307" t="s">
        <v>417</v>
      </c>
    </row>
    <row r="211" ht="12.75">
      <c r="A211" s="307" t="s">
        <v>418</v>
      </c>
    </row>
    <row r="212" ht="12.75">
      <c r="A212" s="307" t="s">
        <v>419</v>
      </c>
    </row>
    <row r="213" ht="12.75">
      <c r="A213" s="307" t="s">
        <v>420</v>
      </c>
    </row>
    <row r="214" ht="12.75">
      <c r="A214" s="307" t="s">
        <v>421</v>
      </c>
    </row>
    <row r="215" ht="12.75">
      <c r="A215" s="307" t="s">
        <v>422</v>
      </c>
    </row>
    <row r="216" ht="12.75">
      <c r="A216" s="307" t="s">
        <v>423</v>
      </c>
    </row>
    <row r="217" ht="12.75">
      <c r="A217" s="307" t="s">
        <v>424</v>
      </c>
    </row>
    <row r="218" ht="12.75">
      <c r="A218" s="307" t="s">
        <v>425</v>
      </c>
    </row>
    <row r="219" ht="12.75">
      <c r="A219" s="307" t="s">
        <v>426</v>
      </c>
    </row>
    <row r="220" ht="12.75">
      <c r="A220" s="307" t="s">
        <v>427</v>
      </c>
    </row>
    <row r="221" ht="12.75">
      <c r="A221" s="307" t="s">
        <v>428</v>
      </c>
    </row>
    <row r="222" ht="12.75">
      <c r="A222" s="307" t="s">
        <v>429</v>
      </c>
    </row>
    <row r="223" ht="12.75">
      <c r="A223" s="307" t="s">
        <v>430</v>
      </c>
    </row>
    <row r="226" ht="12.75">
      <c r="A226" s="308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6"/>
  <sheetViews>
    <sheetView showOutlineSymbols="0" zoomScale="87" zoomScaleNormal="87" zoomScalePageLayoutView="0" workbookViewId="0" topLeftCell="A1">
      <selection activeCell="B6" sqref="B6"/>
    </sheetView>
  </sheetViews>
  <sheetFormatPr defaultColWidth="17.99609375" defaultRowHeight="18"/>
  <cols>
    <col min="1" max="1" width="37.77734375" style="254" bestFit="1" customWidth="1"/>
    <col min="2" max="16384" width="17.99609375" style="254" customWidth="1"/>
  </cols>
  <sheetData>
    <row r="1" spans="1:256" ht="17.25">
      <c r="A1" s="250"/>
      <c r="B1" s="251" t="s">
        <v>0</v>
      </c>
      <c r="C1" s="251"/>
      <c r="D1" s="251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spans="1:256" ht="17.25">
      <c r="A2" s="250"/>
      <c r="B2" s="251" t="s">
        <v>239</v>
      </c>
      <c r="C2" s="251"/>
      <c r="D2" s="251"/>
      <c r="E2" s="250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  <c r="IM2" s="253"/>
      <c r="IN2" s="253"/>
      <c r="IO2" s="253"/>
      <c r="IP2" s="253"/>
      <c r="IQ2" s="253"/>
      <c r="IR2" s="253"/>
      <c r="IS2" s="253"/>
      <c r="IT2" s="253"/>
      <c r="IU2" s="253"/>
      <c r="IV2" s="253"/>
    </row>
    <row r="3" spans="1:256" ht="17.25">
      <c r="A3" s="255" t="s">
        <v>240</v>
      </c>
      <c r="B3" s="251" t="s">
        <v>105</v>
      </c>
      <c r="C3" s="251"/>
      <c r="D3" s="251"/>
      <c r="E3" s="255" t="s">
        <v>241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256" ht="17.25">
      <c r="A4" s="256" t="s">
        <v>242</v>
      </c>
      <c r="B4" s="256" t="s">
        <v>243</v>
      </c>
      <c r="C4" s="256" t="s">
        <v>244</v>
      </c>
      <c r="D4" s="256" t="s">
        <v>245</v>
      </c>
      <c r="E4" s="256" t="s">
        <v>246</v>
      </c>
      <c r="F4" s="257"/>
      <c r="G4" s="258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spans="1:256" ht="17.25">
      <c r="A5" s="259" t="s">
        <v>247</v>
      </c>
      <c r="B5" s="260"/>
      <c r="C5" s="260"/>
      <c r="D5" s="260"/>
      <c r="E5" s="260"/>
      <c r="F5" s="261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pans="1:256" ht="17.25">
      <c r="A6" s="262" t="s">
        <v>248</v>
      </c>
      <c r="B6" s="263">
        <v>20742467.94</v>
      </c>
      <c r="C6" s="263">
        <v>22938431.93</v>
      </c>
      <c r="D6" s="262"/>
      <c r="E6" s="262"/>
      <c r="F6" s="261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  <c r="IO6" s="253"/>
      <c r="IP6" s="253"/>
      <c r="IQ6" s="253"/>
      <c r="IR6" s="253"/>
      <c r="IS6" s="253"/>
      <c r="IT6" s="253"/>
      <c r="IU6" s="253"/>
      <c r="IV6" s="253"/>
    </row>
    <row r="7" spans="1:256" ht="17.25">
      <c r="A7" s="264" t="s">
        <v>221</v>
      </c>
      <c r="B7" s="260">
        <f>B6</f>
        <v>20742467.94</v>
      </c>
      <c r="C7" s="260">
        <f>C6</f>
        <v>22938431.93</v>
      </c>
      <c r="D7" s="260">
        <f>C7-B7</f>
        <v>2195963.9899999984</v>
      </c>
      <c r="E7" s="265">
        <f>D7/B7</f>
        <v>0.10586801900102145</v>
      </c>
      <c r="F7" s="261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  <c r="IV7" s="253"/>
    </row>
    <row r="8" spans="1:256" ht="17.25">
      <c r="A8" s="266" t="s">
        <v>249</v>
      </c>
      <c r="B8" s="267"/>
      <c r="C8" s="267"/>
      <c r="D8" s="267"/>
      <c r="E8" s="268"/>
      <c r="F8" s="261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7.25">
      <c r="A9" s="262" t="s">
        <v>250</v>
      </c>
      <c r="B9" s="263">
        <v>116871106.3</v>
      </c>
      <c r="C9" s="263">
        <v>99678291.59</v>
      </c>
      <c r="D9" s="262"/>
      <c r="E9" s="269"/>
      <c r="F9" s="261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7.25">
      <c r="A10" s="264" t="s">
        <v>221</v>
      </c>
      <c r="B10" s="260">
        <f>SUM(B8:B9)</f>
        <v>116871106.3</v>
      </c>
      <c r="C10" s="260">
        <f>SUM(C8:C9)</f>
        <v>99678291.59</v>
      </c>
      <c r="D10" s="260">
        <f>C10-B10</f>
        <v>-17192814.709999993</v>
      </c>
      <c r="E10" s="265">
        <f>D10/B10</f>
        <v>-0.1471091979386867</v>
      </c>
      <c r="F10" s="261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7.25">
      <c r="A11" s="266" t="s">
        <v>251</v>
      </c>
      <c r="B11" s="267"/>
      <c r="C11" s="267"/>
      <c r="D11" s="267"/>
      <c r="E11" s="268" t="s">
        <v>106</v>
      </c>
      <c r="F11" s="261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7.25">
      <c r="A12" s="262" t="s">
        <v>252</v>
      </c>
      <c r="B12" s="263">
        <v>-2783046.85</v>
      </c>
      <c r="C12" s="263">
        <v>-6748884.4</v>
      </c>
      <c r="D12" s="262"/>
      <c r="E12" s="269"/>
      <c r="F12" s="261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7.25">
      <c r="A13" s="262" t="s">
        <v>253</v>
      </c>
      <c r="B13" s="270">
        <v>4815411.6</v>
      </c>
      <c r="C13" s="270">
        <v>9113819.13</v>
      </c>
      <c r="D13" s="260"/>
      <c r="E13" s="265"/>
      <c r="F13" s="261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7.25">
      <c r="A14" s="262" t="s">
        <v>254</v>
      </c>
      <c r="B14" s="270">
        <v>118217.68</v>
      </c>
      <c r="C14" s="270">
        <v>270000.48</v>
      </c>
      <c r="D14" s="260"/>
      <c r="E14" s="265"/>
      <c r="F14" s="261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7.25">
      <c r="A15" s="264" t="s">
        <v>221</v>
      </c>
      <c r="B15" s="260">
        <f>SUM(B12:B14)</f>
        <v>2150582.4299999997</v>
      </c>
      <c r="C15" s="260">
        <f>SUM(C12:C14)</f>
        <v>2634935.2100000004</v>
      </c>
      <c r="D15" s="260">
        <f>C15-B15</f>
        <v>484352.7800000007</v>
      </c>
      <c r="E15" s="265">
        <f>D15/B15</f>
        <v>0.22521935139217183</v>
      </c>
      <c r="F15" s="261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7.25">
      <c r="A16" s="266" t="s">
        <v>255</v>
      </c>
      <c r="B16" s="267"/>
      <c r="C16" s="267"/>
      <c r="D16" s="267"/>
      <c r="E16" s="268"/>
      <c r="F16" s="261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7.25">
      <c r="A17" s="262" t="s">
        <v>256</v>
      </c>
      <c r="B17" s="263">
        <v>8727458.46</v>
      </c>
      <c r="C17" s="263">
        <v>14882922.98</v>
      </c>
      <c r="D17" s="262"/>
      <c r="E17" s="269"/>
      <c r="F17" s="261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7.25">
      <c r="A18" s="262" t="s">
        <v>257</v>
      </c>
      <c r="B18" s="270">
        <v>208282.34</v>
      </c>
      <c r="C18" s="270">
        <v>1403475.28</v>
      </c>
      <c r="D18" s="260"/>
      <c r="E18" s="265"/>
      <c r="F18" s="261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7.25">
      <c r="A19" s="262" t="s">
        <v>258</v>
      </c>
      <c r="B19" s="270">
        <v>0</v>
      </c>
      <c r="C19" s="270">
        <v>3162798.05</v>
      </c>
      <c r="D19" s="260"/>
      <c r="E19" s="265"/>
      <c r="F19" s="261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7.25">
      <c r="A20" s="262" t="s">
        <v>259</v>
      </c>
      <c r="B20" s="270">
        <v>0</v>
      </c>
      <c r="C20" s="270">
        <v>105252.25</v>
      </c>
      <c r="D20" s="260"/>
      <c r="E20" s="265"/>
      <c r="F20" s="261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7.25">
      <c r="A21" s="262" t="s">
        <v>260</v>
      </c>
      <c r="B21" s="270">
        <v>0</v>
      </c>
      <c r="C21" s="270">
        <v>346901.44</v>
      </c>
      <c r="D21" s="260"/>
      <c r="E21" s="265"/>
      <c r="F21" s="261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7.25">
      <c r="A22" s="262" t="s">
        <v>261</v>
      </c>
      <c r="B22" s="270">
        <v>239.49</v>
      </c>
      <c r="C22" s="270">
        <v>-1156229.49</v>
      </c>
      <c r="D22" s="260"/>
      <c r="E22" s="265"/>
      <c r="F22" s="261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7.25">
      <c r="A23" s="262" t="s">
        <v>262</v>
      </c>
      <c r="B23" s="270">
        <v>0</v>
      </c>
      <c r="C23" s="270">
        <v>-3793693.97</v>
      </c>
      <c r="D23" s="260"/>
      <c r="E23" s="265"/>
      <c r="F23" s="261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7.25">
      <c r="A24" s="264" t="s">
        <v>221</v>
      </c>
      <c r="B24" s="260">
        <f>SUM(B17:B23)</f>
        <v>8935980.290000001</v>
      </c>
      <c r="C24" s="260">
        <f>SUM(C17:C23)</f>
        <v>14951426.540000001</v>
      </c>
      <c r="D24" s="260">
        <f>C24-B24</f>
        <v>6015446.25</v>
      </c>
      <c r="E24" s="265">
        <f>D24/B24</f>
        <v>0.673171387444947</v>
      </c>
      <c r="F24" s="261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7.25">
      <c r="A25" s="266" t="s">
        <v>263</v>
      </c>
      <c r="B25" s="267"/>
      <c r="C25" s="267"/>
      <c r="D25" s="267"/>
      <c r="E25" s="268"/>
      <c r="F25" s="261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7.25">
      <c r="A26" s="262" t="s">
        <v>264</v>
      </c>
      <c r="B26" s="263">
        <v>100546494.73</v>
      </c>
      <c r="C26" s="263">
        <v>98944615.35</v>
      </c>
      <c r="D26" s="262" t="s">
        <v>265</v>
      </c>
      <c r="E26" s="269"/>
      <c r="F26" s="261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7.25">
      <c r="A27" s="262" t="s">
        <v>266</v>
      </c>
      <c r="B27" s="270">
        <v>0</v>
      </c>
      <c r="C27" s="270">
        <v>0</v>
      </c>
      <c r="D27" s="260"/>
      <c r="E27" s="265"/>
      <c r="F27" s="261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7.25">
      <c r="A28" s="262" t="s">
        <v>267</v>
      </c>
      <c r="B28" s="270">
        <v>24000</v>
      </c>
      <c r="C28" s="270">
        <v>15000</v>
      </c>
      <c r="D28" s="260"/>
      <c r="E28" s="265"/>
      <c r="F28" s="261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7.25">
      <c r="A29" s="262" t="s">
        <v>268</v>
      </c>
      <c r="B29" s="270">
        <v>0</v>
      </c>
      <c r="C29" s="270">
        <v>0</v>
      </c>
      <c r="D29" s="260"/>
      <c r="E29" s="265"/>
      <c r="F29" s="261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7.25">
      <c r="A30" s="262" t="s">
        <v>269</v>
      </c>
      <c r="B30" s="270">
        <v>8639.49</v>
      </c>
      <c r="C30" s="270">
        <v>15375.89</v>
      </c>
      <c r="D30" s="260"/>
      <c r="E30" s="265"/>
      <c r="F30" s="261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7.25">
      <c r="A31" s="262" t="s">
        <v>270</v>
      </c>
      <c r="B31" s="270">
        <v>0</v>
      </c>
      <c r="C31" s="270">
        <v>0</v>
      </c>
      <c r="D31" s="260"/>
      <c r="E31" s="265"/>
      <c r="F31" s="261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7.25">
      <c r="A32" s="262" t="s">
        <v>271</v>
      </c>
      <c r="B32" s="270">
        <v>0</v>
      </c>
      <c r="C32" s="270">
        <v>0</v>
      </c>
      <c r="D32" s="260"/>
      <c r="E32" s="265"/>
      <c r="F32" s="261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7.25">
      <c r="A33" s="264" t="s">
        <v>221</v>
      </c>
      <c r="B33" s="260">
        <f>SUM(B26:B32)</f>
        <v>100579134.22</v>
      </c>
      <c r="C33" s="260">
        <f>SUM(C26:C32)</f>
        <v>98974991.24</v>
      </c>
      <c r="D33" s="260">
        <f>C33-B33</f>
        <v>-1604142.9800000042</v>
      </c>
      <c r="E33" s="265">
        <f>D33/B33</f>
        <v>-0.01594906331656435</v>
      </c>
      <c r="F33" s="261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7.25">
      <c r="A34" s="266" t="s">
        <v>272</v>
      </c>
      <c r="B34" s="267"/>
      <c r="C34" s="267"/>
      <c r="D34" s="267"/>
      <c r="E34" s="268"/>
      <c r="F34" s="261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256" ht="17.25">
      <c r="A35" s="262" t="s">
        <v>273</v>
      </c>
      <c r="B35" s="263">
        <v>7765525.84</v>
      </c>
      <c r="C35" s="263">
        <v>7614662.15</v>
      </c>
      <c r="D35" s="262"/>
      <c r="E35" s="269"/>
      <c r="F35" s="261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253"/>
      <c r="HQ35" s="253"/>
      <c r="HR35" s="253"/>
      <c r="HS35" s="253"/>
      <c r="HT35" s="253"/>
      <c r="HU35" s="253"/>
      <c r="HV35" s="253"/>
      <c r="HW35" s="253"/>
      <c r="HX35" s="253"/>
      <c r="HY35" s="253"/>
      <c r="HZ35" s="253"/>
      <c r="IA35" s="253"/>
      <c r="IB35" s="253"/>
      <c r="IC35" s="253"/>
      <c r="ID35" s="253"/>
      <c r="IE35" s="253"/>
      <c r="IF35" s="253"/>
      <c r="IG35" s="253"/>
      <c r="IH35" s="253"/>
      <c r="II35" s="253"/>
      <c r="IJ35" s="253"/>
      <c r="IK35" s="253"/>
      <c r="IL35" s="253"/>
      <c r="IM35" s="253"/>
      <c r="IN35" s="253"/>
      <c r="IO35" s="253"/>
      <c r="IP35" s="253"/>
      <c r="IQ35" s="253"/>
      <c r="IR35" s="253"/>
      <c r="IS35" s="253"/>
      <c r="IT35" s="253"/>
      <c r="IU35" s="253"/>
      <c r="IV35" s="253"/>
    </row>
    <row r="36" spans="1:256" ht="17.25">
      <c r="A36" s="262" t="s">
        <v>274</v>
      </c>
      <c r="B36" s="270">
        <v>2561.73</v>
      </c>
      <c r="C36" s="270">
        <v>12342.59</v>
      </c>
      <c r="D36" s="260"/>
      <c r="E36" s="265"/>
      <c r="F36" s="261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spans="1:256" ht="17.25">
      <c r="A37" s="262" t="s">
        <v>275</v>
      </c>
      <c r="B37" s="270">
        <v>3061417.09</v>
      </c>
      <c r="C37" s="270">
        <v>2948390.53</v>
      </c>
      <c r="D37" s="260"/>
      <c r="E37" s="265"/>
      <c r="F37" s="261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spans="1:256" ht="17.25">
      <c r="A38" s="264" t="s">
        <v>221</v>
      </c>
      <c r="B38" s="260">
        <f>SUM(B35:B37)</f>
        <v>10829504.66</v>
      </c>
      <c r="C38" s="260">
        <f>SUM(C35:C37)</f>
        <v>10575395.27</v>
      </c>
      <c r="D38" s="260">
        <f>C38-B38</f>
        <v>-254109.3900000006</v>
      </c>
      <c r="E38" s="265">
        <f>D38/B38</f>
        <v>-0.023464544129943667</v>
      </c>
      <c r="F38" s="261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pans="1:256" ht="17.25">
      <c r="A39" s="266" t="s">
        <v>276</v>
      </c>
      <c r="B39" s="267"/>
      <c r="C39" s="267"/>
      <c r="D39" s="267"/>
      <c r="E39" s="268"/>
      <c r="F39" s="261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253"/>
      <c r="GA39" s="253"/>
      <c r="GB39" s="253"/>
      <c r="GC39" s="253"/>
      <c r="GD39" s="253"/>
      <c r="GE39" s="253"/>
      <c r="GF39" s="253"/>
      <c r="GG39" s="253"/>
      <c r="GH39" s="253"/>
      <c r="GI39" s="253"/>
      <c r="GJ39" s="253"/>
      <c r="GK39" s="253"/>
      <c r="GL39" s="253"/>
      <c r="GM39" s="253"/>
      <c r="GN39" s="253"/>
      <c r="GO39" s="253"/>
      <c r="GP39" s="253"/>
      <c r="GQ39" s="253"/>
      <c r="GR39" s="253"/>
      <c r="GS39" s="253"/>
      <c r="GT39" s="253"/>
      <c r="GU39" s="253"/>
      <c r="GV39" s="253"/>
      <c r="GW39" s="253"/>
      <c r="GX39" s="253"/>
      <c r="GY39" s="253"/>
      <c r="GZ39" s="253"/>
      <c r="HA39" s="253"/>
      <c r="HB39" s="253"/>
      <c r="HC39" s="253"/>
      <c r="HD39" s="253"/>
      <c r="HE39" s="253"/>
      <c r="HF39" s="253"/>
      <c r="HG39" s="253"/>
      <c r="HH39" s="253"/>
      <c r="HI39" s="253"/>
      <c r="HJ39" s="253"/>
      <c r="HK39" s="253"/>
      <c r="HL39" s="253"/>
      <c r="HM39" s="253"/>
      <c r="HN39" s="253"/>
      <c r="HO39" s="253"/>
      <c r="HP39" s="253"/>
      <c r="HQ39" s="253"/>
      <c r="HR39" s="253"/>
      <c r="HS39" s="253"/>
      <c r="HT39" s="253"/>
      <c r="HU39" s="253"/>
      <c r="HV39" s="253"/>
      <c r="HW39" s="253"/>
      <c r="HX39" s="253"/>
      <c r="HY39" s="253"/>
      <c r="HZ39" s="253"/>
      <c r="IA39" s="253"/>
      <c r="IB39" s="253"/>
      <c r="IC39" s="253"/>
      <c r="ID39" s="253"/>
      <c r="IE39" s="253"/>
      <c r="IF39" s="253"/>
      <c r="IG39" s="253"/>
      <c r="IH39" s="253"/>
      <c r="II39" s="253"/>
      <c r="IJ39" s="253"/>
      <c r="IK39" s="253"/>
      <c r="IL39" s="253"/>
      <c r="IM39" s="253"/>
      <c r="IN39" s="253"/>
      <c r="IO39" s="253"/>
      <c r="IP39" s="253"/>
      <c r="IQ39" s="253"/>
      <c r="IR39" s="253"/>
      <c r="IS39" s="253"/>
      <c r="IT39" s="253"/>
      <c r="IU39" s="253"/>
      <c r="IV39" s="253"/>
    </row>
    <row r="40" spans="1:256" ht="17.25">
      <c r="A40" s="262" t="s">
        <v>277</v>
      </c>
      <c r="B40" s="263">
        <v>14504452.21</v>
      </c>
      <c r="C40" s="263">
        <v>13582049.78</v>
      </c>
      <c r="D40" s="262"/>
      <c r="E40" s="269"/>
      <c r="F40" s="261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spans="1:256" ht="17.25">
      <c r="A41" s="262" t="s">
        <v>278</v>
      </c>
      <c r="B41" s="270">
        <v>1113782.78</v>
      </c>
      <c r="C41" s="270">
        <v>1108768.64</v>
      </c>
      <c r="D41" s="260"/>
      <c r="E41" s="265"/>
      <c r="F41" s="261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spans="1:256" ht="17.25">
      <c r="A42" s="262" t="s">
        <v>279</v>
      </c>
      <c r="B42" s="270">
        <v>55043.08</v>
      </c>
      <c r="C42" s="270">
        <v>53277.2</v>
      </c>
      <c r="D42" s="260"/>
      <c r="E42" s="265"/>
      <c r="F42" s="261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  <c r="FQ42" s="253"/>
      <c r="FR42" s="253"/>
      <c r="FS42" s="253"/>
      <c r="FT42" s="253"/>
      <c r="FU42" s="253"/>
      <c r="FV42" s="253"/>
      <c r="FW42" s="253"/>
      <c r="FX42" s="253"/>
      <c r="FY42" s="253"/>
      <c r="FZ42" s="253"/>
      <c r="GA42" s="253"/>
      <c r="GB42" s="253"/>
      <c r="GC42" s="253"/>
      <c r="GD42" s="253"/>
      <c r="GE42" s="253"/>
      <c r="GF42" s="253"/>
      <c r="GG42" s="253"/>
      <c r="GH42" s="253"/>
      <c r="GI42" s="253"/>
      <c r="GJ42" s="253"/>
      <c r="GK42" s="253"/>
      <c r="GL42" s="253"/>
      <c r="GM42" s="253"/>
      <c r="GN42" s="253"/>
      <c r="GO42" s="253"/>
      <c r="GP42" s="253"/>
      <c r="GQ42" s="253"/>
      <c r="GR42" s="253"/>
      <c r="GS42" s="253"/>
      <c r="GT42" s="253"/>
      <c r="GU42" s="253"/>
      <c r="GV42" s="253"/>
      <c r="GW42" s="253"/>
      <c r="GX42" s="253"/>
      <c r="GY42" s="253"/>
      <c r="GZ42" s="253"/>
      <c r="HA42" s="253"/>
      <c r="HB42" s="253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  <c r="IM42" s="253"/>
      <c r="IN42" s="253"/>
      <c r="IO42" s="253"/>
      <c r="IP42" s="253"/>
      <c r="IQ42" s="253"/>
      <c r="IR42" s="253"/>
      <c r="IS42" s="253"/>
      <c r="IT42" s="253"/>
      <c r="IU42" s="253"/>
      <c r="IV42" s="253"/>
    </row>
    <row r="43" spans="1:256" ht="17.25">
      <c r="A43" s="262" t="s">
        <v>280</v>
      </c>
      <c r="B43" s="270">
        <v>455</v>
      </c>
      <c r="C43" s="270">
        <v>110</v>
      </c>
      <c r="D43" s="260"/>
      <c r="E43" s="265"/>
      <c r="F43" s="261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253"/>
      <c r="IS43" s="253"/>
      <c r="IT43" s="253"/>
      <c r="IU43" s="253"/>
      <c r="IV43" s="253"/>
    </row>
    <row r="44" spans="1:256" ht="17.25">
      <c r="A44" s="262" t="s">
        <v>281</v>
      </c>
      <c r="B44" s="270">
        <v>20</v>
      </c>
      <c r="C44" s="270">
        <v>10</v>
      </c>
      <c r="D44" s="260"/>
      <c r="E44" s="265"/>
      <c r="F44" s="261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  <c r="HP44" s="253"/>
      <c r="HQ44" s="253"/>
      <c r="HR44" s="253"/>
      <c r="HS44" s="253"/>
      <c r="HT44" s="253"/>
      <c r="HU44" s="253"/>
      <c r="HV44" s="253"/>
      <c r="HW44" s="253"/>
      <c r="HX44" s="253"/>
      <c r="HY44" s="253"/>
      <c r="HZ44" s="253"/>
      <c r="IA44" s="253"/>
      <c r="IB44" s="253"/>
      <c r="IC44" s="253"/>
      <c r="ID44" s="253"/>
      <c r="IE44" s="253"/>
      <c r="IF44" s="253"/>
      <c r="IG44" s="253"/>
      <c r="IH44" s="253"/>
      <c r="II44" s="253"/>
      <c r="IJ44" s="253"/>
      <c r="IK44" s="253"/>
      <c r="IL44" s="253"/>
      <c r="IM44" s="253"/>
      <c r="IN44" s="253"/>
      <c r="IO44" s="253"/>
      <c r="IP44" s="253"/>
      <c r="IQ44" s="253"/>
      <c r="IR44" s="253"/>
      <c r="IS44" s="253"/>
      <c r="IT44" s="253"/>
      <c r="IU44" s="253"/>
      <c r="IV44" s="253"/>
    </row>
    <row r="45" spans="1:256" ht="17.25">
      <c r="A45" s="262" t="s">
        <v>282</v>
      </c>
      <c r="B45" s="270">
        <v>0</v>
      </c>
      <c r="C45" s="270">
        <v>0</v>
      </c>
      <c r="D45" s="260"/>
      <c r="E45" s="265"/>
      <c r="F45" s="261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3"/>
      <c r="FK45" s="253"/>
      <c r="FL45" s="253"/>
      <c r="FM45" s="253"/>
      <c r="FN45" s="253"/>
      <c r="FO45" s="253"/>
      <c r="FP45" s="253"/>
      <c r="FQ45" s="253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3"/>
      <c r="GE45" s="253"/>
      <c r="GF45" s="253"/>
      <c r="GG45" s="253"/>
      <c r="GH45" s="253"/>
      <c r="GI45" s="253"/>
      <c r="GJ45" s="253"/>
      <c r="GK45" s="253"/>
      <c r="GL45" s="253"/>
      <c r="GM45" s="253"/>
      <c r="GN45" s="253"/>
      <c r="GO45" s="253"/>
      <c r="GP45" s="253"/>
      <c r="GQ45" s="253"/>
      <c r="GR45" s="253"/>
      <c r="GS45" s="253"/>
      <c r="GT45" s="253"/>
      <c r="GU45" s="253"/>
      <c r="GV45" s="253"/>
      <c r="GW45" s="253"/>
      <c r="GX45" s="253"/>
      <c r="GY45" s="253"/>
      <c r="GZ45" s="253"/>
      <c r="HA45" s="253"/>
      <c r="HB45" s="253"/>
      <c r="HC45" s="253"/>
      <c r="HD45" s="253"/>
      <c r="HE45" s="253"/>
      <c r="HF45" s="253"/>
      <c r="HG45" s="253"/>
      <c r="HH45" s="253"/>
      <c r="HI45" s="253"/>
      <c r="HJ45" s="253"/>
      <c r="HK45" s="253"/>
      <c r="HL45" s="253"/>
      <c r="HM45" s="253"/>
      <c r="HN45" s="253"/>
      <c r="HO45" s="253"/>
      <c r="HP45" s="253"/>
      <c r="HQ45" s="253"/>
      <c r="HR45" s="253"/>
      <c r="HS45" s="253"/>
      <c r="HT45" s="253"/>
      <c r="HU45" s="253"/>
      <c r="HV45" s="253"/>
      <c r="HW45" s="253"/>
      <c r="HX45" s="253"/>
      <c r="HY45" s="253"/>
      <c r="HZ45" s="253"/>
      <c r="IA45" s="253"/>
      <c r="IB45" s="253"/>
      <c r="IC45" s="253"/>
      <c r="ID45" s="253"/>
      <c r="IE45" s="253"/>
      <c r="IF45" s="253"/>
      <c r="IG45" s="253"/>
      <c r="IH45" s="253"/>
      <c r="II45" s="253"/>
      <c r="IJ45" s="253"/>
      <c r="IK45" s="253"/>
      <c r="IL45" s="253"/>
      <c r="IM45" s="253"/>
      <c r="IN45" s="253"/>
      <c r="IO45" s="253"/>
      <c r="IP45" s="253"/>
      <c r="IQ45" s="253"/>
      <c r="IR45" s="253"/>
      <c r="IS45" s="253"/>
      <c r="IT45" s="253"/>
      <c r="IU45" s="253"/>
      <c r="IV45" s="253"/>
    </row>
    <row r="46" spans="1:256" ht="17.25">
      <c r="A46" s="262" t="s">
        <v>283</v>
      </c>
      <c r="B46" s="270">
        <v>0</v>
      </c>
      <c r="C46" s="270">
        <v>0</v>
      </c>
      <c r="D46" s="260"/>
      <c r="E46" s="265"/>
      <c r="F46" s="261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  <c r="FF46" s="253"/>
      <c r="FG46" s="253"/>
      <c r="FH46" s="253"/>
      <c r="FI46" s="253"/>
      <c r="FJ46" s="253"/>
      <c r="FK46" s="253"/>
      <c r="FL46" s="253"/>
      <c r="FM46" s="253"/>
      <c r="FN46" s="253"/>
      <c r="FO46" s="253"/>
      <c r="FP46" s="253"/>
      <c r="FQ46" s="253"/>
      <c r="FR46" s="253"/>
      <c r="FS46" s="253"/>
      <c r="FT46" s="253"/>
      <c r="FU46" s="253"/>
      <c r="FV46" s="253"/>
      <c r="FW46" s="253"/>
      <c r="FX46" s="253"/>
      <c r="FY46" s="253"/>
      <c r="FZ46" s="253"/>
      <c r="GA46" s="253"/>
      <c r="GB46" s="253"/>
      <c r="GC46" s="253"/>
      <c r="GD46" s="253"/>
      <c r="GE46" s="253"/>
      <c r="GF46" s="253"/>
      <c r="GG46" s="253"/>
      <c r="GH46" s="253"/>
      <c r="GI46" s="253"/>
      <c r="GJ46" s="253"/>
      <c r="GK46" s="253"/>
      <c r="GL46" s="253"/>
      <c r="GM46" s="253"/>
      <c r="GN46" s="253"/>
      <c r="GO46" s="253"/>
      <c r="GP46" s="253"/>
      <c r="GQ46" s="253"/>
      <c r="GR46" s="253"/>
      <c r="GS46" s="253"/>
      <c r="GT46" s="253"/>
      <c r="GU46" s="253"/>
      <c r="GV46" s="253"/>
      <c r="GW46" s="253"/>
      <c r="GX46" s="253"/>
      <c r="GY46" s="253"/>
      <c r="GZ46" s="253"/>
      <c r="HA46" s="253"/>
      <c r="HB46" s="253"/>
      <c r="HC46" s="253"/>
      <c r="HD46" s="253"/>
      <c r="HE46" s="253"/>
      <c r="HF46" s="253"/>
      <c r="HG46" s="253"/>
      <c r="HH46" s="253"/>
      <c r="HI46" s="253"/>
      <c r="HJ46" s="253"/>
      <c r="HK46" s="253"/>
      <c r="HL46" s="253"/>
      <c r="HM46" s="253"/>
      <c r="HN46" s="253"/>
      <c r="HO46" s="253"/>
      <c r="HP46" s="253"/>
      <c r="HQ46" s="253"/>
      <c r="HR46" s="253"/>
      <c r="HS46" s="253"/>
      <c r="HT46" s="253"/>
      <c r="HU46" s="253"/>
      <c r="HV46" s="253"/>
      <c r="HW46" s="253"/>
      <c r="HX46" s="253"/>
      <c r="HY46" s="253"/>
      <c r="HZ46" s="253"/>
      <c r="IA46" s="253"/>
      <c r="IB46" s="253"/>
      <c r="IC46" s="253"/>
      <c r="ID46" s="253"/>
      <c r="IE46" s="253"/>
      <c r="IF46" s="253"/>
      <c r="IG46" s="253"/>
      <c r="IH46" s="253"/>
      <c r="II46" s="253"/>
      <c r="IJ46" s="253"/>
      <c r="IK46" s="253"/>
      <c r="IL46" s="253"/>
      <c r="IM46" s="253"/>
      <c r="IN46" s="253"/>
      <c r="IO46" s="253"/>
      <c r="IP46" s="253"/>
      <c r="IQ46" s="253"/>
      <c r="IR46" s="253"/>
      <c r="IS46" s="253"/>
      <c r="IT46" s="253"/>
      <c r="IU46" s="253"/>
      <c r="IV46" s="253"/>
    </row>
    <row r="47" spans="1:256" ht="17.25">
      <c r="A47" s="262" t="s">
        <v>284</v>
      </c>
      <c r="B47" s="270">
        <v>23193.77</v>
      </c>
      <c r="C47" s="270">
        <v>500</v>
      </c>
      <c r="D47" s="260"/>
      <c r="E47" s="265" t="s">
        <v>106</v>
      </c>
      <c r="F47" s="261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3"/>
      <c r="FK47" s="253"/>
      <c r="FL47" s="253"/>
      <c r="FM47" s="253"/>
      <c r="FN47" s="253"/>
      <c r="FO47" s="253"/>
      <c r="FP47" s="253"/>
      <c r="FQ47" s="253"/>
      <c r="FR47" s="253"/>
      <c r="FS47" s="253"/>
      <c r="FT47" s="253"/>
      <c r="FU47" s="253"/>
      <c r="FV47" s="253"/>
      <c r="FW47" s="253"/>
      <c r="FX47" s="253"/>
      <c r="FY47" s="253"/>
      <c r="FZ47" s="253"/>
      <c r="GA47" s="253"/>
      <c r="GB47" s="253"/>
      <c r="GC47" s="253"/>
      <c r="GD47" s="253"/>
      <c r="GE47" s="253"/>
      <c r="GF47" s="253"/>
      <c r="GG47" s="253"/>
      <c r="GH47" s="253"/>
      <c r="GI47" s="253"/>
      <c r="GJ47" s="253"/>
      <c r="GK47" s="253"/>
      <c r="GL47" s="253"/>
      <c r="GM47" s="253"/>
      <c r="GN47" s="253"/>
      <c r="GO47" s="253"/>
      <c r="GP47" s="253"/>
      <c r="GQ47" s="253"/>
      <c r="GR47" s="253"/>
      <c r="GS47" s="253"/>
      <c r="GT47" s="253"/>
      <c r="GU47" s="253"/>
      <c r="GV47" s="253"/>
      <c r="GW47" s="253"/>
      <c r="GX47" s="253"/>
      <c r="GY47" s="253"/>
      <c r="GZ47" s="253"/>
      <c r="HA47" s="253"/>
      <c r="HB47" s="253"/>
      <c r="HC47" s="253"/>
      <c r="HD47" s="253"/>
      <c r="HE47" s="253"/>
      <c r="HF47" s="253"/>
      <c r="HG47" s="253"/>
      <c r="HH47" s="253"/>
      <c r="HI47" s="253"/>
      <c r="HJ47" s="253"/>
      <c r="HK47" s="253"/>
      <c r="HL47" s="253"/>
      <c r="HM47" s="253"/>
      <c r="HN47" s="253"/>
      <c r="HO47" s="253"/>
      <c r="HP47" s="253"/>
      <c r="HQ47" s="253"/>
      <c r="HR47" s="253"/>
      <c r="HS47" s="253"/>
      <c r="HT47" s="253"/>
      <c r="HU47" s="253"/>
      <c r="HV47" s="253"/>
      <c r="HW47" s="253"/>
      <c r="HX47" s="253"/>
      <c r="HY47" s="253"/>
      <c r="HZ47" s="253"/>
      <c r="IA47" s="253"/>
      <c r="IB47" s="253"/>
      <c r="IC47" s="253"/>
      <c r="ID47" s="253"/>
      <c r="IE47" s="253"/>
      <c r="IF47" s="253"/>
      <c r="IG47" s="253"/>
      <c r="IH47" s="253"/>
      <c r="II47" s="253"/>
      <c r="IJ47" s="253"/>
      <c r="IK47" s="253"/>
      <c r="IL47" s="253"/>
      <c r="IM47" s="253"/>
      <c r="IN47" s="253"/>
      <c r="IO47" s="253"/>
      <c r="IP47" s="253"/>
      <c r="IQ47" s="253"/>
      <c r="IR47" s="253"/>
      <c r="IS47" s="253"/>
      <c r="IT47" s="253"/>
      <c r="IU47" s="253"/>
      <c r="IV47" s="253"/>
    </row>
    <row r="48" spans="1:256" ht="17.25">
      <c r="A48" s="264" t="s">
        <v>221</v>
      </c>
      <c r="B48" s="260">
        <f>SUM(B40:B47)</f>
        <v>15696946.84</v>
      </c>
      <c r="C48" s="260">
        <f>SUM(C40:C47)</f>
        <v>14744715.62</v>
      </c>
      <c r="D48" s="260">
        <f>C48-B48</f>
        <v>-952231.2200000007</v>
      </c>
      <c r="E48" s="265">
        <f>D48/B48</f>
        <v>-0.060663467214749175</v>
      </c>
      <c r="F48" s="261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3"/>
      <c r="FT48" s="253"/>
      <c r="FU48" s="253"/>
      <c r="FV48" s="253"/>
      <c r="FW48" s="253"/>
      <c r="FX48" s="253"/>
      <c r="FY48" s="253"/>
      <c r="FZ48" s="253"/>
      <c r="GA48" s="253"/>
      <c r="GB48" s="253"/>
      <c r="GC48" s="253"/>
      <c r="GD48" s="253"/>
      <c r="GE48" s="253"/>
      <c r="GF48" s="253"/>
      <c r="GG48" s="253"/>
      <c r="GH48" s="253"/>
      <c r="GI48" s="253"/>
      <c r="GJ48" s="253"/>
      <c r="GK48" s="253"/>
      <c r="GL48" s="253"/>
      <c r="GM48" s="253"/>
      <c r="GN48" s="253"/>
      <c r="GO48" s="253"/>
      <c r="GP48" s="253"/>
      <c r="GQ48" s="253"/>
      <c r="GR48" s="253"/>
      <c r="GS48" s="253"/>
      <c r="GT48" s="253"/>
      <c r="GU48" s="253"/>
      <c r="GV48" s="253"/>
      <c r="GW48" s="253"/>
      <c r="GX48" s="253"/>
      <c r="GY48" s="253"/>
      <c r="GZ48" s="253"/>
      <c r="HA48" s="253"/>
      <c r="HB48" s="253"/>
      <c r="HC48" s="253"/>
      <c r="HD48" s="253"/>
      <c r="HE48" s="253"/>
      <c r="HF48" s="253"/>
      <c r="HG48" s="253"/>
      <c r="HH48" s="253"/>
      <c r="HI48" s="253"/>
      <c r="HJ48" s="253"/>
      <c r="HK48" s="253"/>
      <c r="HL48" s="253"/>
      <c r="HM48" s="253"/>
      <c r="HN48" s="253"/>
      <c r="HO48" s="253"/>
      <c r="HP48" s="253"/>
      <c r="HQ48" s="253"/>
      <c r="HR48" s="253"/>
      <c r="HS48" s="253"/>
      <c r="HT48" s="253"/>
      <c r="HU48" s="253"/>
      <c r="HV48" s="253"/>
      <c r="HW48" s="253"/>
      <c r="HX48" s="253"/>
      <c r="HY48" s="253"/>
      <c r="HZ48" s="253"/>
      <c r="IA48" s="253"/>
      <c r="IB48" s="253"/>
      <c r="IC48" s="253"/>
      <c r="ID48" s="253"/>
      <c r="IE48" s="253"/>
      <c r="IF48" s="253"/>
      <c r="IG48" s="253"/>
      <c r="IH48" s="253"/>
      <c r="II48" s="253"/>
      <c r="IJ48" s="253"/>
      <c r="IK48" s="253"/>
      <c r="IL48" s="253"/>
      <c r="IM48" s="253"/>
      <c r="IN48" s="253"/>
      <c r="IO48" s="253"/>
      <c r="IP48" s="253"/>
      <c r="IQ48" s="253"/>
      <c r="IR48" s="253"/>
      <c r="IS48" s="253"/>
      <c r="IT48" s="253"/>
      <c r="IU48" s="253"/>
      <c r="IV48" s="253"/>
    </row>
    <row r="49" spans="1:256" ht="17.25">
      <c r="A49" s="271"/>
      <c r="B49" s="271"/>
      <c r="C49" s="271"/>
      <c r="D49" s="271"/>
      <c r="E49" s="271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3"/>
      <c r="FP49" s="253"/>
      <c r="FQ49" s="253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3"/>
      <c r="GD49" s="253"/>
      <c r="GE49" s="253"/>
      <c r="GF49" s="253"/>
      <c r="GG49" s="253"/>
      <c r="GH49" s="253"/>
      <c r="GI49" s="253"/>
      <c r="GJ49" s="253"/>
      <c r="GK49" s="253"/>
      <c r="GL49" s="253"/>
      <c r="GM49" s="253"/>
      <c r="GN49" s="253"/>
      <c r="GO49" s="253"/>
      <c r="GP49" s="253"/>
      <c r="GQ49" s="253"/>
      <c r="GR49" s="253"/>
      <c r="GS49" s="253"/>
      <c r="GT49" s="253"/>
      <c r="GU49" s="253"/>
      <c r="GV49" s="253"/>
      <c r="GW49" s="253"/>
      <c r="GX49" s="253"/>
      <c r="GY49" s="253"/>
      <c r="GZ49" s="253"/>
      <c r="HA49" s="253"/>
      <c r="HB49" s="253"/>
      <c r="HC49" s="253"/>
      <c r="HD49" s="253"/>
      <c r="HE49" s="253"/>
      <c r="HF49" s="253"/>
      <c r="HG49" s="253"/>
      <c r="HH49" s="253"/>
      <c r="HI49" s="253"/>
      <c r="HJ49" s="253"/>
      <c r="HK49" s="253"/>
      <c r="HL49" s="253"/>
      <c r="HM49" s="253"/>
      <c r="HN49" s="253"/>
      <c r="HO49" s="253"/>
      <c r="HP49" s="253"/>
      <c r="HQ49" s="253"/>
      <c r="HR49" s="253"/>
      <c r="HS49" s="253"/>
      <c r="HT49" s="253"/>
      <c r="HU49" s="253"/>
      <c r="HV49" s="253"/>
      <c r="HW49" s="253"/>
      <c r="HX49" s="253"/>
      <c r="HY49" s="253"/>
      <c r="HZ49" s="253"/>
      <c r="IA49" s="253"/>
      <c r="IB49" s="253"/>
      <c r="IC49" s="253"/>
      <c r="ID49" s="253"/>
      <c r="IE49" s="253"/>
      <c r="IF49" s="253"/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53"/>
      <c r="IR49" s="253"/>
      <c r="IS49" s="253"/>
      <c r="IT49" s="253"/>
      <c r="IU49" s="253"/>
      <c r="IV49" s="253"/>
    </row>
    <row r="50" spans="1:256" ht="17.25">
      <c r="A50" s="250"/>
      <c r="B50" s="250"/>
      <c r="C50" s="250"/>
      <c r="D50" s="250"/>
      <c r="E50" s="250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253"/>
      <c r="FG50" s="253"/>
      <c r="FH50" s="253"/>
      <c r="FI50" s="253"/>
      <c r="FJ50" s="253"/>
      <c r="FK50" s="253"/>
      <c r="FL50" s="253"/>
      <c r="FM50" s="253"/>
      <c r="FN50" s="253"/>
      <c r="FO50" s="253"/>
      <c r="FP50" s="253"/>
      <c r="FQ50" s="253"/>
      <c r="FR50" s="253"/>
      <c r="FS50" s="253"/>
      <c r="FT50" s="253"/>
      <c r="FU50" s="253"/>
      <c r="FV50" s="253"/>
      <c r="FW50" s="253"/>
      <c r="FX50" s="253"/>
      <c r="FY50" s="253"/>
      <c r="FZ50" s="253"/>
      <c r="GA50" s="253"/>
      <c r="GB50" s="253"/>
      <c r="GC50" s="253"/>
      <c r="GD50" s="253"/>
      <c r="GE50" s="253"/>
      <c r="GF50" s="253"/>
      <c r="GG50" s="253"/>
      <c r="GH50" s="253"/>
      <c r="GI50" s="253"/>
      <c r="GJ50" s="253"/>
      <c r="GK50" s="253"/>
      <c r="GL50" s="253"/>
      <c r="GM50" s="253"/>
      <c r="GN50" s="253"/>
      <c r="GO50" s="253"/>
      <c r="GP50" s="253"/>
      <c r="GQ50" s="253"/>
      <c r="GR50" s="253"/>
      <c r="GS50" s="253"/>
      <c r="GT50" s="253"/>
      <c r="GU50" s="253"/>
      <c r="GV50" s="253"/>
      <c r="GW50" s="253"/>
      <c r="GX50" s="253"/>
      <c r="GY50" s="253"/>
      <c r="GZ50" s="253"/>
      <c r="HA50" s="253"/>
      <c r="HB50" s="253"/>
      <c r="HC50" s="253"/>
      <c r="HD50" s="253"/>
      <c r="HE50" s="253"/>
      <c r="HF50" s="253"/>
      <c r="HG50" s="253"/>
      <c r="HH50" s="253"/>
      <c r="HI50" s="253"/>
      <c r="HJ50" s="253"/>
      <c r="HK50" s="253"/>
      <c r="HL50" s="253"/>
      <c r="HM50" s="253"/>
      <c r="HN50" s="253"/>
      <c r="HO50" s="253"/>
      <c r="HP50" s="253"/>
      <c r="HQ50" s="253"/>
      <c r="HR50" s="253"/>
      <c r="HS50" s="253"/>
      <c r="HT50" s="253"/>
      <c r="HU50" s="253"/>
      <c r="HV50" s="253"/>
      <c r="HW50" s="253"/>
      <c r="HX50" s="253"/>
      <c r="HY50" s="253"/>
      <c r="HZ50" s="253"/>
      <c r="IA50" s="253"/>
      <c r="IB50" s="253"/>
      <c r="IC50" s="253"/>
      <c r="ID50" s="253"/>
      <c r="IE50" s="253"/>
      <c r="IF50" s="253"/>
      <c r="IG50" s="253"/>
      <c r="IH50" s="253"/>
      <c r="II50" s="253"/>
      <c r="IJ50" s="253"/>
      <c r="IK50" s="253"/>
      <c r="IL50" s="253"/>
      <c r="IM50" s="253"/>
      <c r="IN50" s="253"/>
      <c r="IO50" s="253"/>
      <c r="IP50" s="253"/>
      <c r="IQ50" s="253"/>
      <c r="IR50" s="253"/>
      <c r="IS50" s="253"/>
      <c r="IT50" s="253"/>
      <c r="IU50" s="253"/>
      <c r="IV50" s="253"/>
    </row>
    <row r="51" spans="1:256" ht="17.25">
      <c r="A51" s="250"/>
      <c r="B51" s="251" t="s">
        <v>0</v>
      </c>
      <c r="C51" s="251"/>
      <c r="D51" s="251"/>
      <c r="E51" s="250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V51" s="253"/>
      <c r="GW51" s="253"/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53"/>
      <c r="IR51" s="253"/>
      <c r="IS51" s="253"/>
      <c r="IT51" s="253"/>
      <c r="IU51" s="253"/>
      <c r="IV51" s="253"/>
    </row>
    <row r="52" spans="1:256" ht="17.25">
      <c r="A52" s="250"/>
      <c r="B52" s="251" t="s">
        <v>285</v>
      </c>
      <c r="C52" s="251"/>
      <c r="D52" s="251"/>
      <c r="E52" s="250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253"/>
      <c r="IS52" s="253"/>
      <c r="IT52" s="253"/>
      <c r="IU52" s="253"/>
      <c r="IV52" s="253"/>
    </row>
    <row r="53" spans="1:256" ht="17.25">
      <c r="A53" s="255" t="s">
        <v>286</v>
      </c>
      <c r="B53" s="250" t="s">
        <v>105</v>
      </c>
      <c r="C53" s="250"/>
      <c r="D53" s="250"/>
      <c r="E53" s="255" t="s">
        <v>287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253"/>
      <c r="FG53" s="253"/>
      <c r="FH53" s="253"/>
      <c r="FI53" s="253"/>
      <c r="FJ53" s="253"/>
      <c r="FK53" s="253"/>
      <c r="FL53" s="253"/>
      <c r="FM53" s="253"/>
      <c r="FN53" s="253"/>
      <c r="FO53" s="253"/>
      <c r="FP53" s="253"/>
      <c r="FQ53" s="253"/>
      <c r="FR53" s="253"/>
      <c r="FS53" s="253"/>
      <c r="FT53" s="253"/>
      <c r="FU53" s="253"/>
      <c r="FV53" s="253"/>
      <c r="FW53" s="253"/>
      <c r="FX53" s="253"/>
      <c r="FY53" s="253"/>
      <c r="FZ53" s="253"/>
      <c r="GA53" s="253"/>
      <c r="GB53" s="253"/>
      <c r="GC53" s="253"/>
      <c r="GD53" s="253"/>
      <c r="GE53" s="253"/>
      <c r="GF53" s="253"/>
      <c r="GG53" s="253"/>
      <c r="GH53" s="253"/>
      <c r="GI53" s="253"/>
      <c r="GJ53" s="253"/>
      <c r="GK53" s="253"/>
      <c r="GL53" s="253"/>
      <c r="GM53" s="253"/>
      <c r="GN53" s="253"/>
      <c r="GO53" s="253"/>
      <c r="GP53" s="253"/>
      <c r="GQ53" s="253"/>
      <c r="GR53" s="253"/>
      <c r="GS53" s="253"/>
      <c r="GT53" s="253"/>
      <c r="GU53" s="253"/>
      <c r="GV53" s="253"/>
      <c r="GW53" s="253"/>
      <c r="GX53" s="253"/>
      <c r="GY53" s="253"/>
      <c r="GZ53" s="253"/>
      <c r="HA53" s="253"/>
      <c r="HB53" s="253"/>
      <c r="HC53" s="253"/>
      <c r="HD53" s="253"/>
      <c r="HE53" s="253"/>
      <c r="HF53" s="253"/>
      <c r="HG53" s="253"/>
      <c r="HH53" s="253"/>
      <c r="HI53" s="253"/>
      <c r="HJ53" s="253"/>
      <c r="HK53" s="253"/>
      <c r="HL53" s="253"/>
      <c r="HM53" s="253"/>
      <c r="HN53" s="253"/>
      <c r="HO53" s="253"/>
      <c r="HP53" s="253"/>
      <c r="HQ53" s="253"/>
      <c r="HR53" s="253"/>
      <c r="HS53" s="253"/>
      <c r="HT53" s="253"/>
      <c r="HU53" s="253"/>
      <c r="HV53" s="253"/>
      <c r="HW53" s="253"/>
      <c r="HX53" s="253"/>
      <c r="HY53" s="253"/>
      <c r="HZ53" s="253"/>
      <c r="IA53" s="253"/>
      <c r="IB53" s="253"/>
      <c r="IC53" s="253"/>
      <c r="ID53" s="253"/>
      <c r="IE53" s="253"/>
      <c r="IF53" s="253"/>
      <c r="IG53" s="253"/>
      <c r="IH53" s="253"/>
      <c r="II53" s="253"/>
      <c r="IJ53" s="253"/>
      <c r="IK53" s="253"/>
      <c r="IL53" s="253"/>
      <c r="IM53" s="253"/>
      <c r="IN53" s="253"/>
      <c r="IO53" s="253"/>
      <c r="IP53" s="253"/>
      <c r="IQ53" s="253"/>
      <c r="IR53" s="253"/>
      <c r="IS53" s="253"/>
      <c r="IT53" s="253"/>
      <c r="IU53" s="253"/>
      <c r="IV53" s="253"/>
    </row>
    <row r="54" spans="1:256" ht="17.25">
      <c r="A54" s="256" t="s">
        <v>242</v>
      </c>
      <c r="B54" s="256" t="s">
        <v>243</v>
      </c>
      <c r="C54" s="256" t="s">
        <v>244</v>
      </c>
      <c r="D54" s="256" t="s">
        <v>245</v>
      </c>
      <c r="E54" s="256" t="s">
        <v>246</v>
      </c>
      <c r="F54" s="261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253"/>
      <c r="FG54" s="253"/>
      <c r="FH54" s="253"/>
      <c r="FI54" s="253"/>
      <c r="FJ54" s="253"/>
      <c r="FK54" s="253"/>
      <c r="FL54" s="253"/>
      <c r="FM54" s="253"/>
      <c r="FN54" s="253"/>
      <c r="FO54" s="253"/>
      <c r="FP54" s="253"/>
      <c r="FQ54" s="253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D54" s="253"/>
      <c r="GE54" s="253"/>
      <c r="GF54" s="253"/>
      <c r="GG54" s="253"/>
      <c r="GH54" s="253"/>
      <c r="GI54" s="253"/>
      <c r="GJ54" s="253"/>
      <c r="GK54" s="253"/>
      <c r="GL54" s="253"/>
      <c r="GM54" s="253"/>
      <c r="GN54" s="253"/>
      <c r="GO54" s="253"/>
      <c r="GP54" s="253"/>
      <c r="GQ54" s="253"/>
      <c r="GR54" s="253"/>
      <c r="GS54" s="253"/>
      <c r="GT54" s="253"/>
      <c r="GU54" s="253"/>
      <c r="GV54" s="253"/>
      <c r="GW54" s="253"/>
      <c r="GX54" s="253"/>
      <c r="GY54" s="253"/>
      <c r="GZ54" s="253"/>
      <c r="HA54" s="253"/>
      <c r="HB54" s="253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  <c r="HT54" s="253"/>
      <c r="HU54" s="253"/>
      <c r="HV54" s="253"/>
      <c r="HW54" s="253"/>
      <c r="HX54" s="253"/>
      <c r="HY54" s="253"/>
      <c r="HZ54" s="253"/>
      <c r="IA54" s="253"/>
      <c r="IB54" s="253"/>
      <c r="IC54" s="253"/>
      <c r="ID54" s="253"/>
      <c r="IE54" s="253"/>
      <c r="IF54" s="253"/>
      <c r="IG54" s="253"/>
      <c r="IH54" s="253"/>
      <c r="II54" s="253"/>
      <c r="IJ54" s="253"/>
      <c r="IK54" s="253"/>
      <c r="IL54" s="253"/>
      <c r="IM54" s="253"/>
      <c r="IN54" s="253"/>
      <c r="IO54" s="253"/>
      <c r="IP54" s="253"/>
      <c r="IQ54" s="253"/>
      <c r="IR54" s="253"/>
      <c r="IS54" s="253"/>
      <c r="IT54" s="253"/>
      <c r="IU54" s="253"/>
      <c r="IV54" s="253"/>
    </row>
    <row r="55" spans="1:256" ht="17.25">
      <c r="A55" s="259" t="s">
        <v>288</v>
      </c>
      <c r="B55" s="260" t="s">
        <v>106</v>
      </c>
      <c r="C55" s="260" t="s">
        <v>106</v>
      </c>
      <c r="D55" s="260"/>
      <c r="E55" s="260"/>
      <c r="F55" s="261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253"/>
      <c r="FG55" s="253"/>
      <c r="FH55" s="253"/>
      <c r="FI55" s="253"/>
      <c r="FJ55" s="253"/>
      <c r="FK55" s="253"/>
      <c r="FL55" s="253"/>
      <c r="FM55" s="253"/>
      <c r="FN55" s="253"/>
      <c r="FO55" s="253"/>
      <c r="FP55" s="253"/>
      <c r="FQ55" s="253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  <c r="GF55" s="253"/>
      <c r="GG55" s="253"/>
      <c r="GH55" s="253"/>
      <c r="GI55" s="253"/>
      <c r="GJ55" s="253"/>
      <c r="GK55" s="253"/>
      <c r="GL55" s="253"/>
      <c r="GM55" s="253"/>
      <c r="GN55" s="253"/>
      <c r="GO55" s="253"/>
      <c r="GP55" s="253"/>
      <c r="GQ55" s="253"/>
      <c r="GR55" s="253"/>
      <c r="GS55" s="253"/>
      <c r="GT55" s="253"/>
      <c r="GU55" s="253"/>
      <c r="GV55" s="253"/>
      <c r="GW55" s="253"/>
      <c r="GX55" s="253"/>
      <c r="GY55" s="253"/>
      <c r="GZ55" s="253"/>
      <c r="HA55" s="253"/>
      <c r="HB55" s="253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253"/>
      <c r="IS55" s="253"/>
      <c r="IT55" s="253"/>
      <c r="IU55" s="253"/>
      <c r="IV55" s="253"/>
    </row>
    <row r="56" spans="1:256" ht="17.25">
      <c r="A56" s="262" t="s">
        <v>289</v>
      </c>
      <c r="B56" s="263">
        <v>2642863.29</v>
      </c>
      <c r="C56" s="263">
        <v>2712383.58</v>
      </c>
      <c r="D56" s="262"/>
      <c r="E56" s="262"/>
      <c r="F56" s="261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253"/>
      <c r="FG56" s="253"/>
      <c r="FH56" s="253"/>
      <c r="FI56" s="253"/>
      <c r="FJ56" s="253"/>
      <c r="FK56" s="253"/>
      <c r="FL56" s="253"/>
      <c r="FM56" s="253"/>
      <c r="FN56" s="253"/>
      <c r="FO56" s="253"/>
      <c r="FP56" s="253"/>
      <c r="FQ56" s="253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  <c r="GF56" s="253"/>
      <c r="GG56" s="253"/>
      <c r="GH56" s="253"/>
      <c r="GI56" s="253"/>
      <c r="GJ56" s="253"/>
      <c r="GK56" s="253"/>
      <c r="GL56" s="253"/>
      <c r="GM56" s="253"/>
      <c r="GN56" s="253"/>
      <c r="GO56" s="253"/>
      <c r="GP56" s="253"/>
      <c r="GQ56" s="253"/>
      <c r="GR56" s="253"/>
      <c r="GS56" s="253"/>
      <c r="GT56" s="253"/>
      <c r="GU56" s="253"/>
      <c r="GV56" s="253"/>
      <c r="GW56" s="253"/>
      <c r="GX56" s="253"/>
      <c r="GY56" s="253"/>
      <c r="GZ56" s="253"/>
      <c r="HA56" s="253"/>
      <c r="HB56" s="253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253"/>
      <c r="IS56" s="253"/>
      <c r="IT56" s="253"/>
      <c r="IU56" s="253"/>
      <c r="IV56" s="253"/>
    </row>
    <row r="57" spans="1:256" ht="17.25">
      <c r="A57" s="262" t="s">
        <v>290</v>
      </c>
      <c r="B57" s="270">
        <v>130</v>
      </c>
      <c r="C57" s="270">
        <v>80</v>
      </c>
      <c r="D57" s="260"/>
      <c r="E57" s="260"/>
      <c r="F57" s="261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</row>
    <row r="58" spans="1:256" ht="17.25">
      <c r="A58" s="262" t="s">
        <v>291</v>
      </c>
      <c r="B58" s="270">
        <v>0</v>
      </c>
      <c r="C58" s="270">
        <v>0</v>
      </c>
      <c r="D58" s="260"/>
      <c r="E58" s="260"/>
      <c r="F58" s="261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</row>
    <row r="59" spans="1:256" ht="17.25">
      <c r="A59" s="262" t="s">
        <v>292</v>
      </c>
      <c r="B59" s="270">
        <v>0</v>
      </c>
      <c r="C59" s="270">
        <v>0</v>
      </c>
      <c r="D59" s="260"/>
      <c r="E59" s="260"/>
      <c r="F59" s="261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  <c r="IU59" s="253"/>
      <c r="IV59" s="253"/>
    </row>
    <row r="60" spans="1:256" ht="17.25">
      <c r="A60" s="262" t="s">
        <v>293</v>
      </c>
      <c r="B60" s="270">
        <v>166.34</v>
      </c>
      <c r="C60" s="270">
        <v>126.56</v>
      </c>
      <c r="D60" s="260"/>
      <c r="E60" s="260"/>
      <c r="F60" s="261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3"/>
      <c r="IV60" s="253"/>
    </row>
    <row r="61" spans="1:256" ht="17.25">
      <c r="A61" s="262" t="s">
        <v>294</v>
      </c>
      <c r="B61" s="270">
        <v>88256.04</v>
      </c>
      <c r="C61" s="270">
        <v>83461.53</v>
      </c>
      <c r="D61" s="260"/>
      <c r="E61" s="260"/>
      <c r="F61" s="261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</row>
    <row r="62" spans="1:256" ht="17.25">
      <c r="A62" s="262" t="s">
        <v>295</v>
      </c>
      <c r="B62" s="270">
        <v>70</v>
      </c>
      <c r="C62" s="270">
        <v>0</v>
      </c>
      <c r="D62" s="260"/>
      <c r="E62" s="260"/>
      <c r="F62" s="261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53"/>
      <c r="GF62" s="253"/>
      <c r="GG62" s="253"/>
      <c r="GH62" s="253"/>
      <c r="GI62" s="253"/>
      <c r="GJ62" s="253"/>
      <c r="GK62" s="253"/>
      <c r="GL62" s="253"/>
      <c r="GM62" s="253"/>
      <c r="GN62" s="253"/>
      <c r="GO62" s="253"/>
      <c r="GP62" s="253"/>
      <c r="GQ62" s="253"/>
      <c r="GR62" s="253"/>
      <c r="GS62" s="253"/>
      <c r="GT62" s="253"/>
      <c r="GU62" s="253"/>
      <c r="GV62" s="253"/>
      <c r="GW62" s="253"/>
      <c r="GX62" s="253"/>
      <c r="GY62" s="253"/>
      <c r="GZ62" s="253"/>
      <c r="HA62" s="253"/>
      <c r="HB62" s="253"/>
      <c r="HC62" s="253"/>
      <c r="HD62" s="253"/>
      <c r="HE62" s="253"/>
      <c r="HF62" s="253"/>
      <c r="HG62" s="253"/>
      <c r="HH62" s="253"/>
      <c r="HI62" s="253"/>
      <c r="HJ62" s="253"/>
      <c r="HK62" s="253"/>
      <c r="HL62" s="253"/>
      <c r="HM62" s="253"/>
      <c r="HN62" s="253"/>
      <c r="HO62" s="253"/>
      <c r="HP62" s="253"/>
      <c r="HQ62" s="253"/>
      <c r="HR62" s="253"/>
      <c r="HS62" s="253"/>
      <c r="HT62" s="253"/>
      <c r="HU62" s="253"/>
      <c r="HV62" s="253"/>
      <c r="HW62" s="253"/>
      <c r="HX62" s="253"/>
      <c r="HY62" s="253"/>
      <c r="HZ62" s="253"/>
      <c r="IA62" s="253"/>
      <c r="IB62" s="253"/>
      <c r="IC62" s="253"/>
      <c r="ID62" s="253"/>
      <c r="IE62" s="253"/>
      <c r="IF62" s="253"/>
      <c r="IG62" s="253"/>
      <c r="IH62" s="253"/>
      <c r="II62" s="253"/>
      <c r="IJ62" s="253"/>
      <c r="IK62" s="253"/>
      <c r="IL62" s="253"/>
      <c r="IM62" s="253"/>
      <c r="IN62" s="253"/>
      <c r="IO62" s="253"/>
      <c r="IP62" s="253"/>
      <c r="IQ62" s="253"/>
      <c r="IR62" s="253"/>
      <c r="IS62" s="253"/>
      <c r="IT62" s="253"/>
      <c r="IU62" s="253"/>
      <c r="IV62" s="253"/>
    </row>
    <row r="63" spans="1:256" ht="17.25">
      <c r="A63" s="262" t="s">
        <v>106</v>
      </c>
      <c r="B63" s="270"/>
      <c r="C63" s="270"/>
      <c r="D63" s="260"/>
      <c r="E63" s="260"/>
      <c r="F63" s="261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3"/>
      <c r="FK63" s="253"/>
      <c r="FL63" s="253"/>
      <c r="FM63" s="253"/>
      <c r="FN63" s="253"/>
      <c r="FO63" s="253"/>
      <c r="FP63" s="253"/>
      <c r="FQ63" s="253"/>
      <c r="FR63" s="253"/>
      <c r="FS63" s="253"/>
      <c r="FT63" s="253"/>
      <c r="FU63" s="253"/>
      <c r="FV63" s="253"/>
      <c r="FW63" s="253"/>
      <c r="FX63" s="253"/>
      <c r="FY63" s="253"/>
      <c r="FZ63" s="253"/>
      <c r="GA63" s="253"/>
      <c r="GB63" s="253"/>
      <c r="GC63" s="253"/>
      <c r="GD63" s="253"/>
      <c r="GE63" s="253"/>
      <c r="GF63" s="253"/>
      <c r="GG63" s="253"/>
      <c r="GH63" s="253"/>
      <c r="GI63" s="253"/>
      <c r="GJ63" s="253"/>
      <c r="GK63" s="253"/>
      <c r="GL63" s="253"/>
      <c r="GM63" s="253"/>
      <c r="GN63" s="253"/>
      <c r="GO63" s="253"/>
      <c r="GP63" s="253"/>
      <c r="GQ63" s="253"/>
      <c r="GR63" s="253"/>
      <c r="GS63" s="253"/>
      <c r="GT63" s="253"/>
      <c r="GU63" s="253"/>
      <c r="GV63" s="253"/>
      <c r="GW63" s="253"/>
      <c r="GX63" s="253"/>
      <c r="GY63" s="253"/>
      <c r="GZ63" s="253"/>
      <c r="HA63" s="253"/>
      <c r="HB63" s="253"/>
      <c r="HC63" s="253"/>
      <c r="HD63" s="253"/>
      <c r="HE63" s="253"/>
      <c r="HF63" s="253"/>
      <c r="HG63" s="253"/>
      <c r="HH63" s="253"/>
      <c r="HI63" s="253"/>
      <c r="HJ63" s="253"/>
      <c r="HK63" s="253"/>
      <c r="HL63" s="253"/>
      <c r="HM63" s="253"/>
      <c r="HN63" s="253"/>
      <c r="HO63" s="253"/>
      <c r="HP63" s="253"/>
      <c r="HQ63" s="253"/>
      <c r="HR63" s="253"/>
      <c r="HS63" s="253"/>
      <c r="HT63" s="253"/>
      <c r="HU63" s="253"/>
      <c r="HV63" s="253"/>
      <c r="HW63" s="253"/>
      <c r="HX63" s="253"/>
      <c r="HY63" s="253"/>
      <c r="HZ63" s="253"/>
      <c r="IA63" s="253"/>
      <c r="IB63" s="253"/>
      <c r="IC63" s="253"/>
      <c r="ID63" s="253"/>
      <c r="IE63" s="253"/>
      <c r="IF63" s="253"/>
      <c r="IG63" s="253"/>
      <c r="IH63" s="253"/>
      <c r="II63" s="253"/>
      <c r="IJ63" s="253"/>
      <c r="IK63" s="253"/>
      <c r="IL63" s="253"/>
      <c r="IM63" s="253"/>
      <c r="IN63" s="253"/>
      <c r="IO63" s="253"/>
      <c r="IP63" s="253"/>
      <c r="IQ63" s="253"/>
      <c r="IR63" s="253"/>
      <c r="IS63" s="253"/>
      <c r="IT63" s="253"/>
      <c r="IU63" s="253"/>
      <c r="IV63" s="253"/>
    </row>
    <row r="64" spans="1:256" ht="17.25">
      <c r="A64" s="264" t="s">
        <v>221</v>
      </c>
      <c r="B64" s="260">
        <f>SUM(B56:B63)</f>
        <v>2731485.67</v>
      </c>
      <c r="C64" s="260">
        <f>SUM(C56:C63)</f>
        <v>2796051.67</v>
      </c>
      <c r="D64" s="260">
        <f>C64-B64</f>
        <v>64566</v>
      </c>
      <c r="E64" s="265">
        <f>D64/B64</f>
        <v>0.023637685787310025</v>
      </c>
      <c r="F64" s="261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  <c r="GG64" s="253"/>
      <c r="GH64" s="253"/>
      <c r="GI64" s="253"/>
      <c r="GJ64" s="253"/>
      <c r="GK64" s="253"/>
      <c r="GL64" s="253"/>
      <c r="GM64" s="253"/>
      <c r="GN64" s="253"/>
      <c r="GO64" s="253"/>
      <c r="GP64" s="253"/>
      <c r="GQ64" s="253"/>
      <c r="GR64" s="253"/>
      <c r="GS64" s="253"/>
      <c r="GT64" s="253"/>
      <c r="GU64" s="253"/>
      <c r="GV64" s="253"/>
      <c r="GW64" s="253"/>
      <c r="GX64" s="253"/>
      <c r="GY64" s="253"/>
      <c r="GZ64" s="253"/>
      <c r="HA64" s="253"/>
      <c r="HB64" s="253"/>
      <c r="HC64" s="253"/>
      <c r="HD64" s="253"/>
      <c r="HE64" s="253"/>
      <c r="HF64" s="253"/>
      <c r="HG64" s="253"/>
      <c r="HH64" s="253"/>
      <c r="HI64" s="253"/>
      <c r="HJ64" s="253"/>
      <c r="HK64" s="253"/>
      <c r="HL64" s="253"/>
      <c r="HM64" s="253"/>
      <c r="HN64" s="253"/>
      <c r="HO64" s="253"/>
      <c r="HP64" s="253"/>
      <c r="HQ64" s="253"/>
      <c r="HR64" s="253"/>
      <c r="HS64" s="253"/>
      <c r="HT64" s="253"/>
      <c r="HU64" s="253"/>
      <c r="HV64" s="253"/>
      <c r="HW64" s="253"/>
      <c r="HX64" s="253"/>
      <c r="HY64" s="253"/>
      <c r="HZ64" s="253"/>
      <c r="IA64" s="253"/>
      <c r="IB64" s="253"/>
      <c r="IC64" s="253"/>
      <c r="ID64" s="253"/>
      <c r="IE64" s="253"/>
      <c r="IF64" s="253"/>
      <c r="IG64" s="253"/>
      <c r="IH64" s="253"/>
      <c r="II64" s="253"/>
      <c r="IJ64" s="253"/>
      <c r="IK64" s="253"/>
      <c r="IL64" s="253"/>
      <c r="IM64" s="253"/>
      <c r="IN64" s="253"/>
      <c r="IO64" s="253"/>
      <c r="IP64" s="253"/>
      <c r="IQ64" s="253"/>
      <c r="IR64" s="253"/>
      <c r="IS64" s="253"/>
      <c r="IT64" s="253"/>
      <c r="IU64" s="253"/>
      <c r="IV64" s="253"/>
    </row>
    <row r="65" spans="1:256" ht="17.25">
      <c r="A65" s="266" t="s">
        <v>296</v>
      </c>
      <c r="B65" s="267" t="s">
        <v>106</v>
      </c>
      <c r="C65" s="267" t="s">
        <v>106</v>
      </c>
      <c r="D65" s="267"/>
      <c r="E65" s="267"/>
      <c r="F65" s="261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3"/>
      <c r="FF65" s="253"/>
      <c r="FG65" s="253"/>
      <c r="FH65" s="253"/>
      <c r="FI65" s="253"/>
      <c r="FJ65" s="253"/>
      <c r="FK65" s="253"/>
      <c r="FL65" s="253"/>
      <c r="FM65" s="253"/>
      <c r="FN65" s="253"/>
      <c r="FO65" s="253"/>
      <c r="FP65" s="253"/>
      <c r="FQ65" s="253"/>
      <c r="FR65" s="253"/>
      <c r="FS65" s="253"/>
      <c r="FT65" s="253"/>
      <c r="FU65" s="253"/>
      <c r="FV65" s="253"/>
      <c r="FW65" s="253"/>
      <c r="FX65" s="253"/>
      <c r="FY65" s="253"/>
      <c r="FZ65" s="253"/>
      <c r="GA65" s="253"/>
      <c r="GB65" s="253"/>
      <c r="GC65" s="253"/>
      <c r="GD65" s="253"/>
      <c r="GE65" s="253"/>
      <c r="GF65" s="253"/>
      <c r="GG65" s="253"/>
      <c r="GH65" s="253"/>
      <c r="GI65" s="253"/>
      <c r="GJ65" s="253"/>
      <c r="GK65" s="253"/>
      <c r="GL65" s="253"/>
      <c r="GM65" s="253"/>
      <c r="GN65" s="253"/>
      <c r="GO65" s="253"/>
      <c r="GP65" s="253"/>
      <c r="GQ65" s="253"/>
      <c r="GR65" s="253"/>
      <c r="GS65" s="253"/>
      <c r="GT65" s="253"/>
      <c r="GU65" s="253"/>
      <c r="GV65" s="253"/>
      <c r="GW65" s="253"/>
      <c r="GX65" s="253"/>
      <c r="GY65" s="253"/>
      <c r="GZ65" s="253"/>
      <c r="HA65" s="253"/>
      <c r="HB65" s="253"/>
      <c r="HC65" s="253"/>
      <c r="HD65" s="253"/>
      <c r="HE65" s="253"/>
      <c r="HF65" s="253"/>
      <c r="HG65" s="253"/>
      <c r="HH65" s="253"/>
      <c r="HI65" s="253"/>
      <c r="HJ65" s="253"/>
      <c r="HK65" s="253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53"/>
      <c r="HZ65" s="253"/>
      <c r="IA65" s="253"/>
      <c r="IB65" s="253"/>
      <c r="IC65" s="253"/>
      <c r="ID65" s="253"/>
      <c r="IE65" s="253"/>
      <c r="IF65" s="253"/>
      <c r="IG65" s="253"/>
      <c r="IH65" s="253"/>
      <c r="II65" s="253"/>
      <c r="IJ65" s="253"/>
      <c r="IK65" s="253"/>
      <c r="IL65" s="253"/>
      <c r="IM65" s="253"/>
      <c r="IN65" s="253"/>
      <c r="IO65" s="253"/>
      <c r="IP65" s="253"/>
      <c r="IQ65" s="253"/>
      <c r="IR65" s="253"/>
      <c r="IS65" s="253"/>
      <c r="IT65" s="253"/>
      <c r="IU65" s="253"/>
      <c r="IV65" s="253"/>
    </row>
    <row r="66" spans="1:256" ht="17.25">
      <c r="A66" s="262" t="s">
        <v>297</v>
      </c>
      <c r="B66" s="263">
        <v>18045049.81</v>
      </c>
      <c r="C66" s="263">
        <v>19981781.75</v>
      </c>
      <c r="D66" s="262" t="s">
        <v>106</v>
      </c>
      <c r="E66" s="262"/>
      <c r="F66" s="261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253"/>
      <c r="EB66" s="253"/>
      <c r="EC66" s="253"/>
      <c r="ED66" s="253"/>
      <c r="EE66" s="253"/>
      <c r="EF66" s="253"/>
      <c r="EG66" s="253"/>
      <c r="EH66" s="253"/>
      <c r="EI66" s="253"/>
      <c r="EJ66" s="253"/>
      <c r="EK66" s="253"/>
      <c r="EL66" s="253"/>
      <c r="EM66" s="253"/>
      <c r="EN66" s="253"/>
      <c r="EO66" s="253"/>
      <c r="EP66" s="253"/>
      <c r="EQ66" s="253"/>
      <c r="ER66" s="253"/>
      <c r="ES66" s="253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3"/>
      <c r="FF66" s="253"/>
      <c r="FG66" s="253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  <c r="FR66" s="253"/>
      <c r="FS66" s="253"/>
      <c r="FT66" s="253"/>
      <c r="FU66" s="253"/>
      <c r="FV66" s="253"/>
      <c r="FW66" s="253"/>
      <c r="FX66" s="253"/>
      <c r="FY66" s="253"/>
      <c r="FZ66" s="253"/>
      <c r="GA66" s="253"/>
      <c r="GB66" s="253"/>
      <c r="GC66" s="253"/>
      <c r="GD66" s="253"/>
      <c r="GE66" s="253"/>
      <c r="GF66" s="253"/>
      <c r="GG66" s="253"/>
      <c r="GH66" s="253"/>
      <c r="GI66" s="253"/>
      <c r="GJ66" s="253"/>
      <c r="GK66" s="253"/>
      <c r="GL66" s="253"/>
      <c r="GM66" s="253"/>
      <c r="GN66" s="253"/>
      <c r="GO66" s="253"/>
      <c r="GP66" s="253"/>
      <c r="GQ66" s="253"/>
      <c r="GR66" s="253"/>
      <c r="GS66" s="253"/>
      <c r="GT66" s="253"/>
      <c r="GU66" s="253"/>
      <c r="GV66" s="253"/>
      <c r="GW66" s="253"/>
      <c r="GX66" s="253"/>
      <c r="GY66" s="253"/>
      <c r="GZ66" s="253"/>
      <c r="HA66" s="253"/>
      <c r="HB66" s="253"/>
      <c r="HC66" s="253"/>
      <c r="HD66" s="253"/>
      <c r="HE66" s="253"/>
      <c r="HF66" s="253"/>
      <c r="HG66" s="253"/>
      <c r="HH66" s="253"/>
      <c r="HI66" s="253"/>
      <c r="HJ66" s="253"/>
      <c r="HK66" s="253"/>
      <c r="HL66" s="253"/>
      <c r="HM66" s="253"/>
      <c r="HN66" s="253"/>
      <c r="HO66" s="253"/>
      <c r="HP66" s="253"/>
      <c r="HQ66" s="253"/>
      <c r="HR66" s="253"/>
      <c r="HS66" s="253"/>
      <c r="HT66" s="253"/>
      <c r="HU66" s="253"/>
      <c r="HV66" s="253"/>
      <c r="HW66" s="253"/>
      <c r="HX66" s="253"/>
      <c r="HY66" s="253"/>
      <c r="HZ66" s="253"/>
      <c r="IA66" s="253"/>
      <c r="IB66" s="253"/>
      <c r="IC66" s="253"/>
      <c r="ID66" s="253"/>
      <c r="IE66" s="253"/>
      <c r="IF66" s="253"/>
      <c r="IG66" s="253"/>
      <c r="IH66" s="253"/>
      <c r="II66" s="253"/>
      <c r="IJ66" s="253"/>
      <c r="IK66" s="253"/>
      <c r="IL66" s="253"/>
      <c r="IM66" s="253"/>
      <c r="IN66" s="253"/>
      <c r="IO66" s="253"/>
      <c r="IP66" s="253"/>
      <c r="IQ66" s="253"/>
      <c r="IR66" s="253"/>
      <c r="IS66" s="253"/>
      <c r="IT66" s="253"/>
      <c r="IU66" s="253"/>
      <c r="IV66" s="253"/>
    </row>
    <row r="67" spans="1:256" ht="17.25">
      <c r="A67" s="262" t="s">
        <v>298</v>
      </c>
      <c r="B67" s="270">
        <v>372450</v>
      </c>
      <c r="C67" s="270">
        <v>377583</v>
      </c>
      <c r="D67" s="260"/>
      <c r="E67" s="260"/>
      <c r="F67" s="261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/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253"/>
      <c r="EP67" s="253"/>
      <c r="EQ67" s="253"/>
      <c r="ER67" s="253"/>
      <c r="ES67" s="253"/>
      <c r="ET67" s="253"/>
      <c r="EU67" s="253"/>
      <c r="EV67" s="253"/>
      <c r="EW67" s="253"/>
      <c r="EX67" s="253"/>
      <c r="EY67" s="253"/>
      <c r="EZ67" s="253"/>
      <c r="FA67" s="253"/>
      <c r="FB67" s="253"/>
      <c r="FC67" s="253"/>
      <c r="FD67" s="253"/>
      <c r="FE67" s="253"/>
      <c r="FF67" s="253"/>
      <c r="FG67" s="253"/>
      <c r="FH67" s="253"/>
      <c r="FI67" s="253"/>
      <c r="FJ67" s="253"/>
      <c r="FK67" s="253"/>
      <c r="FL67" s="253"/>
      <c r="FM67" s="253"/>
      <c r="FN67" s="253"/>
      <c r="FO67" s="253"/>
      <c r="FP67" s="253"/>
      <c r="FQ67" s="253"/>
      <c r="FR67" s="253"/>
      <c r="FS67" s="253"/>
      <c r="FT67" s="253"/>
      <c r="FU67" s="253"/>
      <c r="FV67" s="253"/>
      <c r="FW67" s="253"/>
      <c r="FX67" s="253"/>
      <c r="FY67" s="253"/>
      <c r="FZ67" s="253"/>
      <c r="GA67" s="253"/>
      <c r="GB67" s="253"/>
      <c r="GC67" s="253"/>
      <c r="GD67" s="253"/>
      <c r="GE67" s="253"/>
      <c r="GF67" s="253"/>
      <c r="GG67" s="253"/>
      <c r="GH67" s="253"/>
      <c r="GI67" s="253"/>
      <c r="GJ67" s="253"/>
      <c r="GK67" s="253"/>
      <c r="GL67" s="253"/>
      <c r="GM67" s="253"/>
      <c r="GN67" s="253"/>
      <c r="GO67" s="253"/>
      <c r="GP67" s="253"/>
      <c r="GQ67" s="253"/>
      <c r="GR67" s="253"/>
      <c r="GS67" s="253"/>
      <c r="GT67" s="253"/>
      <c r="GU67" s="253"/>
      <c r="GV67" s="253"/>
      <c r="GW67" s="253"/>
      <c r="GX67" s="253"/>
      <c r="GY67" s="253"/>
      <c r="GZ67" s="253"/>
      <c r="HA67" s="253"/>
      <c r="HB67" s="253"/>
      <c r="HC67" s="253"/>
      <c r="HD67" s="253"/>
      <c r="HE67" s="253"/>
      <c r="HF67" s="253"/>
      <c r="HG67" s="253"/>
      <c r="HH67" s="253"/>
      <c r="HI67" s="253"/>
      <c r="HJ67" s="253"/>
      <c r="HK67" s="253"/>
      <c r="HL67" s="253"/>
      <c r="HM67" s="253"/>
      <c r="HN67" s="253"/>
      <c r="HO67" s="253"/>
      <c r="HP67" s="253"/>
      <c r="HQ67" s="253"/>
      <c r="HR67" s="253"/>
      <c r="HS67" s="253"/>
      <c r="HT67" s="253"/>
      <c r="HU67" s="253"/>
      <c r="HV67" s="253"/>
      <c r="HW67" s="253"/>
      <c r="HX67" s="253"/>
      <c r="HY67" s="253"/>
      <c r="HZ67" s="253"/>
      <c r="IA67" s="253"/>
      <c r="IB67" s="253"/>
      <c r="IC67" s="253"/>
      <c r="ID67" s="253"/>
      <c r="IE67" s="253"/>
      <c r="IF67" s="253"/>
      <c r="IG67" s="253"/>
      <c r="IH67" s="253"/>
      <c r="II67" s="253"/>
      <c r="IJ67" s="253"/>
      <c r="IK67" s="253"/>
      <c r="IL67" s="253"/>
      <c r="IM67" s="253"/>
      <c r="IN67" s="253"/>
      <c r="IO67" s="253"/>
      <c r="IP67" s="253"/>
      <c r="IQ67" s="253"/>
      <c r="IR67" s="253"/>
      <c r="IS67" s="253"/>
      <c r="IT67" s="253"/>
      <c r="IU67" s="253"/>
      <c r="IV67" s="253"/>
    </row>
    <row r="68" spans="1:256" ht="17.25">
      <c r="A68" s="262" t="s">
        <v>299</v>
      </c>
      <c r="B68" s="270">
        <v>3200</v>
      </c>
      <c r="C68" s="270">
        <v>3104</v>
      </c>
      <c r="D68" s="260"/>
      <c r="E68" s="260"/>
      <c r="F68" s="261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  <c r="EB68" s="253"/>
      <c r="EC68" s="253"/>
      <c r="ED68" s="253"/>
      <c r="EE68" s="253"/>
      <c r="EF68" s="253"/>
      <c r="EG68" s="253"/>
      <c r="EH68" s="253"/>
      <c r="EI68" s="253"/>
      <c r="EJ68" s="253"/>
      <c r="EK68" s="253"/>
      <c r="EL68" s="253"/>
      <c r="EM68" s="253"/>
      <c r="EN68" s="253"/>
      <c r="EO68" s="253"/>
      <c r="EP68" s="253"/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3"/>
      <c r="FL68" s="253"/>
      <c r="FM68" s="253"/>
      <c r="FN68" s="253"/>
      <c r="FO68" s="253"/>
      <c r="FP68" s="253"/>
      <c r="FQ68" s="253"/>
      <c r="FR68" s="253"/>
      <c r="FS68" s="253"/>
      <c r="FT68" s="253"/>
      <c r="FU68" s="253"/>
      <c r="FV68" s="253"/>
      <c r="FW68" s="253"/>
      <c r="FX68" s="253"/>
      <c r="FY68" s="253"/>
      <c r="FZ68" s="253"/>
      <c r="GA68" s="253"/>
      <c r="GB68" s="253"/>
      <c r="GC68" s="253"/>
      <c r="GD68" s="253"/>
      <c r="GE68" s="253"/>
      <c r="GF68" s="253"/>
      <c r="GG68" s="253"/>
      <c r="GH68" s="253"/>
      <c r="GI68" s="253"/>
      <c r="GJ68" s="253"/>
      <c r="GK68" s="253"/>
      <c r="GL68" s="253"/>
      <c r="GM68" s="253"/>
      <c r="GN68" s="253"/>
      <c r="GO68" s="253"/>
      <c r="GP68" s="253"/>
      <c r="GQ68" s="253"/>
      <c r="GR68" s="253"/>
      <c r="GS68" s="253"/>
      <c r="GT68" s="253"/>
      <c r="GU68" s="253"/>
      <c r="GV68" s="253"/>
      <c r="GW68" s="253"/>
      <c r="GX68" s="253"/>
      <c r="GY68" s="253"/>
      <c r="GZ68" s="253"/>
      <c r="HA68" s="253"/>
      <c r="HB68" s="253"/>
      <c r="HC68" s="253"/>
      <c r="HD68" s="253"/>
      <c r="HE68" s="253"/>
      <c r="HF68" s="253"/>
      <c r="HG68" s="253"/>
      <c r="HH68" s="253"/>
      <c r="HI68" s="253"/>
      <c r="HJ68" s="253"/>
      <c r="HK68" s="253"/>
      <c r="HL68" s="253"/>
      <c r="HM68" s="253"/>
      <c r="HN68" s="253"/>
      <c r="HO68" s="253"/>
      <c r="HP68" s="253"/>
      <c r="HQ68" s="253"/>
      <c r="HR68" s="253"/>
      <c r="HS68" s="253"/>
      <c r="HT68" s="253"/>
      <c r="HU68" s="253"/>
      <c r="HV68" s="253"/>
      <c r="HW68" s="253"/>
      <c r="HX68" s="253"/>
      <c r="HY68" s="253"/>
      <c r="HZ68" s="253"/>
      <c r="IA68" s="253"/>
      <c r="IB68" s="253"/>
      <c r="IC68" s="253"/>
      <c r="ID68" s="253"/>
      <c r="IE68" s="253"/>
      <c r="IF68" s="253"/>
      <c r="IG68" s="253"/>
      <c r="IH68" s="253"/>
      <c r="II68" s="253"/>
      <c r="IJ68" s="253"/>
      <c r="IK68" s="253"/>
      <c r="IL68" s="253"/>
      <c r="IM68" s="253"/>
      <c r="IN68" s="253"/>
      <c r="IO68" s="253"/>
      <c r="IP68" s="253"/>
      <c r="IQ68" s="253"/>
      <c r="IR68" s="253"/>
      <c r="IS68" s="253"/>
      <c r="IT68" s="253"/>
      <c r="IU68" s="253"/>
      <c r="IV68" s="253"/>
    </row>
    <row r="69" spans="1:256" ht="17.25">
      <c r="A69" s="262" t="s">
        <v>300</v>
      </c>
      <c r="B69" s="270">
        <v>30928.48</v>
      </c>
      <c r="C69" s="270">
        <v>45736.54</v>
      </c>
      <c r="D69" s="260"/>
      <c r="E69" s="260"/>
      <c r="F69" s="261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3"/>
      <c r="GD69" s="253"/>
      <c r="GE69" s="253"/>
      <c r="GF69" s="253"/>
      <c r="GG69" s="253"/>
      <c r="GH69" s="253"/>
      <c r="GI69" s="253"/>
      <c r="GJ69" s="253"/>
      <c r="GK69" s="253"/>
      <c r="GL69" s="253"/>
      <c r="GM69" s="253"/>
      <c r="GN69" s="253"/>
      <c r="GO69" s="253"/>
      <c r="GP69" s="253"/>
      <c r="GQ69" s="253"/>
      <c r="GR69" s="253"/>
      <c r="GS69" s="253"/>
      <c r="GT69" s="253"/>
      <c r="GU69" s="253"/>
      <c r="GV69" s="253"/>
      <c r="GW69" s="253"/>
      <c r="GX69" s="253"/>
      <c r="GY69" s="253"/>
      <c r="GZ69" s="253"/>
      <c r="HA69" s="253"/>
      <c r="HB69" s="253"/>
      <c r="HC69" s="253"/>
      <c r="HD69" s="253"/>
      <c r="HE69" s="253"/>
      <c r="HF69" s="253"/>
      <c r="HG69" s="253"/>
      <c r="HH69" s="253"/>
      <c r="HI69" s="253"/>
      <c r="HJ69" s="253"/>
      <c r="HK69" s="253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53"/>
      <c r="HZ69" s="253"/>
      <c r="IA69" s="253"/>
      <c r="IB69" s="253"/>
      <c r="IC69" s="253"/>
      <c r="ID69" s="253"/>
      <c r="IE69" s="253"/>
      <c r="IF69" s="253"/>
      <c r="IG69" s="253"/>
      <c r="IH69" s="253"/>
      <c r="II69" s="253"/>
      <c r="IJ69" s="253"/>
      <c r="IK69" s="253"/>
      <c r="IL69" s="253"/>
      <c r="IM69" s="253"/>
      <c r="IN69" s="253"/>
      <c r="IO69" s="253"/>
      <c r="IP69" s="253"/>
      <c r="IQ69" s="253"/>
      <c r="IR69" s="253"/>
      <c r="IS69" s="253"/>
      <c r="IT69" s="253"/>
      <c r="IU69" s="253"/>
      <c r="IV69" s="253"/>
    </row>
    <row r="70" spans="1:256" ht="17.25">
      <c r="A70" s="262" t="s">
        <v>301</v>
      </c>
      <c r="B70" s="270">
        <v>103341.67</v>
      </c>
      <c r="C70" s="270">
        <v>16576.02</v>
      </c>
      <c r="D70" s="260"/>
      <c r="E70" s="260"/>
      <c r="F70" s="261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253"/>
      <c r="FU70" s="253"/>
      <c r="FV70" s="253"/>
      <c r="FW70" s="253"/>
      <c r="FX70" s="253"/>
      <c r="FY70" s="253"/>
      <c r="FZ70" s="253"/>
      <c r="GA70" s="253"/>
      <c r="GB70" s="253"/>
      <c r="GC70" s="253"/>
      <c r="GD70" s="253"/>
      <c r="GE70" s="253"/>
      <c r="GF70" s="253"/>
      <c r="GG70" s="253"/>
      <c r="GH70" s="253"/>
      <c r="GI70" s="253"/>
      <c r="GJ70" s="253"/>
      <c r="GK70" s="253"/>
      <c r="GL70" s="253"/>
      <c r="GM70" s="253"/>
      <c r="GN70" s="253"/>
      <c r="GO70" s="253"/>
      <c r="GP70" s="253"/>
      <c r="GQ70" s="253"/>
      <c r="GR70" s="253"/>
      <c r="GS70" s="253"/>
      <c r="GT70" s="253"/>
      <c r="GU70" s="253"/>
      <c r="GV70" s="253"/>
      <c r="GW70" s="253"/>
      <c r="GX70" s="253"/>
      <c r="GY70" s="253"/>
      <c r="GZ70" s="253"/>
      <c r="HA70" s="253"/>
      <c r="HB70" s="253"/>
      <c r="HC70" s="253"/>
      <c r="HD70" s="253"/>
      <c r="HE70" s="253"/>
      <c r="HF70" s="253"/>
      <c r="HG70" s="253"/>
      <c r="HH70" s="253"/>
      <c r="HI70" s="253"/>
      <c r="HJ70" s="253"/>
      <c r="HK70" s="253"/>
      <c r="HL70" s="253"/>
      <c r="HM70" s="253"/>
      <c r="HN70" s="253"/>
      <c r="HO70" s="253"/>
      <c r="HP70" s="253"/>
      <c r="HQ70" s="253"/>
      <c r="HR70" s="253"/>
      <c r="HS70" s="253"/>
      <c r="HT70" s="253"/>
      <c r="HU70" s="253"/>
      <c r="HV70" s="253"/>
      <c r="HW70" s="253"/>
      <c r="HX70" s="253"/>
      <c r="HY70" s="253"/>
      <c r="HZ70" s="253"/>
      <c r="IA70" s="253"/>
      <c r="IB70" s="253"/>
      <c r="IC70" s="253"/>
      <c r="ID70" s="253"/>
      <c r="IE70" s="253"/>
      <c r="IF70" s="253"/>
      <c r="IG70" s="253"/>
      <c r="IH70" s="253"/>
      <c r="II70" s="253"/>
      <c r="IJ70" s="253"/>
      <c r="IK70" s="253"/>
      <c r="IL70" s="253"/>
      <c r="IM70" s="253"/>
      <c r="IN70" s="253"/>
      <c r="IO70" s="253"/>
      <c r="IP70" s="253"/>
      <c r="IQ70" s="253"/>
      <c r="IR70" s="253"/>
      <c r="IS70" s="253"/>
      <c r="IT70" s="253"/>
      <c r="IU70" s="253"/>
      <c r="IV70" s="253"/>
    </row>
    <row r="71" spans="1:256" ht="17.25">
      <c r="A71" s="262" t="s">
        <v>302</v>
      </c>
      <c r="B71" s="270">
        <v>5001890.24</v>
      </c>
      <c r="C71" s="270">
        <v>6952826.08</v>
      </c>
      <c r="D71" s="260"/>
      <c r="E71" s="260"/>
      <c r="F71" s="261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253"/>
      <c r="EP71" s="253"/>
      <c r="EQ71" s="253"/>
      <c r="ER71" s="253"/>
      <c r="ES71" s="253"/>
      <c r="ET71" s="253"/>
      <c r="EU71" s="253"/>
      <c r="EV71" s="253"/>
      <c r="EW71" s="253"/>
      <c r="EX71" s="253"/>
      <c r="EY71" s="253"/>
      <c r="EZ71" s="253"/>
      <c r="FA71" s="253"/>
      <c r="FB71" s="253"/>
      <c r="FC71" s="253"/>
      <c r="FD71" s="253"/>
      <c r="FE71" s="253"/>
      <c r="FF71" s="253"/>
      <c r="FG71" s="253"/>
      <c r="FH71" s="253"/>
      <c r="FI71" s="253"/>
      <c r="FJ71" s="253"/>
      <c r="FK71" s="253"/>
      <c r="FL71" s="253"/>
      <c r="FM71" s="253"/>
      <c r="FN71" s="253"/>
      <c r="FO71" s="253"/>
      <c r="FP71" s="253"/>
      <c r="FQ71" s="253"/>
      <c r="FR71" s="253"/>
      <c r="FS71" s="253"/>
      <c r="FT71" s="253"/>
      <c r="FU71" s="253"/>
      <c r="FV71" s="253"/>
      <c r="FW71" s="253"/>
      <c r="FX71" s="253"/>
      <c r="FY71" s="253"/>
      <c r="FZ71" s="253"/>
      <c r="GA71" s="253"/>
      <c r="GB71" s="253"/>
      <c r="GC71" s="253"/>
      <c r="GD71" s="253"/>
      <c r="GE71" s="253"/>
      <c r="GF71" s="253"/>
      <c r="GG71" s="253"/>
      <c r="GH71" s="253"/>
      <c r="GI71" s="253"/>
      <c r="GJ71" s="253"/>
      <c r="GK71" s="253"/>
      <c r="GL71" s="253"/>
      <c r="GM71" s="253"/>
      <c r="GN71" s="253"/>
      <c r="GO71" s="253"/>
      <c r="GP71" s="253"/>
      <c r="GQ71" s="253"/>
      <c r="GR71" s="253"/>
      <c r="GS71" s="253"/>
      <c r="GT71" s="253"/>
      <c r="GU71" s="253"/>
      <c r="GV71" s="253"/>
      <c r="GW71" s="253"/>
      <c r="GX71" s="253"/>
      <c r="GY71" s="253"/>
      <c r="GZ71" s="253"/>
      <c r="HA71" s="253"/>
      <c r="HB71" s="253"/>
      <c r="HC71" s="253"/>
      <c r="HD71" s="253"/>
      <c r="HE71" s="253"/>
      <c r="HF71" s="253"/>
      <c r="HG71" s="253"/>
      <c r="HH71" s="253"/>
      <c r="HI71" s="253"/>
      <c r="HJ71" s="253"/>
      <c r="HK71" s="253"/>
      <c r="HL71" s="253"/>
      <c r="HM71" s="253"/>
      <c r="HN71" s="253"/>
      <c r="HO71" s="253"/>
      <c r="HP71" s="253"/>
      <c r="HQ71" s="253"/>
      <c r="HR71" s="253"/>
      <c r="HS71" s="253"/>
      <c r="HT71" s="253"/>
      <c r="HU71" s="253"/>
      <c r="HV71" s="253"/>
      <c r="HW71" s="253"/>
      <c r="HX71" s="253"/>
      <c r="HY71" s="253"/>
      <c r="HZ71" s="253"/>
      <c r="IA71" s="253"/>
      <c r="IB71" s="253"/>
      <c r="IC71" s="253"/>
      <c r="ID71" s="253"/>
      <c r="IE71" s="253"/>
      <c r="IF71" s="253"/>
      <c r="IG71" s="253"/>
      <c r="IH71" s="253"/>
      <c r="II71" s="253"/>
      <c r="IJ71" s="253"/>
      <c r="IK71" s="253"/>
      <c r="IL71" s="253"/>
      <c r="IM71" s="253"/>
      <c r="IN71" s="253"/>
      <c r="IO71" s="253"/>
      <c r="IP71" s="253"/>
      <c r="IQ71" s="253"/>
      <c r="IR71" s="253"/>
      <c r="IS71" s="253"/>
      <c r="IT71" s="253"/>
      <c r="IU71" s="253"/>
      <c r="IV71" s="253"/>
    </row>
    <row r="72" spans="1:256" ht="17.25">
      <c r="A72" s="262" t="s">
        <v>303</v>
      </c>
      <c r="B72" s="270">
        <v>54334</v>
      </c>
      <c r="C72" s="270">
        <v>52388</v>
      </c>
      <c r="D72" s="260"/>
      <c r="E72" s="260"/>
      <c r="F72" s="261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  <c r="EJ72" s="253"/>
      <c r="EK72" s="253"/>
      <c r="EL72" s="253"/>
      <c r="EM72" s="253"/>
      <c r="EN72" s="253"/>
      <c r="EO72" s="253"/>
      <c r="EP72" s="253"/>
      <c r="EQ72" s="253"/>
      <c r="ER72" s="253"/>
      <c r="ES72" s="253"/>
      <c r="ET72" s="253"/>
      <c r="EU72" s="253"/>
      <c r="EV72" s="253"/>
      <c r="EW72" s="253"/>
      <c r="EX72" s="253"/>
      <c r="EY72" s="253"/>
      <c r="EZ72" s="253"/>
      <c r="FA72" s="253"/>
      <c r="FB72" s="253"/>
      <c r="FC72" s="253"/>
      <c r="FD72" s="253"/>
      <c r="FE72" s="253"/>
      <c r="FF72" s="253"/>
      <c r="FG72" s="253"/>
      <c r="FH72" s="253"/>
      <c r="FI72" s="253"/>
      <c r="FJ72" s="253"/>
      <c r="FK72" s="253"/>
      <c r="FL72" s="253"/>
      <c r="FM72" s="253"/>
      <c r="FN72" s="253"/>
      <c r="FO72" s="253"/>
      <c r="FP72" s="253"/>
      <c r="FQ72" s="253"/>
      <c r="FR72" s="253"/>
      <c r="FS72" s="253"/>
      <c r="FT72" s="253"/>
      <c r="FU72" s="253"/>
      <c r="FV72" s="253"/>
      <c r="FW72" s="253"/>
      <c r="FX72" s="253"/>
      <c r="FY72" s="253"/>
      <c r="FZ72" s="253"/>
      <c r="GA72" s="253"/>
      <c r="GB72" s="253"/>
      <c r="GC72" s="253"/>
      <c r="GD72" s="253"/>
      <c r="GE72" s="253"/>
      <c r="GF72" s="253"/>
      <c r="GG72" s="253"/>
      <c r="GH72" s="253"/>
      <c r="GI72" s="253"/>
      <c r="GJ72" s="253"/>
      <c r="GK72" s="253"/>
      <c r="GL72" s="253"/>
      <c r="GM72" s="253"/>
      <c r="GN72" s="253"/>
      <c r="GO72" s="253"/>
      <c r="GP72" s="253"/>
      <c r="GQ72" s="253"/>
      <c r="GR72" s="253"/>
      <c r="GS72" s="253"/>
      <c r="GT72" s="253"/>
      <c r="GU72" s="253"/>
      <c r="GV72" s="253"/>
      <c r="GW72" s="253"/>
      <c r="GX72" s="253"/>
      <c r="GY72" s="253"/>
      <c r="GZ72" s="253"/>
      <c r="HA72" s="253"/>
      <c r="HB72" s="253"/>
      <c r="HC72" s="253"/>
      <c r="HD72" s="253"/>
      <c r="HE72" s="253"/>
      <c r="HF72" s="253"/>
      <c r="HG72" s="253"/>
      <c r="HH72" s="253"/>
      <c r="HI72" s="253"/>
      <c r="HJ72" s="253"/>
      <c r="HK72" s="253"/>
      <c r="HL72" s="253"/>
      <c r="HM72" s="253"/>
      <c r="HN72" s="253"/>
      <c r="HO72" s="253"/>
      <c r="HP72" s="253"/>
      <c r="HQ72" s="253"/>
      <c r="HR72" s="253"/>
      <c r="HS72" s="253"/>
      <c r="HT72" s="253"/>
      <c r="HU72" s="253"/>
      <c r="HV72" s="253"/>
      <c r="HW72" s="253"/>
      <c r="HX72" s="253"/>
      <c r="HY72" s="253"/>
      <c r="HZ72" s="253"/>
      <c r="IA72" s="253"/>
      <c r="IB72" s="253"/>
      <c r="IC72" s="253"/>
      <c r="ID72" s="253"/>
      <c r="IE72" s="253"/>
      <c r="IF72" s="253"/>
      <c r="IG72" s="253"/>
      <c r="IH72" s="253"/>
      <c r="II72" s="253"/>
      <c r="IJ72" s="253"/>
      <c r="IK72" s="253"/>
      <c r="IL72" s="253"/>
      <c r="IM72" s="253"/>
      <c r="IN72" s="253"/>
      <c r="IO72" s="253"/>
      <c r="IP72" s="253"/>
      <c r="IQ72" s="253"/>
      <c r="IR72" s="253"/>
      <c r="IS72" s="253"/>
      <c r="IT72" s="253"/>
      <c r="IU72" s="253"/>
      <c r="IV72" s="253"/>
    </row>
    <row r="73" spans="1:256" ht="17.25">
      <c r="A73" s="262" t="s">
        <v>304</v>
      </c>
      <c r="B73" s="270">
        <v>20603.35</v>
      </c>
      <c r="C73" s="270">
        <v>19650.78</v>
      </c>
      <c r="D73" s="260"/>
      <c r="E73" s="260"/>
      <c r="F73" s="261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253"/>
      <c r="DX73" s="253"/>
      <c r="DY73" s="253"/>
      <c r="DZ73" s="253"/>
      <c r="EA73" s="253"/>
      <c r="EB73" s="253"/>
      <c r="EC73" s="253"/>
      <c r="ED73" s="253"/>
      <c r="EE73" s="253"/>
      <c r="EF73" s="253"/>
      <c r="EG73" s="253"/>
      <c r="EH73" s="253"/>
      <c r="EI73" s="253"/>
      <c r="EJ73" s="253"/>
      <c r="EK73" s="253"/>
      <c r="EL73" s="253"/>
      <c r="EM73" s="253"/>
      <c r="EN73" s="253"/>
      <c r="EO73" s="253"/>
      <c r="EP73" s="253"/>
      <c r="EQ73" s="253"/>
      <c r="ER73" s="253"/>
      <c r="ES73" s="253"/>
      <c r="ET73" s="253"/>
      <c r="EU73" s="253"/>
      <c r="EV73" s="253"/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A73" s="253"/>
      <c r="GB73" s="253"/>
      <c r="GC73" s="253"/>
      <c r="GD73" s="253"/>
      <c r="GE73" s="253"/>
      <c r="GF73" s="253"/>
      <c r="GG73" s="253"/>
      <c r="GH73" s="253"/>
      <c r="GI73" s="253"/>
      <c r="GJ73" s="253"/>
      <c r="GK73" s="253"/>
      <c r="GL73" s="253"/>
      <c r="GM73" s="253"/>
      <c r="GN73" s="253"/>
      <c r="GO73" s="253"/>
      <c r="GP73" s="253"/>
      <c r="GQ73" s="253"/>
      <c r="GR73" s="253"/>
      <c r="GS73" s="253"/>
      <c r="GT73" s="253"/>
      <c r="GU73" s="253"/>
      <c r="GV73" s="253"/>
      <c r="GW73" s="253"/>
      <c r="GX73" s="253"/>
      <c r="GY73" s="253"/>
      <c r="GZ73" s="253"/>
      <c r="HA73" s="253"/>
      <c r="HB73" s="253"/>
      <c r="HC73" s="253"/>
      <c r="HD73" s="253"/>
      <c r="HE73" s="253"/>
      <c r="HF73" s="253"/>
      <c r="HG73" s="253"/>
      <c r="HH73" s="253"/>
      <c r="HI73" s="253"/>
      <c r="HJ73" s="253"/>
      <c r="HK73" s="253"/>
      <c r="HL73" s="253"/>
      <c r="HM73" s="253"/>
      <c r="HN73" s="253"/>
      <c r="HO73" s="253"/>
      <c r="HP73" s="253"/>
      <c r="HQ73" s="253"/>
      <c r="HR73" s="253"/>
      <c r="HS73" s="253"/>
      <c r="HT73" s="253"/>
      <c r="HU73" s="253"/>
      <c r="HV73" s="253"/>
      <c r="HW73" s="253"/>
      <c r="HX73" s="253"/>
      <c r="HY73" s="253"/>
      <c r="HZ73" s="253"/>
      <c r="IA73" s="253"/>
      <c r="IB73" s="253"/>
      <c r="IC73" s="253"/>
      <c r="ID73" s="253"/>
      <c r="IE73" s="253"/>
      <c r="IF73" s="253"/>
      <c r="IG73" s="253"/>
      <c r="IH73" s="253"/>
      <c r="II73" s="253"/>
      <c r="IJ73" s="253"/>
      <c r="IK73" s="253"/>
      <c r="IL73" s="253"/>
      <c r="IM73" s="253"/>
      <c r="IN73" s="253"/>
      <c r="IO73" s="253"/>
      <c r="IP73" s="253"/>
      <c r="IQ73" s="253"/>
      <c r="IR73" s="253"/>
      <c r="IS73" s="253"/>
      <c r="IT73" s="253"/>
      <c r="IU73" s="253"/>
      <c r="IV73" s="253"/>
    </row>
    <row r="74" spans="1:256" ht="17.25">
      <c r="A74" s="262" t="s">
        <v>305</v>
      </c>
      <c r="B74" s="270">
        <v>364815.43</v>
      </c>
      <c r="C74" s="270">
        <v>259905.04</v>
      </c>
      <c r="D74" s="260"/>
      <c r="E74" s="260"/>
      <c r="F74" s="261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253"/>
      <c r="DX74" s="253"/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253"/>
      <c r="EK74" s="253"/>
      <c r="EL74" s="253"/>
      <c r="EM74" s="253"/>
      <c r="EN74" s="253"/>
      <c r="EO74" s="253"/>
      <c r="EP74" s="253"/>
      <c r="EQ74" s="253"/>
      <c r="ER74" s="253"/>
      <c r="ES74" s="253"/>
      <c r="ET74" s="253"/>
      <c r="EU74" s="253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A74" s="253"/>
      <c r="GB74" s="253"/>
      <c r="GC74" s="253"/>
      <c r="GD74" s="253"/>
      <c r="GE74" s="253"/>
      <c r="GF74" s="253"/>
      <c r="GG74" s="253"/>
      <c r="GH74" s="253"/>
      <c r="GI74" s="253"/>
      <c r="GJ74" s="253"/>
      <c r="GK74" s="253"/>
      <c r="GL74" s="253"/>
      <c r="GM74" s="253"/>
      <c r="GN74" s="253"/>
      <c r="GO74" s="253"/>
      <c r="GP74" s="253"/>
      <c r="GQ74" s="253"/>
      <c r="GR74" s="253"/>
      <c r="GS74" s="253"/>
      <c r="GT74" s="253"/>
      <c r="GU74" s="253"/>
      <c r="GV74" s="253"/>
      <c r="GW74" s="253"/>
      <c r="GX74" s="253"/>
      <c r="GY74" s="253"/>
      <c r="GZ74" s="253"/>
      <c r="HA74" s="253"/>
      <c r="HB74" s="253"/>
      <c r="HC74" s="253"/>
      <c r="HD74" s="253"/>
      <c r="HE74" s="253"/>
      <c r="HF74" s="253"/>
      <c r="HG74" s="253"/>
      <c r="HH74" s="253"/>
      <c r="HI74" s="253"/>
      <c r="HJ74" s="253"/>
      <c r="HK74" s="253"/>
      <c r="HL74" s="253"/>
      <c r="HM74" s="253"/>
      <c r="HN74" s="253"/>
      <c r="HO74" s="253"/>
      <c r="HP74" s="253"/>
      <c r="HQ74" s="253"/>
      <c r="HR74" s="253"/>
      <c r="HS74" s="253"/>
      <c r="HT74" s="253"/>
      <c r="HU74" s="253"/>
      <c r="HV74" s="253"/>
      <c r="HW74" s="253"/>
      <c r="HX74" s="253"/>
      <c r="HY74" s="253"/>
      <c r="HZ74" s="253"/>
      <c r="IA74" s="253"/>
      <c r="IB74" s="253"/>
      <c r="IC74" s="253"/>
      <c r="ID74" s="253"/>
      <c r="IE74" s="253"/>
      <c r="IF74" s="253"/>
      <c r="IG74" s="253"/>
      <c r="IH74" s="253"/>
      <c r="II74" s="253"/>
      <c r="IJ74" s="253"/>
      <c r="IK74" s="253"/>
      <c r="IL74" s="253"/>
      <c r="IM74" s="253"/>
      <c r="IN74" s="253"/>
      <c r="IO74" s="253"/>
      <c r="IP74" s="253"/>
      <c r="IQ74" s="253"/>
      <c r="IR74" s="253"/>
      <c r="IS74" s="253"/>
      <c r="IT74" s="253"/>
      <c r="IU74" s="253"/>
      <c r="IV74" s="253"/>
    </row>
    <row r="75" spans="1:256" ht="17.25">
      <c r="A75" s="262" t="s">
        <v>306</v>
      </c>
      <c r="B75" s="270">
        <v>2078.1</v>
      </c>
      <c r="C75" s="270">
        <v>2703</v>
      </c>
      <c r="D75" s="260"/>
      <c r="E75" s="260"/>
      <c r="F75" s="261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253"/>
      <c r="DP75" s="253"/>
      <c r="DQ75" s="253"/>
      <c r="DR75" s="253"/>
      <c r="DS75" s="253"/>
      <c r="DT75" s="253"/>
      <c r="DU75" s="253"/>
      <c r="DV75" s="253"/>
      <c r="DW75" s="253"/>
      <c r="DX75" s="253"/>
      <c r="DY75" s="253"/>
      <c r="DZ75" s="253"/>
      <c r="EA75" s="253"/>
      <c r="EB75" s="253"/>
      <c r="EC75" s="253"/>
      <c r="ED75" s="253"/>
      <c r="EE75" s="253"/>
      <c r="EF75" s="253"/>
      <c r="EG75" s="253"/>
      <c r="EH75" s="253"/>
      <c r="EI75" s="253"/>
      <c r="EJ75" s="253"/>
      <c r="EK75" s="253"/>
      <c r="EL75" s="253"/>
      <c r="EM75" s="253"/>
      <c r="EN75" s="253"/>
      <c r="EO75" s="253"/>
      <c r="EP75" s="253"/>
      <c r="EQ75" s="253"/>
      <c r="ER75" s="253"/>
      <c r="ES75" s="253"/>
      <c r="ET75" s="253"/>
      <c r="EU75" s="25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A75" s="253"/>
      <c r="GB75" s="253"/>
      <c r="GC75" s="253"/>
      <c r="GD75" s="253"/>
      <c r="GE75" s="253"/>
      <c r="GF75" s="253"/>
      <c r="GG75" s="253"/>
      <c r="GH75" s="253"/>
      <c r="GI75" s="253"/>
      <c r="GJ75" s="253"/>
      <c r="GK75" s="253"/>
      <c r="GL75" s="253"/>
      <c r="GM75" s="253"/>
      <c r="GN75" s="253"/>
      <c r="GO75" s="253"/>
      <c r="GP75" s="253"/>
      <c r="GQ75" s="253"/>
      <c r="GR75" s="253"/>
      <c r="GS75" s="253"/>
      <c r="GT75" s="253"/>
      <c r="GU75" s="253"/>
      <c r="GV75" s="253"/>
      <c r="GW75" s="253"/>
      <c r="GX75" s="253"/>
      <c r="GY75" s="253"/>
      <c r="GZ75" s="253"/>
      <c r="HA75" s="253"/>
      <c r="HB75" s="253"/>
      <c r="HC75" s="253"/>
      <c r="HD75" s="253"/>
      <c r="HE75" s="253"/>
      <c r="HF75" s="253"/>
      <c r="HG75" s="253"/>
      <c r="HH75" s="253"/>
      <c r="HI75" s="253"/>
      <c r="HJ75" s="253"/>
      <c r="HK75" s="253"/>
      <c r="HL75" s="253"/>
      <c r="HM75" s="253"/>
      <c r="HN75" s="253"/>
      <c r="HO75" s="253"/>
      <c r="HP75" s="253"/>
      <c r="HQ75" s="253"/>
      <c r="HR75" s="253"/>
      <c r="HS75" s="253"/>
      <c r="HT75" s="253"/>
      <c r="HU75" s="253"/>
      <c r="HV75" s="253"/>
      <c r="HW75" s="253"/>
      <c r="HX75" s="253"/>
      <c r="HY75" s="253"/>
      <c r="HZ75" s="253"/>
      <c r="IA75" s="253"/>
      <c r="IB75" s="253"/>
      <c r="IC75" s="253"/>
      <c r="ID75" s="253"/>
      <c r="IE75" s="253"/>
      <c r="IF75" s="253"/>
      <c r="IG75" s="253"/>
      <c r="IH75" s="253"/>
      <c r="II75" s="253"/>
      <c r="IJ75" s="253"/>
      <c r="IK75" s="253"/>
      <c r="IL75" s="253"/>
      <c r="IM75" s="253"/>
      <c r="IN75" s="253"/>
      <c r="IO75" s="253"/>
      <c r="IP75" s="253"/>
      <c r="IQ75" s="253"/>
      <c r="IR75" s="253"/>
      <c r="IS75" s="253"/>
      <c r="IT75" s="253"/>
      <c r="IU75" s="253"/>
      <c r="IV75" s="253"/>
    </row>
    <row r="76" spans="1:256" ht="17.25">
      <c r="A76" s="262" t="s">
        <v>307</v>
      </c>
      <c r="B76" s="270">
        <v>54140.36</v>
      </c>
      <c r="C76" s="270">
        <v>2751.29</v>
      </c>
      <c r="D76" s="260"/>
      <c r="E76" s="260"/>
      <c r="F76" s="261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253"/>
      <c r="EX76" s="253"/>
      <c r="EY76" s="253"/>
      <c r="EZ76" s="253"/>
      <c r="FA76" s="253"/>
      <c r="FB76" s="253"/>
      <c r="FC76" s="253"/>
      <c r="FD76" s="253"/>
      <c r="FE76" s="253"/>
      <c r="FF76" s="253"/>
      <c r="FG76" s="253"/>
      <c r="FH76" s="253"/>
      <c r="FI76" s="253"/>
      <c r="FJ76" s="253"/>
      <c r="FK76" s="253"/>
      <c r="FL76" s="253"/>
      <c r="FM76" s="253"/>
      <c r="FN76" s="253"/>
      <c r="FO76" s="253"/>
      <c r="FP76" s="253"/>
      <c r="FQ76" s="253"/>
      <c r="FR76" s="253"/>
      <c r="FS76" s="253"/>
      <c r="FT76" s="253"/>
      <c r="FU76" s="253"/>
      <c r="FV76" s="253"/>
      <c r="FW76" s="253"/>
      <c r="FX76" s="253"/>
      <c r="FY76" s="253"/>
      <c r="FZ76" s="253"/>
      <c r="GA76" s="253"/>
      <c r="GB76" s="253"/>
      <c r="GC76" s="253"/>
      <c r="GD76" s="253"/>
      <c r="GE76" s="253"/>
      <c r="GF76" s="253"/>
      <c r="GG76" s="253"/>
      <c r="GH76" s="253"/>
      <c r="GI76" s="253"/>
      <c r="GJ76" s="253"/>
      <c r="GK76" s="253"/>
      <c r="GL76" s="253"/>
      <c r="GM76" s="253"/>
      <c r="GN76" s="253"/>
      <c r="GO76" s="253"/>
      <c r="GP76" s="253"/>
      <c r="GQ76" s="253"/>
      <c r="GR76" s="253"/>
      <c r="GS76" s="253"/>
      <c r="GT76" s="253"/>
      <c r="GU76" s="253"/>
      <c r="GV76" s="253"/>
      <c r="GW76" s="253"/>
      <c r="GX76" s="253"/>
      <c r="GY76" s="253"/>
      <c r="GZ76" s="253"/>
      <c r="HA76" s="253"/>
      <c r="HB76" s="253"/>
      <c r="HC76" s="253"/>
      <c r="HD76" s="253"/>
      <c r="HE76" s="253"/>
      <c r="HF76" s="253"/>
      <c r="HG76" s="253"/>
      <c r="HH76" s="253"/>
      <c r="HI76" s="253"/>
      <c r="HJ76" s="253"/>
      <c r="HK76" s="253"/>
      <c r="HL76" s="253"/>
      <c r="HM76" s="253"/>
      <c r="HN76" s="253"/>
      <c r="HO76" s="253"/>
      <c r="HP76" s="253"/>
      <c r="HQ76" s="253"/>
      <c r="HR76" s="253"/>
      <c r="HS76" s="253"/>
      <c r="HT76" s="253"/>
      <c r="HU76" s="253"/>
      <c r="HV76" s="253"/>
      <c r="HW76" s="253"/>
      <c r="HX76" s="253"/>
      <c r="HY76" s="253"/>
      <c r="HZ76" s="253"/>
      <c r="IA76" s="253"/>
      <c r="IB76" s="253"/>
      <c r="IC76" s="253"/>
      <c r="ID76" s="253"/>
      <c r="IE76" s="253"/>
      <c r="IF76" s="253"/>
      <c r="IG76" s="253"/>
      <c r="IH76" s="253"/>
      <c r="II76" s="253"/>
      <c r="IJ76" s="253"/>
      <c r="IK76" s="253"/>
      <c r="IL76" s="253"/>
      <c r="IM76" s="253"/>
      <c r="IN76" s="253"/>
      <c r="IO76" s="253"/>
      <c r="IP76" s="253"/>
      <c r="IQ76" s="253"/>
      <c r="IR76" s="253"/>
      <c r="IS76" s="253"/>
      <c r="IT76" s="253"/>
      <c r="IU76" s="253"/>
      <c r="IV76" s="253"/>
    </row>
    <row r="77" spans="1:256" ht="17.25">
      <c r="A77" s="262" t="s">
        <v>308</v>
      </c>
      <c r="B77" s="270">
        <v>10500</v>
      </c>
      <c r="C77" s="270">
        <v>21000</v>
      </c>
      <c r="D77" s="260"/>
      <c r="E77" s="260"/>
      <c r="F77" s="261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3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3"/>
      <c r="EK77" s="253"/>
      <c r="EL77" s="253"/>
      <c r="EM77" s="253"/>
      <c r="EN77" s="253"/>
      <c r="EO77" s="253"/>
      <c r="EP77" s="253"/>
      <c r="EQ77" s="253"/>
      <c r="ER77" s="253"/>
      <c r="ES77" s="253"/>
      <c r="ET77" s="253"/>
      <c r="EU77" s="253"/>
      <c r="EV77" s="253"/>
      <c r="EW77" s="253"/>
      <c r="EX77" s="253"/>
      <c r="EY77" s="253"/>
      <c r="EZ77" s="253"/>
      <c r="FA77" s="253"/>
      <c r="FB77" s="253"/>
      <c r="FC77" s="253"/>
      <c r="FD77" s="253"/>
      <c r="FE77" s="253"/>
      <c r="FF77" s="253"/>
      <c r="FG77" s="253"/>
      <c r="FH77" s="253"/>
      <c r="FI77" s="253"/>
      <c r="FJ77" s="253"/>
      <c r="FK77" s="253"/>
      <c r="FL77" s="253"/>
      <c r="FM77" s="253"/>
      <c r="FN77" s="253"/>
      <c r="FO77" s="253"/>
      <c r="FP77" s="253"/>
      <c r="FQ77" s="253"/>
      <c r="FR77" s="253"/>
      <c r="FS77" s="253"/>
      <c r="FT77" s="253"/>
      <c r="FU77" s="253"/>
      <c r="FV77" s="253"/>
      <c r="FW77" s="253"/>
      <c r="FX77" s="253"/>
      <c r="FY77" s="253"/>
      <c r="FZ77" s="253"/>
      <c r="GA77" s="253"/>
      <c r="GB77" s="253"/>
      <c r="GC77" s="253"/>
      <c r="GD77" s="253"/>
      <c r="GE77" s="253"/>
      <c r="GF77" s="253"/>
      <c r="GG77" s="253"/>
      <c r="GH77" s="253"/>
      <c r="GI77" s="253"/>
      <c r="GJ77" s="253"/>
      <c r="GK77" s="253"/>
      <c r="GL77" s="253"/>
      <c r="GM77" s="253"/>
      <c r="GN77" s="253"/>
      <c r="GO77" s="253"/>
      <c r="GP77" s="253"/>
      <c r="GQ77" s="253"/>
      <c r="GR77" s="253"/>
      <c r="GS77" s="253"/>
      <c r="GT77" s="253"/>
      <c r="GU77" s="253"/>
      <c r="GV77" s="253"/>
      <c r="GW77" s="253"/>
      <c r="GX77" s="253"/>
      <c r="GY77" s="253"/>
      <c r="GZ77" s="253"/>
      <c r="HA77" s="253"/>
      <c r="HB77" s="253"/>
      <c r="HC77" s="253"/>
      <c r="HD77" s="253"/>
      <c r="HE77" s="253"/>
      <c r="HF77" s="253"/>
      <c r="HG77" s="253"/>
      <c r="HH77" s="253"/>
      <c r="HI77" s="253"/>
      <c r="HJ77" s="253"/>
      <c r="HK77" s="253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53"/>
      <c r="HZ77" s="253"/>
      <c r="IA77" s="253"/>
      <c r="IB77" s="253"/>
      <c r="IC77" s="253"/>
      <c r="ID77" s="253"/>
      <c r="IE77" s="253"/>
      <c r="IF77" s="253"/>
      <c r="IG77" s="253"/>
      <c r="IH77" s="253"/>
      <c r="II77" s="253"/>
      <c r="IJ77" s="253"/>
      <c r="IK77" s="253"/>
      <c r="IL77" s="253"/>
      <c r="IM77" s="253"/>
      <c r="IN77" s="253"/>
      <c r="IO77" s="253"/>
      <c r="IP77" s="253"/>
      <c r="IQ77" s="253"/>
      <c r="IR77" s="253"/>
      <c r="IS77" s="253"/>
      <c r="IT77" s="253"/>
      <c r="IU77" s="253"/>
      <c r="IV77" s="253"/>
    </row>
    <row r="78" spans="1:256" ht="17.25">
      <c r="A78" s="262" t="s">
        <v>309</v>
      </c>
      <c r="B78" s="270">
        <v>15568.63</v>
      </c>
      <c r="C78" s="270">
        <v>24119.85</v>
      </c>
      <c r="D78" s="260"/>
      <c r="E78" s="260"/>
      <c r="F78" s="261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53"/>
      <c r="GF78" s="253"/>
      <c r="GG78" s="253"/>
      <c r="GH78" s="253"/>
      <c r="GI78" s="253"/>
      <c r="GJ78" s="253"/>
      <c r="GK78" s="253"/>
      <c r="GL78" s="253"/>
      <c r="GM78" s="253"/>
      <c r="GN78" s="253"/>
      <c r="GO78" s="253"/>
      <c r="GP78" s="253"/>
      <c r="GQ78" s="253"/>
      <c r="GR78" s="253"/>
      <c r="GS78" s="253"/>
      <c r="GT78" s="253"/>
      <c r="GU78" s="253"/>
      <c r="GV78" s="253"/>
      <c r="GW78" s="253"/>
      <c r="GX78" s="253"/>
      <c r="GY78" s="253"/>
      <c r="GZ78" s="253"/>
      <c r="HA78" s="253"/>
      <c r="HB78" s="253"/>
      <c r="HC78" s="253"/>
      <c r="HD78" s="253"/>
      <c r="HE78" s="253"/>
      <c r="HF78" s="253"/>
      <c r="HG78" s="253"/>
      <c r="HH78" s="253"/>
      <c r="HI78" s="253"/>
      <c r="HJ78" s="253"/>
      <c r="HK78" s="253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53"/>
      <c r="HZ78" s="253"/>
      <c r="IA78" s="253"/>
      <c r="IB78" s="253"/>
      <c r="IC78" s="253"/>
      <c r="ID78" s="253"/>
      <c r="IE78" s="253"/>
      <c r="IF78" s="253"/>
      <c r="IG78" s="253"/>
      <c r="IH78" s="253"/>
      <c r="II78" s="253"/>
      <c r="IJ78" s="253"/>
      <c r="IK78" s="253"/>
      <c r="IL78" s="253"/>
      <c r="IM78" s="253"/>
      <c r="IN78" s="253"/>
      <c r="IO78" s="253"/>
      <c r="IP78" s="253"/>
      <c r="IQ78" s="253"/>
      <c r="IR78" s="253"/>
      <c r="IS78" s="253"/>
      <c r="IT78" s="253"/>
      <c r="IU78" s="253"/>
      <c r="IV78" s="253"/>
    </row>
    <row r="79" spans="1:256" ht="17.25">
      <c r="A79" s="262" t="s">
        <v>310</v>
      </c>
      <c r="B79" s="270">
        <v>15764.98</v>
      </c>
      <c r="C79" s="270">
        <v>24683.81</v>
      </c>
      <c r="D79" s="260"/>
      <c r="E79" s="260"/>
      <c r="F79" s="261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53"/>
      <c r="GF79" s="253"/>
      <c r="GG79" s="253"/>
      <c r="GH79" s="253"/>
      <c r="GI79" s="253"/>
      <c r="GJ79" s="253"/>
      <c r="GK79" s="253"/>
      <c r="GL79" s="253"/>
      <c r="GM79" s="253"/>
      <c r="GN79" s="253"/>
      <c r="GO79" s="253"/>
      <c r="GP79" s="253"/>
      <c r="GQ79" s="253"/>
      <c r="GR79" s="253"/>
      <c r="GS79" s="253"/>
      <c r="GT79" s="253"/>
      <c r="GU79" s="253"/>
      <c r="GV79" s="253"/>
      <c r="GW79" s="253"/>
      <c r="GX79" s="253"/>
      <c r="GY79" s="253"/>
      <c r="GZ79" s="253"/>
      <c r="HA79" s="253"/>
      <c r="HB79" s="253"/>
      <c r="HC79" s="253"/>
      <c r="HD79" s="253"/>
      <c r="HE79" s="253"/>
      <c r="HF79" s="253"/>
      <c r="HG79" s="253"/>
      <c r="HH79" s="253"/>
      <c r="HI79" s="253"/>
      <c r="HJ79" s="253"/>
      <c r="HK79" s="253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53"/>
      <c r="HZ79" s="253"/>
      <c r="IA79" s="253"/>
      <c r="IB79" s="253"/>
      <c r="IC79" s="253"/>
      <c r="ID79" s="253"/>
      <c r="IE79" s="253"/>
      <c r="IF79" s="253"/>
      <c r="IG79" s="253"/>
      <c r="IH79" s="253"/>
      <c r="II79" s="253"/>
      <c r="IJ79" s="253"/>
      <c r="IK79" s="253"/>
      <c r="IL79" s="253"/>
      <c r="IM79" s="253"/>
      <c r="IN79" s="253"/>
      <c r="IO79" s="253"/>
      <c r="IP79" s="253"/>
      <c r="IQ79" s="253"/>
      <c r="IR79" s="253"/>
      <c r="IS79" s="253"/>
      <c r="IT79" s="253"/>
      <c r="IU79" s="253"/>
      <c r="IV79" s="253"/>
    </row>
    <row r="80" spans="1:256" ht="17.25">
      <c r="A80" s="262" t="s">
        <v>311</v>
      </c>
      <c r="B80" s="270">
        <v>158.91</v>
      </c>
      <c r="C80" s="270">
        <v>255.3</v>
      </c>
      <c r="D80" s="260"/>
      <c r="E80" s="260"/>
      <c r="F80" s="261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  <c r="IS80" s="253"/>
      <c r="IT80" s="253"/>
      <c r="IU80" s="253"/>
      <c r="IV80" s="253"/>
    </row>
    <row r="81" spans="1:256" ht="17.25">
      <c r="A81" s="262" t="s">
        <v>312</v>
      </c>
      <c r="B81" s="270">
        <v>8813</v>
      </c>
      <c r="C81" s="270">
        <v>11438</v>
      </c>
      <c r="D81" s="260"/>
      <c r="E81" s="260"/>
      <c r="F81" s="261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  <c r="IV81" s="253"/>
    </row>
    <row r="82" spans="1:256" ht="17.25">
      <c r="A82" s="264" t="s">
        <v>221</v>
      </c>
      <c r="B82" s="260">
        <f>SUM(B66:B81)</f>
        <v>24103636.960000005</v>
      </c>
      <c r="C82" s="260">
        <f>SUM(C66:C81)</f>
        <v>27796502.46</v>
      </c>
      <c r="D82" s="260">
        <f>C82-B82</f>
        <v>3692865.4999999963</v>
      </c>
      <c r="E82" s="265">
        <f>D82/B82</f>
        <v>0.1532078128345655</v>
      </c>
      <c r="F82" s="261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  <c r="IV82" s="253"/>
    </row>
    <row r="83" spans="1:256" ht="17.25">
      <c r="A83" s="266" t="s">
        <v>313</v>
      </c>
      <c r="B83" s="272">
        <v>1783784.4</v>
      </c>
      <c r="C83" s="272">
        <v>1825727.4</v>
      </c>
      <c r="D83" s="267"/>
      <c r="E83" s="267"/>
      <c r="F83" s="261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53"/>
      <c r="FL83" s="253"/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53"/>
      <c r="FY83" s="253"/>
      <c r="FZ83" s="253"/>
      <c r="GA83" s="253"/>
      <c r="GB83" s="253"/>
      <c r="GC83" s="253"/>
      <c r="GD83" s="253"/>
      <c r="GE83" s="253"/>
      <c r="GF83" s="253"/>
      <c r="GG83" s="253"/>
      <c r="GH83" s="253"/>
      <c r="GI83" s="253"/>
      <c r="GJ83" s="253"/>
      <c r="GK83" s="253"/>
      <c r="GL83" s="253"/>
      <c r="GM83" s="253"/>
      <c r="GN83" s="253"/>
      <c r="GO83" s="253"/>
      <c r="GP83" s="253"/>
      <c r="GQ83" s="253"/>
      <c r="GR83" s="253"/>
      <c r="GS83" s="253"/>
      <c r="GT83" s="253"/>
      <c r="GU83" s="253"/>
      <c r="GV83" s="253"/>
      <c r="GW83" s="253"/>
      <c r="GX83" s="253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53"/>
      <c r="HZ83" s="253"/>
      <c r="IA83" s="253"/>
      <c r="IB83" s="253"/>
      <c r="IC83" s="253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</row>
    <row r="84" spans="1:256" ht="17.25">
      <c r="A84" s="264" t="s">
        <v>221</v>
      </c>
      <c r="B84" s="260">
        <f>B83</f>
        <v>1783784.4</v>
      </c>
      <c r="C84" s="260">
        <f>C83</f>
        <v>1825727.4</v>
      </c>
      <c r="D84" s="260">
        <f>C84-B84</f>
        <v>41943</v>
      </c>
      <c r="E84" s="265">
        <f>D84/B84</f>
        <v>0.02351349187715735</v>
      </c>
      <c r="F84" s="261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R84" s="253"/>
      <c r="ES84" s="253"/>
      <c r="ET84" s="253"/>
      <c r="EU84" s="253"/>
      <c r="EV84" s="253"/>
      <c r="EW84" s="253"/>
      <c r="EX84" s="253"/>
      <c r="EY84" s="253"/>
      <c r="EZ84" s="253"/>
      <c r="FA84" s="253"/>
      <c r="FB84" s="253"/>
      <c r="FC84" s="253"/>
      <c r="FD84" s="253"/>
      <c r="FE84" s="253"/>
      <c r="FF84" s="253"/>
      <c r="FG84" s="253"/>
      <c r="FH84" s="253"/>
      <c r="FI84" s="253"/>
      <c r="FJ84" s="253"/>
      <c r="FK84" s="253"/>
      <c r="FL84" s="253"/>
      <c r="FM84" s="253"/>
      <c r="FN84" s="253"/>
      <c r="FO84" s="253"/>
      <c r="FP84" s="253"/>
      <c r="FQ84" s="253"/>
      <c r="FR84" s="253"/>
      <c r="FS84" s="253"/>
      <c r="FT84" s="253"/>
      <c r="FU84" s="253"/>
      <c r="FV84" s="253"/>
      <c r="FW84" s="253"/>
      <c r="FX84" s="253"/>
      <c r="FY84" s="253"/>
      <c r="FZ84" s="253"/>
      <c r="GA84" s="253"/>
      <c r="GB84" s="253"/>
      <c r="GC84" s="253"/>
      <c r="GD84" s="253"/>
      <c r="GE84" s="253"/>
      <c r="GF84" s="253"/>
      <c r="GG84" s="253"/>
      <c r="GH84" s="253"/>
      <c r="GI84" s="253"/>
      <c r="GJ84" s="253"/>
      <c r="GK84" s="253"/>
      <c r="GL84" s="253"/>
      <c r="GM84" s="253"/>
      <c r="GN84" s="253"/>
      <c r="GO84" s="253"/>
      <c r="GP84" s="253"/>
      <c r="GQ84" s="253"/>
      <c r="GR84" s="253"/>
      <c r="GS84" s="253"/>
      <c r="GT84" s="253"/>
      <c r="GU84" s="253"/>
      <c r="GV84" s="253"/>
      <c r="GW84" s="253"/>
      <c r="GX84" s="253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53"/>
      <c r="HZ84" s="253"/>
      <c r="IA84" s="253"/>
      <c r="IB84" s="253"/>
      <c r="IC84" s="253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</row>
    <row r="85" spans="1:256" ht="17.25">
      <c r="A85" s="266" t="s">
        <v>314</v>
      </c>
      <c r="B85" s="267"/>
      <c r="C85" s="267"/>
      <c r="D85" s="267"/>
      <c r="E85" s="267"/>
      <c r="F85" s="261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  <c r="EJ85" s="253"/>
      <c r="EK85" s="253"/>
      <c r="EL85" s="253"/>
      <c r="EM85" s="253"/>
      <c r="EN85" s="253"/>
      <c r="EO85" s="253"/>
      <c r="EP85" s="253"/>
      <c r="EQ85" s="253"/>
      <c r="ER85" s="253"/>
      <c r="ES85" s="253"/>
      <c r="ET85" s="253"/>
      <c r="EU85" s="253"/>
      <c r="EV85" s="253"/>
      <c r="EW85" s="253"/>
      <c r="EX85" s="253"/>
      <c r="EY85" s="253"/>
      <c r="EZ85" s="253"/>
      <c r="FA85" s="253"/>
      <c r="FB85" s="253"/>
      <c r="FC85" s="253"/>
      <c r="FD85" s="253"/>
      <c r="FE85" s="253"/>
      <c r="FF85" s="253"/>
      <c r="FG85" s="253"/>
      <c r="FH85" s="253"/>
      <c r="FI85" s="253"/>
      <c r="FJ85" s="253"/>
      <c r="FK85" s="253"/>
      <c r="FL85" s="253"/>
      <c r="FM85" s="253"/>
      <c r="FN85" s="253"/>
      <c r="FO85" s="253"/>
      <c r="FP85" s="253"/>
      <c r="FQ85" s="253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53"/>
      <c r="GF85" s="253"/>
      <c r="GG85" s="253"/>
      <c r="GH85" s="253"/>
      <c r="GI85" s="253"/>
      <c r="GJ85" s="253"/>
      <c r="GK85" s="253"/>
      <c r="GL85" s="253"/>
      <c r="GM85" s="253"/>
      <c r="GN85" s="253"/>
      <c r="GO85" s="253"/>
      <c r="GP85" s="253"/>
      <c r="GQ85" s="253"/>
      <c r="GR85" s="253"/>
      <c r="GS85" s="253"/>
      <c r="GT85" s="253"/>
      <c r="GU85" s="253"/>
      <c r="GV85" s="253"/>
      <c r="GW85" s="253"/>
      <c r="GX85" s="253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53"/>
      <c r="HZ85" s="253"/>
      <c r="IA85" s="253"/>
      <c r="IB85" s="253"/>
      <c r="IC85" s="253"/>
      <c r="ID85" s="253"/>
      <c r="IE85" s="253"/>
      <c r="IF85" s="253"/>
      <c r="IG85" s="253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  <c r="IV85" s="253"/>
    </row>
    <row r="86" spans="1:256" ht="17.25">
      <c r="A86" s="262" t="s">
        <v>315</v>
      </c>
      <c r="B86" s="263">
        <v>4336203.88</v>
      </c>
      <c r="C86" s="263">
        <v>4536163.44</v>
      </c>
      <c r="D86" s="262" t="s">
        <v>106</v>
      </c>
      <c r="E86" s="262"/>
      <c r="F86" s="261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  <c r="FF86" s="253"/>
      <c r="FG86" s="253"/>
      <c r="FH86" s="253"/>
      <c r="FI86" s="253"/>
      <c r="FJ86" s="253"/>
      <c r="FK86" s="253"/>
      <c r="FL86" s="253"/>
      <c r="FM86" s="253"/>
      <c r="FN86" s="253"/>
      <c r="FO86" s="253"/>
      <c r="FP86" s="253"/>
      <c r="FQ86" s="253"/>
      <c r="FR86" s="253"/>
      <c r="FS86" s="253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53"/>
      <c r="GF86" s="253"/>
      <c r="GG86" s="253"/>
      <c r="GH86" s="253"/>
      <c r="GI86" s="253"/>
      <c r="GJ86" s="253"/>
      <c r="GK86" s="253"/>
      <c r="GL86" s="253"/>
      <c r="GM86" s="253"/>
      <c r="GN86" s="253"/>
      <c r="GO86" s="253"/>
      <c r="GP86" s="253"/>
      <c r="GQ86" s="253"/>
      <c r="GR86" s="253"/>
      <c r="GS86" s="253"/>
      <c r="GT86" s="253"/>
      <c r="GU86" s="253"/>
      <c r="GV86" s="253"/>
      <c r="GW86" s="253"/>
      <c r="GX86" s="253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53"/>
      <c r="HZ86" s="253"/>
      <c r="IA86" s="253"/>
      <c r="IB86" s="253"/>
      <c r="IC86" s="253"/>
      <c r="ID86" s="253"/>
      <c r="IE86" s="253"/>
      <c r="IF86" s="253"/>
      <c r="IG86" s="253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  <c r="IV86" s="253"/>
    </row>
    <row r="87" spans="1:256" ht="17.25">
      <c r="A87" s="262" t="s">
        <v>316</v>
      </c>
      <c r="B87" s="270">
        <v>205740</v>
      </c>
      <c r="C87" s="270">
        <v>92559</v>
      </c>
      <c r="D87" s="260"/>
      <c r="E87" s="260"/>
      <c r="F87" s="261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  <c r="FG87" s="253"/>
      <c r="FH87" s="253"/>
      <c r="FI87" s="253"/>
      <c r="FJ87" s="253"/>
      <c r="FK87" s="253"/>
      <c r="FL87" s="253"/>
      <c r="FM87" s="253"/>
      <c r="FN87" s="253"/>
      <c r="FO87" s="253"/>
      <c r="FP87" s="253"/>
      <c r="FQ87" s="253"/>
      <c r="FR87" s="253"/>
      <c r="FS87" s="253"/>
      <c r="FT87" s="253"/>
      <c r="FU87" s="253"/>
      <c r="FV87" s="253"/>
      <c r="FW87" s="253"/>
      <c r="FX87" s="253"/>
      <c r="FY87" s="253"/>
      <c r="FZ87" s="253"/>
      <c r="GA87" s="253"/>
      <c r="GB87" s="253"/>
      <c r="GC87" s="253"/>
      <c r="GD87" s="253"/>
      <c r="GE87" s="253"/>
      <c r="GF87" s="253"/>
      <c r="GG87" s="253"/>
      <c r="GH87" s="253"/>
      <c r="GI87" s="253"/>
      <c r="GJ87" s="253"/>
      <c r="GK87" s="253"/>
      <c r="GL87" s="253"/>
      <c r="GM87" s="253"/>
      <c r="GN87" s="253"/>
      <c r="GO87" s="253"/>
      <c r="GP87" s="253"/>
      <c r="GQ87" s="253"/>
      <c r="GR87" s="253"/>
      <c r="GS87" s="253"/>
      <c r="GT87" s="253"/>
      <c r="GU87" s="253"/>
      <c r="GV87" s="253"/>
      <c r="GW87" s="253"/>
      <c r="GX87" s="253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53"/>
      <c r="HZ87" s="253"/>
      <c r="IA87" s="253"/>
      <c r="IB87" s="253"/>
      <c r="IC87" s="253"/>
      <c r="ID87" s="253"/>
      <c r="IE87" s="253"/>
      <c r="IF87" s="253"/>
      <c r="IG87" s="253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  <c r="IV87" s="253"/>
    </row>
    <row r="88" spans="1:256" ht="17.25">
      <c r="A88" s="264" t="s">
        <v>221</v>
      </c>
      <c r="B88" s="260">
        <f>SUM(B86:B87)</f>
        <v>4541943.88</v>
      </c>
      <c r="C88" s="260">
        <f>SUM(C86:C87)</f>
        <v>4628722.44</v>
      </c>
      <c r="D88" s="260">
        <f>C88-B88</f>
        <v>86778.56000000052</v>
      </c>
      <c r="E88" s="265">
        <f>D88/B88</f>
        <v>0.019106039680965966</v>
      </c>
      <c r="F88" s="261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  <c r="IV88" s="253"/>
    </row>
    <row r="89" spans="1:256" ht="17.25">
      <c r="A89" s="266" t="s">
        <v>317</v>
      </c>
      <c r="B89" s="267"/>
      <c r="C89" s="267"/>
      <c r="D89" s="267"/>
      <c r="E89" s="267"/>
      <c r="F89" s="261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3"/>
      <c r="GD89" s="253"/>
      <c r="GE89" s="253"/>
      <c r="GF89" s="253"/>
      <c r="GG89" s="253"/>
      <c r="GH89" s="253"/>
      <c r="GI89" s="253"/>
      <c r="GJ89" s="253"/>
      <c r="GK89" s="253"/>
      <c r="GL89" s="253"/>
      <c r="GM89" s="253"/>
      <c r="GN89" s="253"/>
      <c r="GO89" s="253"/>
      <c r="GP89" s="253"/>
      <c r="GQ89" s="253"/>
      <c r="GR89" s="253"/>
      <c r="GS89" s="253"/>
      <c r="GT89" s="253"/>
      <c r="GU89" s="253"/>
      <c r="GV89" s="253"/>
      <c r="GW89" s="253"/>
      <c r="GX89" s="253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3"/>
      <c r="IB89" s="253"/>
      <c r="IC89" s="253"/>
      <c r="ID89" s="253"/>
      <c r="IE89" s="253"/>
      <c r="IF89" s="253"/>
      <c r="IG89" s="253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</row>
    <row r="90" spans="1:256" ht="17.25">
      <c r="A90" s="262" t="s">
        <v>318</v>
      </c>
      <c r="B90" s="263">
        <v>-645680.38</v>
      </c>
      <c r="C90" s="263">
        <v>742472.21</v>
      </c>
      <c r="D90" s="262"/>
      <c r="E90" s="262"/>
      <c r="F90" s="261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3"/>
      <c r="GD90" s="253"/>
      <c r="GE90" s="253"/>
      <c r="GF90" s="253"/>
      <c r="GG90" s="253"/>
      <c r="GH90" s="253"/>
      <c r="GI90" s="253"/>
      <c r="GJ90" s="253"/>
      <c r="GK90" s="253"/>
      <c r="GL90" s="253"/>
      <c r="GM90" s="253"/>
      <c r="GN90" s="253"/>
      <c r="GO90" s="253"/>
      <c r="GP90" s="253"/>
      <c r="GQ90" s="253"/>
      <c r="GR90" s="253"/>
      <c r="GS90" s="253"/>
      <c r="GT90" s="253"/>
      <c r="GU90" s="253"/>
      <c r="GV90" s="253"/>
      <c r="GW90" s="253"/>
      <c r="GX90" s="253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3"/>
      <c r="IB90" s="253"/>
      <c r="IC90" s="253"/>
      <c r="ID90" s="253"/>
      <c r="IE90" s="253"/>
      <c r="IF90" s="253"/>
      <c r="IG90" s="253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</row>
    <row r="91" spans="1:256" ht="17.25">
      <c r="A91" s="262" t="s">
        <v>319</v>
      </c>
      <c r="B91" s="270">
        <v>1472374.82</v>
      </c>
      <c r="C91" s="270">
        <v>57333.47</v>
      </c>
      <c r="D91" s="260"/>
      <c r="E91" s="260"/>
      <c r="F91" s="261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53"/>
      <c r="GF91" s="253"/>
      <c r="GG91" s="253"/>
      <c r="GH91" s="253"/>
      <c r="GI91" s="253"/>
      <c r="GJ91" s="253"/>
      <c r="GK91" s="253"/>
      <c r="GL91" s="253"/>
      <c r="GM91" s="253"/>
      <c r="GN91" s="253"/>
      <c r="GO91" s="253"/>
      <c r="GP91" s="253"/>
      <c r="GQ91" s="253"/>
      <c r="GR91" s="253"/>
      <c r="GS91" s="253"/>
      <c r="GT91" s="253"/>
      <c r="GU91" s="253"/>
      <c r="GV91" s="253"/>
      <c r="GW91" s="253"/>
      <c r="GX91" s="253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253"/>
      <c r="HZ91" s="253"/>
      <c r="IA91" s="253"/>
      <c r="IB91" s="253"/>
      <c r="IC91" s="253"/>
      <c r="ID91" s="253"/>
      <c r="IE91" s="253"/>
      <c r="IF91" s="253"/>
      <c r="IG91" s="253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  <c r="IV91" s="253"/>
    </row>
    <row r="92" spans="1:256" ht="17.25">
      <c r="A92" s="262" t="s">
        <v>320</v>
      </c>
      <c r="B92" s="270">
        <v>0</v>
      </c>
      <c r="C92" s="270">
        <v>0</v>
      </c>
      <c r="D92" s="260" t="s">
        <v>106</v>
      </c>
      <c r="E92" s="265" t="s">
        <v>106</v>
      </c>
      <c r="F92" s="261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53"/>
      <c r="GF92" s="253"/>
      <c r="GG92" s="253"/>
      <c r="GH92" s="253"/>
      <c r="GI92" s="253"/>
      <c r="GJ92" s="253"/>
      <c r="GK92" s="253"/>
      <c r="GL92" s="253"/>
      <c r="GM92" s="253"/>
      <c r="GN92" s="253"/>
      <c r="GO92" s="253"/>
      <c r="GP92" s="253"/>
      <c r="GQ92" s="253"/>
      <c r="GR92" s="253"/>
      <c r="GS92" s="253"/>
      <c r="GT92" s="253"/>
      <c r="GU92" s="253"/>
      <c r="GV92" s="253"/>
      <c r="GW92" s="253"/>
      <c r="GX92" s="253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253"/>
      <c r="HZ92" s="253"/>
      <c r="IA92" s="253"/>
      <c r="IB92" s="253"/>
      <c r="IC92" s="253"/>
      <c r="ID92" s="253"/>
      <c r="IE92" s="253"/>
      <c r="IF92" s="253"/>
      <c r="IG92" s="253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  <c r="IV92" s="253"/>
    </row>
    <row r="93" spans="1:256" ht="17.25">
      <c r="A93" s="262" t="s">
        <v>321</v>
      </c>
      <c r="B93" s="270">
        <v>332075.29</v>
      </c>
      <c r="C93" s="270">
        <v>132396.96</v>
      </c>
      <c r="D93" s="260"/>
      <c r="E93" s="260"/>
      <c r="F93" s="261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ht="17.25">
      <c r="A94" s="262" t="s">
        <v>322</v>
      </c>
      <c r="B94" s="270">
        <v>289628.78</v>
      </c>
      <c r="C94" s="270">
        <v>154917.03</v>
      </c>
      <c r="D94" s="260"/>
      <c r="E94" s="260"/>
      <c r="F94" s="261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253"/>
      <c r="HZ94" s="253"/>
      <c r="IA94" s="253"/>
      <c r="IB94" s="253"/>
      <c r="IC94" s="253"/>
      <c r="ID94" s="253"/>
      <c r="IE94" s="253"/>
      <c r="IF94" s="253"/>
      <c r="IG94" s="253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  <c r="IV94" s="253"/>
    </row>
    <row r="95" spans="1:256" ht="17.25">
      <c r="A95" s="264" t="s">
        <v>221</v>
      </c>
      <c r="B95" s="260">
        <f>SUM(B90:B94)</f>
        <v>1448398.51</v>
      </c>
      <c r="C95" s="260">
        <f>SUM(C90:C94)</f>
        <v>1087119.67</v>
      </c>
      <c r="D95" s="260">
        <f>C95-B95</f>
        <v>-361278.8400000001</v>
      </c>
      <c r="E95" s="265">
        <f>D95/B95</f>
        <v>-0.24943331376390335</v>
      </c>
      <c r="F95" s="261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53"/>
      <c r="FP95" s="253"/>
      <c r="FQ95" s="253"/>
      <c r="FR95" s="253"/>
      <c r="FS95" s="253"/>
      <c r="FT95" s="253"/>
      <c r="FU95" s="253"/>
      <c r="FV95" s="253"/>
      <c r="FW95" s="253"/>
      <c r="FX95" s="253"/>
      <c r="FY95" s="253"/>
      <c r="FZ95" s="253"/>
      <c r="GA95" s="253"/>
      <c r="GB95" s="253"/>
      <c r="GC95" s="253"/>
      <c r="GD95" s="253"/>
      <c r="GE95" s="253"/>
      <c r="GF95" s="253"/>
      <c r="GG95" s="253"/>
      <c r="GH95" s="253"/>
      <c r="GI95" s="253"/>
      <c r="GJ95" s="253"/>
      <c r="GK95" s="253"/>
      <c r="GL95" s="253"/>
      <c r="GM95" s="253"/>
      <c r="GN95" s="253"/>
      <c r="GO95" s="253"/>
      <c r="GP95" s="253"/>
      <c r="GQ95" s="253"/>
      <c r="GR95" s="253"/>
      <c r="GS95" s="253"/>
      <c r="GT95" s="253"/>
      <c r="GU95" s="253"/>
      <c r="GV95" s="253"/>
      <c r="GW95" s="253"/>
      <c r="GX95" s="253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253"/>
      <c r="HZ95" s="253"/>
      <c r="IA95" s="253"/>
      <c r="IB95" s="253"/>
      <c r="IC95" s="253"/>
      <c r="ID95" s="253"/>
      <c r="IE95" s="253"/>
      <c r="IF95" s="253"/>
      <c r="IG95" s="253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  <c r="IV95" s="253"/>
    </row>
    <row r="96" spans="1:256" ht="17.25">
      <c r="A96" s="266" t="s">
        <v>323</v>
      </c>
      <c r="B96" s="267"/>
      <c r="C96" s="267"/>
      <c r="D96" s="267"/>
      <c r="E96" s="267"/>
      <c r="F96" s="261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3"/>
      <c r="GL96" s="253"/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53"/>
      <c r="IA96" s="253"/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</row>
    <row r="97" spans="1:256" ht="17.25">
      <c r="A97" s="262" t="s">
        <v>324</v>
      </c>
      <c r="B97" s="263">
        <v>12115085.76</v>
      </c>
      <c r="C97" s="263">
        <v>14218043.3</v>
      </c>
      <c r="D97" s="262"/>
      <c r="E97" s="262"/>
      <c r="F97" s="261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53"/>
      <c r="FP97" s="253"/>
      <c r="FQ97" s="253"/>
      <c r="FR97" s="253"/>
      <c r="FS97" s="253"/>
      <c r="FT97" s="253"/>
      <c r="FU97" s="253"/>
      <c r="FV97" s="253"/>
      <c r="FW97" s="253"/>
      <c r="FX97" s="253"/>
      <c r="FY97" s="253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253"/>
      <c r="HZ97" s="253"/>
      <c r="IA97" s="253"/>
      <c r="IB97" s="253"/>
      <c r="IC97" s="253"/>
      <c r="ID97" s="253"/>
      <c r="IE97" s="253"/>
      <c r="IF97" s="253"/>
      <c r="IG97" s="253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  <c r="IV97" s="253"/>
    </row>
    <row r="98" spans="1:256" ht="17.25">
      <c r="A98" s="262" t="s">
        <v>325</v>
      </c>
      <c r="B98" s="270">
        <v>153573</v>
      </c>
      <c r="C98" s="270">
        <v>159241.5</v>
      </c>
      <c r="D98" s="260"/>
      <c r="E98" s="260"/>
      <c r="F98" s="261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53"/>
      <c r="FP98" s="253"/>
      <c r="FQ98" s="253"/>
      <c r="FR98" s="253"/>
      <c r="FS98" s="253"/>
      <c r="FT98" s="253"/>
      <c r="FU98" s="253"/>
      <c r="FV98" s="253"/>
      <c r="FW98" s="253"/>
      <c r="FX98" s="253"/>
      <c r="FY98" s="253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253"/>
      <c r="HZ98" s="253"/>
      <c r="IA98" s="253"/>
      <c r="IB98" s="253"/>
      <c r="IC98" s="253"/>
      <c r="ID98" s="253"/>
      <c r="IE98" s="253"/>
      <c r="IF98" s="253"/>
      <c r="IG98" s="253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  <c r="IV98" s="253"/>
    </row>
    <row r="99" spans="1:256" ht="17.25">
      <c r="A99" s="262" t="s">
        <v>326</v>
      </c>
      <c r="B99" s="270">
        <v>1235820.53</v>
      </c>
      <c r="C99" s="270">
        <v>1270580.98</v>
      </c>
      <c r="D99" s="260"/>
      <c r="E99" s="260"/>
      <c r="F99" s="261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53"/>
      <c r="FP99" s="253"/>
      <c r="FQ99" s="253"/>
      <c r="FR99" s="253"/>
      <c r="FS99" s="253"/>
      <c r="FT99" s="253"/>
      <c r="FU99" s="253"/>
      <c r="FV99" s="253"/>
      <c r="FW99" s="253"/>
      <c r="FX99" s="253"/>
      <c r="FY99" s="253"/>
      <c r="FZ99" s="253"/>
      <c r="GA99" s="253"/>
      <c r="GB99" s="253"/>
      <c r="GC99" s="253"/>
      <c r="GD99" s="253"/>
      <c r="GE99" s="253"/>
      <c r="GF99" s="253"/>
      <c r="GG99" s="253"/>
      <c r="GH99" s="253"/>
      <c r="GI99" s="253"/>
      <c r="GJ99" s="253"/>
      <c r="GK99" s="253"/>
      <c r="GL99" s="253"/>
      <c r="GM99" s="253"/>
      <c r="GN99" s="253"/>
      <c r="GO99" s="253"/>
      <c r="GP99" s="253"/>
      <c r="GQ99" s="253"/>
      <c r="GR99" s="253"/>
      <c r="GS99" s="253"/>
      <c r="GT99" s="253"/>
      <c r="GU99" s="253"/>
      <c r="GV99" s="253"/>
      <c r="GW99" s="253"/>
      <c r="GX99" s="253"/>
      <c r="GY99" s="253"/>
      <c r="GZ99" s="253"/>
      <c r="HA99" s="253"/>
      <c r="HB99" s="253"/>
      <c r="HC99" s="253"/>
      <c r="HD99" s="253"/>
      <c r="HE99" s="253"/>
      <c r="HF99" s="253"/>
      <c r="HG99" s="253"/>
      <c r="HH99" s="253"/>
      <c r="HI99" s="253"/>
      <c r="HJ99" s="253"/>
      <c r="HK99" s="253"/>
      <c r="HL99" s="253"/>
      <c r="HM99" s="253"/>
      <c r="HN99" s="253"/>
      <c r="HO99" s="253"/>
      <c r="HP99" s="253"/>
      <c r="HQ99" s="253"/>
      <c r="HR99" s="253"/>
      <c r="HS99" s="253"/>
      <c r="HT99" s="253"/>
      <c r="HU99" s="253"/>
      <c r="HV99" s="253"/>
      <c r="HW99" s="253"/>
      <c r="HX99" s="253"/>
      <c r="HY99" s="253"/>
      <c r="HZ99" s="253"/>
      <c r="IA99" s="253"/>
      <c r="IB99" s="253"/>
      <c r="IC99" s="253"/>
      <c r="ID99" s="253"/>
      <c r="IE99" s="253"/>
      <c r="IF99" s="253"/>
      <c r="IG99" s="253"/>
      <c r="IH99" s="253"/>
      <c r="II99" s="253"/>
      <c r="IJ99" s="253"/>
      <c r="IK99" s="253"/>
      <c r="IL99" s="253"/>
      <c r="IM99" s="253"/>
      <c r="IN99" s="253"/>
      <c r="IO99" s="253"/>
      <c r="IP99" s="253"/>
      <c r="IQ99" s="253"/>
      <c r="IR99" s="253"/>
      <c r="IS99" s="253"/>
      <c r="IT99" s="253"/>
      <c r="IU99" s="253"/>
      <c r="IV99" s="253"/>
    </row>
    <row r="100" spans="1:256" ht="17.25">
      <c r="A100" s="262" t="s">
        <v>327</v>
      </c>
      <c r="B100" s="270">
        <v>1569660.38</v>
      </c>
      <c r="C100" s="270">
        <v>1714575.58</v>
      </c>
      <c r="D100" s="260" t="s">
        <v>106</v>
      </c>
      <c r="E100" s="265" t="s">
        <v>106</v>
      </c>
      <c r="F100" s="261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253"/>
      <c r="FL100" s="253"/>
      <c r="FM100" s="253"/>
      <c r="FN100" s="253"/>
      <c r="FO100" s="253"/>
      <c r="FP100" s="253"/>
      <c r="FQ100" s="253"/>
      <c r="FR100" s="253"/>
      <c r="FS100" s="253"/>
      <c r="FT100" s="253"/>
      <c r="FU100" s="253"/>
      <c r="FV100" s="253"/>
      <c r="FW100" s="253"/>
      <c r="FX100" s="253"/>
      <c r="FY100" s="253"/>
      <c r="FZ100" s="253"/>
      <c r="GA100" s="253"/>
      <c r="GB100" s="253"/>
      <c r="GC100" s="253"/>
      <c r="GD100" s="253"/>
      <c r="GE100" s="253"/>
      <c r="GF100" s="253"/>
      <c r="GG100" s="253"/>
      <c r="GH100" s="253"/>
      <c r="GI100" s="253"/>
      <c r="GJ100" s="253"/>
      <c r="GK100" s="253"/>
      <c r="GL100" s="253"/>
      <c r="GM100" s="253"/>
      <c r="GN100" s="253"/>
      <c r="GO100" s="253"/>
      <c r="GP100" s="253"/>
      <c r="GQ100" s="253"/>
      <c r="GR100" s="253"/>
      <c r="GS100" s="253"/>
      <c r="GT100" s="253"/>
      <c r="GU100" s="253"/>
      <c r="GV100" s="253"/>
      <c r="GW100" s="253"/>
      <c r="GX100" s="253"/>
      <c r="GY100" s="253"/>
      <c r="GZ100" s="253"/>
      <c r="HA100" s="253"/>
      <c r="HB100" s="253"/>
      <c r="HC100" s="253"/>
      <c r="HD100" s="253"/>
      <c r="HE100" s="253"/>
      <c r="HF100" s="253"/>
      <c r="HG100" s="253"/>
      <c r="HH100" s="253"/>
      <c r="HI100" s="253"/>
      <c r="HJ100" s="253"/>
      <c r="HK100" s="253"/>
      <c r="HL100" s="253"/>
      <c r="HM100" s="253"/>
      <c r="HN100" s="253"/>
      <c r="HO100" s="253"/>
      <c r="HP100" s="253"/>
      <c r="HQ100" s="253"/>
      <c r="HR100" s="253"/>
      <c r="HS100" s="253"/>
      <c r="HT100" s="253"/>
      <c r="HU100" s="253"/>
      <c r="HV100" s="253"/>
      <c r="HW100" s="253"/>
      <c r="HX100" s="253"/>
      <c r="HY100" s="253"/>
      <c r="HZ100" s="253"/>
      <c r="IA100" s="253"/>
      <c r="IB100" s="253"/>
      <c r="IC100" s="253"/>
      <c r="ID100" s="253"/>
      <c r="IE100" s="253"/>
      <c r="IF100" s="253"/>
      <c r="IG100" s="253"/>
      <c r="IH100" s="253"/>
      <c r="II100" s="253"/>
      <c r="IJ100" s="253"/>
      <c r="IK100" s="253"/>
      <c r="IL100" s="253"/>
      <c r="IM100" s="253"/>
      <c r="IN100" s="253"/>
      <c r="IO100" s="253"/>
      <c r="IP100" s="253"/>
      <c r="IQ100" s="253"/>
      <c r="IR100" s="253"/>
      <c r="IS100" s="253"/>
      <c r="IT100" s="253"/>
      <c r="IU100" s="253"/>
      <c r="IV100" s="253"/>
    </row>
    <row r="101" spans="1:256" ht="17.25">
      <c r="A101" s="262" t="s">
        <v>328</v>
      </c>
      <c r="B101" s="270">
        <v>134372.46</v>
      </c>
      <c r="C101" s="270">
        <v>146099.59</v>
      </c>
      <c r="D101" s="260"/>
      <c r="E101" s="260"/>
      <c r="F101" s="261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  <c r="EI101" s="253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  <c r="EV101" s="253"/>
      <c r="EW101" s="253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3"/>
      <c r="FJ101" s="253"/>
      <c r="FK101" s="253"/>
      <c r="FL101" s="253"/>
      <c r="FM101" s="253"/>
      <c r="FN101" s="253"/>
      <c r="FO101" s="253"/>
      <c r="FP101" s="253"/>
      <c r="FQ101" s="253"/>
      <c r="FR101" s="253"/>
      <c r="FS101" s="253"/>
      <c r="FT101" s="253"/>
      <c r="FU101" s="253"/>
      <c r="FV101" s="253"/>
      <c r="FW101" s="253"/>
      <c r="FX101" s="253"/>
      <c r="FY101" s="253"/>
      <c r="FZ101" s="253"/>
      <c r="GA101" s="253"/>
      <c r="GB101" s="253"/>
      <c r="GC101" s="253"/>
      <c r="GD101" s="253"/>
      <c r="GE101" s="253"/>
      <c r="GF101" s="253"/>
      <c r="GG101" s="253"/>
      <c r="GH101" s="253"/>
      <c r="GI101" s="253"/>
      <c r="GJ101" s="253"/>
      <c r="GK101" s="253"/>
      <c r="GL101" s="253"/>
      <c r="GM101" s="253"/>
      <c r="GN101" s="253"/>
      <c r="GO101" s="253"/>
      <c r="GP101" s="253"/>
      <c r="GQ101" s="253"/>
      <c r="GR101" s="253"/>
      <c r="GS101" s="253"/>
      <c r="GT101" s="253"/>
      <c r="GU101" s="253"/>
      <c r="GV101" s="253"/>
      <c r="GW101" s="253"/>
      <c r="GX101" s="253"/>
      <c r="GY101" s="253"/>
      <c r="GZ101" s="253"/>
      <c r="HA101" s="253"/>
      <c r="HB101" s="253"/>
      <c r="HC101" s="253"/>
      <c r="HD101" s="253"/>
      <c r="HE101" s="253"/>
      <c r="HF101" s="253"/>
      <c r="HG101" s="253"/>
      <c r="HH101" s="253"/>
      <c r="HI101" s="253"/>
      <c r="HJ101" s="253"/>
      <c r="HK101" s="253"/>
      <c r="HL101" s="253"/>
      <c r="HM101" s="253"/>
      <c r="HN101" s="253"/>
      <c r="HO101" s="253"/>
      <c r="HP101" s="253"/>
      <c r="HQ101" s="253"/>
      <c r="HR101" s="253"/>
      <c r="HS101" s="253"/>
      <c r="HT101" s="253"/>
      <c r="HU101" s="253"/>
      <c r="HV101" s="253"/>
      <c r="HW101" s="253"/>
      <c r="HX101" s="253"/>
      <c r="HY101" s="253"/>
      <c r="HZ101" s="253"/>
      <c r="IA101" s="253"/>
      <c r="IB101" s="253"/>
      <c r="IC101" s="253"/>
      <c r="ID101" s="253"/>
      <c r="IE101" s="253"/>
      <c r="IF101" s="253"/>
      <c r="IG101" s="253"/>
      <c r="IH101" s="253"/>
      <c r="II101" s="253"/>
      <c r="IJ101" s="253"/>
      <c r="IK101" s="253"/>
      <c r="IL101" s="253"/>
      <c r="IM101" s="253"/>
      <c r="IN101" s="253"/>
      <c r="IO101" s="253"/>
      <c r="IP101" s="253"/>
      <c r="IQ101" s="253"/>
      <c r="IR101" s="253"/>
      <c r="IS101" s="253"/>
      <c r="IT101" s="253"/>
      <c r="IU101" s="253"/>
      <c r="IV101" s="253"/>
    </row>
    <row r="102" spans="1:256" ht="17.25">
      <c r="A102" s="262" t="s">
        <v>329</v>
      </c>
      <c r="B102" s="270">
        <v>699409.07</v>
      </c>
      <c r="C102" s="270">
        <v>699135.19</v>
      </c>
      <c r="D102" s="260"/>
      <c r="E102" s="260"/>
      <c r="F102" s="261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  <c r="EI102" s="253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  <c r="IV102" s="253"/>
    </row>
    <row r="103" spans="1:256" ht="17.25">
      <c r="A103" s="262" t="s">
        <v>330</v>
      </c>
      <c r="B103" s="270">
        <v>193718.1</v>
      </c>
      <c r="C103" s="270">
        <v>193077.69</v>
      </c>
      <c r="D103" s="260"/>
      <c r="E103" s="260"/>
      <c r="F103" s="261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  <c r="IV103" s="253"/>
    </row>
    <row r="104" spans="1:256" ht="17.25">
      <c r="A104" s="262" t="s">
        <v>331</v>
      </c>
      <c r="B104" s="270">
        <v>183328.09</v>
      </c>
      <c r="C104" s="270">
        <v>202010.35</v>
      </c>
      <c r="D104" s="260"/>
      <c r="E104" s="260"/>
      <c r="F104" s="261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  <c r="IV104" s="253"/>
    </row>
    <row r="105" spans="1:256" ht="17.25">
      <c r="A105" s="262" t="s">
        <v>332</v>
      </c>
      <c r="B105" s="270">
        <v>287269.76</v>
      </c>
      <c r="C105" s="270">
        <v>246558.75</v>
      </c>
      <c r="D105" s="260"/>
      <c r="E105" s="260"/>
      <c r="F105" s="261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  <c r="IV105" s="253"/>
    </row>
    <row r="106" spans="1:256" ht="17.25">
      <c r="A106" s="262" t="s">
        <v>333</v>
      </c>
      <c r="B106" s="270">
        <v>1020381.63</v>
      </c>
      <c r="C106" s="270">
        <v>1006251.33</v>
      </c>
      <c r="D106" s="260"/>
      <c r="E106" s="260"/>
      <c r="F106" s="261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  <c r="IV106" s="253"/>
    </row>
    <row r="107" spans="1:256" ht="17.25">
      <c r="A107" s="262" t="s">
        <v>334</v>
      </c>
      <c r="B107" s="270">
        <v>132610.15</v>
      </c>
      <c r="C107" s="270">
        <v>142677.12</v>
      </c>
      <c r="D107" s="260"/>
      <c r="E107" s="260"/>
      <c r="F107" s="261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  <c r="IV107" s="253"/>
    </row>
    <row r="108" spans="1:256" ht="17.25">
      <c r="A108" s="262" t="s">
        <v>335</v>
      </c>
      <c r="B108" s="270">
        <v>166.63</v>
      </c>
      <c r="C108" s="270">
        <v>571.19</v>
      </c>
      <c r="D108" s="260"/>
      <c r="E108" s="260"/>
      <c r="F108" s="261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  <c r="IV108" s="253"/>
    </row>
    <row r="109" spans="1:256" ht="17.25">
      <c r="A109" s="262" t="s">
        <v>336</v>
      </c>
      <c r="B109" s="270">
        <v>1306895.99</v>
      </c>
      <c r="C109" s="270">
        <v>1458431.76</v>
      </c>
      <c r="D109" s="260"/>
      <c r="E109" s="260"/>
      <c r="F109" s="261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  <c r="IV109" s="253"/>
    </row>
    <row r="110" spans="1:256" ht="17.25">
      <c r="A110" s="262" t="s">
        <v>337</v>
      </c>
      <c r="B110" s="270">
        <v>406366.94</v>
      </c>
      <c r="C110" s="270">
        <v>392811</v>
      </c>
      <c r="D110" s="260"/>
      <c r="E110" s="260"/>
      <c r="F110" s="261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  <c r="IV110" s="253"/>
    </row>
    <row r="111" spans="1:256" ht="17.25">
      <c r="A111" s="262" t="s">
        <v>338</v>
      </c>
      <c r="B111" s="270">
        <v>450617.66</v>
      </c>
      <c r="C111" s="270">
        <v>1096470.74</v>
      </c>
      <c r="D111" s="260"/>
      <c r="E111" s="260"/>
      <c r="F111" s="261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  <c r="IV111" s="253"/>
    </row>
    <row r="112" spans="1:256" ht="17.25">
      <c r="A112" s="262" t="s">
        <v>339</v>
      </c>
      <c r="B112" s="270">
        <v>5990518.68</v>
      </c>
      <c r="C112" s="270">
        <v>7802260.96</v>
      </c>
      <c r="D112" s="260"/>
      <c r="E112" s="260"/>
      <c r="F112" s="261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  <c r="IV112" s="253"/>
    </row>
    <row r="113" spans="1:256" ht="17.25">
      <c r="A113" s="262" t="s">
        <v>340</v>
      </c>
      <c r="B113" s="270">
        <v>316748.84</v>
      </c>
      <c r="C113" s="270">
        <v>496761.58</v>
      </c>
      <c r="D113" s="260"/>
      <c r="E113" s="260"/>
      <c r="F113" s="261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  <c r="IV113" s="253"/>
    </row>
    <row r="114" spans="1:256" ht="17.25">
      <c r="A114" s="262" t="s">
        <v>341</v>
      </c>
      <c r="B114" s="270">
        <v>5472.72</v>
      </c>
      <c r="C114" s="270">
        <v>112168.83</v>
      </c>
      <c r="D114" s="260"/>
      <c r="E114" s="260"/>
      <c r="F114" s="261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  <c r="IV114" s="253"/>
    </row>
    <row r="115" spans="1:256" ht="17.25">
      <c r="A115" s="262" t="s">
        <v>342</v>
      </c>
      <c r="B115" s="270">
        <v>0</v>
      </c>
      <c r="C115" s="270">
        <v>1553.59</v>
      </c>
      <c r="D115" s="260"/>
      <c r="E115" s="260"/>
      <c r="F115" s="261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  <c r="IV115" s="253"/>
    </row>
    <row r="116" spans="1:256" ht="17.25">
      <c r="A116" s="264" t="s">
        <v>221</v>
      </c>
      <c r="B116" s="260">
        <f>SUM(B97:B115)</f>
        <v>26202016.389999993</v>
      </c>
      <c r="C116" s="260">
        <f>SUM(C97:C115)</f>
        <v>31359281.03</v>
      </c>
      <c r="D116" s="260">
        <f>C116-B116</f>
        <v>5157264.640000008</v>
      </c>
      <c r="E116" s="265">
        <f>D116/B116</f>
        <v>0.19682701373960973</v>
      </c>
      <c r="F116" s="261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ht="17.25">
      <c r="A117" s="271" t="s">
        <v>106</v>
      </c>
      <c r="B117" s="271"/>
      <c r="C117" s="271"/>
      <c r="D117" s="271"/>
      <c r="E117" s="271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ht="17.25">
      <c r="A118" s="250"/>
      <c r="B118" s="250"/>
      <c r="C118" s="250"/>
      <c r="D118" s="250"/>
      <c r="E118" s="250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1:256" ht="17.25">
      <c r="A119" s="250"/>
      <c r="B119" s="251" t="s">
        <v>0</v>
      </c>
      <c r="C119" s="251"/>
      <c r="D119" s="251"/>
      <c r="E119" s="250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53"/>
      <c r="FY119" s="253"/>
      <c r="FZ119" s="253"/>
      <c r="GA119" s="253"/>
      <c r="GB119" s="253"/>
      <c r="GC119" s="253"/>
      <c r="GD119" s="253"/>
      <c r="GE119" s="253"/>
      <c r="GF119" s="253"/>
      <c r="GG119" s="253"/>
      <c r="GH119" s="253"/>
      <c r="GI119" s="253"/>
      <c r="GJ119" s="253"/>
      <c r="GK119" s="253"/>
      <c r="GL119" s="253"/>
      <c r="GM119" s="253"/>
      <c r="GN119" s="253"/>
      <c r="GO119" s="253"/>
      <c r="GP119" s="253"/>
      <c r="GQ119" s="253"/>
      <c r="GR119" s="253"/>
      <c r="GS119" s="253"/>
      <c r="GT119" s="253"/>
      <c r="GU119" s="253"/>
      <c r="GV119" s="253"/>
      <c r="GW119" s="253"/>
      <c r="GX119" s="253"/>
      <c r="GY119" s="253"/>
      <c r="GZ119" s="253"/>
      <c r="HA119" s="253"/>
      <c r="HB119" s="253"/>
      <c r="HC119" s="253"/>
      <c r="HD119" s="253"/>
      <c r="HE119" s="253"/>
      <c r="HF119" s="253"/>
      <c r="HG119" s="253"/>
      <c r="HH119" s="253"/>
      <c r="HI119" s="253"/>
      <c r="HJ119" s="253"/>
      <c r="HK119" s="253"/>
      <c r="HL119" s="253"/>
      <c r="HM119" s="253"/>
      <c r="HN119" s="253"/>
      <c r="HO119" s="253"/>
      <c r="HP119" s="253"/>
      <c r="HQ119" s="253"/>
      <c r="HR119" s="253"/>
      <c r="HS119" s="253"/>
      <c r="HT119" s="253"/>
      <c r="HU119" s="253"/>
      <c r="HV119" s="253"/>
      <c r="HW119" s="253"/>
      <c r="HX119" s="253"/>
      <c r="HY119" s="253"/>
      <c r="HZ119" s="253"/>
      <c r="IA119" s="253"/>
      <c r="IB119" s="253"/>
      <c r="IC119" s="253"/>
      <c r="ID119" s="253"/>
      <c r="IE119" s="253"/>
      <c r="IF119" s="253"/>
      <c r="IG119" s="253"/>
      <c r="IH119" s="253"/>
      <c r="II119" s="253"/>
      <c r="IJ119" s="253"/>
      <c r="IK119" s="253"/>
      <c r="IL119" s="253"/>
      <c r="IM119" s="253"/>
      <c r="IN119" s="253"/>
      <c r="IO119" s="253"/>
      <c r="IP119" s="253"/>
      <c r="IQ119" s="253"/>
      <c r="IR119" s="253"/>
      <c r="IS119" s="253"/>
      <c r="IT119" s="253"/>
      <c r="IU119" s="253"/>
      <c r="IV119" s="253"/>
    </row>
    <row r="120" spans="1:256" ht="17.25">
      <c r="A120" s="250" t="s">
        <v>105</v>
      </c>
      <c r="B120" s="251" t="s">
        <v>285</v>
      </c>
      <c r="C120" s="251"/>
      <c r="D120" s="251"/>
      <c r="E120" s="250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3"/>
      <c r="GF120" s="253"/>
      <c r="GG120" s="253"/>
      <c r="GH120" s="253"/>
      <c r="GI120" s="253"/>
      <c r="GJ120" s="253"/>
      <c r="GK120" s="253"/>
      <c r="GL120" s="253"/>
      <c r="GM120" s="253"/>
      <c r="GN120" s="253"/>
      <c r="GO120" s="253"/>
      <c r="GP120" s="253"/>
      <c r="GQ120" s="253"/>
      <c r="GR120" s="253"/>
      <c r="GS120" s="253"/>
      <c r="GT120" s="253"/>
      <c r="GU120" s="253"/>
      <c r="GV120" s="253"/>
      <c r="GW120" s="253"/>
      <c r="GX120" s="253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253"/>
      <c r="HZ120" s="253"/>
      <c r="IA120" s="253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  <c r="IO120" s="253"/>
      <c r="IP120" s="253"/>
      <c r="IQ120" s="253"/>
      <c r="IR120" s="253"/>
      <c r="IS120" s="253"/>
      <c r="IT120" s="253"/>
      <c r="IU120" s="253"/>
      <c r="IV120" s="253"/>
    </row>
    <row r="121" spans="1:256" ht="17.25">
      <c r="A121" s="255" t="s">
        <v>343</v>
      </c>
      <c r="B121" s="250" t="s">
        <v>105</v>
      </c>
      <c r="C121" s="250"/>
      <c r="D121" s="250"/>
      <c r="E121" s="255" t="s">
        <v>344</v>
      </c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253"/>
      <c r="GB121" s="253"/>
      <c r="GC121" s="253"/>
      <c r="GD121" s="253"/>
      <c r="GE121" s="253"/>
      <c r="GF121" s="253"/>
      <c r="GG121" s="253"/>
      <c r="GH121" s="253"/>
      <c r="GI121" s="253"/>
      <c r="GJ121" s="253"/>
      <c r="GK121" s="253"/>
      <c r="GL121" s="253"/>
      <c r="GM121" s="253"/>
      <c r="GN121" s="253"/>
      <c r="GO121" s="253"/>
      <c r="GP121" s="253"/>
      <c r="GQ121" s="253"/>
      <c r="GR121" s="253"/>
      <c r="GS121" s="253"/>
      <c r="GT121" s="253"/>
      <c r="GU121" s="253"/>
      <c r="GV121" s="253"/>
      <c r="GW121" s="253"/>
      <c r="GX121" s="253"/>
      <c r="GY121" s="253"/>
      <c r="GZ121" s="253"/>
      <c r="HA121" s="253"/>
      <c r="HB121" s="253"/>
      <c r="HC121" s="253"/>
      <c r="HD121" s="253"/>
      <c r="HE121" s="253"/>
      <c r="HF121" s="253"/>
      <c r="HG121" s="253"/>
      <c r="HH121" s="253"/>
      <c r="HI121" s="253"/>
      <c r="HJ121" s="253"/>
      <c r="HK121" s="253"/>
      <c r="HL121" s="253"/>
      <c r="HM121" s="253"/>
      <c r="HN121" s="253"/>
      <c r="HO121" s="253"/>
      <c r="HP121" s="253"/>
      <c r="HQ121" s="253"/>
      <c r="HR121" s="253"/>
      <c r="HS121" s="253"/>
      <c r="HT121" s="253"/>
      <c r="HU121" s="253"/>
      <c r="HV121" s="253"/>
      <c r="HW121" s="253"/>
      <c r="HX121" s="253"/>
      <c r="HY121" s="253"/>
      <c r="HZ121" s="253"/>
      <c r="IA121" s="253"/>
      <c r="IB121" s="253"/>
      <c r="IC121" s="253"/>
      <c r="ID121" s="253"/>
      <c r="IE121" s="253"/>
      <c r="IF121" s="253"/>
      <c r="IG121" s="253"/>
      <c r="IH121" s="253"/>
      <c r="II121" s="253"/>
      <c r="IJ121" s="253"/>
      <c r="IK121" s="253"/>
      <c r="IL121" s="253"/>
      <c r="IM121" s="253"/>
      <c r="IN121" s="253"/>
      <c r="IO121" s="253"/>
      <c r="IP121" s="253"/>
      <c r="IQ121" s="253"/>
      <c r="IR121" s="253"/>
      <c r="IS121" s="253"/>
      <c r="IT121" s="253"/>
      <c r="IU121" s="253"/>
      <c r="IV121" s="253"/>
    </row>
    <row r="122" spans="1:256" ht="17.25">
      <c r="A122" s="256" t="s">
        <v>242</v>
      </c>
      <c r="B122" s="256" t="s">
        <v>243</v>
      </c>
      <c r="C122" s="256" t="s">
        <v>244</v>
      </c>
      <c r="D122" s="256" t="s">
        <v>245</v>
      </c>
      <c r="E122" s="256" t="s">
        <v>246</v>
      </c>
      <c r="F122" s="261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3"/>
      <c r="GF122" s="253"/>
      <c r="GG122" s="253"/>
      <c r="GH122" s="253"/>
      <c r="GI122" s="253"/>
      <c r="GJ122" s="253"/>
      <c r="GK122" s="253"/>
      <c r="GL122" s="253"/>
      <c r="GM122" s="253"/>
      <c r="GN122" s="253"/>
      <c r="GO122" s="253"/>
      <c r="GP122" s="253"/>
      <c r="GQ122" s="253"/>
      <c r="GR122" s="253"/>
      <c r="GS122" s="253"/>
      <c r="GT122" s="253"/>
      <c r="GU122" s="253"/>
      <c r="GV122" s="253"/>
      <c r="GW122" s="253"/>
      <c r="GX122" s="253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253"/>
      <c r="HZ122" s="253"/>
      <c r="IA122" s="253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ht="17.25">
      <c r="A123" s="259" t="s">
        <v>345</v>
      </c>
      <c r="B123" s="260" t="s">
        <v>106</v>
      </c>
      <c r="C123" s="260" t="s">
        <v>106</v>
      </c>
      <c r="D123" s="260"/>
      <c r="E123" s="260"/>
      <c r="F123" s="261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253"/>
      <c r="GB123" s="253"/>
      <c r="GC123" s="253"/>
      <c r="GD123" s="253"/>
      <c r="GE123" s="253"/>
      <c r="GF123" s="253"/>
      <c r="GG123" s="253"/>
      <c r="GH123" s="253"/>
      <c r="GI123" s="253"/>
      <c r="GJ123" s="253"/>
      <c r="GK123" s="253"/>
      <c r="GL123" s="253"/>
      <c r="GM123" s="253"/>
      <c r="GN123" s="253"/>
      <c r="GO123" s="253"/>
      <c r="GP123" s="253"/>
      <c r="GQ123" s="253"/>
      <c r="GR123" s="253"/>
      <c r="GS123" s="253"/>
      <c r="GT123" s="253"/>
      <c r="GU123" s="253"/>
      <c r="GV123" s="253"/>
      <c r="GW123" s="253"/>
      <c r="GX123" s="253"/>
      <c r="GY123" s="253"/>
      <c r="GZ123" s="253"/>
      <c r="HA123" s="253"/>
      <c r="HB123" s="253"/>
      <c r="HC123" s="253"/>
      <c r="HD123" s="253"/>
      <c r="HE123" s="253"/>
      <c r="HF123" s="253"/>
      <c r="HG123" s="253"/>
      <c r="HH123" s="253"/>
      <c r="HI123" s="253"/>
      <c r="HJ123" s="253"/>
      <c r="HK123" s="253"/>
      <c r="HL123" s="253"/>
      <c r="HM123" s="253"/>
      <c r="HN123" s="253"/>
      <c r="HO123" s="253"/>
      <c r="HP123" s="253"/>
      <c r="HQ123" s="253"/>
      <c r="HR123" s="253"/>
      <c r="HS123" s="253"/>
      <c r="HT123" s="253"/>
      <c r="HU123" s="253"/>
      <c r="HV123" s="253"/>
      <c r="HW123" s="253"/>
      <c r="HX123" s="253"/>
      <c r="HY123" s="253"/>
      <c r="HZ123" s="253"/>
      <c r="IA123" s="253"/>
      <c r="IB123" s="253"/>
      <c r="IC123" s="253"/>
      <c r="ID123" s="253"/>
      <c r="IE123" s="253"/>
      <c r="IF123" s="253"/>
      <c r="IG123" s="253"/>
      <c r="IH123" s="253"/>
      <c r="II123" s="253"/>
      <c r="IJ123" s="253"/>
      <c r="IK123" s="253"/>
      <c r="IL123" s="253"/>
      <c r="IM123" s="253"/>
      <c r="IN123" s="253"/>
      <c r="IO123" s="253"/>
      <c r="IP123" s="253"/>
      <c r="IQ123" s="253"/>
      <c r="IR123" s="253"/>
      <c r="IS123" s="253"/>
      <c r="IT123" s="253"/>
      <c r="IU123" s="253"/>
      <c r="IV123" s="253"/>
    </row>
    <row r="124" spans="1:256" ht="17.25">
      <c r="A124" s="262" t="s">
        <v>346</v>
      </c>
      <c r="B124" s="263">
        <v>7688878.68</v>
      </c>
      <c r="C124" s="263">
        <v>7764749.32</v>
      </c>
      <c r="D124" s="262"/>
      <c r="E124" s="262"/>
      <c r="F124" s="261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253"/>
      <c r="GB124" s="253"/>
      <c r="GC124" s="253"/>
      <c r="GD124" s="253"/>
      <c r="GE124" s="253"/>
      <c r="GF124" s="253"/>
      <c r="GG124" s="253"/>
      <c r="GH124" s="253"/>
      <c r="GI124" s="253"/>
      <c r="GJ124" s="253"/>
      <c r="GK124" s="253"/>
      <c r="GL124" s="253"/>
      <c r="GM124" s="253"/>
      <c r="GN124" s="253"/>
      <c r="GO124" s="253"/>
      <c r="GP124" s="253"/>
      <c r="GQ124" s="253"/>
      <c r="GR124" s="253"/>
      <c r="GS124" s="253"/>
      <c r="GT124" s="253"/>
      <c r="GU124" s="253"/>
      <c r="GV124" s="253"/>
      <c r="GW124" s="253"/>
      <c r="GX124" s="253"/>
      <c r="GY124" s="253"/>
      <c r="GZ124" s="253"/>
      <c r="HA124" s="253"/>
      <c r="HB124" s="253"/>
      <c r="HC124" s="253"/>
      <c r="HD124" s="253"/>
      <c r="HE124" s="253"/>
      <c r="HF124" s="253"/>
      <c r="HG124" s="253"/>
      <c r="HH124" s="253"/>
      <c r="HI124" s="253"/>
      <c r="HJ124" s="253"/>
      <c r="HK124" s="253"/>
      <c r="HL124" s="253"/>
      <c r="HM124" s="253"/>
      <c r="HN124" s="253"/>
      <c r="HO124" s="253"/>
      <c r="HP124" s="253"/>
      <c r="HQ124" s="253"/>
      <c r="HR124" s="253"/>
      <c r="HS124" s="253"/>
      <c r="HT124" s="253"/>
      <c r="HU124" s="253"/>
      <c r="HV124" s="253"/>
      <c r="HW124" s="253"/>
      <c r="HX124" s="253"/>
      <c r="HY124" s="253"/>
      <c r="HZ124" s="253"/>
      <c r="IA124" s="253"/>
      <c r="IB124" s="253"/>
      <c r="IC124" s="253"/>
      <c r="ID124" s="253"/>
      <c r="IE124" s="253"/>
      <c r="IF124" s="253"/>
      <c r="IG124" s="253"/>
      <c r="IH124" s="253"/>
      <c r="II124" s="253"/>
      <c r="IJ124" s="253"/>
      <c r="IK124" s="253"/>
      <c r="IL124" s="253"/>
      <c r="IM124" s="253"/>
      <c r="IN124" s="253"/>
      <c r="IO124" s="253"/>
      <c r="IP124" s="253"/>
      <c r="IQ124" s="253"/>
      <c r="IR124" s="253"/>
      <c r="IS124" s="253"/>
      <c r="IT124" s="253"/>
      <c r="IU124" s="253"/>
      <c r="IV124" s="253"/>
    </row>
    <row r="125" spans="1:256" ht="17.25">
      <c r="A125" s="262" t="s">
        <v>347</v>
      </c>
      <c r="B125" s="270">
        <v>5222024.85</v>
      </c>
      <c r="C125" s="270">
        <v>5003883.23</v>
      </c>
      <c r="D125" s="260"/>
      <c r="E125" s="260"/>
      <c r="F125" s="261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253"/>
      <c r="GB125" s="253"/>
      <c r="GC125" s="253"/>
      <c r="GD125" s="253"/>
      <c r="GE125" s="253"/>
      <c r="GF125" s="253"/>
      <c r="GG125" s="253"/>
      <c r="GH125" s="253"/>
      <c r="GI125" s="253"/>
      <c r="GJ125" s="253"/>
      <c r="GK125" s="253"/>
      <c r="GL125" s="253"/>
      <c r="GM125" s="253"/>
      <c r="GN125" s="253"/>
      <c r="GO125" s="253"/>
      <c r="GP125" s="253"/>
      <c r="GQ125" s="253"/>
      <c r="GR125" s="253"/>
      <c r="GS125" s="253"/>
      <c r="GT125" s="253"/>
      <c r="GU125" s="253"/>
      <c r="GV125" s="253"/>
      <c r="GW125" s="253"/>
      <c r="GX125" s="253"/>
      <c r="GY125" s="253"/>
      <c r="GZ125" s="253"/>
      <c r="HA125" s="253"/>
      <c r="HB125" s="253"/>
      <c r="HC125" s="253"/>
      <c r="HD125" s="253"/>
      <c r="HE125" s="253"/>
      <c r="HF125" s="253"/>
      <c r="HG125" s="253"/>
      <c r="HH125" s="253"/>
      <c r="HI125" s="253"/>
      <c r="HJ125" s="253"/>
      <c r="HK125" s="253"/>
      <c r="HL125" s="253"/>
      <c r="HM125" s="253"/>
      <c r="HN125" s="253"/>
      <c r="HO125" s="253"/>
      <c r="HP125" s="253"/>
      <c r="HQ125" s="253"/>
      <c r="HR125" s="253"/>
      <c r="HS125" s="253"/>
      <c r="HT125" s="253"/>
      <c r="HU125" s="253"/>
      <c r="HV125" s="253"/>
      <c r="HW125" s="253"/>
      <c r="HX125" s="253"/>
      <c r="HY125" s="253"/>
      <c r="HZ125" s="253"/>
      <c r="IA125" s="253"/>
      <c r="IB125" s="253"/>
      <c r="IC125" s="253"/>
      <c r="ID125" s="253"/>
      <c r="IE125" s="253"/>
      <c r="IF125" s="253"/>
      <c r="IG125" s="253"/>
      <c r="IH125" s="253"/>
      <c r="II125" s="253"/>
      <c r="IJ125" s="253"/>
      <c r="IK125" s="253"/>
      <c r="IL125" s="253"/>
      <c r="IM125" s="253"/>
      <c r="IN125" s="253"/>
      <c r="IO125" s="253"/>
      <c r="IP125" s="253"/>
      <c r="IQ125" s="253"/>
      <c r="IR125" s="253"/>
      <c r="IS125" s="253"/>
      <c r="IT125" s="253"/>
      <c r="IU125" s="253"/>
      <c r="IV125" s="253"/>
    </row>
    <row r="126" spans="1:256" ht="17.25">
      <c r="A126" s="262" t="s">
        <v>348</v>
      </c>
      <c r="B126" s="270">
        <v>38585.8</v>
      </c>
      <c r="C126" s="270">
        <v>44864.6</v>
      </c>
      <c r="D126" s="260"/>
      <c r="E126" s="260"/>
      <c r="F126" s="261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253"/>
      <c r="GB126" s="253"/>
      <c r="GC126" s="253"/>
      <c r="GD126" s="253"/>
      <c r="GE126" s="253"/>
      <c r="GF126" s="253"/>
      <c r="GG126" s="253"/>
      <c r="GH126" s="253"/>
      <c r="GI126" s="253"/>
      <c r="GJ126" s="253"/>
      <c r="GK126" s="253"/>
      <c r="GL126" s="253"/>
      <c r="GM126" s="253"/>
      <c r="GN126" s="253"/>
      <c r="GO126" s="253"/>
      <c r="GP126" s="253"/>
      <c r="GQ126" s="253"/>
      <c r="GR126" s="253"/>
      <c r="GS126" s="253"/>
      <c r="GT126" s="253"/>
      <c r="GU126" s="253"/>
      <c r="GV126" s="253"/>
      <c r="GW126" s="253"/>
      <c r="GX126" s="253"/>
      <c r="GY126" s="253"/>
      <c r="GZ126" s="253"/>
      <c r="HA126" s="253"/>
      <c r="HB126" s="253"/>
      <c r="HC126" s="253"/>
      <c r="HD126" s="253"/>
      <c r="HE126" s="253"/>
      <c r="HF126" s="253"/>
      <c r="HG126" s="253"/>
      <c r="HH126" s="253"/>
      <c r="HI126" s="253"/>
      <c r="HJ126" s="253"/>
      <c r="HK126" s="253"/>
      <c r="HL126" s="253"/>
      <c r="HM126" s="253"/>
      <c r="HN126" s="253"/>
      <c r="HO126" s="253"/>
      <c r="HP126" s="253"/>
      <c r="HQ126" s="253"/>
      <c r="HR126" s="253"/>
      <c r="HS126" s="253"/>
      <c r="HT126" s="253"/>
      <c r="HU126" s="253"/>
      <c r="HV126" s="253"/>
      <c r="HW126" s="253"/>
      <c r="HX126" s="253"/>
      <c r="HY126" s="253"/>
      <c r="HZ126" s="253"/>
      <c r="IA126" s="253"/>
      <c r="IB126" s="253"/>
      <c r="IC126" s="253"/>
      <c r="ID126" s="253"/>
      <c r="IE126" s="253"/>
      <c r="IF126" s="253"/>
      <c r="IG126" s="253"/>
      <c r="IH126" s="253"/>
      <c r="II126" s="253"/>
      <c r="IJ126" s="253"/>
      <c r="IK126" s="253"/>
      <c r="IL126" s="253"/>
      <c r="IM126" s="253"/>
      <c r="IN126" s="253"/>
      <c r="IO126" s="253"/>
      <c r="IP126" s="253"/>
      <c r="IQ126" s="253"/>
      <c r="IR126" s="253"/>
      <c r="IS126" s="253"/>
      <c r="IT126" s="253"/>
      <c r="IU126" s="253"/>
      <c r="IV126" s="253"/>
    </row>
    <row r="127" spans="1:256" ht="17.25">
      <c r="A127" s="262" t="s">
        <v>349</v>
      </c>
      <c r="B127" s="270">
        <v>0</v>
      </c>
      <c r="C127" s="270">
        <v>0</v>
      </c>
      <c r="D127" s="260"/>
      <c r="E127" s="260"/>
      <c r="F127" s="261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253"/>
      <c r="GB127" s="253"/>
      <c r="GC127" s="253"/>
      <c r="GD127" s="253"/>
      <c r="GE127" s="253"/>
      <c r="GF127" s="253"/>
      <c r="GG127" s="253"/>
      <c r="GH127" s="253"/>
      <c r="GI127" s="253"/>
      <c r="GJ127" s="253"/>
      <c r="GK127" s="253"/>
      <c r="GL127" s="253"/>
      <c r="GM127" s="253"/>
      <c r="GN127" s="253"/>
      <c r="GO127" s="253"/>
      <c r="GP127" s="253"/>
      <c r="GQ127" s="253"/>
      <c r="GR127" s="253"/>
      <c r="GS127" s="253"/>
      <c r="GT127" s="253"/>
      <c r="GU127" s="253"/>
      <c r="GV127" s="253"/>
      <c r="GW127" s="253"/>
      <c r="GX127" s="253"/>
      <c r="GY127" s="253"/>
      <c r="GZ127" s="253"/>
      <c r="HA127" s="253"/>
      <c r="HB127" s="253"/>
      <c r="HC127" s="253"/>
      <c r="HD127" s="253"/>
      <c r="HE127" s="253"/>
      <c r="HF127" s="253"/>
      <c r="HG127" s="253"/>
      <c r="HH127" s="253"/>
      <c r="HI127" s="253"/>
      <c r="HJ127" s="253"/>
      <c r="HK127" s="253"/>
      <c r="HL127" s="253"/>
      <c r="HM127" s="253"/>
      <c r="HN127" s="253"/>
      <c r="HO127" s="253"/>
      <c r="HP127" s="253"/>
      <c r="HQ127" s="253"/>
      <c r="HR127" s="253"/>
      <c r="HS127" s="253"/>
      <c r="HT127" s="253"/>
      <c r="HU127" s="253"/>
      <c r="HV127" s="253"/>
      <c r="HW127" s="253"/>
      <c r="HX127" s="253"/>
      <c r="HY127" s="253"/>
      <c r="HZ127" s="253"/>
      <c r="IA127" s="253"/>
      <c r="IB127" s="253"/>
      <c r="IC127" s="253"/>
      <c r="ID127" s="253"/>
      <c r="IE127" s="253"/>
      <c r="IF127" s="253"/>
      <c r="IG127" s="253"/>
      <c r="IH127" s="253"/>
      <c r="II127" s="253"/>
      <c r="IJ127" s="253"/>
      <c r="IK127" s="253"/>
      <c r="IL127" s="253"/>
      <c r="IM127" s="253"/>
      <c r="IN127" s="253"/>
      <c r="IO127" s="253"/>
      <c r="IP127" s="253"/>
      <c r="IQ127" s="253"/>
      <c r="IR127" s="253"/>
      <c r="IS127" s="253"/>
      <c r="IT127" s="253"/>
      <c r="IU127" s="253"/>
      <c r="IV127" s="253"/>
    </row>
    <row r="128" spans="1:256" ht="17.25">
      <c r="A128" s="262" t="s">
        <v>350</v>
      </c>
      <c r="B128" s="270">
        <v>0</v>
      </c>
      <c r="C128" s="270">
        <v>0</v>
      </c>
      <c r="D128" s="260"/>
      <c r="E128" s="260"/>
      <c r="F128" s="261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253"/>
      <c r="GB128" s="253"/>
      <c r="GC128" s="253"/>
      <c r="GD128" s="253"/>
      <c r="GE128" s="253"/>
      <c r="GF128" s="253"/>
      <c r="GG128" s="253"/>
      <c r="GH128" s="253"/>
      <c r="GI128" s="253"/>
      <c r="GJ128" s="253"/>
      <c r="GK128" s="253"/>
      <c r="GL128" s="253"/>
      <c r="GM128" s="253"/>
      <c r="GN128" s="253"/>
      <c r="GO128" s="253"/>
      <c r="GP128" s="253"/>
      <c r="GQ128" s="253"/>
      <c r="GR128" s="253"/>
      <c r="GS128" s="253"/>
      <c r="GT128" s="253"/>
      <c r="GU128" s="253"/>
      <c r="GV128" s="253"/>
      <c r="GW128" s="253"/>
      <c r="GX128" s="253"/>
      <c r="GY128" s="253"/>
      <c r="GZ128" s="253"/>
      <c r="HA128" s="253"/>
      <c r="HB128" s="253"/>
      <c r="HC128" s="253"/>
      <c r="HD128" s="253"/>
      <c r="HE128" s="253"/>
      <c r="HF128" s="253"/>
      <c r="HG128" s="253"/>
      <c r="HH128" s="253"/>
      <c r="HI128" s="253"/>
      <c r="HJ128" s="253"/>
      <c r="HK128" s="253"/>
      <c r="HL128" s="253"/>
      <c r="HM128" s="253"/>
      <c r="HN128" s="253"/>
      <c r="HO128" s="253"/>
      <c r="HP128" s="253"/>
      <c r="HQ128" s="253"/>
      <c r="HR128" s="253"/>
      <c r="HS128" s="253"/>
      <c r="HT128" s="253"/>
      <c r="HU128" s="253"/>
      <c r="HV128" s="253"/>
      <c r="HW128" s="253"/>
      <c r="HX128" s="253"/>
      <c r="HY128" s="253"/>
      <c r="HZ128" s="253"/>
      <c r="IA128" s="253"/>
      <c r="IB128" s="253"/>
      <c r="IC128" s="253"/>
      <c r="ID128" s="253"/>
      <c r="IE128" s="253"/>
      <c r="IF128" s="253"/>
      <c r="IG128" s="253"/>
      <c r="IH128" s="253"/>
      <c r="II128" s="253"/>
      <c r="IJ128" s="253"/>
      <c r="IK128" s="253"/>
      <c r="IL128" s="253"/>
      <c r="IM128" s="253"/>
      <c r="IN128" s="253"/>
      <c r="IO128" s="253"/>
      <c r="IP128" s="253"/>
      <c r="IQ128" s="253"/>
      <c r="IR128" s="253"/>
      <c r="IS128" s="253"/>
      <c r="IT128" s="253"/>
      <c r="IU128" s="253"/>
      <c r="IV128" s="253"/>
    </row>
    <row r="129" spans="1:256" ht="17.25">
      <c r="A129" s="262" t="s">
        <v>351</v>
      </c>
      <c r="B129" s="270">
        <v>0</v>
      </c>
      <c r="C129" s="270">
        <v>0</v>
      </c>
      <c r="D129" s="260"/>
      <c r="E129" s="260"/>
      <c r="F129" s="261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253"/>
      <c r="GB129" s="253"/>
      <c r="GC129" s="253"/>
      <c r="GD129" s="253"/>
      <c r="GE129" s="253"/>
      <c r="GF129" s="253"/>
      <c r="GG129" s="253"/>
      <c r="GH129" s="253"/>
      <c r="GI129" s="253"/>
      <c r="GJ129" s="253"/>
      <c r="GK129" s="253"/>
      <c r="GL129" s="253"/>
      <c r="GM129" s="253"/>
      <c r="GN129" s="253"/>
      <c r="GO129" s="253"/>
      <c r="GP129" s="253"/>
      <c r="GQ129" s="253"/>
      <c r="GR129" s="253"/>
      <c r="GS129" s="253"/>
      <c r="GT129" s="253"/>
      <c r="GU129" s="253"/>
      <c r="GV129" s="253"/>
      <c r="GW129" s="253"/>
      <c r="GX129" s="253"/>
      <c r="GY129" s="253"/>
      <c r="GZ129" s="253"/>
      <c r="HA129" s="253"/>
      <c r="HB129" s="253"/>
      <c r="HC129" s="253"/>
      <c r="HD129" s="253"/>
      <c r="HE129" s="253"/>
      <c r="HF129" s="253"/>
      <c r="HG129" s="253"/>
      <c r="HH129" s="253"/>
      <c r="HI129" s="253"/>
      <c r="HJ129" s="253"/>
      <c r="HK129" s="253"/>
      <c r="HL129" s="253"/>
      <c r="HM129" s="253"/>
      <c r="HN129" s="253"/>
      <c r="HO129" s="253"/>
      <c r="HP129" s="253"/>
      <c r="HQ129" s="253"/>
      <c r="HR129" s="253"/>
      <c r="HS129" s="253"/>
      <c r="HT129" s="253"/>
      <c r="HU129" s="253"/>
      <c r="HV129" s="253"/>
      <c r="HW129" s="253"/>
      <c r="HX129" s="253"/>
      <c r="HY129" s="253"/>
      <c r="HZ129" s="253"/>
      <c r="IA129" s="253"/>
      <c r="IB129" s="253"/>
      <c r="IC129" s="253"/>
      <c r="ID129" s="253"/>
      <c r="IE129" s="253"/>
      <c r="IF129" s="253"/>
      <c r="IG129" s="253"/>
      <c r="IH129" s="253"/>
      <c r="II129" s="253"/>
      <c r="IJ129" s="253"/>
      <c r="IK129" s="253"/>
      <c r="IL129" s="253"/>
      <c r="IM129" s="253"/>
      <c r="IN129" s="253"/>
      <c r="IO129" s="253"/>
      <c r="IP129" s="253"/>
      <c r="IQ129" s="253"/>
      <c r="IR129" s="253"/>
      <c r="IS129" s="253"/>
      <c r="IT129" s="253"/>
      <c r="IU129" s="253"/>
      <c r="IV129" s="253"/>
    </row>
    <row r="130" spans="1:256" ht="17.25">
      <c r="A130" s="262" t="s">
        <v>352</v>
      </c>
      <c r="B130" s="270">
        <v>310</v>
      </c>
      <c r="C130" s="270">
        <v>20</v>
      </c>
      <c r="D130" s="260"/>
      <c r="E130" s="260"/>
      <c r="F130" s="261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253"/>
      <c r="GB130" s="253"/>
      <c r="GC130" s="253"/>
      <c r="GD130" s="253"/>
      <c r="GE130" s="253"/>
      <c r="GF130" s="253"/>
      <c r="GG130" s="253"/>
      <c r="GH130" s="253"/>
      <c r="GI130" s="253"/>
      <c r="GJ130" s="253"/>
      <c r="GK130" s="253"/>
      <c r="GL130" s="253"/>
      <c r="GM130" s="253"/>
      <c r="GN130" s="253"/>
      <c r="GO130" s="253"/>
      <c r="GP130" s="253"/>
      <c r="GQ130" s="253"/>
      <c r="GR130" s="253"/>
      <c r="GS130" s="253"/>
      <c r="GT130" s="253"/>
      <c r="GU130" s="253"/>
      <c r="GV130" s="253"/>
      <c r="GW130" s="253"/>
      <c r="GX130" s="253"/>
      <c r="GY130" s="253"/>
      <c r="GZ130" s="253"/>
      <c r="HA130" s="253"/>
      <c r="HB130" s="253"/>
      <c r="HC130" s="253"/>
      <c r="HD130" s="253"/>
      <c r="HE130" s="253"/>
      <c r="HF130" s="253"/>
      <c r="HG130" s="253"/>
      <c r="HH130" s="253"/>
      <c r="HI130" s="253"/>
      <c r="HJ130" s="253"/>
      <c r="HK130" s="253"/>
      <c r="HL130" s="253"/>
      <c r="HM130" s="253"/>
      <c r="HN130" s="253"/>
      <c r="HO130" s="253"/>
      <c r="HP130" s="253"/>
      <c r="HQ130" s="253"/>
      <c r="HR130" s="253"/>
      <c r="HS130" s="253"/>
      <c r="HT130" s="253"/>
      <c r="HU130" s="253"/>
      <c r="HV130" s="253"/>
      <c r="HW130" s="253"/>
      <c r="HX130" s="253"/>
      <c r="HY130" s="253"/>
      <c r="HZ130" s="253"/>
      <c r="IA130" s="253"/>
      <c r="IB130" s="253"/>
      <c r="IC130" s="253"/>
      <c r="ID130" s="253"/>
      <c r="IE130" s="253"/>
      <c r="IF130" s="253"/>
      <c r="IG130" s="253"/>
      <c r="IH130" s="253"/>
      <c r="II130" s="253"/>
      <c r="IJ130" s="253"/>
      <c r="IK130" s="253"/>
      <c r="IL130" s="253"/>
      <c r="IM130" s="253"/>
      <c r="IN130" s="253"/>
      <c r="IO130" s="253"/>
      <c r="IP130" s="253"/>
      <c r="IQ130" s="253"/>
      <c r="IR130" s="253"/>
      <c r="IS130" s="253"/>
      <c r="IT130" s="253"/>
      <c r="IU130" s="253"/>
      <c r="IV130" s="253"/>
    </row>
    <row r="131" spans="1:256" ht="17.25">
      <c r="A131" s="262" t="s">
        <v>353</v>
      </c>
      <c r="B131" s="270">
        <v>27792529</v>
      </c>
      <c r="C131" s="270">
        <v>27058577.5</v>
      </c>
      <c r="D131" s="260"/>
      <c r="E131" s="260"/>
      <c r="F131" s="261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253"/>
      <c r="GD131" s="253"/>
      <c r="GE131" s="253"/>
      <c r="GF131" s="253"/>
      <c r="GG131" s="253"/>
      <c r="GH131" s="253"/>
      <c r="GI131" s="253"/>
      <c r="GJ131" s="253"/>
      <c r="GK131" s="253"/>
      <c r="GL131" s="253"/>
      <c r="GM131" s="253"/>
      <c r="GN131" s="253"/>
      <c r="GO131" s="253"/>
      <c r="GP131" s="253"/>
      <c r="GQ131" s="253"/>
      <c r="GR131" s="253"/>
      <c r="GS131" s="253"/>
      <c r="GT131" s="253"/>
      <c r="GU131" s="253"/>
      <c r="GV131" s="253"/>
      <c r="GW131" s="253"/>
      <c r="GX131" s="253"/>
      <c r="GY131" s="253"/>
      <c r="GZ131" s="253"/>
      <c r="HA131" s="253"/>
      <c r="HB131" s="253"/>
      <c r="HC131" s="253"/>
      <c r="HD131" s="253"/>
      <c r="HE131" s="253"/>
      <c r="HF131" s="253"/>
      <c r="HG131" s="253"/>
      <c r="HH131" s="253"/>
      <c r="HI131" s="253"/>
      <c r="HJ131" s="253"/>
      <c r="HK131" s="253"/>
      <c r="HL131" s="253"/>
      <c r="HM131" s="253"/>
      <c r="HN131" s="253"/>
      <c r="HO131" s="253"/>
      <c r="HP131" s="253"/>
      <c r="HQ131" s="253"/>
      <c r="HR131" s="253"/>
      <c r="HS131" s="253"/>
      <c r="HT131" s="253"/>
      <c r="HU131" s="253"/>
      <c r="HV131" s="253"/>
      <c r="HW131" s="253"/>
      <c r="HX131" s="253"/>
      <c r="HY131" s="253"/>
      <c r="HZ131" s="253"/>
      <c r="IA131" s="253"/>
      <c r="IB131" s="253"/>
      <c r="IC131" s="253"/>
      <c r="ID131" s="253"/>
      <c r="IE131" s="253"/>
      <c r="IF131" s="253"/>
      <c r="IG131" s="253"/>
      <c r="IH131" s="253"/>
      <c r="II131" s="253"/>
      <c r="IJ131" s="253"/>
      <c r="IK131" s="253"/>
      <c r="IL131" s="253"/>
      <c r="IM131" s="253"/>
      <c r="IN131" s="253"/>
      <c r="IO131" s="253"/>
      <c r="IP131" s="253"/>
      <c r="IQ131" s="253"/>
      <c r="IR131" s="253"/>
      <c r="IS131" s="253"/>
      <c r="IT131" s="253"/>
      <c r="IU131" s="253"/>
      <c r="IV131" s="253"/>
    </row>
    <row r="132" spans="1:256" ht="17.25">
      <c r="A132" s="262" t="s">
        <v>354</v>
      </c>
      <c r="B132" s="270">
        <v>2196482.75</v>
      </c>
      <c r="C132" s="270">
        <v>2317031.83</v>
      </c>
      <c r="D132" s="260"/>
      <c r="E132" s="260"/>
      <c r="F132" s="261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253"/>
      <c r="GD132" s="253"/>
      <c r="GE132" s="253"/>
      <c r="GF132" s="253"/>
      <c r="GG132" s="253"/>
      <c r="GH132" s="253"/>
      <c r="GI132" s="253"/>
      <c r="GJ132" s="253"/>
      <c r="GK132" s="253"/>
      <c r="GL132" s="253"/>
      <c r="GM132" s="253"/>
      <c r="GN132" s="253"/>
      <c r="GO132" s="253"/>
      <c r="GP132" s="253"/>
      <c r="GQ132" s="253"/>
      <c r="GR132" s="253"/>
      <c r="GS132" s="253"/>
      <c r="GT132" s="253"/>
      <c r="GU132" s="253"/>
      <c r="GV132" s="253"/>
      <c r="GW132" s="253"/>
      <c r="GX132" s="253"/>
      <c r="GY132" s="253"/>
      <c r="GZ132" s="253"/>
      <c r="HA132" s="253"/>
      <c r="HB132" s="253"/>
      <c r="HC132" s="253"/>
      <c r="HD132" s="253"/>
      <c r="HE132" s="253"/>
      <c r="HF132" s="253"/>
      <c r="HG132" s="253"/>
      <c r="HH132" s="253"/>
      <c r="HI132" s="253"/>
      <c r="HJ132" s="253"/>
      <c r="HK132" s="253"/>
      <c r="HL132" s="253"/>
      <c r="HM132" s="253"/>
      <c r="HN132" s="253"/>
      <c r="HO132" s="253"/>
      <c r="HP132" s="253"/>
      <c r="HQ132" s="253"/>
      <c r="HR132" s="253"/>
      <c r="HS132" s="253"/>
      <c r="HT132" s="253"/>
      <c r="HU132" s="253"/>
      <c r="HV132" s="253"/>
      <c r="HW132" s="253"/>
      <c r="HX132" s="253"/>
      <c r="HY132" s="253"/>
      <c r="HZ132" s="253"/>
      <c r="IA132" s="253"/>
      <c r="IB132" s="253"/>
      <c r="IC132" s="253"/>
      <c r="ID132" s="253"/>
      <c r="IE132" s="253"/>
      <c r="IF132" s="253"/>
      <c r="IG132" s="253"/>
      <c r="IH132" s="253"/>
      <c r="II132" s="253"/>
      <c r="IJ132" s="253"/>
      <c r="IK132" s="253"/>
      <c r="IL132" s="253"/>
      <c r="IM132" s="253"/>
      <c r="IN132" s="253"/>
      <c r="IO132" s="253"/>
      <c r="IP132" s="253"/>
      <c r="IQ132" s="253"/>
      <c r="IR132" s="253"/>
      <c r="IS132" s="253"/>
      <c r="IT132" s="253"/>
      <c r="IU132" s="253"/>
      <c r="IV132" s="253"/>
    </row>
    <row r="133" spans="1:256" ht="17.25">
      <c r="A133" s="262" t="s">
        <v>355</v>
      </c>
      <c r="B133" s="270">
        <v>2291066.01</v>
      </c>
      <c r="C133" s="270">
        <v>2166073.09</v>
      </c>
      <c r="D133" s="260"/>
      <c r="E133" s="260"/>
      <c r="F133" s="261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253"/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53"/>
      <c r="FY133" s="253"/>
      <c r="FZ133" s="253"/>
      <c r="GA133" s="253"/>
      <c r="GB133" s="253"/>
      <c r="GC133" s="253"/>
      <c r="GD133" s="253"/>
      <c r="GE133" s="253"/>
      <c r="GF133" s="253"/>
      <c r="GG133" s="253"/>
      <c r="GH133" s="253"/>
      <c r="GI133" s="253"/>
      <c r="GJ133" s="253"/>
      <c r="GK133" s="253"/>
      <c r="GL133" s="253"/>
      <c r="GM133" s="253"/>
      <c r="GN133" s="253"/>
      <c r="GO133" s="253"/>
      <c r="GP133" s="253"/>
      <c r="GQ133" s="253"/>
      <c r="GR133" s="253"/>
      <c r="GS133" s="253"/>
      <c r="GT133" s="253"/>
      <c r="GU133" s="253"/>
      <c r="GV133" s="253"/>
      <c r="GW133" s="253"/>
      <c r="GX133" s="253"/>
      <c r="GY133" s="253"/>
      <c r="GZ133" s="253"/>
      <c r="HA133" s="253"/>
      <c r="HB133" s="253"/>
      <c r="HC133" s="253"/>
      <c r="HD133" s="253"/>
      <c r="HE133" s="253"/>
      <c r="HF133" s="253"/>
      <c r="HG133" s="253"/>
      <c r="HH133" s="253"/>
      <c r="HI133" s="253"/>
      <c r="HJ133" s="253"/>
      <c r="HK133" s="253"/>
      <c r="HL133" s="253"/>
      <c r="HM133" s="253"/>
      <c r="HN133" s="253"/>
      <c r="HO133" s="253"/>
      <c r="HP133" s="253"/>
      <c r="HQ133" s="253"/>
      <c r="HR133" s="253"/>
      <c r="HS133" s="253"/>
      <c r="HT133" s="253"/>
      <c r="HU133" s="253"/>
      <c r="HV133" s="253"/>
      <c r="HW133" s="253"/>
      <c r="HX133" s="253"/>
      <c r="HY133" s="253"/>
      <c r="HZ133" s="253"/>
      <c r="IA133" s="253"/>
      <c r="IB133" s="253"/>
      <c r="IC133" s="253"/>
      <c r="ID133" s="253"/>
      <c r="IE133" s="253"/>
      <c r="IF133" s="253"/>
      <c r="IG133" s="253"/>
      <c r="IH133" s="253"/>
      <c r="II133" s="253"/>
      <c r="IJ133" s="253"/>
      <c r="IK133" s="253"/>
      <c r="IL133" s="253"/>
      <c r="IM133" s="253"/>
      <c r="IN133" s="253"/>
      <c r="IO133" s="253"/>
      <c r="IP133" s="253"/>
      <c r="IQ133" s="253"/>
      <c r="IR133" s="253"/>
      <c r="IS133" s="253"/>
      <c r="IT133" s="253"/>
      <c r="IU133" s="253"/>
      <c r="IV133" s="253"/>
    </row>
    <row r="134" spans="1:256" ht="17.25">
      <c r="A134" s="262" t="s">
        <v>356</v>
      </c>
      <c r="B134" s="270">
        <v>1397</v>
      </c>
      <c r="C134" s="270">
        <v>1551</v>
      </c>
      <c r="D134" s="260"/>
      <c r="E134" s="260"/>
      <c r="F134" s="261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  <c r="DO134" s="253"/>
      <c r="DP134" s="253"/>
      <c r="DQ134" s="253"/>
      <c r="DR134" s="253"/>
      <c r="DS134" s="253"/>
      <c r="DT134" s="253"/>
      <c r="DU134" s="253"/>
      <c r="DV134" s="253"/>
      <c r="DW134" s="253"/>
      <c r="DX134" s="253"/>
      <c r="DY134" s="253"/>
      <c r="DZ134" s="253"/>
      <c r="EA134" s="253"/>
      <c r="EB134" s="253"/>
      <c r="EC134" s="253"/>
      <c r="ED134" s="253"/>
      <c r="EE134" s="253"/>
      <c r="EF134" s="253"/>
      <c r="EG134" s="253"/>
      <c r="EH134" s="253"/>
      <c r="EI134" s="253"/>
      <c r="EJ134" s="253"/>
      <c r="EK134" s="253"/>
      <c r="EL134" s="253"/>
      <c r="EM134" s="253"/>
      <c r="EN134" s="253"/>
      <c r="EO134" s="253"/>
      <c r="EP134" s="253"/>
      <c r="EQ134" s="253"/>
      <c r="ER134" s="253"/>
      <c r="ES134" s="253"/>
      <c r="ET134" s="253"/>
      <c r="EU134" s="253"/>
      <c r="EV134" s="253"/>
      <c r="EW134" s="253"/>
      <c r="EX134" s="253"/>
      <c r="EY134" s="253"/>
      <c r="EZ134" s="253"/>
      <c r="FA134" s="253"/>
      <c r="FB134" s="253"/>
      <c r="FC134" s="253"/>
      <c r="FD134" s="253"/>
      <c r="FE134" s="253"/>
      <c r="FF134" s="253"/>
      <c r="FG134" s="253"/>
      <c r="FH134" s="253"/>
      <c r="FI134" s="253"/>
      <c r="FJ134" s="253"/>
      <c r="FK134" s="253"/>
      <c r="FL134" s="253"/>
      <c r="FM134" s="253"/>
      <c r="FN134" s="253"/>
      <c r="FO134" s="253"/>
      <c r="FP134" s="253"/>
      <c r="FQ134" s="253"/>
      <c r="FR134" s="253"/>
      <c r="FS134" s="253"/>
      <c r="FT134" s="253"/>
      <c r="FU134" s="253"/>
      <c r="FV134" s="253"/>
      <c r="FW134" s="253"/>
      <c r="FX134" s="253"/>
      <c r="FY134" s="253"/>
      <c r="FZ134" s="253"/>
      <c r="GA134" s="253"/>
      <c r="GB134" s="253"/>
      <c r="GC134" s="253"/>
      <c r="GD134" s="253"/>
      <c r="GE134" s="253"/>
      <c r="GF134" s="253"/>
      <c r="GG134" s="253"/>
      <c r="GH134" s="253"/>
      <c r="GI134" s="253"/>
      <c r="GJ134" s="253"/>
      <c r="GK134" s="253"/>
      <c r="GL134" s="253"/>
      <c r="GM134" s="253"/>
      <c r="GN134" s="253"/>
      <c r="GO134" s="253"/>
      <c r="GP134" s="253"/>
      <c r="GQ134" s="253"/>
      <c r="GR134" s="253"/>
      <c r="GS134" s="253"/>
      <c r="GT134" s="253"/>
      <c r="GU134" s="253"/>
      <c r="GV134" s="253"/>
      <c r="GW134" s="253"/>
      <c r="GX134" s="253"/>
      <c r="GY134" s="253"/>
      <c r="GZ134" s="253"/>
      <c r="HA134" s="253"/>
      <c r="HB134" s="253"/>
      <c r="HC134" s="253"/>
      <c r="HD134" s="253"/>
      <c r="HE134" s="253"/>
      <c r="HF134" s="253"/>
      <c r="HG134" s="253"/>
      <c r="HH134" s="253"/>
      <c r="HI134" s="253"/>
      <c r="HJ134" s="253"/>
      <c r="HK134" s="253"/>
      <c r="HL134" s="253"/>
      <c r="HM134" s="253"/>
      <c r="HN134" s="253"/>
      <c r="HO134" s="253"/>
      <c r="HP134" s="253"/>
      <c r="HQ134" s="253"/>
      <c r="HR134" s="253"/>
      <c r="HS134" s="253"/>
      <c r="HT134" s="253"/>
      <c r="HU134" s="253"/>
      <c r="HV134" s="253"/>
      <c r="HW134" s="253"/>
      <c r="HX134" s="253"/>
      <c r="HY134" s="253"/>
      <c r="HZ134" s="253"/>
      <c r="IA134" s="253"/>
      <c r="IB134" s="253"/>
      <c r="IC134" s="253"/>
      <c r="ID134" s="253"/>
      <c r="IE134" s="253"/>
      <c r="IF134" s="253"/>
      <c r="IG134" s="253"/>
      <c r="IH134" s="253"/>
      <c r="II134" s="253"/>
      <c r="IJ134" s="253"/>
      <c r="IK134" s="253"/>
      <c r="IL134" s="253"/>
      <c r="IM134" s="253"/>
      <c r="IN134" s="253"/>
      <c r="IO134" s="253"/>
      <c r="IP134" s="253"/>
      <c r="IQ134" s="253"/>
      <c r="IR134" s="253"/>
      <c r="IS134" s="253"/>
      <c r="IT134" s="253"/>
      <c r="IU134" s="253"/>
      <c r="IV134" s="253"/>
    </row>
    <row r="135" spans="1:256" ht="17.25">
      <c r="A135" s="264" t="s">
        <v>221</v>
      </c>
      <c r="B135" s="260">
        <f>SUM(B124:B134)</f>
        <v>45231274.089999996</v>
      </c>
      <c r="C135" s="260">
        <f>SUM(C124:C134)</f>
        <v>44356750.56999999</v>
      </c>
      <c r="D135" s="260">
        <f>C135-B135</f>
        <v>-874523.5200000033</v>
      </c>
      <c r="E135" s="265">
        <f>D135/B135</f>
        <v>-0.01933448786474375</v>
      </c>
      <c r="F135" s="261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3"/>
      <c r="DK135" s="253"/>
      <c r="DL135" s="253"/>
      <c r="DM135" s="253"/>
      <c r="DN135" s="253"/>
      <c r="DO135" s="253"/>
      <c r="DP135" s="253"/>
      <c r="DQ135" s="253"/>
      <c r="DR135" s="253"/>
      <c r="DS135" s="253"/>
      <c r="DT135" s="253"/>
      <c r="DU135" s="253"/>
      <c r="DV135" s="253"/>
      <c r="DW135" s="253"/>
      <c r="DX135" s="253"/>
      <c r="DY135" s="253"/>
      <c r="DZ135" s="253"/>
      <c r="EA135" s="253"/>
      <c r="EB135" s="253"/>
      <c r="EC135" s="253"/>
      <c r="ED135" s="253"/>
      <c r="EE135" s="253"/>
      <c r="EF135" s="253"/>
      <c r="EG135" s="253"/>
      <c r="EH135" s="253"/>
      <c r="EI135" s="253"/>
      <c r="EJ135" s="253"/>
      <c r="EK135" s="253"/>
      <c r="EL135" s="253"/>
      <c r="EM135" s="253"/>
      <c r="EN135" s="253"/>
      <c r="EO135" s="253"/>
      <c r="EP135" s="253"/>
      <c r="EQ135" s="253"/>
      <c r="ER135" s="253"/>
      <c r="ES135" s="253"/>
      <c r="ET135" s="253"/>
      <c r="EU135" s="253"/>
      <c r="EV135" s="253"/>
      <c r="EW135" s="253"/>
      <c r="EX135" s="253"/>
      <c r="EY135" s="253"/>
      <c r="EZ135" s="253"/>
      <c r="FA135" s="253"/>
      <c r="FB135" s="253"/>
      <c r="FC135" s="253"/>
      <c r="FD135" s="253"/>
      <c r="FE135" s="253"/>
      <c r="FF135" s="253"/>
      <c r="FG135" s="253"/>
      <c r="FH135" s="253"/>
      <c r="FI135" s="253"/>
      <c r="FJ135" s="253"/>
      <c r="FK135" s="253"/>
      <c r="FL135" s="253"/>
      <c r="FM135" s="253"/>
      <c r="FN135" s="253"/>
      <c r="FO135" s="253"/>
      <c r="FP135" s="253"/>
      <c r="FQ135" s="253"/>
      <c r="FR135" s="253"/>
      <c r="FS135" s="253"/>
      <c r="FT135" s="253"/>
      <c r="FU135" s="253"/>
      <c r="FV135" s="253"/>
      <c r="FW135" s="253"/>
      <c r="FX135" s="253"/>
      <c r="FY135" s="253"/>
      <c r="FZ135" s="253"/>
      <c r="GA135" s="253"/>
      <c r="GB135" s="253"/>
      <c r="GC135" s="253"/>
      <c r="GD135" s="253"/>
      <c r="GE135" s="253"/>
      <c r="GF135" s="253"/>
      <c r="GG135" s="253"/>
      <c r="GH135" s="253"/>
      <c r="GI135" s="253"/>
      <c r="GJ135" s="253"/>
      <c r="GK135" s="253"/>
      <c r="GL135" s="253"/>
      <c r="GM135" s="253"/>
      <c r="GN135" s="253"/>
      <c r="GO135" s="253"/>
      <c r="GP135" s="253"/>
      <c r="GQ135" s="253"/>
      <c r="GR135" s="253"/>
      <c r="GS135" s="253"/>
      <c r="GT135" s="253"/>
      <c r="GU135" s="253"/>
      <c r="GV135" s="253"/>
      <c r="GW135" s="253"/>
      <c r="GX135" s="253"/>
      <c r="GY135" s="253"/>
      <c r="GZ135" s="253"/>
      <c r="HA135" s="253"/>
      <c r="HB135" s="253"/>
      <c r="HC135" s="253"/>
      <c r="HD135" s="253"/>
      <c r="HE135" s="253"/>
      <c r="HF135" s="253"/>
      <c r="HG135" s="253"/>
      <c r="HH135" s="253"/>
      <c r="HI135" s="253"/>
      <c r="HJ135" s="253"/>
      <c r="HK135" s="253"/>
      <c r="HL135" s="253"/>
      <c r="HM135" s="253"/>
      <c r="HN135" s="253"/>
      <c r="HO135" s="253"/>
      <c r="HP135" s="253"/>
      <c r="HQ135" s="253"/>
      <c r="HR135" s="253"/>
      <c r="HS135" s="253"/>
      <c r="HT135" s="253"/>
      <c r="HU135" s="253"/>
      <c r="HV135" s="253"/>
      <c r="HW135" s="253"/>
      <c r="HX135" s="253"/>
      <c r="HY135" s="253"/>
      <c r="HZ135" s="253"/>
      <c r="IA135" s="253"/>
      <c r="IB135" s="253"/>
      <c r="IC135" s="253"/>
      <c r="ID135" s="253"/>
      <c r="IE135" s="253"/>
      <c r="IF135" s="253"/>
      <c r="IG135" s="253"/>
      <c r="IH135" s="253"/>
      <c r="II135" s="253"/>
      <c r="IJ135" s="253"/>
      <c r="IK135" s="253"/>
      <c r="IL135" s="253"/>
      <c r="IM135" s="253"/>
      <c r="IN135" s="253"/>
      <c r="IO135" s="253"/>
      <c r="IP135" s="253"/>
      <c r="IQ135" s="253"/>
      <c r="IR135" s="253"/>
      <c r="IS135" s="253"/>
      <c r="IT135" s="253"/>
      <c r="IU135" s="253"/>
      <c r="IV135" s="253"/>
    </row>
    <row r="136" spans="1:256" ht="17.25">
      <c r="A136" s="266" t="s">
        <v>357</v>
      </c>
      <c r="B136" s="267"/>
      <c r="C136" s="267"/>
      <c r="D136" s="267"/>
      <c r="E136" s="267"/>
      <c r="F136" s="261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253"/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  <c r="EJ136" s="253"/>
      <c r="EK136" s="253"/>
      <c r="EL136" s="253"/>
      <c r="EM136" s="253"/>
      <c r="EN136" s="253"/>
      <c r="EO136" s="253"/>
      <c r="EP136" s="253"/>
      <c r="EQ136" s="253"/>
      <c r="ER136" s="253"/>
      <c r="ES136" s="253"/>
      <c r="ET136" s="253"/>
      <c r="EU136" s="253"/>
      <c r="EV136" s="253"/>
      <c r="EW136" s="253"/>
      <c r="EX136" s="253"/>
      <c r="EY136" s="253"/>
      <c r="EZ136" s="253"/>
      <c r="FA136" s="253"/>
      <c r="FB136" s="253"/>
      <c r="FC136" s="253"/>
      <c r="FD136" s="253"/>
      <c r="FE136" s="253"/>
      <c r="FF136" s="253"/>
      <c r="FG136" s="253"/>
      <c r="FH136" s="253"/>
      <c r="FI136" s="253"/>
      <c r="FJ136" s="253"/>
      <c r="FK136" s="253"/>
      <c r="FL136" s="253"/>
      <c r="FM136" s="253"/>
      <c r="FN136" s="253"/>
      <c r="FO136" s="253"/>
      <c r="FP136" s="253"/>
      <c r="FQ136" s="253"/>
      <c r="FR136" s="253"/>
      <c r="FS136" s="253"/>
      <c r="FT136" s="253"/>
      <c r="FU136" s="253"/>
      <c r="FV136" s="253"/>
      <c r="FW136" s="253"/>
      <c r="FX136" s="253"/>
      <c r="FY136" s="253"/>
      <c r="FZ136" s="253"/>
      <c r="GA136" s="253"/>
      <c r="GB136" s="253"/>
      <c r="GC136" s="253"/>
      <c r="GD136" s="253"/>
      <c r="GE136" s="253"/>
      <c r="GF136" s="253"/>
      <c r="GG136" s="253"/>
      <c r="GH136" s="253"/>
      <c r="GI136" s="253"/>
      <c r="GJ136" s="253"/>
      <c r="GK136" s="253"/>
      <c r="GL136" s="253"/>
      <c r="GM136" s="253"/>
      <c r="GN136" s="253"/>
      <c r="GO136" s="253"/>
      <c r="GP136" s="253"/>
      <c r="GQ136" s="253"/>
      <c r="GR136" s="253"/>
      <c r="GS136" s="253"/>
      <c r="GT136" s="253"/>
      <c r="GU136" s="253"/>
      <c r="GV136" s="253"/>
      <c r="GW136" s="253"/>
      <c r="GX136" s="253"/>
      <c r="GY136" s="253"/>
      <c r="GZ136" s="253"/>
      <c r="HA136" s="253"/>
      <c r="HB136" s="253"/>
      <c r="HC136" s="253"/>
      <c r="HD136" s="253"/>
      <c r="HE136" s="253"/>
      <c r="HF136" s="253"/>
      <c r="HG136" s="253"/>
      <c r="HH136" s="253"/>
      <c r="HI136" s="253"/>
      <c r="HJ136" s="253"/>
      <c r="HK136" s="253"/>
      <c r="HL136" s="253"/>
      <c r="HM136" s="253"/>
      <c r="HN136" s="253"/>
      <c r="HO136" s="253"/>
      <c r="HP136" s="253"/>
      <c r="HQ136" s="253"/>
      <c r="HR136" s="253"/>
      <c r="HS136" s="253"/>
      <c r="HT136" s="253"/>
      <c r="HU136" s="253"/>
      <c r="HV136" s="253"/>
      <c r="HW136" s="253"/>
      <c r="HX136" s="253"/>
      <c r="HY136" s="253"/>
      <c r="HZ136" s="253"/>
      <c r="IA136" s="253"/>
      <c r="IB136" s="253"/>
      <c r="IC136" s="253"/>
      <c r="ID136" s="253"/>
      <c r="IE136" s="253"/>
      <c r="IF136" s="253"/>
      <c r="IG136" s="253"/>
      <c r="IH136" s="253"/>
      <c r="II136" s="253"/>
      <c r="IJ136" s="253"/>
      <c r="IK136" s="253"/>
      <c r="IL136" s="253"/>
      <c r="IM136" s="253"/>
      <c r="IN136" s="253"/>
      <c r="IO136" s="253"/>
      <c r="IP136" s="253"/>
      <c r="IQ136" s="253"/>
      <c r="IR136" s="253"/>
      <c r="IS136" s="253"/>
      <c r="IT136" s="253"/>
      <c r="IU136" s="253"/>
      <c r="IV136" s="253"/>
    </row>
    <row r="137" spans="1:256" ht="17.25">
      <c r="A137" s="262" t="s">
        <v>358</v>
      </c>
      <c r="B137" s="263">
        <v>3331916.22</v>
      </c>
      <c r="C137" s="263">
        <v>3542286.63</v>
      </c>
      <c r="D137" s="262"/>
      <c r="E137" s="262"/>
      <c r="F137" s="261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253"/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  <c r="EJ137" s="253"/>
      <c r="EK137" s="253"/>
      <c r="EL137" s="253"/>
      <c r="EM137" s="253"/>
      <c r="EN137" s="253"/>
      <c r="EO137" s="253"/>
      <c r="EP137" s="253"/>
      <c r="EQ137" s="253"/>
      <c r="ER137" s="253"/>
      <c r="ES137" s="253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3"/>
      <c r="FF137" s="253"/>
      <c r="FG137" s="253"/>
      <c r="FH137" s="253"/>
      <c r="FI137" s="253"/>
      <c r="FJ137" s="253"/>
      <c r="FK137" s="253"/>
      <c r="FL137" s="253"/>
      <c r="FM137" s="253"/>
      <c r="FN137" s="253"/>
      <c r="FO137" s="253"/>
      <c r="FP137" s="253"/>
      <c r="FQ137" s="253"/>
      <c r="FR137" s="253"/>
      <c r="FS137" s="253"/>
      <c r="FT137" s="253"/>
      <c r="FU137" s="253"/>
      <c r="FV137" s="253"/>
      <c r="FW137" s="253"/>
      <c r="FX137" s="253"/>
      <c r="FY137" s="253"/>
      <c r="FZ137" s="253"/>
      <c r="GA137" s="253"/>
      <c r="GB137" s="253"/>
      <c r="GC137" s="253"/>
      <c r="GD137" s="253"/>
      <c r="GE137" s="253"/>
      <c r="GF137" s="253"/>
      <c r="GG137" s="253"/>
      <c r="GH137" s="253"/>
      <c r="GI137" s="253"/>
      <c r="GJ137" s="253"/>
      <c r="GK137" s="253"/>
      <c r="GL137" s="253"/>
      <c r="GM137" s="253"/>
      <c r="GN137" s="253"/>
      <c r="GO137" s="253"/>
      <c r="GP137" s="253"/>
      <c r="GQ137" s="253"/>
      <c r="GR137" s="253"/>
      <c r="GS137" s="253"/>
      <c r="GT137" s="253"/>
      <c r="GU137" s="253"/>
      <c r="GV137" s="253"/>
      <c r="GW137" s="253"/>
      <c r="GX137" s="253"/>
      <c r="GY137" s="253"/>
      <c r="GZ137" s="253"/>
      <c r="HA137" s="253"/>
      <c r="HB137" s="253"/>
      <c r="HC137" s="253"/>
      <c r="HD137" s="253"/>
      <c r="HE137" s="253"/>
      <c r="HF137" s="253"/>
      <c r="HG137" s="253"/>
      <c r="HH137" s="253"/>
      <c r="HI137" s="253"/>
      <c r="HJ137" s="253"/>
      <c r="HK137" s="253"/>
      <c r="HL137" s="253"/>
      <c r="HM137" s="253"/>
      <c r="HN137" s="253"/>
      <c r="HO137" s="253"/>
      <c r="HP137" s="253"/>
      <c r="HQ137" s="253"/>
      <c r="HR137" s="253"/>
      <c r="HS137" s="253"/>
      <c r="HT137" s="253"/>
      <c r="HU137" s="253"/>
      <c r="HV137" s="253"/>
      <c r="HW137" s="253"/>
      <c r="HX137" s="253"/>
      <c r="HY137" s="253"/>
      <c r="HZ137" s="253"/>
      <c r="IA137" s="253"/>
      <c r="IB137" s="253"/>
      <c r="IC137" s="253"/>
      <c r="ID137" s="253"/>
      <c r="IE137" s="253"/>
      <c r="IF137" s="253"/>
      <c r="IG137" s="253"/>
      <c r="IH137" s="253"/>
      <c r="II137" s="253"/>
      <c r="IJ137" s="253"/>
      <c r="IK137" s="253"/>
      <c r="IL137" s="253"/>
      <c r="IM137" s="253"/>
      <c r="IN137" s="253"/>
      <c r="IO137" s="253"/>
      <c r="IP137" s="253"/>
      <c r="IQ137" s="253"/>
      <c r="IR137" s="253"/>
      <c r="IS137" s="253"/>
      <c r="IT137" s="253"/>
      <c r="IU137" s="253"/>
      <c r="IV137" s="253"/>
    </row>
    <row r="138" spans="1:256" ht="17.25">
      <c r="A138" s="262" t="s">
        <v>359</v>
      </c>
      <c r="B138" s="270">
        <v>885000.51</v>
      </c>
      <c r="C138" s="270">
        <v>913074.92</v>
      </c>
      <c r="D138" s="260"/>
      <c r="E138" s="260"/>
      <c r="F138" s="261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  <c r="DE138" s="253"/>
      <c r="DF138" s="253"/>
      <c r="DG138" s="253"/>
      <c r="DH138" s="253"/>
      <c r="DI138" s="253"/>
      <c r="DJ138" s="253"/>
      <c r="DK138" s="253"/>
      <c r="DL138" s="253"/>
      <c r="DM138" s="253"/>
      <c r="DN138" s="253"/>
      <c r="DO138" s="253"/>
      <c r="DP138" s="253"/>
      <c r="DQ138" s="253"/>
      <c r="DR138" s="253"/>
      <c r="DS138" s="253"/>
      <c r="DT138" s="253"/>
      <c r="DU138" s="253"/>
      <c r="DV138" s="253"/>
      <c r="DW138" s="253"/>
      <c r="DX138" s="253"/>
      <c r="DY138" s="253"/>
      <c r="DZ138" s="253"/>
      <c r="EA138" s="253"/>
      <c r="EB138" s="253"/>
      <c r="EC138" s="253"/>
      <c r="ED138" s="253"/>
      <c r="EE138" s="253"/>
      <c r="EF138" s="253"/>
      <c r="EG138" s="253"/>
      <c r="EH138" s="253"/>
      <c r="EI138" s="253"/>
      <c r="EJ138" s="253"/>
      <c r="EK138" s="253"/>
      <c r="EL138" s="253"/>
      <c r="EM138" s="253"/>
      <c r="EN138" s="253"/>
      <c r="EO138" s="253"/>
      <c r="EP138" s="253"/>
      <c r="EQ138" s="253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  <c r="FC138" s="253"/>
      <c r="FD138" s="253"/>
      <c r="FE138" s="253"/>
      <c r="FF138" s="253"/>
      <c r="FG138" s="253"/>
      <c r="FH138" s="253"/>
      <c r="FI138" s="253"/>
      <c r="FJ138" s="253"/>
      <c r="FK138" s="253"/>
      <c r="FL138" s="253"/>
      <c r="FM138" s="253"/>
      <c r="FN138" s="253"/>
      <c r="FO138" s="253"/>
      <c r="FP138" s="253"/>
      <c r="FQ138" s="253"/>
      <c r="FR138" s="253"/>
      <c r="FS138" s="253"/>
      <c r="FT138" s="253"/>
      <c r="FU138" s="253"/>
      <c r="FV138" s="253"/>
      <c r="FW138" s="253"/>
      <c r="FX138" s="253"/>
      <c r="FY138" s="253"/>
      <c r="FZ138" s="253"/>
      <c r="GA138" s="253"/>
      <c r="GB138" s="253"/>
      <c r="GC138" s="253"/>
      <c r="GD138" s="253"/>
      <c r="GE138" s="253"/>
      <c r="GF138" s="253"/>
      <c r="GG138" s="253"/>
      <c r="GH138" s="253"/>
      <c r="GI138" s="253"/>
      <c r="GJ138" s="253"/>
      <c r="GK138" s="253"/>
      <c r="GL138" s="253"/>
      <c r="GM138" s="253"/>
      <c r="GN138" s="253"/>
      <c r="GO138" s="253"/>
      <c r="GP138" s="253"/>
      <c r="GQ138" s="253"/>
      <c r="GR138" s="253"/>
      <c r="GS138" s="253"/>
      <c r="GT138" s="253"/>
      <c r="GU138" s="253"/>
      <c r="GV138" s="253"/>
      <c r="GW138" s="253"/>
      <c r="GX138" s="253"/>
      <c r="GY138" s="253"/>
      <c r="GZ138" s="253"/>
      <c r="HA138" s="253"/>
      <c r="HB138" s="253"/>
      <c r="HC138" s="253"/>
      <c r="HD138" s="253"/>
      <c r="HE138" s="253"/>
      <c r="HF138" s="253"/>
      <c r="HG138" s="253"/>
      <c r="HH138" s="253"/>
      <c r="HI138" s="253"/>
      <c r="HJ138" s="253"/>
      <c r="HK138" s="253"/>
      <c r="HL138" s="253"/>
      <c r="HM138" s="253"/>
      <c r="HN138" s="253"/>
      <c r="HO138" s="253"/>
      <c r="HP138" s="253"/>
      <c r="HQ138" s="253"/>
      <c r="HR138" s="253"/>
      <c r="HS138" s="253"/>
      <c r="HT138" s="253"/>
      <c r="HU138" s="253"/>
      <c r="HV138" s="253"/>
      <c r="HW138" s="253"/>
      <c r="HX138" s="253"/>
      <c r="HY138" s="253"/>
      <c r="HZ138" s="253"/>
      <c r="IA138" s="253"/>
      <c r="IB138" s="253"/>
      <c r="IC138" s="253"/>
      <c r="ID138" s="253"/>
      <c r="IE138" s="253"/>
      <c r="IF138" s="253"/>
      <c r="IG138" s="253"/>
      <c r="IH138" s="253"/>
      <c r="II138" s="253"/>
      <c r="IJ138" s="253"/>
      <c r="IK138" s="253"/>
      <c r="IL138" s="253"/>
      <c r="IM138" s="253"/>
      <c r="IN138" s="253"/>
      <c r="IO138" s="253"/>
      <c r="IP138" s="253"/>
      <c r="IQ138" s="253"/>
      <c r="IR138" s="253"/>
      <c r="IS138" s="253"/>
      <c r="IT138" s="253"/>
      <c r="IU138" s="253"/>
      <c r="IV138" s="253"/>
    </row>
    <row r="139" spans="1:256" ht="17.25">
      <c r="A139" s="262" t="s">
        <v>360</v>
      </c>
      <c r="B139" s="270">
        <v>26200</v>
      </c>
      <c r="C139" s="270">
        <v>7650</v>
      </c>
      <c r="D139" s="260"/>
      <c r="E139" s="260"/>
      <c r="F139" s="261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3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3"/>
      <c r="DK139" s="253"/>
      <c r="DL139" s="253"/>
      <c r="DM139" s="253"/>
      <c r="DN139" s="253"/>
      <c r="DO139" s="253"/>
      <c r="DP139" s="253"/>
      <c r="DQ139" s="253"/>
      <c r="DR139" s="253"/>
      <c r="DS139" s="253"/>
      <c r="DT139" s="253"/>
      <c r="DU139" s="253"/>
      <c r="DV139" s="253"/>
      <c r="DW139" s="253"/>
      <c r="DX139" s="253"/>
      <c r="DY139" s="253"/>
      <c r="DZ139" s="253"/>
      <c r="EA139" s="253"/>
      <c r="EB139" s="253"/>
      <c r="EC139" s="253"/>
      <c r="ED139" s="253"/>
      <c r="EE139" s="253"/>
      <c r="EF139" s="253"/>
      <c r="EG139" s="253"/>
      <c r="EH139" s="253"/>
      <c r="EI139" s="253"/>
      <c r="EJ139" s="253"/>
      <c r="EK139" s="253"/>
      <c r="EL139" s="253"/>
      <c r="EM139" s="253"/>
      <c r="EN139" s="253"/>
      <c r="EO139" s="253"/>
      <c r="EP139" s="253"/>
      <c r="EQ139" s="253"/>
      <c r="ER139" s="253"/>
      <c r="ES139" s="253"/>
      <c r="ET139" s="253"/>
      <c r="EU139" s="253"/>
      <c r="EV139" s="253"/>
      <c r="EW139" s="253"/>
      <c r="EX139" s="253"/>
      <c r="EY139" s="253"/>
      <c r="EZ139" s="253"/>
      <c r="FA139" s="253"/>
      <c r="FB139" s="253"/>
      <c r="FC139" s="253"/>
      <c r="FD139" s="253"/>
      <c r="FE139" s="253"/>
      <c r="FF139" s="253"/>
      <c r="FG139" s="253"/>
      <c r="FH139" s="253"/>
      <c r="FI139" s="253"/>
      <c r="FJ139" s="253"/>
      <c r="FK139" s="253"/>
      <c r="FL139" s="253"/>
      <c r="FM139" s="253"/>
      <c r="FN139" s="253"/>
      <c r="FO139" s="253"/>
      <c r="FP139" s="253"/>
      <c r="FQ139" s="253"/>
      <c r="FR139" s="253"/>
      <c r="FS139" s="253"/>
      <c r="FT139" s="253"/>
      <c r="FU139" s="253"/>
      <c r="FV139" s="253"/>
      <c r="FW139" s="253"/>
      <c r="FX139" s="253"/>
      <c r="FY139" s="253"/>
      <c r="FZ139" s="253"/>
      <c r="GA139" s="253"/>
      <c r="GB139" s="253"/>
      <c r="GC139" s="253"/>
      <c r="GD139" s="253"/>
      <c r="GE139" s="253"/>
      <c r="GF139" s="253"/>
      <c r="GG139" s="253"/>
      <c r="GH139" s="253"/>
      <c r="GI139" s="253"/>
      <c r="GJ139" s="253"/>
      <c r="GK139" s="253"/>
      <c r="GL139" s="253"/>
      <c r="GM139" s="253"/>
      <c r="GN139" s="253"/>
      <c r="GO139" s="253"/>
      <c r="GP139" s="253"/>
      <c r="GQ139" s="253"/>
      <c r="GR139" s="253"/>
      <c r="GS139" s="253"/>
      <c r="GT139" s="253"/>
      <c r="GU139" s="253"/>
      <c r="GV139" s="253"/>
      <c r="GW139" s="253"/>
      <c r="GX139" s="253"/>
      <c r="GY139" s="253"/>
      <c r="GZ139" s="253"/>
      <c r="HA139" s="253"/>
      <c r="HB139" s="253"/>
      <c r="HC139" s="253"/>
      <c r="HD139" s="253"/>
      <c r="HE139" s="253"/>
      <c r="HF139" s="253"/>
      <c r="HG139" s="253"/>
      <c r="HH139" s="253"/>
      <c r="HI139" s="253"/>
      <c r="HJ139" s="253"/>
      <c r="HK139" s="253"/>
      <c r="HL139" s="253"/>
      <c r="HM139" s="253"/>
      <c r="HN139" s="253"/>
      <c r="HO139" s="253"/>
      <c r="HP139" s="253"/>
      <c r="HQ139" s="253"/>
      <c r="HR139" s="253"/>
      <c r="HS139" s="253"/>
      <c r="HT139" s="253"/>
      <c r="HU139" s="253"/>
      <c r="HV139" s="253"/>
      <c r="HW139" s="253"/>
      <c r="HX139" s="253"/>
      <c r="HY139" s="253"/>
      <c r="HZ139" s="253"/>
      <c r="IA139" s="253"/>
      <c r="IB139" s="253"/>
      <c r="IC139" s="253"/>
      <c r="ID139" s="253"/>
      <c r="IE139" s="253"/>
      <c r="IF139" s="253"/>
      <c r="IG139" s="253"/>
      <c r="IH139" s="253"/>
      <c r="II139" s="253"/>
      <c r="IJ139" s="253"/>
      <c r="IK139" s="253"/>
      <c r="IL139" s="253"/>
      <c r="IM139" s="253"/>
      <c r="IN139" s="253"/>
      <c r="IO139" s="253"/>
      <c r="IP139" s="253"/>
      <c r="IQ139" s="253"/>
      <c r="IR139" s="253"/>
      <c r="IS139" s="253"/>
      <c r="IT139" s="253"/>
      <c r="IU139" s="253"/>
      <c r="IV139" s="253"/>
    </row>
    <row r="140" spans="1:256" ht="17.25">
      <c r="A140" s="262" t="s">
        <v>361</v>
      </c>
      <c r="B140" s="270">
        <v>16780</v>
      </c>
      <c r="C140" s="270">
        <v>13243</v>
      </c>
      <c r="D140" s="260"/>
      <c r="E140" s="260"/>
      <c r="F140" s="261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3"/>
      <c r="DK140" s="253"/>
      <c r="DL140" s="253"/>
      <c r="DM140" s="253"/>
      <c r="DN140" s="253"/>
      <c r="DO140" s="253"/>
      <c r="DP140" s="253"/>
      <c r="DQ140" s="253"/>
      <c r="DR140" s="253"/>
      <c r="DS140" s="253"/>
      <c r="DT140" s="253"/>
      <c r="DU140" s="253"/>
      <c r="DV140" s="253"/>
      <c r="DW140" s="253"/>
      <c r="DX140" s="253"/>
      <c r="DY140" s="253"/>
      <c r="DZ140" s="253"/>
      <c r="EA140" s="253"/>
      <c r="EB140" s="253"/>
      <c r="EC140" s="253"/>
      <c r="ED140" s="253"/>
      <c r="EE140" s="253"/>
      <c r="EF140" s="253"/>
      <c r="EG140" s="253"/>
      <c r="EH140" s="253"/>
      <c r="EI140" s="253"/>
      <c r="EJ140" s="253"/>
      <c r="EK140" s="253"/>
      <c r="EL140" s="253"/>
      <c r="EM140" s="253"/>
      <c r="EN140" s="253"/>
      <c r="EO140" s="253"/>
      <c r="EP140" s="253"/>
      <c r="EQ140" s="253"/>
      <c r="ER140" s="253"/>
      <c r="ES140" s="253"/>
      <c r="ET140" s="253"/>
      <c r="EU140" s="253"/>
      <c r="EV140" s="253"/>
      <c r="EW140" s="253"/>
      <c r="EX140" s="253"/>
      <c r="EY140" s="253"/>
      <c r="EZ140" s="253"/>
      <c r="FA140" s="253"/>
      <c r="FB140" s="253"/>
      <c r="FC140" s="253"/>
      <c r="FD140" s="253"/>
      <c r="FE140" s="253"/>
      <c r="FF140" s="253"/>
      <c r="FG140" s="253"/>
      <c r="FH140" s="253"/>
      <c r="FI140" s="253"/>
      <c r="FJ140" s="253"/>
      <c r="FK140" s="253"/>
      <c r="FL140" s="253"/>
      <c r="FM140" s="253"/>
      <c r="FN140" s="253"/>
      <c r="FO140" s="253"/>
      <c r="FP140" s="253"/>
      <c r="FQ140" s="253"/>
      <c r="FR140" s="253"/>
      <c r="FS140" s="253"/>
      <c r="FT140" s="253"/>
      <c r="FU140" s="253"/>
      <c r="FV140" s="253"/>
      <c r="FW140" s="253"/>
      <c r="FX140" s="253"/>
      <c r="FY140" s="253"/>
      <c r="FZ140" s="253"/>
      <c r="GA140" s="253"/>
      <c r="GB140" s="253"/>
      <c r="GC140" s="253"/>
      <c r="GD140" s="253"/>
      <c r="GE140" s="253"/>
      <c r="GF140" s="253"/>
      <c r="GG140" s="253"/>
      <c r="GH140" s="253"/>
      <c r="GI140" s="253"/>
      <c r="GJ140" s="253"/>
      <c r="GK140" s="253"/>
      <c r="GL140" s="253"/>
      <c r="GM140" s="253"/>
      <c r="GN140" s="253"/>
      <c r="GO140" s="253"/>
      <c r="GP140" s="253"/>
      <c r="GQ140" s="253"/>
      <c r="GR140" s="253"/>
      <c r="GS140" s="253"/>
      <c r="GT140" s="253"/>
      <c r="GU140" s="253"/>
      <c r="GV140" s="253"/>
      <c r="GW140" s="253"/>
      <c r="GX140" s="253"/>
      <c r="GY140" s="253"/>
      <c r="GZ140" s="253"/>
      <c r="HA140" s="253"/>
      <c r="HB140" s="253"/>
      <c r="HC140" s="253"/>
      <c r="HD140" s="253"/>
      <c r="HE140" s="253"/>
      <c r="HF140" s="253"/>
      <c r="HG140" s="253"/>
      <c r="HH140" s="253"/>
      <c r="HI140" s="253"/>
      <c r="HJ140" s="253"/>
      <c r="HK140" s="253"/>
      <c r="HL140" s="253"/>
      <c r="HM140" s="253"/>
      <c r="HN140" s="253"/>
      <c r="HO140" s="253"/>
      <c r="HP140" s="253"/>
      <c r="HQ140" s="253"/>
      <c r="HR140" s="253"/>
      <c r="HS140" s="253"/>
      <c r="HT140" s="253"/>
      <c r="HU140" s="253"/>
      <c r="HV140" s="253"/>
      <c r="HW140" s="253"/>
      <c r="HX140" s="253"/>
      <c r="HY140" s="253"/>
      <c r="HZ140" s="253"/>
      <c r="IA140" s="253"/>
      <c r="IB140" s="253"/>
      <c r="IC140" s="253"/>
      <c r="ID140" s="253"/>
      <c r="IE140" s="253"/>
      <c r="IF140" s="253"/>
      <c r="IG140" s="253"/>
      <c r="IH140" s="253"/>
      <c r="II140" s="253"/>
      <c r="IJ140" s="253"/>
      <c r="IK140" s="253"/>
      <c r="IL140" s="253"/>
      <c r="IM140" s="253"/>
      <c r="IN140" s="253"/>
      <c r="IO140" s="253"/>
      <c r="IP140" s="253"/>
      <c r="IQ140" s="253"/>
      <c r="IR140" s="253"/>
      <c r="IS140" s="253"/>
      <c r="IT140" s="253"/>
      <c r="IU140" s="253"/>
      <c r="IV140" s="253"/>
    </row>
    <row r="141" spans="1:256" ht="17.25">
      <c r="A141" s="262" t="s">
        <v>362</v>
      </c>
      <c r="B141" s="270">
        <v>0</v>
      </c>
      <c r="C141" s="270">
        <v>0</v>
      </c>
      <c r="D141" s="260"/>
      <c r="E141" s="260"/>
      <c r="F141" s="261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/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3"/>
      <c r="FL141" s="253"/>
      <c r="FM141" s="253"/>
      <c r="FN141" s="253"/>
      <c r="FO141" s="253"/>
      <c r="FP141" s="253"/>
      <c r="FQ141" s="253"/>
      <c r="FR141" s="253"/>
      <c r="FS141" s="253"/>
      <c r="FT141" s="253"/>
      <c r="FU141" s="253"/>
      <c r="FV141" s="253"/>
      <c r="FW141" s="253"/>
      <c r="FX141" s="253"/>
      <c r="FY141" s="253"/>
      <c r="FZ141" s="253"/>
      <c r="GA141" s="253"/>
      <c r="GB141" s="253"/>
      <c r="GC141" s="253"/>
      <c r="GD141" s="253"/>
      <c r="GE141" s="253"/>
      <c r="GF141" s="253"/>
      <c r="GG141" s="253"/>
      <c r="GH141" s="253"/>
      <c r="GI141" s="253"/>
      <c r="GJ141" s="253"/>
      <c r="GK141" s="253"/>
      <c r="GL141" s="253"/>
      <c r="GM141" s="253"/>
      <c r="GN141" s="253"/>
      <c r="GO141" s="253"/>
      <c r="GP141" s="253"/>
      <c r="GQ141" s="253"/>
      <c r="GR141" s="253"/>
      <c r="GS141" s="253"/>
      <c r="GT141" s="253"/>
      <c r="GU141" s="253"/>
      <c r="GV141" s="253"/>
      <c r="GW141" s="253"/>
      <c r="GX141" s="253"/>
      <c r="GY141" s="253"/>
      <c r="GZ141" s="253"/>
      <c r="HA141" s="253"/>
      <c r="HB141" s="253"/>
      <c r="HC141" s="253"/>
      <c r="HD141" s="253"/>
      <c r="HE141" s="253"/>
      <c r="HF141" s="253"/>
      <c r="HG141" s="253"/>
      <c r="HH141" s="253"/>
      <c r="HI141" s="253"/>
      <c r="HJ141" s="253"/>
      <c r="HK141" s="253"/>
      <c r="HL141" s="253"/>
      <c r="HM141" s="253"/>
      <c r="HN141" s="253"/>
      <c r="HO141" s="253"/>
      <c r="HP141" s="253"/>
      <c r="HQ141" s="253"/>
      <c r="HR141" s="253"/>
      <c r="HS141" s="253"/>
      <c r="HT141" s="253"/>
      <c r="HU141" s="253"/>
      <c r="HV141" s="253"/>
      <c r="HW141" s="253"/>
      <c r="HX141" s="253"/>
      <c r="HY141" s="253"/>
      <c r="HZ141" s="253"/>
      <c r="IA141" s="253"/>
      <c r="IB141" s="253"/>
      <c r="IC141" s="253"/>
      <c r="ID141" s="253"/>
      <c r="IE141" s="253"/>
      <c r="IF141" s="253"/>
      <c r="IG141" s="253"/>
      <c r="IH141" s="253"/>
      <c r="II141" s="253"/>
      <c r="IJ141" s="253"/>
      <c r="IK141" s="253"/>
      <c r="IL141" s="253"/>
      <c r="IM141" s="253"/>
      <c r="IN141" s="253"/>
      <c r="IO141" s="253"/>
      <c r="IP141" s="253"/>
      <c r="IQ141" s="253"/>
      <c r="IR141" s="253"/>
      <c r="IS141" s="253"/>
      <c r="IT141" s="253"/>
      <c r="IU141" s="253"/>
      <c r="IV141" s="253"/>
    </row>
    <row r="142" spans="1:256" ht="17.25">
      <c r="A142" s="262" t="s">
        <v>363</v>
      </c>
      <c r="B142" s="270">
        <v>0</v>
      </c>
      <c r="C142" s="270">
        <v>0</v>
      </c>
      <c r="D142" s="260"/>
      <c r="E142" s="260"/>
      <c r="F142" s="261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3"/>
      <c r="DK142" s="253"/>
      <c r="DL142" s="253"/>
      <c r="DM142" s="253"/>
      <c r="DN142" s="253"/>
      <c r="DO142" s="253"/>
      <c r="DP142" s="253"/>
      <c r="DQ142" s="253"/>
      <c r="DR142" s="253"/>
      <c r="DS142" s="253"/>
      <c r="DT142" s="253"/>
      <c r="DU142" s="253"/>
      <c r="DV142" s="253"/>
      <c r="DW142" s="253"/>
      <c r="DX142" s="253"/>
      <c r="DY142" s="253"/>
      <c r="DZ142" s="253"/>
      <c r="EA142" s="253"/>
      <c r="EB142" s="253"/>
      <c r="EC142" s="253"/>
      <c r="ED142" s="253"/>
      <c r="EE142" s="253"/>
      <c r="EF142" s="253"/>
      <c r="EG142" s="253"/>
      <c r="EH142" s="253"/>
      <c r="EI142" s="253"/>
      <c r="EJ142" s="253"/>
      <c r="EK142" s="253"/>
      <c r="EL142" s="253"/>
      <c r="EM142" s="253"/>
      <c r="EN142" s="253"/>
      <c r="EO142" s="253"/>
      <c r="EP142" s="253"/>
      <c r="EQ142" s="253"/>
      <c r="ER142" s="253"/>
      <c r="ES142" s="253"/>
      <c r="ET142" s="253"/>
      <c r="EU142" s="253"/>
      <c r="EV142" s="253"/>
      <c r="EW142" s="253"/>
      <c r="EX142" s="253"/>
      <c r="EY142" s="253"/>
      <c r="EZ142" s="253"/>
      <c r="FA142" s="253"/>
      <c r="FB142" s="253"/>
      <c r="FC142" s="253"/>
      <c r="FD142" s="253"/>
      <c r="FE142" s="253"/>
      <c r="FF142" s="253"/>
      <c r="FG142" s="253"/>
      <c r="FH142" s="253"/>
      <c r="FI142" s="253"/>
      <c r="FJ142" s="253"/>
      <c r="FK142" s="253"/>
      <c r="FL142" s="253"/>
      <c r="FM142" s="253"/>
      <c r="FN142" s="253"/>
      <c r="FO142" s="253"/>
      <c r="FP142" s="253"/>
      <c r="FQ142" s="253"/>
      <c r="FR142" s="253"/>
      <c r="FS142" s="253"/>
      <c r="FT142" s="253"/>
      <c r="FU142" s="253"/>
      <c r="FV142" s="253"/>
      <c r="FW142" s="253"/>
      <c r="FX142" s="253"/>
      <c r="FY142" s="253"/>
      <c r="FZ142" s="253"/>
      <c r="GA142" s="253"/>
      <c r="GB142" s="253"/>
      <c r="GC142" s="253"/>
      <c r="GD142" s="253"/>
      <c r="GE142" s="253"/>
      <c r="GF142" s="253"/>
      <c r="GG142" s="253"/>
      <c r="GH142" s="253"/>
      <c r="GI142" s="253"/>
      <c r="GJ142" s="253"/>
      <c r="GK142" s="253"/>
      <c r="GL142" s="253"/>
      <c r="GM142" s="253"/>
      <c r="GN142" s="253"/>
      <c r="GO142" s="253"/>
      <c r="GP142" s="253"/>
      <c r="GQ142" s="253"/>
      <c r="GR142" s="253"/>
      <c r="GS142" s="253"/>
      <c r="GT142" s="253"/>
      <c r="GU142" s="253"/>
      <c r="GV142" s="253"/>
      <c r="GW142" s="253"/>
      <c r="GX142" s="253"/>
      <c r="GY142" s="253"/>
      <c r="GZ142" s="253"/>
      <c r="HA142" s="253"/>
      <c r="HB142" s="253"/>
      <c r="HC142" s="253"/>
      <c r="HD142" s="253"/>
      <c r="HE142" s="253"/>
      <c r="HF142" s="253"/>
      <c r="HG142" s="253"/>
      <c r="HH142" s="253"/>
      <c r="HI142" s="253"/>
      <c r="HJ142" s="253"/>
      <c r="HK142" s="253"/>
      <c r="HL142" s="253"/>
      <c r="HM142" s="253"/>
      <c r="HN142" s="253"/>
      <c r="HO142" s="253"/>
      <c r="HP142" s="253"/>
      <c r="HQ142" s="253"/>
      <c r="HR142" s="253"/>
      <c r="HS142" s="253"/>
      <c r="HT142" s="253"/>
      <c r="HU142" s="253"/>
      <c r="HV142" s="253"/>
      <c r="HW142" s="253"/>
      <c r="HX142" s="253"/>
      <c r="HY142" s="253"/>
      <c r="HZ142" s="253"/>
      <c r="IA142" s="253"/>
      <c r="IB142" s="253"/>
      <c r="IC142" s="253"/>
      <c r="ID142" s="253"/>
      <c r="IE142" s="253"/>
      <c r="IF142" s="253"/>
      <c r="IG142" s="253"/>
      <c r="IH142" s="253"/>
      <c r="II142" s="253"/>
      <c r="IJ142" s="253"/>
      <c r="IK142" s="253"/>
      <c r="IL142" s="253"/>
      <c r="IM142" s="253"/>
      <c r="IN142" s="253"/>
      <c r="IO142" s="253"/>
      <c r="IP142" s="253"/>
      <c r="IQ142" s="253"/>
      <c r="IR142" s="253"/>
      <c r="IS142" s="253"/>
      <c r="IT142" s="253"/>
      <c r="IU142" s="253"/>
      <c r="IV142" s="253"/>
    </row>
    <row r="143" spans="1:256" ht="17.25">
      <c r="A143" s="262" t="s">
        <v>364</v>
      </c>
      <c r="B143" s="270">
        <v>0</v>
      </c>
      <c r="C143" s="270">
        <v>0</v>
      </c>
      <c r="D143" s="260"/>
      <c r="E143" s="260"/>
      <c r="F143" s="261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ht="17.25">
      <c r="A144" s="262" t="s">
        <v>365</v>
      </c>
      <c r="B144" s="270">
        <v>0</v>
      </c>
      <c r="C144" s="270">
        <v>2.94</v>
      </c>
      <c r="D144" s="260"/>
      <c r="E144" s="260"/>
      <c r="F144" s="261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  <c r="DO144" s="253"/>
      <c r="DP144" s="253"/>
      <c r="DQ144" s="253"/>
      <c r="DR144" s="253"/>
      <c r="DS144" s="253"/>
      <c r="DT144" s="253"/>
      <c r="DU144" s="253"/>
      <c r="DV144" s="253"/>
      <c r="DW144" s="253"/>
      <c r="DX144" s="253"/>
      <c r="DY144" s="253"/>
      <c r="DZ144" s="253"/>
      <c r="EA144" s="253"/>
      <c r="EB144" s="253"/>
      <c r="EC144" s="253"/>
      <c r="ED144" s="253"/>
      <c r="EE144" s="253"/>
      <c r="EF144" s="253"/>
      <c r="EG144" s="253"/>
      <c r="EH144" s="253"/>
      <c r="EI144" s="253"/>
      <c r="EJ144" s="253"/>
      <c r="EK144" s="253"/>
      <c r="EL144" s="253"/>
      <c r="EM144" s="253"/>
      <c r="EN144" s="253"/>
      <c r="EO144" s="253"/>
      <c r="EP144" s="253"/>
      <c r="EQ144" s="253"/>
      <c r="ER144" s="253"/>
      <c r="ES144" s="253"/>
      <c r="ET144" s="253"/>
      <c r="EU144" s="253"/>
      <c r="EV144" s="253"/>
      <c r="EW144" s="253"/>
      <c r="EX144" s="253"/>
      <c r="EY144" s="253"/>
      <c r="EZ144" s="253"/>
      <c r="FA144" s="253"/>
      <c r="FB144" s="253"/>
      <c r="FC144" s="253"/>
      <c r="FD144" s="253"/>
      <c r="FE144" s="253"/>
      <c r="FF144" s="253"/>
      <c r="FG144" s="253"/>
      <c r="FH144" s="253"/>
      <c r="FI144" s="253"/>
      <c r="FJ144" s="253"/>
      <c r="FK144" s="253"/>
      <c r="FL144" s="253"/>
      <c r="FM144" s="253"/>
      <c r="FN144" s="253"/>
      <c r="FO144" s="253"/>
      <c r="FP144" s="253"/>
      <c r="FQ144" s="253"/>
      <c r="FR144" s="253"/>
      <c r="FS144" s="253"/>
      <c r="FT144" s="253"/>
      <c r="FU144" s="253"/>
      <c r="FV144" s="253"/>
      <c r="FW144" s="253"/>
      <c r="FX144" s="253"/>
      <c r="FY144" s="253"/>
      <c r="FZ144" s="253"/>
      <c r="GA144" s="253"/>
      <c r="GB144" s="253"/>
      <c r="GC144" s="253"/>
      <c r="GD144" s="253"/>
      <c r="GE144" s="253"/>
      <c r="GF144" s="253"/>
      <c r="GG144" s="253"/>
      <c r="GH144" s="253"/>
      <c r="GI144" s="253"/>
      <c r="GJ144" s="253"/>
      <c r="GK144" s="253"/>
      <c r="GL144" s="253"/>
      <c r="GM144" s="253"/>
      <c r="GN144" s="253"/>
      <c r="GO144" s="253"/>
      <c r="GP144" s="253"/>
      <c r="GQ144" s="253"/>
      <c r="GR144" s="253"/>
      <c r="GS144" s="253"/>
      <c r="GT144" s="253"/>
      <c r="GU144" s="253"/>
      <c r="GV144" s="253"/>
      <c r="GW144" s="253"/>
      <c r="GX144" s="253"/>
      <c r="GY144" s="253"/>
      <c r="GZ144" s="253"/>
      <c r="HA144" s="253"/>
      <c r="HB144" s="253"/>
      <c r="HC144" s="253"/>
      <c r="HD144" s="253"/>
      <c r="HE144" s="253"/>
      <c r="HF144" s="253"/>
      <c r="HG144" s="253"/>
      <c r="HH144" s="253"/>
      <c r="HI144" s="253"/>
      <c r="HJ144" s="253"/>
      <c r="HK144" s="253"/>
      <c r="HL144" s="253"/>
      <c r="HM144" s="253"/>
      <c r="HN144" s="253"/>
      <c r="HO144" s="253"/>
      <c r="HP144" s="253"/>
      <c r="HQ144" s="253"/>
      <c r="HR144" s="253"/>
      <c r="HS144" s="253"/>
      <c r="HT144" s="253"/>
      <c r="HU144" s="253"/>
      <c r="HV144" s="253"/>
      <c r="HW144" s="253"/>
      <c r="HX144" s="253"/>
      <c r="HY144" s="253"/>
      <c r="HZ144" s="253"/>
      <c r="IA144" s="253"/>
      <c r="IB144" s="253"/>
      <c r="IC144" s="253"/>
      <c r="ID144" s="253"/>
      <c r="IE144" s="253"/>
      <c r="IF144" s="253"/>
      <c r="IG144" s="253"/>
      <c r="IH144" s="253"/>
      <c r="II144" s="253"/>
      <c r="IJ144" s="253"/>
      <c r="IK144" s="253"/>
      <c r="IL144" s="253"/>
      <c r="IM144" s="253"/>
      <c r="IN144" s="253"/>
      <c r="IO144" s="253"/>
      <c r="IP144" s="253"/>
      <c r="IQ144" s="253"/>
      <c r="IR144" s="253"/>
      <c r="IS144" s="253"/>
      <c r="IT144" s="253"/>
      <c r="IU144" s="253"/>
      <c r="IV144" s="253"/>
    </row>
    <row r="145" spans="1:256" ht="17.25">
      <c r="A145" s="262" t="s">
        <v>366</v>
      </c>
      <c r="B145" s="270">
        <v>0</v>
      </c>
      <c r="C145" s="270">
        <v>0</v>
      </c>
      <c r="D145" s="260"/>
      <c r="E145" s="260"/>
      <c r="F145" s="261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253"/>
      <c r="DP145" s="253"/>
      <c r="DQ145" s="253"/>
      <c r="DR145" s="253"/>
      <c r="DS145" s="253"/>
      <c r="DT145" s="253"/>
      <c r="DU145" s="253"/>
      <c r="DV145" s="253"/>
      <c r="DW145" s="253"/>
      <c r="DX145" s="253"/>
      <c r="DY145" s="253"/>
      <c r="DZ145" s="253"/>
      <c r="EA145" s="253"/>
      <c r="EB145" s="253"/>
      <c r="EC145" s="253"/>
      <c r="ED145" s="253"/>
      <c r="EE145" s="253"/>
      <c r="EF145" s="253"/>
      <c r="EG145" s="253"/>
      <c r="EH145" s="253"/>
      <c r="EI145" s="253"/>
      <c r="EJ145" s="253"/>
      <c r="EK145" s="253"/>
      <c r="EL145" s="253"/>
      <c r="EM145" s="253"/>
      <c r="EN145" s="253"/>
      <c r="EO145" s="253"/>
      <c r="EP145" s="253"/>
      <c r="EQ145" s="253"/>
      <c r="ER145" s="253"/>
      <c r="ES145" s="253"/>
      <c r="ET145" s="253"/>
      <c r="EU145" s="253"/>
      <c r="EV145" s="253"/>
      <c r="EW145" s="253"/>
      <c r="EX145" s="253"/>
      <c r="EY145" s="253"/>
      <c r="EZ145" s="253"/>
      <c r="FA145" s="253"/>
      <c r="FB145" s="253"/>
      <c r="FC145" s="253"/>
      <c r="FD145" s="253"/>
      <c r="FE145" s="253"/>
      <c r="FF145" s="253"/>
      <c r="FG145" s="253"/>
      <c r="FH145" s="253"/>
      <c r="FI145" s="253"/>
      <c r="FJ145" s="253"/>
      <c r="FK145" s="253"/>
      <c r="FL145" s="253"/>
      <c r="FM145" s="253"/>
      <c r="FN145" s="253"/>
      <c r="FO145" s="253"/>
      <c r="FP145" s="253"/>
      <c r="FQ145" s="253"/>
      <c r="FR145" s="253"/>
      <c r="FS145" s="253"/>
      <c r="FT145" s="253"/>
      <c r="FU145" s="253"/>
      <c r="FV145" s="253"/>
      <c r="FW145" s="253"/>
      <c r="FX145" s="253"/>
      <c r="FY145" s="253"/>
      <c r="FZ145" s="253"/>
      <c r="GA145" s="253"/>
      <c r="GB145" s="253"/>
      <c r="GC145" s="253"/>
      <c r="GD145" s="253"/>
      <c r="GE145" s="253"/>
      <c r="GF145" s="253"/>
      <c r="GG145" s="253"/>
      <c r="GH145" s="253"/>
      <c r="GI145" s="253"/>
      <c r="GJ145" s="253"/>
      <c r="GK145" s="253"/>
      <c r="GL145" s="253"/>
      <c r="GM145" s="253"/>
      <c r="GN145" s="253"/>
      <c r="GO145" s="253"/>
      <c r="GP145" s="253"/>
      <c r="GQ145" s="253"/>
      <c r="GR145" s="253"/>
      <c r="GS145" s="253"/>
      <c r="GT145" s="253"/>
      <c r="GU145" s="253"/>
      <c r="GV145" s="253"/>
      <c r="GW145" s="253"/>
      <c r="GX145" s="253"/>
      <c r="GY145" s="253"/>
      <c r="GZ145" s="253"/>
      <c r="HA145" s="253"/>
      <c r="HB145" s="253"/>
      <c r="HC145" s="253"/>
      <c r="HD145" s="253"/>
      <c r="HE145" s="253"/>
      <c r="HF145" s="253"/>
      <c r="HG145" s="253"/>
      <c r="HH145" s="253"/>
      <c r="HI145" s="253"/>
      <c r="HJ145" s="253"/>
      <c r="HK145" s="253"/>
      <c r="HL145" s="253"/>
      <c r="HM145" s="253"/>
      <c r="HN145" s="253"/>
      <c r="HO145" s="253"/>
      <c r="HP145" s="253"/>
      <c r="HQ145" s="253"/>
      <c r="HR145" s="253"/>
      <c r="HS145" s="253"/>
      <c r="HT145" s="253"/>
      <c r="HU145" s="253"/>
      <c r="HV145" s="253"/>
      <c r="HW145" s="253"/>
      <c r="HX145" s="253"/>
      <c r="HY145" s="253"/>
      <c r="HZ145" s="253"/>
      <c r="IA145" s="253"/>
      <c r="IB145" s="253"/>
      <c r="IC145" s="253"/>
      <c r="ID145" s="253"/>
      <c r="IE145" s="253"/>
      <c r="IF145" s="253"/>
      <c r="IG145" s="253"/>
      <c r="IH145" s="253"/>
      <c r="II145" s="253"/>
      <c r="IJ145" s="253"/>
      <c r="IK145" s="253"/>
      <c r="IL145" s="253"/>
      <c r="IM145" s="253"/>
      <c r="IN145" s="253"/>
      <c r="IO145" s="253"/>
      <c r="IP145" s="253"/>
      <c r="IQ145" s="253"/>
      <c r="IR145" s="253"/>
      <c r="IS145" s="253"/>
      <c r="IT145" s="253"/>
      <c r="IU145" s="253"/>
      <c r="IV145" s="253"/>
    </row>
    <row r="146" spans="1:256" ht="17.25">
      <c r="A146" s="262" t="s">
        <v>367</v>
      </c>
      <c r="B146" s="270">
        <v>0</v>
      </c>
      <c r="C146" s="270">
        <v>0</v>
      </c>
      <c r="D146" s="260"/>
      <c r="E146" s="260"/>
      <c r="F146" s="261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253"/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  <c r="EJ146" s="253"/>
      <c r="EK146" s="253"/>
      <c r="EL146" s="253"/>
      <c r="EM146" s="253"/>
      <c r="EN146" s="253"/>
      <c r="EO146" s="253"/>
      <c r="EP146" s="253"/>
      <c r="EQ146" s="253"/>
      <c r="ER146" s="253"/>
      <c r="ES146" s="253"/>
      <c r="ET146" s="253"/>
      <c r="EU146" s="253"/>
      <c r="EV146" s="253"/>
      <c r="EW146" s="253"/>
      <c r="EX146" s="253"/>
      <c r="EY146" s="253"/>
      <c r="EZ146" s="253"/>
      <c r="FA146" s="253"/>
      <c r="FB146" s="253"/>
      <c r="FC146" s="253"/>
      <c r="FD146" s="253"/>
      <c r="FE146" s="253"/>
      <c r="FF146" s="253"/>
      <c r="FG146" s="253"/>
      <c r="FH146" s="253"/>
      <c r="FI146" s="253"/>
      <c r="FJ146" s="253"/>
      <c r="FK146" s="253"/>
      <c r="FL146" s="253"/>
      <c r="FM146" s="253"/>
      <c r="FN146" s="253"/>
      <c r="FO146" s="253"/>
      <c r="FP146" s="253"/>
      <c r="FQ146" s="253"/>
      <c r="FR146" s="253"/>
      <c r="FS146" s="253"/>
      <c r="FT146" s="253"/>
      <c r="FU146" s="253"/>
      <c r="FV146" s="253"/>
      <c r="FW146" s="253"/>
      <c r="FX146" s="253"/>
      <c r="FY146" s="253"/>
      <c r="FZ146" s="253"/>
      <c r="GA146" s="253"/>
      <c r="GB146" s="253"/>
      <c r="GC146" s="253"/>
      <c r="GD146" s="253"/>
      <c r="GE146" s="253"/>
      <c r="GF146" s="253"/>
      <c r="GG146" s="253"/>
      <c r="GH146" s="253"/>
      <c r="GI146" s="253"/>
      <c r="GJ146" s="253"/>
      <c r="GK146" s="253"/>
      <c r="GL146" s="253"/>
      <c r="GM146" s="253"/>
      <c r="GN146" s="253"/>
      <c r="GO146" s="253"/>
      <c r="GP146" s="253"/>
      <c r="GQ146" s="253"/>
      <c r="GR146" s="253"/>
      <c r="GS146" s="253"/>
      <c r="GT146" s="253"/>
      <c r="GU146" s="253"/>
      <c r="GV146" s="253"/>
      <c r="GW146" s="253"/>
      <c r="GX146" s="253"/>
      <c r="GY146" s="253"/>
      <c r="GZ146" s="253"/>
      <c r="HA146" s="253"/>
      <c r="HB146" s="253"/>
      <c r="HC146" s="253"/>
      <c r="HD146" s="253"/>
      <c r="HE146" s="253"/>
      <c r="HF146" s="253"/>
      <c r="HG146" s="253"/>
      <c r="HH146" s="253"/>
      <c r="HI146" s="253"/>
      <c r="HJ146" s="253"/>
      <c r="HK146" s="253"/>
      <c r="HL146" s="253"/>
      <c r="HM146" s="253"/>
      <c r="HN146" s="253"/>
      <c r="HO146" s="253"/>
      <c r="HP146" s="253"/>
      <c r="HQ146" s="253"/>
      <c r="HR146" s="253"/>
      <c r="HS146" s="253"/>
      <c r="HT146" s="253"/>
      <c r="HU146" s="253"/>
      <c r="HV146" s="253"/>
      <c r="HW146" s="253"/>
      <c r="HX146" s="253"/>
      <c r="HY146" s="253"/>
      <c r="HZ146" s="253"/>
      <c r="IA146" s="253"/>
      <c r="IB146" s="253"/>
      <c r="IC146" s="253"/>
      <c r="ID146" s="253"/>
      <c r="IE146" s="253"/>
      <c r="IF146" s="253"/>
      <c r="IG146" s="253"/>
      <c r="IH146" s="253"/>
      <c r="II146" s="253"/>
      <c r="IJ146" s="253"/>
      <c r="IK146" s="253"/>
      <c r="IL146" s="253"/>
      <c r="IM146" s="253"/>
      <c r="IN146" s="253"/>
      <c r="IO146" s="253"/>
      <c r="IP146" s="253"/>
      <c r="IQ146" s="253"/>
      <c r="IR146" s="253"/>
      <c r="IS146" s="253"/>
      <c r="IT146" s="253"/>
      <c r="IU146" s="253"/>
      <c r="IV146" s="253"/>
    </row>
    <row r="147" spans="1:256" ht="17.25">
      <c r="A147" s="262" t="s">
        <v>368</v>
      </c>
      <c r="B147" s="270">
        <v>27669.27</v>
      </c>
      <c r="C147" s="270">
        <v>13270.53</v>
      </c>
      <c r="D147" s="260"/>
      <c r="E147" s="260"/>
      <c r="F147" s="261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253"/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  <c r="EJ147" s="253"/>
      <c r="EK147" s="253"/>
      <c r="EL147" s="253"/>
      <c r="EM147" s="253"/>
      <c r="EN147" s="253"/>
      <c r="EO147" s="253"/>
      <c r="EP147" s="253"/>
      <c r="EQ147" s="253"/>
      <c r="ER147" s="253"/>
      <c r="ES147" s="253"/>
      <c r="ET147" s="253"/>
      <c r="EU147" s="253"/>
      <c r="EV147" s="253"/>
      <c r="EW147" s="253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  <c r="FH147" s="253"/>
      <c r="FI147" s="253"/>
      <c r="FJ147" s="253"/>
      <c r="FK147" s="253"/>
      <c r="FL147" s="253"/>
      <c r="FM147" s="253"/>
      <c r="FN147" s="253"/>
      <c r="FO147" s="253"/>
      <c r="FP147" s="253"/>
      <c r="FQ147" s="253"/>
      <c r="FR147" s="253"/>
      <c r="FS147" s="253"/>
      <c r="FT147" s="253"/>
      <c r="FU147" s="253"/>
      <c r="FV147" s="253"/>
      <c r="FW147" s="253"/>
      <c r="FX147" s="253"/>
      <c r="FY147" s="253"/>
      <c r="FZ147" s="253"/>
      <c r="GA147" s="253"/>
      <c r="GB147" s="253"/>
      <c r="GC147" s="253"/>
      <c r="GD147" s="253"/>
      <c r="GE147" s="253"/>
      <c r="GF147" s="253"/>
      <c r="GG147" s="253"/>
      <c r="GH147" s="253"/>
      <c r="GI147" s="253"/>
      <c r="GJ147" s="253"/>
      <c r="GK147" s="253"/>
      <c r="GL147" s="253"/>
      <c r="GM147" s="253"/>
      <c r="GN147" s="253"/>
      <c r="GO147" s="253"/>
      <c r="GP147" s="253"/>
      <c r="GQ147" s="253"/>
      <c r="GR147" s="253"/>
      <c r="GS147" s="253"/>
      <c r="GT147" s="253"/>
      <c r="GU147" s="253"/>
      <c r="GV147" s="253"/>
      <c r="GW147" s="253"/>
      <c r="GX147" s="253"/>
      <c r="GY147" s="253"/>
      <c r="GZ147" s="253"/>
      <c r="HA147" s="253"/>
      <c r="HB147" s="253"/>
      <c r="HC147" s="253"/>
      <c r="HD147" s="253"/>
      <c r="HE147" s="253"/>
      <c r="HF147" s="253"/>
      <c r="HG147" s="253"/>
      <c r="HH147" s="253"/>
      <c r="HI147" s="253"/>
      <c r="HJ147" s="253"/>
      <c r="HK147" s="253"/>
      <c r="HL147" s="253"/>
      <c r="HM147" s="253"/>
      <c r="HN147" s="253"/>
      <c r="HO147" s="253"/>
      <c r="HP147" s="253"/>
      <c r="HQ147" s="253"/>
      <c r="HR147" s="253"/>
      <c r="HS147" s="253"/>
      <c r="HT147" s="253"/>
      <c r="HU147" s="253"/>
      <c r="HV147" s="253"/>
      <c r="HW147" s="253"/>
      <c r="HX147" s="253"/>
      <c r="HY147" s="253"/>
      <c r="HZ147" s="253"/>
      <c r="IA147" s="253"/>
      <c r="IB147" s="253"/>
      <c r="IC147" s="253"/>
      <c r="ID147" s="253"/>
      <c r="IE147" s="253"/>
      <c r="IF147" s="253"/>
      <c r="IG147" s="253"/>
      <c r="IH147" s="253"/>
      <c r="II147" s="253"/>
      <c r="IJ147" s="253"/>
      <c r="IK147" s="253"/>
      <c r="IL147" s="253"/>
      <c r="IM147" s="253"/>
      <c r="IN147" s="253"/>
      <c r="IO147" s="253"/>
      <c r="IP147" s="253"/>
      <c r="IQ147" s="253"/>
      <c r="IR147" s="253"/>
      <c r="IS147" s="253"/>
      <c r="IT147" s="253"/>
      <c r="IU147" s="253"/>
      <c r="IV147" s="253"/>
    </row>
    <row r="148" spans="1:256" ht="17.25">
      <c r="A148" s="262" t="s">
        <v>369</v>
      </c>
      <c r="B148" s="270">
        <v>0</v>
      </c>
      <c r="C148" s="270">
        <v>0</v>
      </c>
      <c r="D148" s="260"/>
      <c r="E148" s="260"/>
      <c r="F148" s="261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3"/>
      <c r="DK148" s="253"/>
      <c r="DL148" s="253"/>
      <c r="DM148" s="253"/>
      <c r="DN148" s="253"/>
      <c r="DO148" s="253"/>
      <c r="DP148" s="253"/>
      <c r="DQ148" s="253"/>
      <c r="DR148" s="253"/>
      <c r="DS148" s="253"/>
      <c r="DT148" s="253"/>
      <c r="DU148" s="253"/>
      <c r="DV148" s="253"/>
      <c r="DW148" s="253"/>
      <c r="DX148" s="253"/>
      <c r="DY148" s="253"/>
      <c r="DZ148" s="253"/>
      <c r="EA148" s="253"/>
      <c r="EB148" s="253"/>
      <c r="EC148" s="253"/>
      <c r="ED148" s="253"/>
      <c r="EE148" s="253"/>
      <c r="EF148" s="253"/>
      <c r="EG148" s="253"/>
      <c r="EH148" s="253"/>
      <c r="EI148" s="253"/>
      <c r="EJ148" s="253"/>
      <c r="EK148" s="253"/>
      <c r="EL148" s="253"/>
      <c r="EM148" s="253"/>
      <c r="EN148" s="253"/>
      <c r="EO148" s="253"/>
      <c r="EP148" s="253"/>
      <c r="EQ148" s="253"/>
      <c r="ER148" s="253"/>
      <c r="ES148" s="253"/>
      <c r="ET148" s="253"/>
      <c r="EU148" s="253"/>
      <c r="EV148" s="253"/>
      <c r="EW148" s="253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  <c r="FH148" s="253"/>
      <c r="FI148" s="253"/>
      <c r="FJ148" s="253"/>
      <c r="FK148" s="253"/>
      <c r="FL148" s="253"/>
      <c r="FM148" s="253"/>
      <c r="FN148" s="253"/>
      <c r="FO148" s="253"/>
      <c r="FP148" s="253"/>
      <c r="FQ148" s="253"/>
      <c r="FR148" s="253"/>
      <c r="FS148" s="253"/>
      <c r="FT148" s="253"/>
      <c r="FU148" s="253"/>
      <c r="FV148" s="253"/>
      <c r="FW148" s="253"/>
      <c r="FX148" s="253"/>
      <c r="FY148" s="253"/>
      <c r="FZ148" s="253"/>
      <c r="GA148" s="253"/>
      <c r="GB148" s="253"/>
      <c r="GC148" s="253"/>
      <c r="GD148" s="253"/>
      <c r="GE148" s="253"/>
      <c r="GF148" s="253"/>
      <c r="GG148" s="253"/>
      <c r="GH148" s="253"/>
      <c r="GI148" s="253"/>
      <c r="GJ148" s="253"/>
      <c r="GK148" s="253"/>
      <c r="GL148" s="253"/>
      <c r="GM148" s="253"/>
      <c r="GN148" s="253"/>
      <c r="GO148" s="253"/>
      <c r="GP148" s="253"/>
      <c r="GQ148" s="253"/>
      <c r="GR148" s="253"/>
      <c r="GS148" s="253"/>
      <c r="GT148" s="253"/>
      <c r="GU148" s="253"/>
      <c r="GV148" s="253"/>
      <c r="GW148" s="253"/>
      <c r="GX148" s="253"/>
      <c r="GY148" s="253"/>
      <c r="GZ148" s="253"/>
      <c r="HA148" s="253"/>
      <c r="HB148" s="253"/>
      <c r="HC148" s="253"/>
      <c r="HD148" s="253"/>
      <c r="HE148" s="253"/>
      <c r="HF148" s="253"/>
      <c r="HG148" s="253"/>
      <c r="HH148" s="253"/>
      <c r="HI148" s="253"/>
      <c r="HJ148" s="253"/>
      <c r="HK148" s="253"/>
      <c r="HL148" s="253"/>
      <c r="HM148" s="253"/>
      <c r="HN148" s="253"/>
      <c r="HO148" s="253"/>
      <c r="HP148" s="253"/>
      <c r="HQ148" s="253"/>
      <c r="HR148" s="253"/>
      <c r="HS148" s="253"/>
      <c r="HT148" s="253"/>
      <c r="HU148" s="253"/>
      <c r="HV148" s="253"/>
      <c r="HW148" s="253"/>
      <c r="HX148" s="253"/>
      <c r="HY148" s="253"/>
      <c r="HZ148" s="253"/>
      <c r="IA148" s="253"/>
      <c r="IB148" s="253"/>
      <c r="IC148" s="253"/>
      <c r="ID148" s="253"/>
      <c r="IE148" s="253"/>
      <c r="IF148" s="253"/>
      <c r="IG148" s="253"/>
      <c r="IH148" s="253"/>
      <c r="II148" s="253"/>
      <c r="IJ148" s="253"/>
      <c r="IK148" s="253"/>
      <c r="IL148" s="253"/>
      <c r="IM148" s="253"/>
      <c r="IN148" s="253"/>
      <c r="IO148" s="253"/>
      <c r="IP148" s="253"/>
      <c r="IQ148" s="253"/>
      <c r="IR148" s="253"/>
      <c r="IS148" s="253"/>
      <c r="IT148" s="253"/>
      <c r="IU148" s="253"/>
      <c r="IV148" s="253"/>
    </row>
    <row r="149" spans="1:256" ht="17.25">
      <c r="A149" s="264" t="s">
        <v>221</v>
      </c>
      <c r="B149" s="260">
        <f>SUM(B137:B148)</f>
        <v>4287566</v>
      </c>
      <c r="C149" s="260">
        <f>SUM(C137:C148)</f>
        <v>4489528.0200000005</v>
      </c>
      <c r="D149" s="260">
        <f>C149-B149</f>
        <v>201962.02000000048</v>
      </c>
      <c r="E149" s="265">
        <f>D149/B149</f>
        <v>0.04710411921355857</v>
      </c>
      <c r="F149" s="261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  <c r="FF149" s="253"/>
      <c r="FG149" s="253"/>
      <c r="FH149" s="253"/>
      <c r="FI149" s="253"/>
      <c r="FJ149" s="253"/>
      <c r="FK149" s="253"/>
      <c r="FL149" s="253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53"/>
      <c r="FY149" s="253"/>
      <c r="FZ149" s="253"/>
      <c r="GA149" s="253"/>
      <c r="GB149" s="253"/>
      <c r="GC149" s="253"/>
      <c r="GD149" s="253"/>
      <c r="GE149" s="253"/>
      <c r="GF149" s="253"/>
      <c r="GG149" s="253"/>
      <c r="GH149" s="253"/>
      <c r="GI149" s="253"/>
      <c r="GJ149" s="253"/>
      <c r="GK149" s="253"/>
      <c r="GL149" s="253"/>
      <c r="GM149" s="253"/>
      <c r="GN149" s="253"/>
      <c r="GO149" s="253"/>
      <c r="GP149" s="253"/>
      <c r="GQ149" s="253"/>
      <c r="GR149" s="253"/>
      <c r="GS149" s="253"/>
      <c r="GT149" s="253"/>
      <c r="GU149" s="253"/>
      <c r="GV149" s="253"/>
      <c r="GW149" s="253"/>
      <c r="GX149" s="253"/>
      <c r="GY149" s="253"/>
      <c r="GZ149" s="253"/>
      <c r="HA149" s="253"/>
      <c r="HB149" s="253"/>
      <c r="HC149" s="253"/>
      <c r="HD149" s="253"/>
      <c r="HE149" s="253"/>
      <c r="HF149" s="253"/>
      <c r="HG149" s="253"/>
      <c r="HH149" s="253"/>
      <c r="HI149" s="253"/>
      <c r="HJ149" s="253"/>
      <c r="HK149" s="253"/>
      <c r="HL149" s="253"/>
      <c r="HM149" s="253"/>
      <c r="HN149" s="253"/>
      <c r="HO149" s="253"/>
      <c r="HP149" s="253"/>
      <c r="HQ149" s="253"/>
      <c r="HR149" s="253"/>
      <c r="HS149" s="253"/>
      <c r="HT149" s="253"/>
      <c r="HU149" s="253"/>
      <c r="HV149" s="253"/>
      <c r="HW149" s="253"/>
      <c r="HX149" s="253"/>
      <c r="HY149" s="253"/>
      <c r="HZ149" s="253"/>
      <c r="IA149" s="253"/>
      <c r="IB149" s="253"/>
      <c r="IC149" s="253"/>
      <c r="ID149" s="253"/>
      <c r="IE149" s="253"/>
      <c r="IF149" s="253"/>
      <c r="IG149" s="253"/>
      <c r="IH149" s="253"/>
      <c r="II149" s="253"/>
      <c r="IJ149" s="253"/>
      <c r="IK149" s="253"/>
      <c r="IL149" s="253"/>
      <c r="IM149" s="253"/>
      <c r="IN149" s="253"/>
      <c r="IO149" s="253"/>
      <c r="IP149" s="253"/>
      <c r="IQ149" s="253"/>
      <c r="IR149" s="253"/>
      <c r="IS149" s="253"/>
      <c r="IT149" s="253"/>
      <c r="IU149" s="253"/>
      <c r="IV149" s="253"/>
    </row>
    <row r="150" spans="1:256" ht="17.25">
      <c r="A150" s="266" t="s">
        <v>370</v>
      </c>
      <c r="B150" s="272">
        <v>44450</v>
      </c>
      <c r="C150" s="272">
        <v>34650</v>
      </c>
      <c r="D150" s="267" t="s">
        <v>106</v>
      </c>
      <c r="E150" s="268" t="s">
        <v>106</v>
      </c>
      <c r="F150" s="261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  <c r="DO150" s="253"/>
      <c r="DP150" s="253"/>
      <c r="DQ150" s="253"/>
      <c r="DR150" s="253"/>
      <c r="DS150" s="253"/>
      <c r="DT150" s="253"/>
      <c r="DU150" s="253"/>
      <c r="DV150" s="253"/>
      <c r="DW150" s="253"/>
      <c r="DX150" s="253"/>
      <c r="DY150" s="253"/>
      <c r="DZ150" s="253"/>
      <c r="EA150" s="253"/>
      <c r="EB150" s="253"/>
      <c r="EC150" s="253"/>
      <c r="ED150" s="253"/>
      <c r="EE150" s="253"/>
      <c r="EF150" s="253"/>
      <c r="EG150" s="253"/>
      <c r="EH150" s="253"/>
      <c r="EI150" s="253"/>
      <c r="EJ150" s="253"/>
      <c r="EK150" s="253"/>
      <c r="EL150" s="253"/>
      <c r="EM150" s="253"/>
      <c r="EN150" s="253"/>
      <c r="EO150" s="253"/>
      <c r="EP150" s="253"/>
      <c r="EQ150" s="253"/>
      <c r="ER150" s="253"/>
      <c r="ES150" s="253"/>
      <c r="ET150" s="253"/>
      <c r="EU150" s="253"/>
      <c r="EV150" s="253"/>
      <c r="EW150" s="253"/>
      <c r="EX150" s="253"/>
      <c r="EY150" s="253"/>
      <c r="EZ150" s="253"/>
      <c r="FA150" s="253"/>
      <c r="FB150" s="253"/>
      <c r="FC150" s="253"/>
      <c r="FD150" s="253"/>
      <c r="FE150" s="253"/>
      <c r="FF150" s="253"/>
      <c r="FG150" s="253"/>
      <c r="FH150" s="253"/>
      <c r="FI150" s="253"/>
      <c r="FJ150" s="253"/>
      <c r="FK150" s="253"/>
      <c r="FL150" s="253"/>
      <c r="FM150" s="253"/>
      <c r="FN150" s="253"/>
      <c r="FO150" s="253"/>
      <c r="FP150" s="253"/>
      <c r="FQ150" s="253"/>
      <c r="FR150" s="253"/>
      <c r="FS150" s="253"/>
      <c r="FT150" s="253"/>
      <c r="FU150" s="253"/>
      <c r="FV150" s="253"/>
      <c r="FW150" s="253"/>
      <c r="FX150" s="253"/>
      <c r="FY150" s="253"/>
      <c r="FZ150" s="253"/>
      <c r="GA150" s="253"/>
      <c r="GB150" s="253"/>
      <c r="GC150" s="253"/>
      <c r="GD150" s="253"/>
      <c r="GE150" s="253"/>
      <c r="GF150" s="253"/>
      <c r="GG150" s="253"/>
      <c r="GH150" s="253"/>
      <c r="GI150" s="253"/>
      <c r="GJ150" s="253"/>
      <c r="GK150" s="253"/>
      <c r="GL150" s="253"/>
      <c r="GM150" s="253"/>
      <c r="GN150" s="253"/>
      <c r="GO150" s="253"/>
      <c r="GP150" s="253"/>
      <c r="GQ150" s="253"/>
      <c r="GR150" s="253"/>
      <c r="GS150" s="253"/>
      <c r="GT150" s="253"/>
      <c r="GU150" s="253"/>
      <c r="GV150" s="253"/>
      <c r="GW150" s="253"/>
      <c r="GX150" s="253"/>
      <c r="GY150" s="253"/>
      <c r="GZ150" s="253"/>
      <c r="HA150" s="253"/>
      <c r="HB150" s="253"/>
      <c r="HC150" s="253"/>
      <c r="HD150" s="253"/>
      <c r="HE150" s="253"/>
      <c r="HF150" s="253"/>
      <c r="HG150" s="253"/>
      <c r="HH150" s="253"/>
      <c r="HI150" s="253"/>
      <c r="HJ150" s="253"/>
      <c r="HK150" s="253"/>
      <c r="HL150" s="253"/>
      <c r="HM150" s="253"/>
      <c r="HN150" s="253"/>
      <c r="HO150" s="253"/>
      <c r="HP150" s="253"/>
      <c r="HQ150" s="253"/>
      <c r="HR150" s="253"/>
      <c r="HS150" s="253"/>
      <c r="HT150" s="253"/>
      <c r="HU150" s="253"/>
      <c r="HV150" s="253"/>
      <c r="HW150" s="253"/>
      <c r="HX150" s="253"/>
      <c r="HY150" s="253"/>
      <c r="HZ150" s="253"/>
      <c r="IA150" s="253"/>
      <c r="IB150" s="253"/>
      <c r="IC150" s="253"/>
      <c r="ID150" s="253"/>
      <c r="IE150" s="253"/>
      <c r="IF150" s="253"/>
      <c r="IG150" s="253"/>
      <c r="IH150" s="253"/>
      <c r="II150" s="253"/>
      <c r="IJ150" s="253"/>
      <c r="IK150" s="253"/>
      <c r="IL150" s="253"/>
      <c r="IM150" s="253"/>
      <c r="IN150" s="253"/>
      <c r="IO150" s="253"/>
      <c r="IP150" s="253"/>
      <c r="IQ150" s="253"/>
      <c r="IR150" s="253"/>
      <c r="IS150" s="253"/>
      <c r="IT150" s="253"/>
      <c r="IU150" s="253"/>
      <c r="IV150" s="253"/>
    </row>
    <row r="151" spans="1:256" ht="17.25">
      <c r="A151" s="262" t="s">
        <v>371</v>
      </c>
      <c r="B151" s="270">
        <v>0</v>
      </c>
      <c r="C151" s="270">
        <v>486.02</v>
      </c>
      <c r="D151" s="260" t="s">
        <v>106</v>
      </c>
      <c r="E151" s="265" t="s">
        <v>105</v>
      </c>
      <c r="F151" s="261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  <c r="DO151" s="253"/>
      <c r="DP151" s="253"/>
      <c r="DQ151" s="253"/>
      <c r="DR151" s="253"/>
      <c r="DS151" s="253"/>
      <c r="DT151" s="253"/>
      <c r="DU151" s="253"/>
      <c r="DV151" s="253"/>
      <c r="DW151" s="253"/>
      <c r="DX151" s="253"/>
      <c r="DY151" s="253"/>
      <c r="DZ151" s="253"/>
      <c r="EA151" s="253"/>
      <c r="EB151" s="253"/>
      <c r="EC151" s="253"/>
      <c r="ED151" s="253"/>
      <c r="EE151" s="253"/>
      <c r="EF151" s="253"/>
      <c r="EG151" s="253"/>
      <c r="EH151" s="253"/>
      <c r="EI151" s="253"/>
      <c r="EJ151" s="253"/>
      <c r="EK151" s="253"/>
      <c r="EL151" s="253"/>
      <c r="EM151" s="253"/>
      <c r="EN151" s="253"/>
      <c r="EO151" s="253"/>
      <c r="EP151" s="253"/>
      <c r="EQ151" s="253"/>
      <c r="ER151" s="253"/>
      <c r="ES151" s="253"/>
      <c r="ET151" s="253"/>
      <c r="EU151" s="253"/>
      <c r="EV151" s="253"/>
      <c r="EW151" s="253"/>
      <c r="EX151" s="253"/>
      <c r="EY151" s="253"/>
      <c r="EZ151" s="253"/>
      <c r="FA151" s="253"/>
      <c r="FB151" s="253"/>
      <c r="FC151" s="253"/>
      <c r="FD151" s="253"/>
      <c r="FE151" s="253"/>
      <c r="FF151" s="253"/>
      <c r="FG151" s="253"/>
      <c r="FH151" s="253"/>
      <c r="FI151" s="253"/>
      <c r="FJ151" s="253"/>
      <c r="FK151" s="253"/>
      <c r="FL151" s="253"/>
      <c r="FM151" s="253"/>
      <c r="FN151" s="253"/>
      <c r="FO151" s="253"/>
      <c r="FP151" s="253"/>
      <c r="FQ151" s="253"/>
      <c r="FR151" s="253"/>
      <c r="FS151" s="253"/>
      <c r="FT151" s="253"/>
      <c r="FU151" s="253"/>
      <c r="FV151" s="253"/>
      <c r="FW151" s="253"/>
      <c r="FX151" s="253"/>
      <c r="FY151" s="253"/>
      <c r="FZ151" s="253"/>
      <c r="GA151" s="253"/>
      <c r="GB151" s="253"/>
      <c r="GC151" s="253"/>
      <c r="GD151" s="253"/>
      <c r="GE151" s="253"/>
      <c r="GF151" s="253"/>
      <c r="GG151" s="253"/>
      <c r="GH151" s="253"/>
      <c r="GI151" s="253"/>
      <c r="GJ151" s="253"/>
      <c r="GK151" s="253"/>
      <c r="GL151" s="253"/>
      <c r="GM151" s="253"/>
      <c r="GN151" s="253"/>
      <c r="GO151" s="253"/>
      <c r="GP151" s="253"/>
      <c r="GQ151" s="253"/>
      <c r="GR151" s="253"/>
      <c r="GS151" s="253"/>
      <c r="GT151" s="253"/>
      <c r="GU151" s="253"/>
      <c r="GV151" s="253"/>
      <c r="GW151" s="253"/>
      <c r="GX151" s="253"/>
      <c r="GY151" s="253"/>
      <c r="GZ151" s="253"/>
      <c r="HA151" s="253"/>
      <c r="HB151" s="253"/>
      <c r="HC151" s="253"/>
      <c r="HD151" s="253"/>
      <c r="HE151" s="253"/>
      <c r="HF151" s="253"/>
      <c r="HG151" s="253"/>
      <c r="HH151" s="253"/>
      <c r="HI151" s="253"/>
      <c r="HJ151" s="253"/>
      <c r="HK151" s="253"/>
      <c r="HL151" s="253"/>
      <c r="HM151" s="253"/>
      <c r="HN151" s="253"/>
      <c r="HO151" s="253"/>
      <c r="HP151" s="253"/>
      <c r="HQ151" s="253"/>
      <c r="HR151" s="253"/>
      <c r="HS151" s="253"/>
      <c r="HT151" s="253"/>
      <c r="HU151" s="253"/>
      <c r="HV151" s="253"/>
      <c r="HW151" s="253"/>
      <c r="HX151" s="253"/>
      <c r="HY151" s="253"/>
      <c r="HZ151" s="253"/>
      <c r="IA151" s="253"/>
      <c r="IB151" s="253"/>
      <c r="IC151" s="253"/>
      <c r="ID151" s="253"/>
      <c r="IE151" s="253"/>
      <c r="IF151" s="253"/>
      <c r="IG151" s="253"/>
      <c r="IH151" s="253"/>
      <c r="II151" s="253"/>
      <c r="IJ151" s="253"/>
      <c r="IK151" s="253"/>
      <c r="IL151" s="253"/>
      <c r="IM151" s="253"/>
      <c r="IN151" s="253"/>
      <c r="IO151" s="253"/>
      <c r="IP151" s="253"/>
      <c r="IQ151" s="253"/>
      <c r="IR151" s="253"/>
      <c r="IS151" s="253"/>
      <c r="IT151" s="253"/>
      <c r="IU151" s="253"/>
      <c r="IV151" s="253"/>
    </row>
    <row r="152" spans="1:256" ht="17.25">
      <c r="A152" s="262" t="s">
        <v>372</v>
      </c>
      <c r="B152" s="270">
        <v>0</v>
      </c>
      <c r="C152" s="270">
        <v>0</v>
      </c>
      <c r="D152" s="260"/>
      <c r="E152" s="260"/>
      <c r="F152" s="261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  <c r="EJ152" s="253"/>
      <c r="EK152" s="253"/>
      <c r="EL152" s="253"/>
      <c r="EM152" s="253"/>
      <c r="EN152" s="253"/>
      <c r="EO152" s="253"/>
      <c r="EP152" s="253"/>
      <c r="EQ152" s="253"/>
      <c r="ER152" s="253"/>
      <c r="ES152" s="253"/>
      <c r="ET152" s="253"/>
      <c r="EU152" s="253"/>
      <c r="EV152" s="253"/>
      <c r="EW152" s="253"/>
      <c r="EX152" s="253"/>
      <c r="EY152" s="253"/>
      <c r="EZ152" s="253"/>
      <c r="FA152" s="253"/>
      <c r="FB152" s="253"/>
      <c r="FC152" s="253"/>
      <c r="FD152" s="253"/>
      <c r="FE152" s="253"/>
      <c r="FF152" s="253"/>
      <c r="FG152" s="253"/>
      <c r="FH152" s="253"/>
      <c r="FI152" s="253"/>
      <c r="FJ152" s="253"/>
      <c r="FK152" s="253"/>
      <c r="FL152" s="253"/>
      <c r="FM152" s="253"/>
      <c r="FN152" s="253"/>
      <c r="FO152" s="253"/>
      <c r="FP152" s="253"/>
      <c r="FQ152" s="253"/>
      <c r="FR152" s="253"/>
      <c r="FS152" s="253"/>
      <c r="FT152" s="253"/>
      <c r="FU152" s="253"/>
      <c r="FV152" s="253"/>
      <c r="FW152" s="253"/>
      <c r="FX152" s="253"/>
      <c r="FY152" s="253"/>
      <c r="FZ152" s="253"/>
      <c r="GA152" s="253"/>
      <c r="GB152" s="253"/>
      <c r="GC152" s="253"/>
      <c r="GD152" s="253"/>
      <c r="GE152" s="253"/>
      <c r="GF152" s="253"/>
      <c r="GG152" s="253"/>
      <c r="GH152" s="253"/>
      <c r="GI152" s="253"/>
      <c r="GJ152" s="253"/>
      <c r="GK152" s="253"/>
      <c r="GL152" s="253"/>
      <c r="GM152" s="253"/>
      <c r="GN152" s="253"/>
      <c r="GO152" s="253"/>
      <c r="GP152" s="253"/>
      <c r="GQ152" s="253"/>
      <c r="GR152" s="253"/>
      <c r="GS152" s="253"/>
      <c r="GT152" s="253"/>
      <c r="GU152" s="253"/>
      <c r="GV152" s="253"/>
      <c r="GW152" s="253"/>
      <c r="GX152" s="253"/>
      <c r="GY152" s="253"/>
      <c r="GZ152" s="253"/>
      <c r="HA152" s="253"/>
      <c r="HB152" s="253"/>
      <c r="HC152" s="253"/>
      <c r="HD152" s="253"/>
      <c r="HE152" s="253"/>
      <c r="HF152" s="253"/>
      <c r="HG152" s="253"/>
      <c r="HH152" s="253"/>
      <c r="HI152" s="253"/>
      <c r="HJ152" s="253"/>
      <c r="HK152" s="253"/>
      <c r="HL152" s="253"/>
      <c r="HM152" s="253"/>
      <c r="HN152" s="253"/>
      <c r="HO152" s="253"/>
      <c r="HP152" s="253"/>
      <c r="HQ152" s="253"/>
      <c r="HR152" s="253"/>
      <c r="HS152" s="253"/>
      <c r="HT152" s="253"/>
      <c r="HU152" s="253"/>
      <c r="HV152" s="253"/>
      <c r="HW152" s="253"/>
      <c r="HX152" s="253"/>
      <c r="HY152" s="253"/>
      <c r="HZ152" s="253"/>
      <c r="IA152" s="253"/>
      <c r="IB152" s="253"/>
      <c r="IC152" s="253"/>
      <c r="ID152" s="253"/>
      <c r="IE152" s="253"/>
      <c r="IF152" s="253"/>
      <c r="IG152" s="253"/>
      <c r="IH152" s="253"/>
      <c r="II152" s="253"/>
      <c r="IJ152" s="253"/>
      <c r="IK152" s="253"/>
      <c r="IL152" s="253"/>
      <c r="IM152" s="253"/>
      <c r="IN152" s="253"/>
      <c r="IO152" s="253"/>
      <c r="IP152" s="253"/>
      <c r="IQ152" s="253"/>
      <c r="IR152" s="253"/>
      <c r="IS152" s="253"/>
      <c r="IT152" s="253"/>
      <c r="IU152" s="253"/>
      <c r="IV152" s="253"/>
    </row>
    <row r="153" spans="1:256" ht="17.25">
      <c r="A153" s="264" t="s">
        <v>221</v>
      </c>
      <c r="B153" s="260">
        <f>SUM(B150:B152)</f>
        <v>44450</v>
      </c>
      <c r="C153" s="260">
        <f>SUM(C150:C152)</f>
        <v>35136.02</v>
      </c>
      <c r="D153" s="260">
        <f>C153-B153</f>
        <v>-9313.980000000003</v>
      </c>
      <c r="E153" s="265">
        <f>D153/B153</f>
        <v>-0.20953835770528692</v>
      </c>
      <c r="F153" s="261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3"/>
      <c r="DG153" s="253"/>
      <c r="DH153" s="253"/>
      <c r="DI153" s="253"/>
      <c r="DJ153" s="253"/>
      <c r="DK153" s="253"/>
      <c r="DL153" s="253"/>
      <c r="DM153" s="253"/>
      <c r="DN153" s="253"/>
      <c r="DO153" s="253"/>
      <c r="DP153" s="253"/>
      <c r="DQ153" s="253"/>
      <c r="DR153" s="253"/>
      <c r="DS153" s="253"/>
      <c r="DT153" s="253"/>
      <c r="DU153" s="253"/>
      <c r="DV153" s="253"/>
      <c r="DW153" s="253"/>
      <c r="DX153" s="253"/>
      <c r="DY153" s="253"/>
      <c r="DZ153" s="253"/>
      <c r="EA153" s="253"/>
      <c r="EB153" s="253"/>
      <c r="EC153" s="253"/>
      <c r="ED153" s="253"/>
      <c r="EE153" s="253"/>
      <c r="EF153" s="253"/>
      <c r="EG153" s="253"/>
      <c r="EH153" s="253"/>
      <c r="EI153" s="253"/>
      <c r="EJ153" s="253"/>
      <c r="EK153" s="253"/>
      <c r="EL153" s="253"/>
      <c r="EM153" s="253"/>
      <c r="EN153" s="253"/>
      <c r="EO153" s="253"/>
      <c r="EP153" s="253"/>
      <c r="EQ153" s="253"/>
      <c r="ER153" s="253"/>
      <c r="ES153" s="253"/>
      <c r="ET153" s="253"/>
      <c r="EU153" s="253"/>
      <c r="EV153" s="253"/>
      <c r="EW153" s="253"/>
      <c r="EX153" s="253"/>
      <c r="EY153" s="253"/>
      <c r="EZ153" s="253"/>
      <c r="FA153" s="253"/>
      <c r="FB153" s="253"/>
      <c r="FC153" s="253"/>
      <c r="FD153" s="253"/>
      <c r="FE153" s="253"/>
      <c r="FF153" s="253"/>
      <c r="FG153" s="253"/>
      <c r="FH153" s="253"/>
      <c r="FI153" s="253"/>
      <c r="FJ153" s="253"/>
      <c r="FK153" s="253"/>
      <c r="FL153" s="253"/>
      <c r="FM153" s="253"/>
      <c r="FN153" s="253"/>
      <c r="FO153" s="253"/>
      <c r="FP153" s="253"/>
      <c r="FQ153" s="253"/>
      <c r="FR153" s="253"/>
      <c r="FS153" s="253"/>
      <c r="FT153" s="253"/>
      <c r="FU153" s="253"/>
      <c r="FV153" s="253"/>
      <c r="FW153" s="253"/>
      <c r="FX153" s="253"/>
      <c r="FY153" s="253"/>
      <c r="FZ153" s="253"/>
      <c r="GA153" s="253"/>
      <c r="GB153" s="253"/>
      <c r="GC153" s="253"/>
      <c r="GD153" s="253"/>
      <c r="GE153" s="253"/>
      <c r="GF153" s="253"/>
      <c r="GG153" s="253"/>
      <c r="GH153" s="253"/>
      <c r="GI153" s="253"/>
      <c r="GJ153" s="253"/>
      <c r="GK153" s="253"/>
      <c r="GL153" s="253"/>
      <c r="GM153" s="253"/>
      <c r="GN153" s="253"/>
      <c r="GO153" s="253"/>
      <c r="GP153" s="253"/>
      <c r="GQ153" s="253"/>
      <c r="GR153" s="253"/>
      <c r="GS153" s="253"/>
      <c r="GT153" s="253"/>
      <c r="GU153" s="253"/>
      <c r="GV153" s="253"/>
      <c r="GW153" s="253"/>
      <c r="GX153" s="253"/>
      <c r="GY153" s="253"/>
      <c r="GZ153" s="253"/>
      <c r="HA153" s="253"/>
      <c r="HB153" s="253"/>
      <c r="HC153" s="253"/>
      <c r="HD153" s="253"/>
      <c r="HE153" s="253"/>
      <c r="HF153" s="253"/>
      <c r="HG153" s="253"/>
      <c r="HH153" s="253"/>
      <c r="HI153" s="253"/>
      <c r="HJ153" s="253"/>
      <c r="HK153" s="253"/>
      <c r="HL153" s="253"/>
      <c r="HM153" s="253"/>
      <c r="HN153" s="253"/>
      <c r="HO153" s="253"/>
      <c r="HP153" s="253"/>
      <c r="HQ153" s="253"/>
      <c r="HR153" s="253"/>
      <c r="HS153" s="253"/>
      <c r="HT153" s="253"/>
      <c r="HU153" s="253"/>
      <c r="HV153" s="253"/>
      <c r="HW153" s="253"/>
      <c r="HX153" s="253"/>
      <c r="HY153" s="253"/>
      <c r="HZ153" s="253"/>
      <c r="IA153" s="253"/>
      <c r="IB153" s="253"/>
      <c r="IC153" s="253"/>
      <c r="ID153" s="253"/>
      <c r="IE153" s="253"/>
      <c r="IF153" s="253"/>
      <c r="IG153" s="253"/>
      <c r="IH153" s="253"/>
      <c r="II153" s="253"/>
      <c r="IJ153" s="253"/>
      <c r="IK153" s="253"/>
      <c r="IL153" s="253"/>
      <c r="IM153" s="253"/>
      <c r="IN153" s="253"/>
      <c r="IO153" s="253"/>
      <c r="IP153" s="253"/>
      <c r="IQ153" s="253"/>
      <c r="IR153" s="253"/>
      <c r="IS153" s="253"/>
      <c r="IT153" s="253"/>
      <c r="IU153" s="253"/>
      <c r="IV153" s="253"/>
    </row>
    <row r="154" spans="1:256" ht="17.25">
      <c r="A154" s="266" t="s">
        <v>373</v>
      </c>
      <c r="B154" s="272">
        <v>683923780.49</v>
      </c>
      <c r="C154" s="272">
        <v>725631352.7</v>
      </c>
      <c r="D154" s="267"/>
      <c r="E154" s="267"/>
      <c r="F154" s="261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253"/>
      <c r="BG154" s="253"/>
      <c r="BH154" s="253"/>
      <c r="BI154" s="253"/>
      <c r="BJ154" s="253"/>
      <c r="BK154" s="253"/>
      <c r="BL154" s="253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53"/>
      <c r="DG154" s="253"/>
      <c r="DH154" s="253"/>
      <c r="DI154" s="253"/>
      <c r="DJ154" s="253"/>
      <c r="DK154" s="253"/>
      <c r="DL154" s="253"/>
      <c r="DM154" s="253"/>
      <c r="DN154" s="253"/>
      <c r="DO154" s="253"/>
      <c r="DP154" s="253"/>
      <c r="DQ154" s="253"/>
      <c r="DR154" s="253"/>
      <c r="DS154" s="253"/>
      <c r="DT154" s="253"/>
      <c r="DU154" s="253"/>
      <c r="DV154" s="253"/>
      <c r="DW154" s="253"/>
      <c r="DX154" s="253"/>
      <c r="DY154" s="253"/>
      <c r="DZ154" s="253"/>
      <c r="EA154" s="253"/>
      <c r="EB154" s="253"/>
      <c r="EC154" s="253"/>
      <c r="ED154" s="253"/>
      <c r="EE154" s="253"/>
      <c r="EF154" s="253"/>
      <c r="EG154" s="253"/>
      <c r="EH154" s="253"/>
      <c r="EI154" s="253"/>
      <c r="EJ154" s="253"/>
      <c r="EK154" s="253"/>
      <c r="EL154" s="253"/>
      <c r="EM154" s="253"/>
      <c r="EN154" s="253"/>
      <c r="EO154" s="253"/>
      <c r="EP154" s="253"/>
      <c r="EQ154" s="253"/>
      <c r="ER154" s="253"/>
      <c r="ES154" s="253"/>
      <c r="ET154" s="253"/>
      <c r="EU154" s="253"/>
      <c r="EV154" s="253"/>
      <c r="EW154" s="253"/>
      <c r="EX154" s="253"/>
      <c r="EY154" s="253"/>
      <c r="EZ154" s="253"/>
      <c r="FA154" s="253"/>
      <c r="FB154" s="253"/>
      <c r="FC154" s="253"/>
      <c r="FD154" s="253"/>
      <c r="FE154" s="253"/>
      <c r="FF154" s="253"/>
      <c r="FG154" s="253"/>
      <c r="FH154" s="253"/>
      <c r="FI154" s="253"/>
      <c r="FJ154" s="253"/>
      <c r="FK154" s="253"/>
      <c r="FL154" s="253"/>
      <c r="FM154" s="253"/>
      <c r="FN154" s="253"/>
      <c r="FO154" s="253"/>
      <c r="FP154" s="253"/>
      <c r="FQ154" s="253"/>
      <c r="FR154" s="253"/>
      <c r="FS154" s="253"/>
      <c r="FT154" s="253"/>
      <c r="FU154" s="253"/>
      <c r="FV154" s="253"/>
      <c r="FW154" s="253"/>
      <c r="FX154" s="253"/>
      <c r="FY154" s="253"/>
      <c r="FZ154" s="253"/>
      <c r="GA154" s="253"/>
      <c r="GB154" s="253"/>
      <c r="GC154" s="253"/>
      <c r="GD154" s="253"/>
      <c r="GE154" s="253"/>
      <c r="GF154" s="253"/>
      <c r="GG154" s="253"/>
      <c r="GH154" s="253"/>
      <c r="GI154" s="253"/>
      <c r="GJ154" s="253"/>
      <c r="GK154" s="253"/>
      <c r="GL154" s="253"/>
      <c r="GM154" s="253"/>
      <c r="GN154" s="253"/>
      <c r="GO154" s="253"/>
      <c r="GP154" s="253"/>
      <c r="GQ154" s="253"/>
      <c r="GR154" s="253"/>
      <c r="GS154" s="253"/>
      <c r="GT154" s="253"/>
      <c r="GU154" s="253"/>
      <c r="GV154" s="253"/>
      <c r="GW154" s="253"/>
      <c r="GX154" s="253"/>
      <c r="GY154" s="253"/>
      <c r="GZ154" s="253"/>
      <c r="HA154" s="253"/>
      <c r="HB154" s="253"/>
      <c r="HC154" s="253"/>
      <c r="HD154" s="253"/>
      <c r="HE154" s="253"/>
      <c r="HF154" s="253"/>
      <c r="HG154" s="253"/>
      <c r="HH154" s="253"/>
      <c r="HI154" s="253"/>
      <c r="HJ154" s="253"/>
      <c r="HK154" s="253"/>
      <c r="HL154" s="253"/>
      <c r="HM154" s="253"/>
      <c r="HN154" s="253"/>
      <c r="HO154" s="253"/>
      <c r="HP154" s="253"/>
      <c r="HQ154" s="253"/>
      <c r="HR154" s="253"/>
      <c r="HS154" s="253"/>
      <c r="HT154" s="253"/>
      <c r="HU154" s="253"/>
      <c r="HV154" s="253"/>
      <c r="HW154" s="253"/>
      <c r="HX154" s="253"/>
      <c r="HY154" s="253"/>
      <c r="HZ154" s="253"/>
      <c r="IA154" s="253"/>
      <c r="IB154" s="253"/>
      <c r="IC154" s="253"/>
      <c r="ID154" s="253"/>
      <c r="IE154" s="253"/>
      <c r="IF154" s="253"/>
      <c r="IG154" s="253"/>
      <c r="IH154" s="253"/>
      <c r="II154" s="253"/>
      <c r="IJ154" s="253"/>
      <c r="IK154" s="253"/>
      <c r="IL154" s="253"/>
      <c r="IM154" s="253"/>
      <c r="IN154" s="253"/>
      <c r="IO154" s="253"/>
      <c r="IP154" s="253"/>
      <c r="IQ154" s="253"/>
      <c r="IR154" s="253"/>
      <c r="IS154" s="253"/>
      <c r="IT154" s="253"/>
      <c r="IU154" s="253"/>
      <c r="IV154" s="253"/>
    </row>
    <row r="155" spans="1:256" ht="17.25">
      <c r="A155" s="264" t="s">
        <v>221</v>
      </c>
      <c r="B155" s="260">
        <f>SUM(B154)</f>
        <v>683923780.49</v>
      </c>
      <c r="C155" s="260">
        <f>SUM(C154)</f>
        <v>725631352.7</v>
      </c>
      <c r="D155" s="260">
        <f>C155-B155</f>
        <v>41707572.21000004</v>
      </c>
      <c r="E155" s="265">
        <f>D155/B155</f>
        <v>0.06098277819805955</v>
      </c>
      <c r="F155" s="261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253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  <c r="DE155" s="253"/>
      <c r="DF155" s="253"/>
      <c r="DG155" s="253"/>
      <c r="DH155" s="253"/>
      <c r="DI155" s="253"/>
      <c r="DJ155" s="253"/>
      <c r="DK155" s="253"/>
      <c r="DL155" s="253"/>
      <c r="DM155" s="253"/>
      <c r="DN155" s="253"/>
      <c r="DO155" s="253"/>
      <c r="DP155" s="253"/>
      <c r="DQ155" s="253"/>
      <c r="DR155" s="253"/>
      <c r="DS155" s="253"/>
      <c r="DT155" s="253"/>
      <c r="DU155" s="253"/>
      <c r="DV155" s="253"/>
      <c r="DW155" s="253"/>
      <c r="DX155" s="253"/>
      <c r="DY155" s="253"/>
      <c r="DZ155" s="253"/>
      <c r="EA155" s="253"/>
      <c r="EB155" s="253"/>
      <c r="EC155" s="253"/>
      <c r="ED155" s="253"/>
      <c r="EE155" s="253"/>
      <c r="EF155" s="253"/>
      <c r="EG155" s="253"/>
      <c r="EH155" s="253"/>
      <c r="EI155" s="253"/>
      <c r="EJ155" s="253"/>
      <c r="EK155" s="253"/>
      <c r="EL155" s="253"/>
      <c r="EM155" s="253"/>
      <c r="EN155" s="253"/>
      <c r="EO155" s="253"/>
      <c r="EP155" s="253"/>
      <c r="EQ155" s="253"/>
      <c r="ER155" s="253"/>
      <c r="ES155" s="253"/>
      <c r="ET155" s="253"/>
      <c r="EU155" s="253"/>
      <c r="EV155" s="253"/>
      <c r="EW155" s="253"/>
      <c r="EX155" s="253"/>
      <c r="EY155" s="253"/>
      <c r="EZ155" s="253"/>
      <c r="FA155" s="253"/>
      <c r="FB155" s="253"/>
      <c r="FC155" s="253"/>
      <c r="FD155" s="253"/>
      <c r="FE155" s="253"/>
      <c r="FF155" s="253"/>
      <c r="FG155" s="253"/>
      <c r="FH155" s="253"/>
      <c r="FI155" s="253"/>
      <c r="FJ155" s="253"/>
      <c r="FK155" s="253"/>
      <c r="FL155" s="253"/>
      <c r="FM155" s="253"/>
      <c r="FN155" s="253"/>
      <c r="FO155" s="253"/>
      <c r="FP155" s="253"/>
      <c r="FQ155" s="253"/>
      <c r="FR155" s="253"/>
      <c r="FS155" s="253"/>
      <c r="FT155" s="253"/>
      <c r="FU155" s="253"/>
      <c r="FV155" s="253"/>
      <c r="FW155" s="253"/>
      <c r="FX155" s="253"/>
      <c r="FY155" s="253"/>
      <c r="FZ155" s="253"/>
      <c r="GA155" s="253"/>
      <c r="GB155" s="253"/>
      <c r="GC155" s="253"/>
      <c r="GD155" s="253"/>
      <c r="GE155" s="253"/>
      <c r="GF155" s="253"/>
      <c r="GG155" s="253"/>
      <c r="GH155" s="253"/>
      <c r="GI155" s="253"/>
      <c r="GJ155" s="253"/>
      <c r="GK155" s="253"/>
      <c r="GL155" s="253"/>
      <c r="GM155" s="253"/>
      <c r="GN155" s="253"/>
      <c r="GO155" s="253"/>
      <c r="GP155" s="253"/>
      <c r="GQ155" s="253"/>
      <c r="GR155" s="253"/>
      <c r="GS155" s="253"/>
      <c r="GT155" s="253"/>
      <c r="GU155" s="253"/>
      <c r="GV155" s="253"/>
      <c r="GW155" s="253"/>
      <c r="GX155" s="253"/>
      <c r="GY155" s="253"/>
      <c r="GZ155" s="253"/>
      <c r="HA155" s="253"/>
      <c r="HB155" s="253"/>
      <c r="HC155" s="253"/>
      <c r="HD155" s="253"/>
      <c r="HE155" s="253"/>
      <c r="HF155" s="253"/>
      <c r="HG155" s="253"/>
      <c r="HH155" s="253"/>
      <c r="HI155" s="253"/>
      <c r="HJ155" s="253"/>
      <c r="HK155" s="253"/>
      <c r="HL155" s="253"/>
      <c r="HM155" s="253"/>
      <c r="HN155" s="253"/>
      <c r="HO155" s="253"/>
      <c r="HP155" s="253"/>
      <c r="HQ155" s="253"/>
      <c r="HR155" s="253"/>
      <c r="HS155" s="253"/>
      <c r="HT155" s="253"/>
      <c r="HU155" s="253"/>
      <c r="HV155" s="253"/>
      <c r="HW155" s="253"/>
      <c r="HX155" s="253"/>
      <c r="HY155" s="253"/>
      <c r="HZ155" s="253"/>
      <c r="IA155" s="253"/>
      <c r="IB155" s="253"/>
      <c r="IC155" s="253"/>
      <c r="ID155" s="253"/>
      <c r="IE155" s="253"/>
      <c r="IF155" s="253"/>
      <c r="IG155" s="253"/>
      <c r="IH155" s="253"/>
      <c r="II155" s="253"/>
      <c r="IJ155" s="253"/>
      <c r="IK155" s="253"/>
      <c r="IL155" s="253"/>
      <c r="IM155" s="253"/>
      <c r="IN155" s="253"/>
      <c r="IO155" s="253"/>
      <c r="IP155" s="253"/>
      <c r="IQ155" s="253"/>
      <c r="IR155" s="253"/>
      <c r="IS155" s="253"/>
      <c r="IT155" s="253"/>
      <c r="IU155" s="253"/>
      <c r="IV155" s="253"/>
    </row>
    <row r="156" spans="1:256" ht="17.25">
      <c r="A156" s="266" t="s">
        <v>374</v>
      </c>
      <c r="B156" s="267"/>
      <c r="C156" s="267"/>
      <c r="D156" s="267"/>
      <c r="E156" s="267"/>
      <c r="F156" s="261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  <c r="DO156" s="253"/>
      <c r="DP156" s="253"/>
      <c r="DQ156" s="253"/>
      <c r="DR156" s="253"/>
      <c r="DS156" s="253"/>
      <c r="DT156" s="253"/>
      <c r="DU156" s="253"/>
      <c r="DV156" s="253"/>
      <c r="DW156" s="253"/>
      <c r="DX156" s="253"/>
      <c r="DY156" s="253"/>
      <c r="DZ156" s="253"/>
      <c r="EA156" s="253"/>
      <c r="EB156" s="253"/>
      <c r="EC156" s="253"/>
      <c r="ED156" s="253"/>
      <c r="EE156" s="253"/>
      <c r="EF156" s="253"/>
      <c r="EG156" s="253"/>
      <c r="EH156" s="253"/>
      <c r="EI156" s="253"/>
      <c r="EJ156" s="253"/>
      <c r="EK156" s="253"/>
      <c r="EL156" s="253"/>
      <c r="EM156" s="253"/>
      <c r="EN156" s="253"/>
      <c r="EO156" s="253"/>
      <c r="EP156" s="253"/>
      <c r="EQ156" s="253"/>
      <c r="ER156" s="253"/>
      <c r="ES156" s="253"/>
      <c r="ET156" s="253"/>
      <c r="EU156" s="253"/>
      <c r="EV156" s="253"/>
      <c r="EW156" s="253"/>
      <c r="EX156" s="253"/>
      <c r="EY156" s="253"/>
      <c r="EZ156" s="253"/>
      <c r="FA156" s="253"/>
      <c r="FB156" s="253"/>
      <c r="FC156" s="253"/>
      <c r="FD156" s="253"/>
      <c r="FE156" s="253"/>
      <c r="FF156" s="253"/>
      <c r="FG156" s="253"/>
      <c r="FH156" s="253"/>
      <c r="FI156" s="253"/>
      <c r="FJ156" s="253"/>
      <c r="FK156" s="253"/>
      <c r="FL156" s="253"/>
      <c r="FM156" s="253"/>
      <c r="FN156" s="253"/>
      <c r="FO156" s="253"/>
      <c r="FP156" s="253"/>
      <c r="FQ156" s="253"/>
      <c r="FR156" s="253"/>
      <c r="FS156" s="253"/>
      <c r="FT156" s="253"/>
      <c r="FU156" s="253"/>
      <c r="FV156" s="253"/>
      <c r="FW156" s="253"/>
      <c r="FX156" s="253"/>
      <c r="FY156" s="253"/>
      <c r="FZ156" s="253"/>
      <c r="GA156" s="253"/>
      <c r="GB156" s="253"/>
      <c r="GC156" s="253"/>
      <c r="GD156" s="253"/>
      <c r="GE156" s="253"/>
      <c r="GF156" s="253"/>
      <c r="GG156" s="253"/>
      <c r="GH156" s="253"/>
      <c r="GI156" s="253"/>
      <c r="GJ156" s="253"/>
      <c r="GK156" s="253"/>
      <c r="GL156" s="253"/>
      <c r="GM156" s="253"/>
      <c r="GN156" s="253"/>
      <c r="GO156" s="253"/>
      <c r="GP156" s="253"/>
      <c r="GQ156" s="253"/>
      <c r="GR156" s="253"/>
      <c r="GS156" s="253"/>
      <c r="GT156" s="253"/>
      <c r="GU156" s="253"/>
      <c r="GV156" s="253"/>
      <c r="GW156" s="253"/>
      <c r="GX156" s="253"/>
      <c r="GY156" s="253"/>
      <c r="GZ156" s="253"/>
      <c r="HA156" s="253"/>
      <c r="HB156" s="253"/>
      <c r="HC156" s="253"/>
      <c r="HD156" s="253"/>
      <c r="HE156" s="253"/>
      <c r="HF156" s="253"/>
      <c r="HG156" s="253"/>
      <c r="HH156" s="253"/>
      <c r="HI156" s="253"/>
      <c r="HJ156" s="253"/>
      <c r="HK156" s="253"/>
      <c r="HL156" s="253"/>
      <c r="HM156" s="253"/>
      <c r="HN156" s="253"/>
      <c r="HO156" s="253"/>
      <c r="HP156" s="253"/>
      <c r="HQ156" s="253"/>
      <c r="HR156" s="253"/>
      <c r="HS156" s="253"/>
      <c r="HT156" s="253"/>
      <c r="HU156" s="253"/>
      <c r="HV156" s="253"/>
      <c r="HW156" s="253"/>
      <c r="HX156" s="253"/>
      <c r="HY156" s="253"/>
      <c r="HZ156" s="253"/>
      <c r="IA156" s="253"/>
      <c r="IB156" s="253"/>
      <c r="IC156" s="253"/>
      <c r="ID156" s="253"/>
      <c r="IE156" s="253"/>
      <c r="IF156" s="253"/>
      <c r="IG156" s="253"/>
      <c r="IH156" s="253"/>
      <c r="II156" s="253"/>
      <c r="IJ156" s="253"/>
      <c r="IK156" s="253"/>
      <c r="IL156" s="253"/>
      <c r="IM156" s="253"/>
      <c r="IN156" s="253"/>
      <c r="IO156" s="253"/>
      <c r="IP156" s="253"/>
      <c r="IQ156" s="253"/>
      <c r="IR156" s="253"/>
      <c r="IS156" s="253"/>
      <c r="IT156" s="253"/>
      <c r="IU156" s="253"/>
      <c r="IV156" s="253"/>
    </row>
    <row r="157" spans="1:256" ht="17.25">
      <c r="A157" s="262" t="s">
        <v>375</v>
      </c>
      <c r="B157" s="263">
        <v>21518070.98</v>
      </c>
      <c r="C157" s="263">
        <v>26948888.73</v>
      </c>
      <c r="D157" s="262"/>
      <c r="E157" s="262"/>
      <c r="F157" s="261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3"/>
      <c r="DG157" s="253"/>
      <c r="DH157" s="253"/>
      <c r="DI157" s="253"/>
      <c r="DJ157" s="253"/>
      <c r="DK157" s="253"/>
      <c r="DL157" s="253"/>
      <c r="DM157" s="253"/>
      <c r="DN157" s="253"/>
      <c r="DO157" s="253"/>
      <c r="DP157" s="253"/>
      <c r="DQ157" s="253"/>
      <c r="DR157" s="253"/>
      <c r="DS157" s="253"/>
      <c r="DT157" s="253"/>
      <c r="DU157" s="253"/>
      <c r="DV157" s="253"/>
      <c r="DW157" s="253"/>
      <c r="DX157" s="253"/>
      <c r="DY157" s="253"/>
      <c r="DZ157" s="253"/>
      <c r="EA157" s="253"/>
      <c r="EB157" s="253"/>
      <c r="EC157" s="253"/>
      <c r="ED157" s="253"/>
      <c r="EE157" s="253"/>
      <c r="EF157" s="253"/>
      <c r="EG157" s="253"/>
      <c r="EH157" s="253"/>
      <c r="EI157" s="253"/>
      <c r="EJ157" s="253"/>
      <c r="EK157" s="253"/>
      <c r="EL157" s="253"/>
      <c r="EM157" s="253"/>
      <c r="EN157" s="253"/>
      <c r="EO157" s="253"/>
      <c r="EP157" s="253"/>
      <c r="EQ157" s="253"/>
      <c r="ER157" s="253"/>
      <c r="ES157" s="253"/>
      <c r="ET157" s="253"/>
      <c r="EU157" s="253"/>
      <c r="EV157" s="253"/>
      <c r="EW157" s="253"/>
      <c r="EX157" s="253"/>
      <c r="EY157" s="253"/>
      <c r="EZ157" s="253"/>
      <c r="FA157" s="253"/>
      <c r="FB157" s="253"/>
      <c r="FC157" s="253"/>
      <c r="FD157" s="253"/>
      <c r="FE157" s="253"/>
      <c r="FF157" s="253"/>
      <c r="FG157" s="253"/>
      <c r="FH157" s="253"/>
      <c r="FI157" s="253"/>
      <c r="FJ157" s="253"/>
      <c r="FK157" s="253"/>
      <c r="FL157" s="253"/>
      <c r="FM157" s="253"/>
      <c r="FN157" s="253"/>
      <c r="FO157" s="253"/>
      <c r="FP157" s="253"/>
      <c r="FQ157" s="253"/>
      <c r="FR157" s="253"/>
      <c r="FS157" s="253"/>
      <c r="FT157" s="253"/>
      <c r="FU157" s="253"/>
      <c r="FV157" s="253"/>
      <c r="FW157" s="253"/>
      <c r="FX157" s="253"/>
      <c r="FY157" s="253"/>
      <c r="FZ157" s="253"/>
      <c r="GA157" s="253"/>
      <c r="GB157" s="253"/>
      <c r="GC157" s="253"/>
      <c r="GD157" s="253"/>
      <c r="GE157" s="253"/>
      <c r="GF157" s="253"/>
      <c r="GG157" s="253"/>
      <c r="GH157" s="253"/>
      <c r="GI157" s="253"/>
      <c r="GJ157" s="253"/>
      <c r="GK157" s="253"/>
      <c r="GL157" s="253"/>
      <c r="GM157" s="253"/>
      <c r="GN157" s="253"/>
      <c r="GO157" s="253"/>
      <c r="GP157" s="253"/>
      <c r="GQ157" s="253"/>
      <c r="GR157" s="253"/>
      <c r="GS157" s="253"/>
      <c r="GT157" s="253"/>
      <c r="GU157" s="253"/>
      <c r="GV157" s="253"/>
      <c r="GW157" s="253"/>
      <c r="GX157" s="253"/>
      <c r="GY157" s="253"/>
      <c r="GZ157" s="253"/>
      <c r="HA157" s="253"/>
      <c r="HB157" s="253"/>
      <c r="HC157" s="253"/>
      <c r="HD157" s="253"/>
      <c r="HE157" s="253"/>
      <c r="HF157" s="253"/>
      <c r="HG157" s="253"/>
      <c r="HH157" s="253"/>
      <c r="HI157" s="253"/>
      <c r="HJ157" s="253"/>
      <c r="HK157" s="253"/>
      <c r="HL157" s="253"/>
      <c r="HM157" s="253"/>
      <c r="HN157" s="253"/>
      <c r="HO157" s="253"/>
      <c r="HP157" s="253"/>
      <c r="HQ157" s="253"/>
      <c r="HR157" s="253"/>
      <c r="HS157" s="253"/>
      <c r="HT157" s="253"/>
      <c r="HU157" s="253"/>
      <c r="HV157" s="253"/>
      <c r="HW157" s="253"/>
      <c r="HX157" s="253"/>
      <c r="HY157" s="253"/>
      <c r="HZ157" s="253"/>
      <c r="IA157" s="253"/>
      <c r="IB157" s="253"/>
      <c r="IC157" s="253"/>
      <c r="ID157" s="253"/>
      <c r="IE157" s="253"/>
      <c r="IF157" s="253"/>
      <c r="IG157" s="253"/>
      <c r="IH157" s="253"/>
      <c r="II157" s="253"/>
      <c r="IJ157" s="253"/>
      <c r="IK157" s="253"/>
      <c r="IL157" s="253"/>
      <c r="IM157" s="253"/>
      <c r="IN157" s="253"/>
      <c r="IO157" s="253"/>
      <c r="IP157" s="253"/>
      <c r="IQ157" s="253"/>
      <c r="IR157" s="253"/>
      <c r="IS157" s="253"/>
      <c r="IT157" s="253"/>
      <c r="IU157" s="253"/>
      <c r="IV157" s="253"/>
    </row>
    <row r="158" spans="1:256" ht="17.25">
      <c r="A158" s="262" t="s">
        <v>376</v>
      </c>
      <c r="B158" s="270">
        <v>138496.93</v>
      </c>
      <c r="C158" s="270">
        <v>131234.27</v>
      </c>
      <c r="D158" s="260"/>
      <c r="E158" s="260"/>
      <c r="F158" s="261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  <c r="DE158" s="253"/>
      <c r="DF158" s="253"/>
      <c r="DG158" s="253"/>
      <c r="DH158" s="253"/>
      <c r="DI158" s="253"/>
      <c r="DJ158" s="253"/>
      <c r="DK158" s="253"/>
      <c r="DL158" s="253"/>
      <c r="DM158" s="253"/>
      <c r="DN158" s="253"/>
      <c r="DO158" s="253"/>
      <c r="DP158" s="253"/>
      <c r="DQ158" s="253"/>
      <c r="DR158" s="253"/>
      <c r="DS158" s="253"/>
      <c r="DT158" s="253"/>
      <c r="DU158" s="253"/>
      <c r="DV158" s="253"/>
      <c r="DW158" s="253"/>
      <c r="DX158" s="253"/>
      <c r="DY158" s="253"/>
      <c r="DZ158" s="253"/>
      <c r="EA158" s="253"/>
      <c r="EB158" s="253"/>
      <c r="EC158" s="253"/>
      <c r="ED158" s="253"/>
      <c r="EE158" s="253"/>
      <c r="EF158" s="253"/>
      <c r="EG158" s="253"/>
      <c r="EH158" s="253"/>
      <c r="EI158" s="253"/>
      <c r="EJ158" s="253"/>
      <c r="EK158" s="253"/>
      <c r="EL158" s="253"/>
      <c r="EM158" s="253"/>
      <c r="EN158" s="253"/>
      <c r="EO158" s="253"/>
      <c r="EP158" s="253"/>
      <c r="EQ158" s="253"/>
      <c r="ER158" s="253"/>
      <c r="ES158" s="253"/>
      <c r="ET158" s="253"/>
      <c r="EU158" s="253"/>
      <c r="EV158" s="253"/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53"/>
      <c r="FY158" s="253"/>
      <c r="FZ158" s="253"/>
      <c r="GA158" s="253"/>
      <c r="GB158" s="253"/>
      <c r="GC158" s="253"/>
      <c r="GD158" s="253"/>
      <c r="GE158" s="253"/>
      <c r="GF158" s="253"/>
      <c r="GG158" s="253"/>
      <c r="GH158" s="253"/>
      <c r="GI158" s="253"/>
      <c r="GJ158" s="253"/>
      <c r="GK158" s="253"/>
      <c r="GL158" s="253"/>
      <c r="GM158" s="253"/>
      <c r="GN158" s="253"/>
      <c r="GO158" s="253"/>
      <c r="GP158" s="253"/>
      <c r="GQ158" s="253"/>
      <c r="GR158" s="253"/>
      <c r="GS158" s="253"/>
      <c r="GT158" s="253"/>
      <c r="GU158" s="253"/>
      <c r="GV158" s="253"/>
      <c r="GW158" s="253"/>
      <c r="GX158" s="253"/>
      <c r="GY158" s="253"/>
      <c r="GZ158" s="253"/>
      <c r="HA158" s="253"/>
      <c r="HB158" s="253"/>
      <c r="HC158" s="253"/>
      <c r="HD158" s="253"/>
      <c r="HE158" s="253"/>
      <c r="HF158" s="253"/>
      <c r="HG158" s="253"/>
      <c r="HH158" s="253"/>
      <c r="HI158" s="253"/>
      <c r="HJ158" s="253"/>
      <c r="HK158" s="253"/>
      <c r="HL158" s="253"/>
      <c r="HM158" s="253"/>
      <c r="HN158" s="253"/>
      <c r="HO158" s="253"/>
      <c r="HP158" s="253"/>
      <c r="HQ158" s="253"/>
      <c r="HR158" s="253"/>
      <c r="HS158" s="253"/>
      <c r="HT158" s="253"/>
      <c r="HU158" s="253"/>
      <c r="HV158" s="253"/>
      <c r="HW158" s="253"/>
      <c r="HX158" s="253"/>
      <c r="HY158" s="253"/>
      <c r="HZ158" s="253"/>
      <c r="IA158" s="253"/>
      <c r="IB158" s="253"/>
      <c r="IC158" s="253"/>
      <c r="ID158" s="253"/>
      <c r="IE158" s="253"/>
      <c r="IF158" s="253"/>
      <c r="IG158" s="253"/>
      <c r="IH158" s="253"/>
      <c r="II158" s="253"/>
      <c r="IJ158" s="253"/>
      <c r="IK158" s="253"/>
      <c r="IL158" s="253"/>
      <c r="IM158" s="253"/>
      <c r="IN158" s="253"/>
      <c r="IO158" s="253"/>
      <c r="IP158" s="253"/>
      <c r="IQ158" s="253"/>
      <c r="IR158" s="253"/>
      <c r="IS158" s="253"/>
      <c r="IT158" s="253"/>
      <c r="IU158" s="253"/>
      <c r="IV158" s="253"/>
    </row>
    <row r="159" spans="1:256" ht="17.25">
      <c r="A159" s="262" t="s">
        <v>377</v>
      </c>
      <c r="B159" s="270">
        <v>0</v>
      </c>
      <c r="C159" s="270">
        <v>0</v>
      </c>
      <c r="D159" s="260"/>
      <c r="E159" s="260"/>
      <c r="F159" s="261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53"/>
      <c r="FY159" s="253"/>
      <c r="FZ159" s="253"/>
      <c r="GA159" s="253"/>
      <c r="GB159" s="253"/>
      <c r="GC159" s="253"/>
      <c r="GD159" s="253"/>
      <c r="GE159" s="253"/>
      <c r="GF159" s="253"/>
      <c r="GG159" s="253"/>
      <c r="GH159" s="253"/>
      <c r="GI159" s="253"/>
      <c r="GJ159" s="253"/>
      <c r="GK159" s="253"/>
      <c r="GL159" s="253"/>
      <c r="GM159" s="253"/>
      <c r="GN159" s="253"/>
      <c r="GO159" s="253"/>
      <c r="GP159" s="253"/>
      <c r="GQ159" s="253"/>
      <c r="GR159" s="253"/>
      <c r="GS159" s="253"/>
      <c r="GT159" s="253"/>
      <c r="GU159" s="253"/>
      <c r="GV159" s="253"/>
      <c r="GW159" s="253"/>
      <c r="GX159" s="253"/>
      <c r="GY159" s="253"/>
      <c r="GZ159" s="253"/>
      <c r="HA159" s="253"/>
      <c r="HB159" s="253"/>
      <c r="HC159" s="253"/>
      <c r="HD159" s="253"/>
      <c r="HE159" s="253"/>
      <c r="HF159" s="253"/>
      <c r="HG159" s="253"/>
      <c r="HH159" s="253"/>
      <c r="HI159" s="253"/>
      <c r="HJ159" s="253"/>
      <c r="HK159" s="253"/>
      <c r="HL159" s="253"/>
      <c r="HM159" s="253"/>
      <c r="HN159" s="253"/>
      <c r="HO159" s="253"/>
      <c r="HP159" s="253"/>
      <c r="HQ159" s="253"/>
      <c r="HR159" s="253"/>
      <c r="HS159" s="253"/>
      <c r="HT159" s="253"/>
      <c r="HU159" s="253"/>
      <c r="HV159" s="253"/>
      <c r="HW159" s="253"/>
      <c r="HX159" s="253"/>
      <c r="HY159" s="253"/>
      <c r="HZ159" s="253"/>
      <c r="IA159" s="253"/>
      <c r="IB159" s="253"/>
      <c r="IC159" s="253"/>
      <c r="ID159" s="253"/>
      <c r="IE159" s="253"/>
      <c r="IF159" s="253"/>
      <c r="IG159" s="253"/>
      <c r="IH159" s="253"/>
      <c r="II159" s="253"/>
      <c r="IJ159" s="253"/>
      <c r="IK159" s="253"/>
      <c r="IL159" s="253"/>
      <c r="IM159" s="253"/>
      <c r="IN159" s="253"/>
      <c r="IO159" s="253"/>
      <c r="IP159" s="253"/>
      <c r="IQ159" s="253"/>
      <c r="IR159" s="253"/>
      <c r="IS159" s="253"/>
      <c r="IT159" s="253"/>
      <c r="IU159" s="253"/>
      <c r="IV159" s="253"/>
    </row>
    <row r="160" spans="1:256" ht="17.25">
      <c r="A160" s="262" t="s">
        <v>378</v>
      </c>
      <c r="B160" s="270">
        <v>0</v>
      </c>
      <c r="C160" s="270">
        <v>0</v>
      </c>
      <c r="D160" s="260" t="s">
        <v>106</v>
      </c>
      <c r="E160" s="265" t="s">
        <v>105</v>
      </c>
      <c r="F160" s="261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53"/>
      <c r="FY160" s="253"/>
      <c r="FZ160" s="253"/>
      <c r="GA160" s="253"/>
      <c r="GB160" s="253"/>
      <c r="GC160" s="253"/>
      <c r="GD160" s="253"/>
      <c r="GE160" s="253"/>
      <c r="GF160" s="253"/>
      <c r="GG160" s="253"/>
      <c r="GH160" s="253"/>
      <c r="GI160" s="253"/>
      <c r="GJ160" s="253"/>
      <c r="GK160" s="253"/>
      <c r="GL160" s="253"/>
      <c r="GM160" s="253"/>
      <c r="GN160" s="253"/>
      <c r="GO160" s="253"/>
      <c r="GP160" s="253"/>
      <c r="GQ160" s="253"/>
      <c r="GR160" s="253"/>
      <c r="GS160" s="253"/>
      <c r="GT160" s="253"/>
      <c r="GU160" s="253"/>
      <c r="GV160" s="253"/>
      <c r="GW160" s="253"/>
      <c r="GX160" s="253"/>
      <c r="GY160" s="253"/>
      <c r="GZ160" s="253"/>
      <c r="HA160" s="253"/>
      <c r="HB160" s="253"/>
      <c r="HC160" s="253"/>
      <c r="HD160" s="253"/>
      <c r="HE160" s="253"/>
      <c r="HF160" s="253"/>
      <c r="HG160" s="253"/>
      <c r="HH160" s="253"/>
      <c r="HI160" s="253"/>
      <c r="HJ160" s="253"/>
      <c r="HK160" s="253"/>
      <c r="HL160" s="253"/>
      <c r="HM160" s="253"/>
      <c r="HN160" s="253"/>
      <c r="HO160" s="253"/>
      <c r="HP160" s="253"/>
      <c r="HQ160" s="253"/>
      <c r="HR160" s="253"/>
      <c r="HS160" s="253"/>
      <c r="HT160" s="253"/>
      <c r="HU160" s="253"/>
      <c r="HV160" s="253"/>
      <c r="HW160" s="253"/>
      <c r="HX160" s="253"/>
      <c r="HY160" s="253"/>
      <c r="HZ160" s="253"/>
      <c r="IA160" s="253"/>
      <c r="IB160" s="253"/>
      <c r="IC160" s="253"/>
      <c r="ID160" s="253"/>
      <c r="IE160" s="253"/>
      <c r="IF160" s="253"/>
      <c r="IG160" s="253"/>
      <c r="IH160" s="253"/>
      <c r="II160" s="253"/>
      <c r="IJ160" s="253"/>
      <c r="IK160" s="253"/>
      <c r="IL160" s="253"/>
      <c r="IM160" s="253"/>
      <c r="IN160" s="253"/>
      <c r="IO160" s="253"/>
      <c r="IP160" s="253"/>
      <c r="IQ160" s="253"/>
      <c r="IR160" s="253"/>
      <c r="IS160" s="253"/>
      <c r="IT160" s="253"/>
      <c r="IU160" s="253"/>
      <c r="IV160" s="253"/>
    </row>
    <row r="161" spans="1:256" ht="17.25">
      <c r="A161" s="262" t="s">
        <v>379</v>
      </c>
      <c r="B161" s="270">
        <v>1893.1</v>
      </c>
      <c r="C161" s="270">
        <v>151.5</v>
      </c>
      <c r="D161" s="260"/>
      <c r="E161" s="260"/>
      <c r="F161" s="261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3"/>
      <c r="FT161" s="253"/>
      <c r="FU161" s="253"/>
      <c r="FV161" s="253"/>
      <c r="FW161" s="253"/>
      <c r="FX161" s="253"/>
      <c r="FY161" s="253"/>
      <c r="FZ161" s="253"/>
      <c r="GA161" s="253"/>
      <c r="GB161" s="253"/>
      <c r="GC161" s="253"/>
      <c r="GD161" s="253"/>
      <c r="GE161" s="253"/>
      <c r="GF161" s="253"/>
      <c r="GG161" s="253"/>
      <c r="GH161" s="253"/>
      <c r="GI161" s="253"/>
      <c r="GJ161" s="253"/>
      <c r="GK161" s="253"/>
      <c r="GL161" s="253"/>
      <c r="GM161" s="253"/>
      <c r="GN161" s="253"/>
      <c r="GO161" s="253"/>
      <c r="GP161" s="253"/>
      <c r="GQ161" s="253"/>
      <c r="GR161" s="253"/>
      <c r="GS161" s="253"/>
      <c r="GT161" s="253"/>
      <c r="GU161" s="253"/>
      <c r="GV161" s="253"/>
      <c r="GW161" s="253"/>
      <c r="GX161" s="253"/>
      <c r="GY161" s="253"/>
      <c r="GZ161" s="253"/>
      <c r="HA161" s="253"/>
      <c r="HB161" s="253"/>
      <c r="HC161" s="253"/>
      <c r="HD161" s="253"/>
      <c r="HE161" s="253"/>
      <c r="HF161" s="253"/>
      <c r="HG161" s="253"/>
      <c r="HH161" s="253"/>
      <c r="HI161" s="253"/>
      <c r="HJ161" s="253"/>
      <c r="HK161" s="253"/>
      <c r="HL161" s="253"/>
      <c r="HM161" s="253"/>
      <c r="HN161" s="253"/>
      <c r="HO161" s="253"/>
      <c r="HP161" s="253"/>
      <c r="HQ161" s="253"/>
      <c r="HR161" s="253"/>
      <c r="HS161" s="253"/>
      <c r="HT161" s="253"/>
      <c r="HU161" s="253"/>
      <c r="HV161" s="253"/>
      <c r="HW161" s="253"/>
      <c r="HX161" s="253"/>
      <c r="HY161" s="253"/>
      <c r="HZ161" s="253"/>
      <c r="IA161" s="253"/>
      <c r="IB161" s="253"/>
      <c r="IC161" s="253"/>
      <c r="ID161" s="253"/>
      <c r="IE161" s="253"/>
      <c r="IF161" s="253"/>
      <c r="IG161" s="253"/>
      <c r="IH161" s="253"/>
      <c r="II161" s="253"/>
      <c r="IJ161" s="253"/>
      <c r="IK161" s="253"/>
      <c r="IL161" s="253"/>
      <c r="IM161" s="253"/>
      <c r="IN161" s="253"/>
      <c r="IO161" s="253"/>
      <c r="IP161" s="253"/>
      <c r="IQ161" s="253"/>
      <c r="IR161" s="253"/>
      <c r="IS161" s="253"/>
      <c r="IT161" s="253"/>
      <c r="IU161" s="253"/>
      <c r="IV161" s="253"/>
    </row>
    <row r="162" spans="1:256" ht="17.25">
      <c r="A162" s="262" t="s">
        <v>380</v>
      </c>
      <c r="B162" s="270">
        <v>0</v>
      </c>
      <c r="C162" s="270">
        <v>0</v>
      </c>
      <c r="D162" s="260"/>
      <c r="E162" s="260"/>
      <c r="F162" s="261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3"/>
      <c r="FT162" s="253"/>
      <c r="FU162" s="253"/>
      <c r="FV162" s="253"/>
      <c r="FW162" s="253"/>
      <c r="FX162" s="253"/>
      <c r="FY162" s="253"/>
      <c r="FZ162" s="253"/>
      <c r="GA162" s="253"/>
      <c r="GB162" s="253"/>
      <c r="GC162" s="253"/>
      <c r="GD162" s="253"/>
      <c r="GE162" s="253"/>
      <c r="GF162" s="253"/>
      <c r="GG162" s="253"/>
      <c r="GH162" s="253"/>
      <c r="GI162" s="253"/>
      <c r="GJ162" s="253"/>
      <c r="GK162" s="253"/>
      <c r="GL162" s="253"/>
      <c r="GM162" s="253"/>
      <c r="GN162" s="253"/>
      <c r="GO162" s="253"/>
      <c r="GP162" s="253"/>
      <c r="GQ162" s="253"/>
      <c r="GR162" s="253"/>
      <c r="GS162" s="253"/>
      <c r="GT162" s="253"/>
      <c r="GU162" s="253"/>
      <c r="GV162" s="253"/>
      <c r="GW162" s="253"/>
      <c r="GX162" s="253"/>
      <c r="GY162" s="253"/>
      <c r="GZ162" s="253"/>
      <c r="HA162" s="253"/>
      <c r="HB162" s="253"/>
      <c r="HC162" s="253"/>
      <c r="HD162" s="253"/>
      <c r="HE162" s="253"/>
      <c r="HF162" s="253"/>
      <c r="HG162" s="253"/>
      <c r="HH162" s="253"/>
      <c r="HI162" s="253"/>
      <c r="HJ162" s="253"/>
      <c r="HK162" s="253"/>
      <c r="HL162" s="253"/>
      <c r="HM162" s="253"/>
      <c r="HN162" s="253"/>
      <c r="HO162" s="253"/>
      <c r="HP162" s="253"/>
      <c r="HQ162" s="253"/>
      <c r="HR162" s="253"/>
      <c r="HS162" s="253"/>
      <c r="HT162" s="253"/>
      <c r="HU162" s="253"/>
      <c r="HV162" s="253"/>
      <c r="HW162" s="253"/>
      <c r="HX162" s="253"/>
      <c r="HY162" s="253"/>
      <c r="HZ162" s="253"/>
      <c r="IA162" s="253"/>
      <c r="IB162" s="253"/>
      <c r="IC162" s="253"/>
      <c r="ID162" s="253"/>
      <c r="IE162" s="253"/>
      <c r="IF162" s="253"/>
      <c r="IG162" s="253"/>
      <c r="IH162" s="253"/>
      <c r="II162" s="253"/>
      <c r="IJ162" s="253"/>
      <c r="IK162" s="253"/>
      <c r="IL162" s="253"/>
      <c r="IM162" s="253"/>
      <c r="IN162" s="253"/>
      <c r="IO162" s="253"/>
      <c r="IP162" s="253"/>
      <c r="IQ162" s="253"/>
      <c r="IR162" s="253"/>
      <c r="IS162" s="253"/>
      <c r="IT162" s="253"/>
      <c r="IU162" s="253"/>
      <c r="IV162" s="253"/>
    </row>
    <row r="163" spans="1:256" ht="17.25">
      <c r="A163" s="262" t="s">
        <v>381</v>
      </c>
      <c r="B163" s="270">
        <v>1268.85</v>
      </c>
      <c r="C163" s="270">
        <v>6532.33</v>
      </c>
      <c r="D163" s="260"/>
      <c r="E163" s="260"/>
      <c r="F163" s="261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253"/>
      <c r="IV163" s="253"/>
    </row>
    <row r="164" spans="1:256" ht="17.25">
      <c r="A164" s="262" t="s">
        <v>382</v>
      </c>
      <c r="B164" s="270">
        <v>5150</v>
      </c>
      <c r="C164" s="270">
        <v>9235</v>
      </c>
      <c r="D164" s="260"/>
      <c r="E164" s="260"/>
      <c r="F164" s="261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3"/>
      <c r="FT164" s="253"/>
      <c r="FU164" s="253"/>
      <c r="FV164" s="253"/>
      <c r="FW164" s="253"/>
      <c r="FX164" s="253"/>
      <c r="FY164" s="253"/>
      <c r="FZ164" s="253"/>
      <c r="GA164" s="253"/>
      <c r="GB164" s="253"/>
      <c r="GC164" s="253"/>
      <c r="GD164" s="253"/>
      <c r="GE164" s="253"/>
      <c r="GF164" s="253"/>
      <c r="GG164" s="253"/>
      <c r="GH164" s="253"/>
      <c r="GI164" s="253"/>
      <c r="GJ164" s="253"/>
      <c r="GK164" s="253"/>
      <c r="GL164" s="253"/>
      <c r="GM164" s="253"/>
      <c r="GN164" s="253"/>
      <c r="GO164" s="253"/>
      <c r="GP164" s="253"/>
      <c r="GQ164" s="253"/>
      <c r="GR164" s="253"/>
      <c r="GS164" s="253"/>
      <c r="GT164" s="253"/>
      <c r="GU164" s="253"/>
      <c r="GV164" s="253"/>
      <c r="GW164" s="253"/>
      <c r="GX164" s="253"/>
      <c r="GY164" s="253"/>
      <c r="GZ164" s="253"/>
      <c r="HA164" s="253"/>
      <c r="HB164" s="253"/>
      <c r="HC164" s="253"/>
      <c r="HD164" s="253"/>
      <c r="HE164" s="253"/>
      <c r="HF164" s="253"/>
      <c r="HG164" s="253"/>
      <c r="HH164" s="253"/>
      <c r="HI164" s="253"/>
      <c r="HJ164" s="253"/>
      <c r="HK164" s="253"/>
      <c r="HL164" s="253"/>
      <c r="HM164" s="253"/>
      <c r="HN164" s="253"/>
      <c r="HO164" s="253"/>
      <c r="HP164" s="253"/>
      <c r="HQ164" s="253"/>
      <c r="HR164" s="253"/>
      <c r="HS164" s="253"/>
      <c r="HT164" s="253"/>
      <c r="HU164" s="253"/>
      <c r="HV164" s="253"/>
      <c r="HW164" s="253"/>
      <c r="HX164" s="253"/>
      <c r="HY164" s="253"/>
      <c r="HZ164" s="253"/>
      <c r="IA164" s="253"/>
      <c r="IB164" s="253"/>
      <c r="IC164" s="253"/>
      <c r="ID164" s="253"/>
      <c r="IE164" s="253"/>
      <c r="IF164" s="253"/>
      <c r="IG164" s="253"/>
      <c r="IH164" s="253"/>
      <c r="II164" s="253"/>
      <c r="IJ164" s="253"/>
      <c r="IK164" s="253"/>
      <c r="IL164" s="253"/>
      <c r="IM164" s="253"/>
      <c r="IN164" s="253"/>
      <c r="IO164" s="253"/>
      <c r="IP164" s="253"/>
      <c r="IQ164" s="253"/>
      <c r="IR164" s="253"/>
      <c r="IS164" s="253"/>
      <c r="IT164" s="253"/>
      <c r="IU164" s="253"/>
      <c r="IV164" s="253"/>
    </row>
    <row r="165" spans="1:256" ht="17.25">
      <c r="A165" s="264" t="s">
        <v>221</v>
      </c>
      <c r="B165" s="260">
        <f>SUM(B157:B164)</f>
        <v>21664879.860000003</v>
      </c>
      <c r="C165" s="260">
        <f>SUM(C157:C164)</f>
        <v>27096041.83</v>
      </c>
      <c r="D165" s="260">
        <f>C165-B165</f>
        <v>5431161.969999995</v>
      </c>
      <c r="E165" s="265">
        <f>D165/B165</f>
        <v>0.2506896878771796</v>
      </c>
      <c r="F165" s="261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3"/>
      <c r="FT165" s="253"/>
      <c r="FU165" s="253"/>
      <c r="FV165" s="253"/>
      <c r="FW165" s="253"/>
      <c r="FX165" s="253"/>
      <c r="FY165" s="253"/>
      <c r="FZ165" s="253"/>
      <c r="GA165" s="253"/>
      <c r="GB165" s="253"/>
      <c r="GC165" s="253"/>
      <c r="GD165" s="253"/>
      <c r="GE165" s="253"/>
      <c r="GF165" s="253"/>
      <c r="GG165" s="253"/>
      <c r="GH165" s="253"/>
      <c r="GI165" s="253"/>
      <c r="GJ165" s="253"/>
      <c r="GK165" s="253"/>
      <c r="GL165" s="253"/>
      <c r="GM165" s="253"/>
      <c r="GN165" s="253"/>
      <c r="GO165" s="253"/>
      <c r="GP165" s="253"/>
      <c r="GQ165" s="253"/>
      <c r="GR165" s="253"/>
      <c r="GS165" s="253"/>
      <c r="GT165" s="253"/>
      <c r="GU165" s="253"/>
      <c r="GV165" s="253"/>
      <c r="GW165" s="253"/>
      <c r="GX165" s="253"/>
      <c r="GY165" s="253"/>
      <c r="GZ165" s="253"/>
      <c r="HA165" s="253"/>
      <c r="HB165" s="253"/>
      <c r="HC165" s="253"/>
      <c r="HD165" s="253"/>
      <c r="HE165" s="253"/>
      <c r="HF165" s="253"/>
      <c r="HG165" s="253"/>
      <c r="HH165" s="253"/>
      <c r="HI165" s="253"/>
      <c r="HJ165" s="253"/>
      <c r="HK165" s="253"/>
      <c r="HL165" s="253"/>
      <c r="HM165" s="253"/>
      <c r="HN165" s="253"/>
      <c r="HO165" s="253"/>
      <c r="HP165" s="253"/>
      <c r="HQ165" s="253"/>
      <c r="HR165" s="253"/>
      <c r="HS165" s="253"/>
      <c r="HT165" s="253"/>
      <c r="HU165" s="253"/>
      <c r="HV165" s="253"/>
      <c r="HW165" s="253"/>
      <c r="HX165" s="253"/>
      <c r="HY165" s="253"/>
      <c r="HZ165" s="253"/>
      <c r="IA165" s="253"/>
      <c r="IB165" s="253"/>
      <c r="IC165" s="253"/>
      <c r="ID165" s="253"/>
      <c r="IE165" s="253"/>
      <c r="IF165" s="253"/>
      <c r="IG165" s="253"/>
      <c r="IH165" s="253"/>
      <c r="II165" s="253"/>
      <c r="IJ165" s="253"/>
      <c r="IK165" s="253"/>
      <c r="IL165" s="253"/>
      <c r="IM165" s="253"/>
      <c r="IN165" s="253"/>
      <c r="IO165" s="253"/>
      <c r="IP165" s="253"/>
      <c r="IQ165" s="253"/>
      <c r="IR165" s="253"/>
      <c r="IS165" s="253"/>
      <c r="IT165" s="253"/>
      <c r="IU165" s="253"/>
      <c r="IV165" s="253"/>
    </row>
    <row r="166" spans="1:256" ht="17.25">
      <c r="A166" s="266" t="s">
        <v>383</v>
      </c>
      <c r="B166" s="272">
        <v>91899.77</v>
      </c>
      <c r="C166" s="272">
        <v>97151.15</v>
      </c>
      <c r="D166" s="267"/>
      <c r="E166" s="267"/>
      <c r="F166" s="261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3"/>
      <c r="FT166" s="253"/>
      <c r="FU166" s="253"/>
      <c r="FV166" s="253"/>
      <c r="FW166" s="253"/>
      <c r="FX166" s="253"/>
      <c r="FY166" s="253"/>
      <c r="FZ166" s="253"/>
      <c r="GA166" s="253"/>
      <c r="GB166" s="253"/>
      <c r="GC166" s="253"/>
      <c r="GD166" s="253"/>
      <c r="GE166" s="253"/>
      <c r="GF166" s="253"/>
      <c r="GG166" s="253"/>
      <c r="GH166" s="253"/>
      <c r="GI166" s="253"/>
      <c r="GJ166" s="253"/>
      <c r="GK166" s="253"/>
      <c r="GL166" s="253"/>
      <c r="GM166" s="253"/>
      <c r="GN166" s="253"/>
      <c r="GO166" s="253"/>
      <c r="GP166" s="253"/>
      <c r="GQ166" s="253"/>
      <c r="GR166" s="253"/>
      <c r="GS166" s="253"/>
      <c r="GT166" s="253"/>
      <c r="GU166" s="253"/>
      <c r="GV166" s="253"/>
      <c r="GW166" s="253"/>
      <c r="GX166" s="253"/>
      <c r="GY166" s="253"/>
      <c r="GZ166" s="253"/>
      <c r="HA166" s="253"/>
      <c r="HB166" s="253"/>
      <c r="HC166" s="253"/>
      <c r="HD166" s="253"/>
      <c r="HE166" s="253"/>
      <c r="HF166" s="253"/>
      <c r="HG166" s="253"/>
      <c r="HH166" s="253"/>
      <c r="HI166" s="253"/>
      <c r="HJ166" s="253"/>
      <c r="HK166" s="253"/>
      <c r="HL166" s="253"/>
      <c r="HM166" s="253"/>
      <c r="HN166" s="253"/>
      <c r="HO166" s="253"/>
      <c r="HP166" s="253"/>
      <c r="HQ166" s="253"/>
      <c r="HR166" s="253"/>
      <c r="HS166" s="253"/>
      <c r="HT166" s="253"/>
      <c r="HU166" s="253"/>
      <c r="HV166" s="253"/>
      <c r="HW166" s="253"/>
      <c r="HX166" s="253"/>
      <c r="HY166" s="253"/>
      <c r="HZ166" s="253"/>
      <c r="IA166" s="253"/>
      <c r="IB166" s="253"/>
      <c r="IC166" s="253"/>
      <c r="ID166" s="253"/>
      <c r="IE166" s="253"/>
      <c r="IF166" s="253"/>
      <c r="IG166" s="253"/>
      <c r="IH166" s="253"/>
      <c r="II166" s="253"/>
      <c r="IJ166" s="253"/>
      <c r="IK166" s="253"/>
      <c r="IL166" s="253"/>
      <c r="IM166" s="253"/>
      <c r="IN166" s="253"/>
      <c r="IO166" s="253"/>
      <c r="IP166" s="253"/>
      <c r="IQ166" s="253"/>
      <c r="IR166" s="253"/>
      <c r="IS166" s="253"/>
      <c r="IT166" s="253"/>
      <c r="IU166" s="253"/>
      <c r="IV166" s="253"/>
    </row>
    <row r="167" spans="1:256" ht="17.25">
      <c r="A167" s="264" t="s">
        <v>221</v>
      </c>
      <c r="B167" s="260">
        <f>SUM(B166:B166)</f>
        <v>91899.77</v>
      </c>
      <c r="C167" s="260">
        <f>SUM(C166:C166)</f>
        <v>97151.15</v>
      </c>
      <c r="D167" s="260">
        <f>C167-B167</f>
        <v>5251.37999999999</v>
      </c>
      <c r="E167" s="265">
        <f>D167/B167</f>
        <v>0.057142471629689495</v>
      </c>
      <c r="F167" s="261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3"/>
      <c r="FT167" s="253"/>
      <c r="FU167" s="253"/>
      <c r="FV167" s="253"/>
      <c r="FW167" s="253"/>
      <c r="FX167" s="253"/>
      <c r="FY167" s="253"/>
      <c r="FZ167" s="253"/>
      <c r="GA167" s="253"/>
      <c r="GB167" s="253"/>
      <c r="GC167" s="253"/>
      <c r="GD167" s="253"/>
      <c r="GE167" s="253"/>
      <c r="GF167" s="253"/>
      <c r="GG167" s="253"/>
      <c r="GH167" s="253"/>
      <c r="GI167" s="253"/>
      <c r="GJ167" s="253"/>
      <c r="GK167" s="253"/>
      <c r="GL167" s="253"/>
      <c r="GM167" s="253"/>
      <c r="GN167" s="253"/>
      <c r="GO167" s="253"/>
      <c r="GP167" s="253"/>
      <c r="GQ167" s="253"/>
      <c r="GR167" s="253"/>
      <c r="GS167" s="253"/>
      <c r="GT167" s="253"/>
      <c r="GU167" s="253"/>
      <c r="GV167" s="253"/>
      <c r="GW167" s="253"/>
      <c r="GX167" s="253"/>
      <c r="GY167" s="253"/>
      <c r="GZ167" s="253"/>
      <c r="HA167" s="253"/>
      <c r="HB167" s="253"/>
      <c r="HC167" s="253"/>
      <c r="HD167" s="253"/>
      <c r="HE167" s="253"/>
      <c r="HF167" s="253"/>
      <c r="HG167" s="253"/>
      <c r="HH167" s="253"/>
      <c r="HI167" s="253"/>
      <c r="HJ167" s="253"/>
      <c r="HK167" s="253"/>
      <c r="HL167" s="253"/>
      <c r="HM167" s="253"/>
      <c r="HN167" s="253"/>
      <c r="HO167" s="253"/>
      <c r="HP167" s="253"/>
      <c r="HQ167" s="253"/>
      <c r="HR167" s="253"/>
      <c r="HS167" s="253"/>
      <c r="HT167" s="253"/>
      <c r="HU167" s="253"/>
      <c r="HV167" s="253"/>
      <c r="HW167" s="253"/>
      <c r="HX167" s="253"/>
      <c r="HY167" s="253"/>
      <c r="HZ167" s="253"/>
      <c r="IA167" s="253"/>
      <c r="IB167" s="253"/>
      <c r="IC167" s="253"/>
      <c r="ID167" s="253"/>
      <c r="IE167" s="253"/>
      <c r="IF167" s="253"/>
      <c r="IG167" s="253"/>
      <c r="IH167" s="253"/>
      <c r="II167" s="253"/>
      <c r="IJ167" s="253"/>
      <c r="IK167" s="253"/>
      <c r="IL167" s="253"/>
      <c r="IM167" s="253"/>
      <c r="IN167" s="253"/>
      <c r="IO167" s="253"/>
      <c r="IP167" s="253"/>
      <c r="IQ167" s="253"/>
      <c r="IR167" s="253"/>
      <c r="IS167" s="253"/>
      <c r="IT167" s="253"/>
      <c r="IU167" s="253"/>
      <c r="IV167" s="253"/>
    </row>
    <row r="168" spans="1:256" ht="17.25">
      <c r="A168" s="266" t="s">
        <v>384</v>
      </c>
      <c r="B168" s="272">
        <v>62722.39</v>
      </c>
      <c r="C168" s="272">
        <v>35487.98</v>
      </c>
      <c r="D168" s="267"/>
      <c r="E168" s="267"/>
      <c r="F168" s="261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3"/>
      <c r="FT168" s="253"/>
      <c r="FU168" s="253"/>
      <c r="FV168" s="253"/>
      <c r="FW168" s="253"/>
      <c r="FX168" s="253"/>
      <c r="FY168" s="253"/>
      <c r="FZ168" s="253"/>
      <c r="GA168" s="253"/>
      <c r="GB168" s="253"/>
      <c r="GC168" s="253"/>
      <c r="GD168" s="253"/>
      <c r="GE168" s="253"/>
      <c r="GF168" s="253"/>
      <c r="GG168" s="253"/>
      <c r="GH168" s="253"/>
      <c r="GI168" s="253"/>
      <c r="GJ168" s="253"/>
      <c r="GK168" s="253"/>
      <c r="GL168" s="253"/>
      <c r="GM168" s="253"/>
      <c r="GN168" s="253"/>
      <c r="GO168" s="253"/>
      <c r="GP168" s="253"/>
      <c r="GQ168" s="253"/>
      <c r="GR168" s="253"/>
      <c r="GS168" s="253"/>
      <c r="GT168" s="253"/>
      <c r="GU168" s="253"/>
      <c r="GV168" s="253"/>
      <c r="GW168" s="253"/>
      <c r="GX168" s="253"/>
      <c r="GY168" s="253"/>
      <c r="GZ168" s="253"/>
      <c r="HA168" s="253"/>
      <c r="HB168" s="253"/>
      <c r="HC168" s="253"/>
      <c r="HD168" s="253"/>
      <c r="HE168" s="253"/>
      <c r="HF168" s="253"/>
      <c r="HG168" s="253"/>
      <c r="HH168" s="253"/>
      <c r="HI168" s="253"/>
      <c r="HJ168" s="253"/>
      <c r="HK168" s="253"/>
      <c r="HL168" s="253"/>
      <c r="HM168" s="253"/>
      <c r="HN168" s="253"/>
      <c r="HO168" s="253"/>
      <c r="HP168" s="253"/>
      <c r="HQ168" s="253"/>
      <c r="HR168" s="253"/>
      <c r="HS168" s="253"/>
      <c r="HT168" s="253"/>
      <c r="HU168" s="253"/>
      <c r="HV168" s="253"/>
      <c r="HW168" s="253"/>
      <c r="HX168" s="253"/>
      <c r="HY168" s="253"/>
      <c r="HZ168" s="253"/>
      <c r="IA168" s="253"/>
      <c r="IB168" s="253"/>
      <c r="IC168" s="253"/>
      <c r="ID168" s="253"/>
      <c r="IE168" s="253"/>
      <c r="IF168" s="253"/>
      <c r="IG168" s="253"/>
      <c r="IH168" s="253"/>
      <c r="II168" s="253"/>
      <c r="IJ168" s="253"/>
      <c r="IK168" s="253"/>
      <c r="IL168" s="253"/>
      <c r="IM168" s="253"/>
      <c r="IN168" s="253"/>
      <c r="IO168" s="253"/>
      <c r="IP168" s="253"/>
      <c r="IQ168" s="253"/>
      <c r="IR168" s="253"/>
      <c r="IS168" s="253"/>
      <c r="IT168" s="253"/>
      <c r="IU168" s="253"/>
      <c r="IV168" s="253"/>
    </row>
    <row r="169" spans="1:256" ht="17.25">
      <c r="A169" s="264" t="s">
        <v>221</v>
      </c>
      <c r="B169" s="260">
        <f>SUM(B168:B168)</f>
        <v>62722.39</v>
      </c>
      <c r="C169" s="260">
        <f>SUM(C168:C168)</f>
        <v>35487.98</v>
      </c>
      <c r="D169" s="260">
        <f>C169-B169</f>
        <v>-27234.409999999996</v>
      </c>
      <c r="E169" s="265">
        <f>D169/B169</f>
        <v>-0.4342055524351033</v>
      </c>
      <c r="F169" s="261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  <c r="DE169" s="253"/>
      <c r="DF169" s="253"/>
      <c r="DG169" s="253"/>
      <c r="DH169" s="253"/>
      <c r="DI169" s="253"/>
      <c r="DJ169" s="253"/>
      <c r="DK169" s="253"/>
      <c r="DL169" s="253"/>
      <c r="DM169" s="253"/>
      <c r="DN169" s="253"/>
      <c r="DO169" s="253"/>
      <c r="DP169" s="253"/>
      <c r="DQ169" s="253"/>
      <c r="DR169" s="253"/>
      <c r="DS169" s="253"/>
      <c r="DT169" s="253"/>
      <c r="DU169" s="253"/>
      <c r="DV169" s="253"/>
      <c r="DW169" s="253"/>
      <c r="DX169" s="253"/>
      <c r="DY169" s="253"/>
      <c r="DZ169" s="253"/>
      <c r="EA169" s="253"/>
      <c r="EB169" s="253"/>
      <c r="EC169" s="253"/>
      <c r="ED169" s="253"/>
      <c r="EE169" s="253"/>
      <c r="EF169" s="253"/>
      <c r="EG169" s="253"/>
      <c r="EH169" s="253"/>
      <c r="EI169" s="253"/>
      <c r="EJ169" s="253"/>
      <c r="EK169" s="253"/>
      <c r="EL169" s="253"/>
      <c r="EM169" s="253"/>
      <c r="EN169" s="253"/>
      <c r="EO169" s="253"/>
      <c r="EP169" s="253"/>
      <c r="EQ169" s="253"/>
      <c r="ER169" s="253"/>
      <c r="ES169" s="253"/>
      <c r="ET169" s="253"/>
      <c r="EU169" s="253"/>
      <c r="EV169" s="253"/>
      <c r="EW169" s="253"/>
      <c r="EX169" s="253"/>
      <c r="EY169" s="253"/>
      <c r="EZ169" s="253"/>
      <c r="FA169" s="253"/>
      <c r="FB169" s="253"/>
      <c r="FC169" s="253"/>
      <c r="FD169" s="253"/>
      <c r="FE169" s="253"/>
      <c r="FF169" s="253"/>
      <c r="FG169" s="253"/>
      <c r="FH169" s="253"/>
      <c r="FI169" s="253"/>
      <c r="FJ169" s="253"/>
      <c r="FK169" s="253"/>
      <c r="FL169" s="253"/>
      <c r="FM169" s="253"/>
      <c r="FN169" s="253"/>
      <c r="FO169" s="253"/>
      <c r="FP169" s="253"/>
      <c r="FQ169" s="253"/>
      <c r="FR169" s="253"/>
      <c r="FS169" s="253"/>
      <c r="FT169" s="253"/>
      <c r="FU169" s="253"/>
      <c r="FV169" s="253"/>
      <c r="FW169" s="253"/>
      <c r="FX169" s="253"/>
      <c r="FY169" s="253"/>
      <c r="FZ169" s="253"/>
      <c r="GA169" s="253"/>
      <c r="GB169" s="253"/>
      <c r="GC169" s="253"/>
      <c r="GD169" s="253"/>
      <c r="GE169" s="253"/>
      <c r="GF169" s="253"/>
      <c r="GG169" s="253"/>
      <c r="GH169" s="253"/>
      <c r="GI169" s="253"/>
      <c r="GJ169" s="253"/>
      <c r="GK169" s="253"/>
      <c r="GL169" s="253"/>
      <c r="GM169" s="253"/>
      <c r="GN169" s="253"/>
      <c r="GO169" s="253"/>
      <c r="GP169" s="253"/>
      <c r="GQ169" s="253"/>
      <c r="GR169" s="253"/>
      <c r="GS169" s="253"/>
      <c r="GT169" s="253"/>
      <c r="GU169" s="253"/>
      <c r="GV169" s="253"/>
      <c r="GW169" s="253"/>
      <c r="GX169" s="253"/>
      <c r="GY169" s="253"/>
      <c r="GZ169" s="253"/>
      <c r="HA169" s="253"/>
      <c r="HB169" s="253"/>
      <c r="HC169" s="253"/>
      <c r="HD169" s="253"/>
      <c r="HE169" s="253"/>
      <c r="HF169" s="253"/>
      <c r="HG169" s="253"/>
      <c r="HH169" s="253"/>
      <c r="HI169" s="253"/>
      <c r="HJ169" s="253"/>
      <c r="HK169" s="253"/>
      <c r="HL169" s="253"/>
      <c r="HM169" s="253"/>
      <c r="HN169" s="253"/>
      <c r="HO169" s="253"/>
      <c r="HP169" s="253"/>
      <c r="HQ169" s="253"/>
      <c r="HR169" s="253"/>
      <c r="HS169" s="253"/>
      <c r="HT169" s="253"/>
      <c r="HU169" s="253"/>
      <c r="HV169" s="253"/>
      <c r="HW169" s="253"/>
      <c r="HX169" s="253"/>
      <c r="HY169" s="253"/>
      <c r="HZ169" s="253"/>
      <c r="IA169" s="253"/>
      <c r="IB169" s="253"/>
      <c r="IC169" s="253"/>
      <c r="ID169" s="253"/>
      <c r="IE169" s="253"/>
      <c r="IF169" s="253"/>
      <c r="IG169" s="253"/>
      <c r="IH169" s="253"/>
      <c r="II169" s="253"/>
      <c r="IJ169" s="253"/>
      <c r="IK169" s="253"/>
      <c r="IL169" s="253"/>
      <c r="IM169" s="253"/>
      <c r="IN169" s="253"/>
      <c r="IO169" s="253"/>
      <c r="IP169" s="253"/>
      <c r="IQ169" s="253"/>
      <c r="IR169" s="253"/>
      <c r="IS169" s="253"/>
      <c r="IT169" s="253"/>
      <c r="IU169" s="253"/>
      <c r="IV169" s="253"/>
    </row>
    <row r="170" spans="1:256" ht="17.25">
      <c r="A170" s="259" t="s">
        <v>385</v>
      </c>
      <c r="B170" s="259">
        <f>B7+B10+B15+B24+B33+B38+B48+B64+B82+B84+B88+B95+B116+B135+B149+B153+B155+B165+B167+B169</f>
        <v>1091923561.09</v>
      </c>
      <c r="C170" s="259">
        <f>C7+C10+C15+C24+C33+C38+C48+C64+C82+C84+C88+C95+C116+C135+C149+C153+C155+C165+C167+C169</f>
        <v>1135733040.34</v>
      </c>
      <c r="D170" s="259">
        <f>C170-B170</f>
        <v>43809479.25</v>
      </c>
      <c r="E170" s="273">
        <f>D170/B170</f>
        <v>0.040121379198254224</v>
      </c>
      <c r="F170" s="261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53"/>
      <c r="AT170" s="253"/>
      <c r="AU170" s="253"/>
      <c r="AV170" s="253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  <c r="DO170" s="253"/>
      <c r="DP170" s="253"/>
      <c r="DQ170" s="253"/>
      <c r="DR170" s="253"/>
      <c r="DS170" s="253"/>
      <c r="DT170" s="253"/>
      <c r="DU170" s="253"/>
      <c r="DV170" s="253"/>
      <c r="DW170" s="253"/>
      <c r="DX170" s="253"/>
      <c r="DY170" s="253"/>
      <c r="DZ170" s="253"/>
      <c r="EA170" s="253"/>
      <c r="EB170" s="253"/>
      <c r="EC170" s="253"/>
      <c r="ED170" s="253"/>
      <c r="EE170" s="253"/>
      <c r="EF170" s="253"/>
      <c r="EG170" s="253"/>
      <c r="EH170" s="253"/>
      <c r="EI170" s="253"/>
      <c r="EJ170" s="253"/>
      <c r="EK170" s="253"/>
      <c r="EL170" s="253"/>
      <c r="EM170" s="253"/>
      <c r="EN170" s="253"/>
      <c r="EO170" s="253"/>
      <c r="EP170" s="253"/>
      <c r="EQ170" s="253"/>
      <c r="ER170" s="253"/>
      <c r="ES170" s="253"/>
      <c r="ET170" s="253"/>
      <c r="EU170" s="253"/>
      <c r="EV170" s="253"/>
      <c r="EW170" s="253"/>
      <c r="EX170" s="253"/>
      <c r="EY170" s="253"/>
      <c r="EZ170" s="253"/>
      <c r="FA170" s="253"/>
      <c r="FB170" s="253"/>
      <c r="FC170" s="253"/>
      <c r="FD170" s="253"/>
      <c r="FE170" s="253"/>
      <c r="FF170" s="253"/>
      <c r="FG170" s="253"/>
      <c r="FH170" s="253"/>
      <c r="FI170" s="253"/>
      <c r="FJ170" s="253"/>
      <c r="FK170" s="253"/>
      <c r="FL170" s="253"/>
      <c r="FM170" s="253"/>
      <c r="FN170" s="253"/>
      <c r="FO170" s="253"/>
      <c r="FP170" s="253"/>
      <c r="FQ170" s="253"/>
      <c r="FR170" s="253"/>
      <c r="FS170" s="253"/>
      <c r="FT170" s="253"/>
      <c r="FU170" s="253"/>
      <c r="FV170" s="253"/>
      <c r="FW170" s="253"/>
      <c r="FX170" s="253"/>
      <c r="FY170" s="253"/>
      <c r="FZ170" s="253"/>
      <c r="GA170" s="253"/>
      <c r="GB170" s="253"/>
      <c r="GC170" s="253"/>
      <c r="GD170" s="253"/>
      <c r="GE170" s="253"/>
      <c r="GF170" s="253"/>
      <c r="GG170" s="253"/>
      <c r="GH170" s="253"/>
      <c r="GI170" s="253"/>
      <c r="GJ170" s="253"/>
      <c r="GK170" s="253"/>
      <c r="GL170" s="253"/>
      <c r="GM170" s="253"/>
      <c r="GN170" s="253"/>
      <c r="GO170" s="253"/>
      <c r="GP170" s="253"/>
      <c r="GQ170" s="253"/>
      <c r="GR170" s="253"/>
      <c r="GS170" s="253"/>
      <c r="GT170" s="253"/>
      <c r="GU170" s="253"/>
      <c r="GV170" s="253"/>
      <c r="GW170" s="253"/>
      <c r="GX170" s="253"/>
      <c r="GY170" s="253"/>
      <c r="GZ170" s="253"/>
      <c r="HA170" s="253"/>
      <c r="HB170" s="253"/>
      <c r="HC170" s="253"/>
      <c r="HD170" s="253"/>
      <c r="HE170" s="253"/>
      <c r="HF170" s="253"/>
      <c r="HG170" s="253"/>
      <c r="HH170" s="253"/>
      <c r="HI170" s="253"/>
      <c r="HJ170" s="253"/>
      <c r="HK170" s="253"/>
      <c r="HL170" s="253"/>
      <c r="HM170" s="253"/>
      <c r="HN170" s="253"/>
      <c r="HO170" s="253"/>
      <c r="HP170" s="253"/>
      <c r="HQ170" s="253"/>
      <c r="HR170" s="253"/>
      <c r="HS170" s="253"/>
      <c r="HT170" s="253"/>
      <c r="HU170" s="253"/>
      <c r="HV170" s="253"/>
      <c r="HW170" s="253"/>
      <c r="HX170" s="253"/>
      <c r="HY170" s="253"/>
      <c r="HZ170" s="253"/>
      <c r="IA170" s="253"/>
      <c r="IB170" s="253"/>
      <c r="IC170" s="253"/>
      <c r="ID170" s="253"/>
      <c r="IE170" s="253"/>
      <c r="IF170" s="253"/>
      <c r="IG170" s="253"/>
      <c r="IH170" s="253"/>
      <c r="II170" s="253"/>
      <c r="IJ170" s="253"/>
      <c r="IK170" s="253"/>
      <c r="IL170" s="253"/>
      <c r="IM170" s="253"/>
      <c r="IN170" s="253"/>
      <c r="IO170" s="253"/>
      <c r="IP170" s="253"/>
      <c r="IQ170" s="253"/>
      <c r="IR170" s="253"/>
      <c r="IS170" s="253"/>
      <c r="IT170" s="253"/>
      <c r="IU170" s="253"/>
      <c r="IV170" s="253"/>
    </row>
    <row r="171" spans="1:5" ht="12.75">
      <c r="A171" s="274"/>
      <c r="B171" s="274"/>
      <c r="C171" s="275"/>
      <c r="D171" s="276"/>
      <c r="E171" s="276"/>
    </row>
    <row r="177" ht="12.75">
      <c r="A177" s="277" t="s">
        <v>209</v>
      </c>
    </row>
    <row r="178" ht="12.75">
      <c r="A178" s="277" t="s">
        <v>386</v>
      </c>
    </row>
    <row r="179" ht="12.75">
      <c r="A179" s="277" t="s">
        <v>387</v>
      </c>
    </row>
    <row r="180" ht="12.75">
      <c r="A180" s="277" t="s">
        <v>388</v>
      </c>
    </row>
    <row r="181" ht="12.75">
      <c r="A181" s="277" t="s">
        <v>389</v>
      </c>
    </row>
    <row r="182" ht="12.75">
      <c r="A182" s="277" t="s">
        <v>390</v>
      </c>
    </row>
    <row r="183" ht="12.75">
      <c r="A183" s="277" t="s">
        <v>391</v>
      </c>
    </row>
    <row r="184" ht="12.75">
      <c r="A184" s="277" t="s">
        <v>392</v>
      </c>
    </row>
    <row r="185" ht="12.75">
      <c r="A185" s="277" t="s">
        <v>393</v>
      </c>
    </row>
    <row r="186" ht="12.75">
      <c r="A186" s="277" t="s">
        <v>394</v>
      </c>
    </row>
    <row r="188" ht="12.75">
      <c r="A188" s="277" t="s">
        <v>395</v>
      </c>
    </row>
    <row r="189" ht="12.75">
      <c r="A189" s="277" t="s">
        <v>396</v>
      </c>
    </row>
    <row r="190" ht="12.75">
      <c r="A190" s="277" t="s">
        <v>397</v>
      </c>
    </row>
    <row r="191" ht="12.75">
      <c r="A191" s="277" t="s">
        <v>398</v>
      </c>
    </row>
    <row r="192" ht="12.75">
      <c r="A192" s="277" t="s">
        <v>399</v>
      </c>
    </row>
    <row r="193" ht="12.75">
      <c r="A193" s="277" t="s">
        <v>400</v>
      </c>
    </row>
    <row r="194" ht="12.75">
      <c r="A194" s="277" t="s">
        <v>401</v>
      </c>
    </row>
    <row r="195" ht="12.75">
      <c r="A195" s="277" t="s">
        <v>402</v>
      </c>
    </row>
    <row r="196" ht="12.75">
      <c r="A196" s="277" t="s">
        <v>403</v>
      </c>
    </row>
    <row r="197" ht="12.75">
      <c r="A197" s="277" t="s">
        <v>404</v>
      </c>
    </row>
    <row r="198" ht="12.75">
      <c r="A198" s="277" t="s">
        <v>405</v>
      </c>
    </row>
    <row r="199" ht="12.75">
      <c r="A199" s="277" t="s">
        <v>406</v>
      </c>
    </row>
    <row r="200" ht="12.75">
      <c r="A200" s="277" t="s">
        <v>407</v>
      </c>
    </row>
    <row r="201" ht="12.75">
      <c r="A201" s="277" t="s">
        <v>408</v>
      </c>
    </row>
    <row r="202" ht="12.75">
      <c r="A202" s="277" t="s">
        <v>409</v>
      </c>
    </row>
    <row r="203" ht="12.75">
      <c r="A203" s="277" t="s">
        <v>410</v>
      </c>
    </row>
    <row r="204" ht="12.75">
      <c r="A204" s="254" t="s">
        <v>411</v>
      </c>
    </row>
    <row r="205" ht="12.75">
      <c r="A205" s="254" t="s">
        <v>412</v>
      </c>
    </row>
    <row r="206" ht="12.75">
      <c r="A206" s="277" t="s">
        <v>413</v>
      </c>
    </row>
    <row r="207" ht="12.75">
      <c r="A207" s="277" t="s">
        <v>414</v>
      </c>
    </row>
    <row r="208" ht="12.75">
      <c r="A208" s="277" t="s">
        <v>415</v>
      </c>
    </row>
    <row r="209" ht="12.75">
      <c r="A209" s="277" t="s">
        <v>416</v>
      </c>
    </row>
    <row r="210" ht="12.75">
      <c r="A210" s="277" t="s">
        <v>417</v>
      </c>
    </row>
    <row r="211" ht="12.75">
      <c r="A211" s="277" t="s">
        <v>418</v>
      </c>
    </row>
    <row r="212" ht="12.75">
      <c r="A212" s="277" t="s">
        <v>419</v>
      </c>
    </row>
    <row r="213" ht="12.75">
      <c r="A213" s="277" t="s">
        <v>420</v>
      </c>
    </row>
    <row r="214" ht="12.75">
      <c r="A214" s="277" t="s">
        <v>421</v>
      </c>
    </row>
    <row r="215" ht="12.75">
      <c r="A215" s="277" t="s">
        <v>422</v>
      </c>
    </row>
    <row r="216" ht="12.75">
      <c r="A216" s="277" t="s">
        <v>423</v>
      </c>
    </row>
    <row r="217" ht="12.75">
      <c r="A217" s="277" t="s">
        <v>424</v>
      </c>
    </row>
    <row r="218" ht="12.75">
      <c r="A218" s="277" t="s">
        <v>425</v>
      </c>
    </row>
    <row r="219" ht="12.75">
      <c r="A219" s="277" t="s">
        <v>426</v>
      </c>
    </row>
    <row r="220" ht="12.75">
      <c r="A220" s="277" t="s">
        <v>427</v>
      </c>
    </row>
    <row r="221" ht="12.75">
      <c r="A221" s="277" t="s">
        <v>428</v>
      </c>
    </row>
    <row r="222" ht="12.75">
      <c r="A222" s="277" t="s">
        <v>429</v>
      </c>
    </row>
    <row r="223" ht="12.75">
      <c r="A223" s="277" t="s">
        <v>430</v>
      </c>
    </row>
    <row r="226" ht="12.75">
      <c r="A226" s="278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B5" sqref="B5"/>
    </sheetView>
  </sheetViews>
  <sheetFormatPr defaultColWidth="14.10546875" defaultRowHeight="18"/>
  <cols>
    <col min="1" max="1" width="19.10546875" style="219" bestFit="1" customWidth="1"/>
    <col min="2" max="3" width="14.10546875" style="219" customWidth="1"/>
    <col min="4" max="4" width="19.88671875" style="219" bestFit="1" customWidth="1"/>
    <col min="5" max="7" width="14.10546875" style="219" customWidth="1"/>
    <col min="8" max="8" width="13.77734375" style="219" bestFit="1" customWidth="1"/>
    <col min="9" max="9" width="11.99609375" style="219" bestFit="1" customWidth="1"/>
    <col min="10" max="16384" width="14.10546875" style="219" customWidth="1"/>
  </cols>
  <sheetData>
    <row r="1" spans="1:7" ht="17.25">
      <c r="A1" s="216"/>
      <c r="B1" s="217"/>
      <c r="C1" s="217" t="s">
        <v>0</v>
      </c>
      <c r="D1" s="217"/>
      <c r="E1" s="217"/>
      <c r="F1" s="217"/>
      <c r="G1" s="218"/>
    </row>
    <row r="2" spans="1:7" ht="17.25">
      <c r="A2" s="216"/>
      <c r="B2" s="216"/>
      <c r="C2" s="216" t="s">
        <v>102</v>
      </c>
      <c r="D2" s="216"/>
      <c r="E2" s="216"/>
      <c r="F2" s="216"/>
      <c r="G2" s="218"/>
    </row>
    <row r="3" spans="1:7" ht="17.25">
      <c r="A3" s="216" t="s">
        <v>234</v>
      </c>
      <c r="B3" s="216" t="s">
        <v>235</v>
      </c>
      <c r="C3" s="216" t="s">
        <v>105</v>
      </c>
      <c r="D3" s="216" t="s">
        <v>106</v>
      </c>
      <c r="E3" s="216"/>
      <c r="F3" s="220" t="s">
        <v>236</v>
      </c>
      <c r="G3" s="218"/>
    </row>
    <row r="4" spans="1:9" ht="17.25">
      <c r="A4" s="221" t="s">
        <v>108</v>
      </c>
      <c r="B4" s="222" t="s">
        <v>237</v>
      </c>
      <c r="C4" s="223" t="s">
        <v>110</v>
      </c>
      <c r="D4" s="221" t="s">
        <v>108</v>
      </c>
      <c r="E4" s="222" t="s">
        <v>237</v>
      </c>
      <c r="F4" s="223" t="s">
        <v>110</v>
      </c>
      <c r="G4" s="224"/>
      <c r="H4" s="225" t="s">
        <v>111</v>
      </c>
      <c r="I4" s="225" t="s">
        <v>111</v>
      </c>
    </row>
    <row r="5" spans="1:10" ht="17.25">
      <c r="A5" s="226" t="s">
        <v>112</v>
      </c>
      <c r="B5" s="227">
        <f aca="true" t="shared" si="0" ref="B5:B36">E64</f>
        <v>22696.039999999994</v>
      </c>
      <c r="C5" s="227">
        <f aca="true" t="shared" si="1" ref="C5:C36">B5+H5</f>
        <v>38107.509999999995</v>
      </c>
      <c r="D5" s="226" t="s">
        <v>113</v>
      </c>
      <c r="E5" s="227">
        <f aca="true" t="shared" si="2" ref="E5:E51">J64</f>
        <v>12849.65</v>
      </c>
      <c r="F5" s="227">
        <f aca="true" t="shared" si="3" ref="F5:F51">E5+I5</f>
        <v>14452.449999999999</v>
      </c>
      <c r="G5" s="228"/>
      <c r="H5" s="227">
        <v>15411.47</v>
      </c>
      <c r="I5" s="227">
        <v>1602.8</v>
      </c>
      <c r="J5" s="224"/>
    </row>
    <row r="6" spans="1:10" ht="17.25">
      <c r="A6" s="229" t="s">
        <v>114</v>
      </c>
      <c r="B6" s="227">
        <f t="shared" si="0"/>
        <v>10901.82</v>
      </c>
      <c r="C6" s="227">
        <f t="shared" si="1"/>
        <v>11309.73</v>
      </c>
      <c r="D6" s="229" t="s">
        <v>115</v>
      </c>
      <c r="E6" s="227">
        <f t="shared" si="2"/>
        <v>1931.28</v>
      </c>
      <c r="F6" s="227">
        <f t="shared" si="3"/>
        <v>1989.26</v>
      </c>
      <c r="G6" s="228"/>
      <c r="H6" s="227">
        <v>407.91</v>
      </c>
      <c r="I6" s="227">
        <v>57.98</v>
      </c>
      <c r="J6" s="224"/>
    </row>
    <row r="7" spans="1:10" ht="17.25">
      <c r="A7" s="229" t="s">
        <v>116</v>
      </c>
      <c r="B7" s="227">
        <f t="shared" si="0"/>
        <v>2209.32</v>
      </c>
      <c r="C7" s="227">
        <f t="shared" si="1"/>
        <v>9192.32</v>
      </c>
      <c r="D7" s="229" t="s">
        <v>117</v>
      </c>
      <c r="E7" s="227">
        <f t="shared" si="2"/>
        <v>14040.020000000002</v>
      </c>
      <c r="F7" s="227">
        <f t="shared" si="3"/>
        <v>17027.480000000003</v>
      </c>
      <c r="G7" s="228"/>
      <c r="H7" s="227">
        <v>6983</v>
      </c>
      <c r="I7" s="227">
        <v>2987.46</v>
      </c>
      <c r="J7" s="224"/>
    </row>
    <row r="8" spans="1:10" ht="17.25">
      <c r="A8" s="229" t="s">
        <v>118</v>
      </c>
      <c r="B8" s="227">
        <f t="shared" si="0"/>
        <v>330.35</v>
      </c>
      <c r="C8" s="227">
        <f t="shared" si="1"/>
        <v>1295.52</v>
      </c>
      <c r="D8" s="229" t="s">
        <v>119</v>
      </c>
      <c r="E8" s="227">
        <f t="shared" si="2"/>
        <v>23449.04</v>
      </c>
      <c r="F8" s="227">
        <f t="shared" si="3"/>
        <v>30180.61</v>
      </c>
      <c r="G8" s="228"/>
      <c r="H8" s="227">
        <v>965.17</v>
      </c>
      <c r="I8" s="227">
        <v>6731.57</v>
      </c>
      <c r="J8" s="224"/>
    </row>
    <row r="9" spans="1:10" ht="17.25">
      <c r="A9" s="229" t="s">
        <v>120</v>
      </c>
      <c r="B9" s="227">
        <f t="shared" si="0"/>
        <v>16702.909999999996</v>
      </c>
      <c r="C9" s="227">
        <f t="shared" si="1"/>
        <v>28429.129999999997</v>
      </c>
      <c r="D9" s="229" t="s">
        <v>121</v>
      </c>
      <c r="E9" s="227">
        <f t="shared" si="2"/>
        <v>5574.14</v>
      </c>
      <c r="F9" s="227">
        <f t="shared" si="3"/>
        <v>6912.22</v>
      </c>
      <c r="G9" s="228"/>
      <c r="H9" s="227">
        <v>11726.22</v>
      </c>
      <c r="I9" s="227">
        <v>1338.08</v>
      </c>
      <c r="J9" s="224"/>
    </row>
    <row r="10" spans="1:10" ht="17.25">
      <c r="A10" s="229" t="s">
        <v>122</v>
      </c>
      <c r="B10" s="227">
        <f t="shared" si="0"/>
        <v>39001.4</v>
      </c>
      <c r="C10" s="227">
        <f t="shared" si="1"/>
        <v>-12493.54</v>
      </c>
      <c r="D10" s="229" t="s">
        <v>123</v>
      </c>
      <c r="E10" s="227">
        <f t="shared" si="2"/>
        <v>591.12</v>
      </c>
      <c r="F10" s="227">
        <f t="shared" si="3"/>
        <v>658.71</v>
      </c>
      <c r="G10" s="228"/>
      <c r="H10" s="227">
        <v>-51494.94</v>
      </c>
      <c r="I10" s="227">
        <v>67.59</v>
      </c>
      <c r="J10" s="224"/>
    </row>
    <row r="11" spans="1:10" ht="17.25">
      <c r="A11" s="229" t="s">
        <v>124</v>
      </c>
      <c r="B11" s="227">
        <f t="shared" si="0"/>
        <v>17700.28</v>
      </c>
      <c r="C11" s="227">
        <f t="shared" si="1"/>
        <v>19676.09</v>
      </c>
      <c r="D11" s="229" t="s">
        <v>125</v>
      </c>
      <c r="E11" s="227">
        <f t="shared" si="2"/>
        <v>224.25</v>
      </c>
      <c r="F11" s="227">
        <f t="shared" si="3"/>
        <v>498.2</v>
      </c>
      <c r="G11" s="228"/>
      <c r="H11" s="227">
        <v>1975.81</v>
      </c>
      <c r="I11" s="227">
        <v>273.95</v>
      </c>
      <c r="J11" s="224"/>
    </row>
    <row r="12" spans="1:10" ht="17.25">
      <c r="A12" s="229" t="s">
        <v>126</v>
      </c>
      <c r="B12" s="227">
        <f t="shared" si="0"/>
        <v>-46.010000000000005</v>
      </c>
      <c r="C12" s="227">
        <f t="shared" si="1"/>
        <v>419.99</v>
      </c>
      <c r="D12" s="229" t="s">
        <v>127</v>
      </c>
      <c r="E12" s="227">
        <f t="shared" si="2"/>
        <v>19560.51000000001</v>
      </c>
      <c r="F12" s="227">
        <f t="shared" si="3"/>
        <v>35000.33000000001</v>
      </c>
      <c r="G12" s="228"/>
      <c r="H12" s="227">
        <v>466</v>
      </c>
      <c r="I12" s="227">
        <v>15439.82</v>
      </c>
      <c r="J12" s="224"/>
    </row>
    <row r="13" spans="1:10" ht="17.25">
      <c r="A13" s="229" t="s">
        <v>128</v>
      </c>
      <c r="B13" s="227">
        <f t="shared" si="0"/>
        <v>2536.14</v>
      </c>
      <c r="C13" s="227">
        <f t="shared" si="1"/>
        <v>2601.35</v>
      </c>
      <c r="D13" s="229" t="s">
        <v>129</v>
      </c>
      <c r="E13" s="227">
        <f t="shared" si="2"/>
        <v>-6799.210000000001</v>
      </c>
      <c r="F13" s="227">
        <f t="shared" si="3"/>
        <v>1956.3499999999985</v>
      </c>
      <c r="G13" s="228"/>
      <c r="H13" s="227">
        <v>65.21</v>
      </c>
      <c r="I13" s="227">
        <v>8755.56</v>
      </c>
      <c r="J13" s="224"/>
    </row>
    <row r="14" spans="1:10" ht="17.25">
      <c r="A14" s="229" t="s">
        <v>130</v>
      </c>
      <c r="B14" s="227">
        <f t="shared" si="0"/>
        <v>8227.15</v>
      </c>
      <c r="C14" s="227">
        <f t="shared" si="1"/>
        <v>10497.72</v>
      </c>
      <c r="D14" s="229" t="s">
        <v>131</v>
      </c>
      <c r="E14" s="227">
        <f t="shared" si="2"/>
        <v>3062.6499999999996</v>
      </c>
      <c r="F14" s="227">
        <f t="shared" si="3"/>
        <v>2059.5099999999998</v>
      </c>
      <c r="G14" s="228"/>
      <c r="H14" s="227">
        <v>2270.57</v>
      </c>
      <c r="I14" s="227">
        <v>-1003.14</v>
      </c>
      <c r="J14" s="224"/>
    </row>
    <row r="15" spans="1:10" ht="17.25">
      <c r="A15" s="229" t="s">
        <v>132</v>
      </c>
      <c r="B15" s="227">
        <f t="shared" si="0"/>
        <v>2330.08</v>
      </c>
      <c r="C15" s="227">
        <f t="shared" si="1"/>
        <v>2744.29</v>
      </c>
      <c r="D15" s="229" t="s">
        <v>133</v>
      </c>
      <c r="E15" s="227">
        <f t="shared" si="2"/>
        <v>17484.74</v>
      </c>
      <c r="F15" s="227">
        <f t="shared" si="3"/>
        <v>20366.940000000002</v>
      </c>
      <c r="G15" s="228"/>
      <c r="H15" s="227">
        <v>414.21</v>
      </c>
      <c r="I15" s="227">
        <v>2882.2</v>
      </c>
      <c r="J15" s="224"/>
    </row>
    <row r="16" spans="1:10" ht="17.25">
      <c r="A16" s="229" t="s">
        <v>134</v>
      </c>
      <c r="B16" s="227">
        <f t="shared" si="0"/>
        <v>2003.4700000000003</v>
      </c>
      <c r="C16" s="227">
        <f t="shared" si="1"/>
        <v>2704.13</v>
      </c>
      <c r="D16" s="229" t="s">
        <v>135</v>
      </c>
      <c r="E16" s="227">
        <f t="shared" si="2"/>
        <v>15.5</v>
      </c>
      <c r="F16" s="227">
        <f t="shared" si="3"/>
        <v>72.12</v>
      </c>
      <c r="G16" s="228"/>
      <c r="H16" s="227">
        <v>700.66</v>
      </c>
      <c r="I16" s="227">
        <v>56.62</v>
      </c>
      <c r="J16" s="224"/>
    </row>
    <row r="17" spans="1:10" ht="17.25">
      <c r="A17" s="229" t="s">
        <v>136</v>
      </c>
      <c r="B17" s="227">
        <f t="shared" si="0"/>
        <v>4266.55</v>
      </c>
      <c r="C17" s="227">
        <f t="shared" si="1"/>
        <v>13133.490000000002</v>
      </c>
      <c r="D17" s="229" t="s">
        <v>137</v>
      </c>
      <c r="E17" s="227">
        <f t="shared" si="2"/>
        <v>3514.0499999999997</v>
      </c>
      <c r="F17" s="227">
        <f t="shared" si="3"/>
        <v>3227.5199999999995</v>
      </c>
      <c r="G17" s="228"/>
      <c r="H17" s="227">
        <v>8866.94</v>
      </c>
      <c r="I17" s="227">
        <v>-286.53</v>
      </c>
      <c r="J17" s="224"/>
    </row>
    <row r="18" spans="1:10" ht="17.25">
      <c r="A18" s="229" t="s">
        <v>138</v>
      </c>
      <c r="B18" s="227">
        <f t="shared" si="0"/>
        <v>1317.21</v>
      </c>
      <c r="C18" s="227">
        <f t="shared" si="1"/>
        <v>1317.21</v>
      </c>
      <c r="D18" s="229" t="s">
        <v>139</v>
      </c>
      <c r="E18" s="227">
        <f t="shared" si="2"/>
        <v>25213.429999999997</v>
      </c>
      <c r="F18" s="227">
        <f t="shared" si="3"/>
        <v>30989.879999999997</v>
      </c>
      <c r="G18" s="228"/>
      <c r="H18" s="227">
        <v>0</v>
      </c>
      <c r="I18" s="227">
        <v>5776.45</v>
      </c>
      <c r="J18" s="224"/>
    </row>
    <row r="19" spans="1:10" ht="17.25">
      <c r="A19" s="229" t="s">
        <v>140</v>
      </c>
      <c r="B19" s="227">
        <f t="shared" si="0"/>
        <v>8598.5</v>
      </c>
      <c r="C19" s="227">
        <f t="shared" si="1"/>
        <v>12932.689999999999</v>
      </c>
      <c r="D19" s="229" t="s">
        <v>141</v>
      </c>
      <c r="E19" s="227">
        <f t="shared" si="2"/>
        <v>356.28</v>
      </c>
      <c r="F19" s="227">
        <f t="shared" si="3"/>
        <v>356.28</v>
      </c>
      <c r="G19" s="228"/>
      <c r="H19" s="227">
        <v>4334.19</v>
      </c>
      <c r="I19" s="227">
        <v>0</v>
      </c>
      <c r="J19" s="224"/>
    </row>
    <row r="20" spans="1:10" ht="17.25">
      <c r="A20" s="229" t="s">
        <v>142</v>
      </c>
      <c r="B20" s="227">
        <f t="shared" si="0"/>
        <v>18363.500000000004</v>
      </c>
      <c r="C20" s="227">
        <f t="shared" si="1"/>
        <v>23701.860000000004</v>
      </c>
      <c r="D20" s="229" t="s">
        <v>143</v>
      </c>
      <c r="E20" s="227">
        <f t="shared" si="2"/>
        <v>183.95000000000002</v>
      </c>
      <c r="F20" s="227">
        <f t="shared" si="3"/>
        <v>217.03000000000003</v>
      </c>
      <c r="G20" s="228"/>
      <c r="H20" s="227">
        <v>5338.36</v>
      </c>
      <c r="I20" s="227">
        <v>33.08</v>
      </c>
      <c r="J20" s="224"/>
    </row>
    <row r="21" spans="1:10" ht="17.25">
      <c r="A21" s="229" t="s">
        <v>144</v>
      </c>
      <c r="B21" s="227">
        <f t="shared" si="0"/>
        <v>3090.65</v>
      </c>
      <c r="C21" s="227">
        <f t="shared" si="1"/>
        <v>3998.17</v>
      </c>
      <c r="D21" s="229" t="s">
        <v>145</v>
      </c>
      <c r="E21" s="227">
        <f t="shared" si="2"/>
        <v>5095.02</v>
      </c>
      <c r="F21" s="227">
        <f t="shared" si="3"/>
        <v>7912.630000000001</v>
      </c>
      <c r="G21" s="228"/>
      <c r="H21" s="227">
        <v>907.52</v>
      </c>
      <c r="I21" s="227">
        <v>2817.61</v>
      </c>
      <c r="J21" s="224"/>
    </row>
    <row r="22" spans="1:10" ht="17.25">
      <c r="A22" s="229" t="s">
        <v>146</v>
      </c>
      <c r="B22" s="227">
        <f t="shared" si="0"/>
        <v>5560.88</v>
      </c>
      <c r="C22" s="227">
        <f t="shared" si="1"/>
        <v>12954.01</v>
      </c>
      <c r="D22" s="229" t="s">
        <v>147</v>
      </c>
      <c r="E22" s="227">
        <f t="shared" si="2"/>
        <v>65.74000000000004</v>
      </c>
      <c r="F22" s="227">
        <f t="shared" si="3"/>
        <v>54.77000000000004</v>
      </c>
      <c r="G22" s="228"/>
      <c r="H22" s="227">
        <v>7393.13</v>
      </c>
      <c r="I22" s="227">
        <v>-10.97</v>
      </c>
      <c r="J22" s="224"/>
    </row>
    <row r="23" spans="1:10" ht="17.25">
      <c r="A23" s="229" t="s">
        <v>216</v>
      </c>
      <c r="B23" s="227">
        <f t="shared" si="0"/>
        <v>272634.9599999999</v>
      </c>
      <c r="C23" s="227">
        <f t="shared" si="1"/>
        <v>323512.3299999999</v>
      </c>
      <c r="D23" s="229" t="s">
        <v>149</v>
      </c>
      <c r="E23" s="227">
        <f t="shared" si="2"/>
        <v>681.2</v>
      </c>
      <c r="F23" s="227">
        <f t="shared" si="3"/>
        <v>2539.55</v>
      </c>
      <c r="G23" s="228"/>
      <c r="H23" s="227">
        <v>50877.37</v>
      </c>
      <c r="I23" s="227">
        <v>1858.35</v>
      </c>
      <c r="J23" s="224"/>
    </row>
    <row r="24" spans="1:10" ht="17.25">
      <c r="A24" s="229" t="s">
        <v>150</v>
      </c>
      <c r="B24" s="227">
        <f t="shared" si="0"/>
        <v>3259.84</v>
      </c>
      <c r="C24" s="227">
        <f t="shared" si="1"/>
        <v>3173.84</v>
      </c>
      <c r="D24" s="229" t="s">
        <v>151</v>
      </c>
      <c r="E24" s="227">
        <f t="shared" si="2"/>
        <v>5</v>
      </c>
      <c r="F24" s="227">
        <f t="shared" si="3"/>
        <v>5</v>
      </c>
      <c r="G24" s="228"/>
      <c r="H24" s="227">
        <v>-86</v>
      </c>
      <c r="I24" s="227">
        <v>0</v>
      </c>
      <c r="J24" s="224"/>
    </row>
    <row r="25" spans="1:10" ht="17.25">
      <c r="A25" s="229" t="s">
        <v>152</v>
      </c>
      <c r="B25" s="227">
        <f t="shared" si="0"/>
        <v>1557.1399999999999</v>
      </c>
      <c r="C25" s="227">
        <f t="shared" si="1"/>
        <v>1540.1399999999999</v>
      </c>
      <c r="D25" s="229" t="s">
        <v>153</v>
      </c>
      <c r="E25" s="227">
        <f t="shared" si="2"/>
        <v>197.4</v>
      </c>
      <c r="F25" s="227">
        <f t="shared" si="3"/>
        <v>274.14</v>
      </c>
      <c r="G25" s="228"/>
      <c r="H25" s="227">
        <v>-17</v>
      </c>
      <c r="I25" s="227">
        <v>76.74</v>
      </c>
      <c r="J25" s="224"/>
    </row>
    <row r="26" spans="1:10" ht="17.25">
      <c r="A26" s="229" t="s">
        <v>154</v>
      </c>
      <c r="B26" s="227">
        <f t="shared" si="0"/>
        <v>2990.4300000000003</v>
      </c>
      <c r="C26" s="227">
        <f t="shared" si="1"/>
        <v>8649.23</v>
      </c>
      <c r="D26" s="229" t="s">
        <v>155</v>
      </c>
      <c r="E26" s="227">
        <f t="shared" si="2"/>
        <v>23857.99</v>
      </c>
      <c r="F26" s="227">
        <f t="shared" si="3"/>
        <v>25355.030000000002</v>
      </c>
      <c r="G26" s="228"/>
      <c r="H26" s="227">
        <v>5658.8</v>
      </c>
      <c r="I26" s="227">
        <v>1497.04</v>
      </c>
      <c r="J26" s="224"/>
    </row>
    <row r="27" spans="1:10" ht="17.25">
      <c r="A27" s="229" t="s">
        <v>156</v>
      </c>
      <c r="B27" s="227">
        <f t="shared" si="0"/>
        <v>6696.450000000001</v>
      </c>
      <c r="C27" s="227">
        <f t="shared" si="1"/>
        <v>9057.78</v>
      </c>
      <c r="D27" s="229" t="s">
        <v>157</v>
      </c>
      <c r="E27" s="227">
        <f t="shared" si="2"/>
        <v>2769.58</v>
      </c>
      <c r="F27" s="227">
        <f t="shared" si="3"/>
        <v>3056.2799999999997</v>
      </c>
      <c r="G27" s="228"/>
      <c r="H27" s="227">
        <v>2361.33</v>
      </c>
      <c r="I27" s="227">
        <v>286.7</v>
      </c>
      <c r="J27" s="224"/>
    </row>
    <row r="28" spans="1:10" ht="17.25">
      <c r="A28" s="229" t="s">
        <v>158</v>
      </c>
      <c r="B28" s="227">
        <f t="shared" si="0"/>
        <v>6470.26</v>
      </c>
      <c r="C28" s="227">
        <f t="shared" si="1"/>
        <v>8642.89</v>
      </c>
      <c r="D28" s="229" t="s">
        <v>159</v>
      </c>
      <c r="E28" s="227">
        <f t="shared" si="2"/>
        <v>10366.03</v>
      </c>
      <c r="F28" s="227">
        <f t="shared" si="3"/>
        <v>27877.93</v>
      </c>
      <c r="G28" s="228"/>
      <c r="H28" s="227">
        <v>2172.63</v>
      </c>
      <c r="I28" s="227">
        <v>17511.9</v>
      </c>
      <c r="J28" s="224"/>
    </row>
    <row r="29" spans="1:10" ht="17.25">
      <c r="A29" s="229" t="s">
        <v>160</v>
      </c>
      <c r="B29" s="227">
        <f t="shared" si="0"/>
        <v>1465</v>
      </c>
      <c r="C29" s="227">
        <f t="shared" si="1"/>
        <v>1644.9</v>
      </c>
      <c r="D29" s="229" t="s">
        <v>161</v>
      </c>
      <c r="E29" s="227">
        <f t="shared" si="2"/>
        <v>5840.510000000002</v>
      </c>
      <c r="F29" s="227">
        <f t="shared" si="3"/>
        <v>8292.190000000002</v>
      </c>
      <c r="G29" s="228"/>
      <c r="H29" s="227">
        <v>179.9</v>
      </c>
      <c r="I29" s="227">
        <v>2451.68</v>
      </c>
      <c r="J29" s="224"/>
    </row>
    <row r="30" spans="1:10" ht="17.25">
      <c r="A30" s="229" t="s">
        <v>162</v>
      </c>
      <c r="B30" s="227">
        <f t="shared" si="0"/>
        <v>18443.89</v>
      </c>
      <c r="C30" s="227">
        <f t="shared" si="1"/>
        <v>35162.71</v>
      </c>
      <c r="D30" s="229" t="s">
        <v>163</v>
      </c>
      <c r="E30" s="227">
        <f t="shared" si="2"/>
        <v>40927.21</v>
      </c>
      <c r="F30" s="227">
        <f t="shared" si="3"/>
        <v>48488.28</v>
      </c>
      <c r="G30" s="228"/>
      <c r="H30" s="227">
        <v>16718.82</v>
      </c>
      <c r="I30" s="227">
        <v>7561.07</v>
      </c>
      <c r="J30" s="224"/>
    </row>
    <row r="31" spans="1:10" ht="17.25">
      <c r="A31" s="229" t="s">
        <v>164</v>
      </c>
      <c r="B31" s="227">
        <f t="shared" si="0"/>
        <v>7108.46</v>
      </c>
      <c r="C31" s="227">
        <f t="shared" si="1"/>
        <v>17674.84</v>
      </c>
      <c r="D31" s="229" t="s">
        <v>165</v>
      </c>
      <c r="E31" s="227">
        <f t="shared" si="2"/>
        <v>298.63</v>
      </c>
      <c r="F31" s="227">
        <f t="shared" si="3"/>
        <v>3577.11</v>
      </c>
      <c r="G31" s="228"/>
      <c r="H31" s="227">
        <v>10566.38</v>
      </c>
      <c r="I31" s="227">
        <v>3278.48</v>
      </c>
      <c r="J31" s="224"/>
    </row>
    <row r="32" spans="1:10" ht="17.25">
      <c r="A32" s="229" t="s">
        <v>166</v>
      </c>
      <c r="B32" s="227">
        <f t="shared" si="0"/>
        <v>2393.18</v>
      </c>
      <c r="C32" s="227">
        <f t="shared" si="1"/>
        <v>3531.5699999999997</v>
      </c>
      <c r="D32" s="229" t="s">
        <v>167</v>
      </c>
      <c r="E32" s="227">
        <f t="shared" si="2"/>
        <v>838.99</v>
      </c>
      <c r="F32" s="227">
        <f t="shared" si="3"/>
        <v>832.79</v>
      </c>
      <c r="G32" s="228"/>
      <c r="H32" s="227">
        <v>1138.39</v>
      </c>
      <c r="I32" s="227">
        <v>-6.2</v>
      </c>
      <c r="J32" s="224"/>
    </row>
    <row r="33" spans="1:10" ht="17.25">
      <c r="A33" s="229" t="s">
        <v>168</v>
      </c>
      <c r="B33" s="227">
        <f t="shared" si="0"/>
        <v>907.85</v>
      </c>
      <c r="C33" s="227">
        <f t="shared" si="1"/>
        <v>1296.5700000000002</v>
      </c>
      <c r="D33" s="229" t="s">
        <v>169</v>
      </c>
      <c r="E33" s="227">
        <f t="shared" si="2"/>
        <v>20037.770000000004</v>
      </c>
      <c r="F33" s="227">
        <f t="shared" si="3"/>
        <v>42325.29000000001</v>
      </c>
      <c r="G33" s="228"/>
      <c r="H33" s="227">
        <v>388.72</v>
      </c>
      <c r="I33" s="227">
        <v>22287.52</v>
      </c>
      <c r="J33" s="224"/>
    </row>
    <row r="34" spans="1:10" ht="17.25">
      <c r="A34" s="229" t="s">
        <v>170</v>
      </c>
      <c r="B34" s="227">
        <f t="shared" si="0"/>
        <v>19912.769999999997</v>
      </c>
      <c r="C34" s="227">
        <f t="shared" si="1"/>
        <v>21170.309999999998</v>
      </c>
      <c r="D34" s="229" t="s">
        <v>171</v>
      </c>
      <c r="E34" s="227">
        <f t="shared" si="2"/>
        <v>382794.58999999997</v>
      </c>
      <c r="F34" s="227">
        <f t="shared" si="3"/>
        <v>510013.68999999994</v>
      </c>
      <c r="G34" s="228"/>
      <c r="H34" s="227">
        <v>1257.54</v>
      </c>
      <c r="I34" s="227">
        <v>127219.1</v>
      </c>
      <c r="J34" s="224"/>
    </row>
    <row r="35" spans="1:10" ht="17.25">
      <c r="A35" s="229" t="s">
        <v>172</v>
      </c>
      <c r="B35" s="227">
        <f t="shared" si="0"/>
        <v>65.84999999999985</v>
      </c>
      <c r="C35" s="227">
        <f t="shared" si="1"/>
        <v>316.84999999999985</v>
      </c>
      <c r="D35" s="229" t="s">
        <v>173</v>
      </c>
      <c r="E35" s="227">
        <f t="shared" si="2"/>
        <v>10668.81</v>
      </c>
      <c r="F35" s="227">
        <f t="shared" si="3"/>
        <v>10606.43</v>
      </c>
      <c r="G35" s="228"/>
      <c r="H35" s="227">
        <v>251</v>
      </c>
      <c r="I35" s="227">
        <v>-62.38</v>
      </c>
      <c r="J35" s="224"/>
    </row>
    <row r="36" spans="1:10" ht="17.25">
      <c r="A36" s="229" t="s">
        <v>174</v>
      </c>
      <c r="B36" s="227">
        <f t="shared" si="0"/>
        <v>2817.1100000000024</v>
      </c>
      <c r="C36" s="227">
        <f t="shared" si="1"/>
        <v>16996.75</v>
      </c>
      <c r="D36" s="229" t="s">
        <v>175</v>
      </c>
      <c r="E36" s="227">
        <f t="shared" si="2"/>
        <v>90.88000000000045</v>
      </c>
      <c r="F36" s="227">
        <f t="shared" si="3"/>
        <v>1099.3700000000003</v>
      </c>
      <c r="G36" s="228"/>
      <c r="H36" s="227">
        <v>14179.64</v>
      </c>
      <c r="I36" s="227">
        <v>1008.49</v>
      </c>
      <c r="J36" s="224"/>
    </row>
    <row r="37" spans="1:10" ht="17.25">
      <c r="A37" s="229" t="s">
        <v>176</v>
      </c>
      <c r="B37" s="227">
        <f aca="true" t="shared" si="4" ref="B37:B53">E96</f>
        <v>182620.52000000002</v>
      </c>
      <c r="C37" s="227">
        <f aca="true" t="shared" si="5" ref="C37:C53">B37+H37</f>
        <v>268633.13</v>
      </c>
      <c r="D37" s="229" t="s">
        <v>177</v>
      </c>
      <c r="E37" s="227">
        <f t="shared" si="2"/>
        <v>26423.240000000005</v>
      </c>
      <c r="F37" s="227">
        <f t="shared" si="3"/>
        <v>35000.90000000001</v>
      </c>
      <c r="G37" s="228"/>
      <c r="H37" s="227">
        <v>86012.61</v>
      </c>
      <c r="I37" s="227">
        <v>8577.66</v>
      </c>
      <c r="J37" s="224"/>
    </row>
    <row r="38" spans="1:10" ht="17.25">
      <c r="A38" s="229" t="s">
        <v>178</v>
      </c>
      <c r="B38" s="227">
        <f t="shared" si="4"/>
        <v>786</v>
      </c>
      <c r="C38" s="227">
        <f t="shared" si="5"/>
        <v>801</v>
      </c>
      <c r="D38" s="229" t="s">
        <v>179</v>
      </c>
      <c r="E38" s="227">
        <f t="shared" si="2"/>
        <v>44229.020000000004</v>
      </c>
      <c r="F38" s="227">
        <f t="shared" si="3"/>
        <v>57644.37</v>
      </c>
      <c r="G38" s="228"/>
      <c r="H38" s="227">
        <v>15</v>
      </c>
      <c r="I38" s="227">
        <v>13415.35</v>
      </c>
      <c r="J38" s="224"/>
    </row>
    <row r="39" spans="1:10" ht="17.25">
      <c r="A39" s="229" t="s">
        <v>180</v>
      </c>
      <c r="B39" s="227">
        <f t="shared" si="4"/>
        <v>8535.21</v>
      </c>
      <c r="C39" s="227">
        <f t="shared" si="5"/>
        <v>9461.039999999999</v>
      </c>
      <c r="D39" s="229" t="s">
        <v>181</v>
      </c>
      <c r="E39" s="227">
        <f t="shared" si="2"/>
        <v>5331.49</v>
      </c>
      <c r="F39" s="227">
        <f t="shared" si="3"/>
        <v>6112.19</v>
      </c>
      <c r="G39" s="228"/>
      <c r="H39" s="227">
        <v>925.83</v>
      </c>
      <c r="I39" s="227">
        <v>780.7</v>
      </c>
      <c r="J39" s="224"/>
    </row>
    <row r="40" spans="1:10" ht="17.25">
      <c r="A40" s="229" t="s">
        <v>182</v>
      </c>
      <c r="B40" s="227">
        <f t="shared" si="4"/>
        <v>3102.4900000000002</v>
      </c>
      <c r="C40" s="227">
        <f t="shared" si="5"/>
        <v>4157.49</v>
      </c>
      <c r="D40" s="229" t="s">
        <v>183</v>
      </c>
      <c r="E40" s="227">
        <f t="shared" si="2"/>
        <v>2215.08</v>
      </c>
      <c r="F40" s="227">
        <f t="shared" si="3"/>
        <v>9191.73</v>
      </c>
      <c r="G40" s="228"/>
      <c r="H40" s="227">
        <v>1055</v>
      </c>
      <c r="I40" s="227">
        <v>6976.65</v>
      </c>
      <c r="J40" s="224"/>
    </row>
    <row r="41" spans="1:10" ht="17.25">
      <c r="A41" s="229" t="s">
        <v>184</v>
      </c>
      <c r="B41" s="227">
        <f t="shared" si="4"/>
        <v>14625.5</v>
      </c>
      <c r="C41" s="227">
        <f t="shared" si="5"/>
        <v>15645.4</v>
      </c>
      <c r="D41" s="229" t="s">
        <v>185</v>
      </c>
      <c r="E41" s="227">
        <f t="shared" si="2"/>
        <v>2640.71</v>
      </c>
      <c r="F41" s="227">
        <f t="shared" si="3"/>
        <v>2528.39</v>
      </c>
      <c r="G41" s="228"/>
      <c r="H41" s="227">
        <v>1019.9</v>
      </c>
      <c r="I41" s="227">
        <v>-112.32</v>
      </c>
      <c r="J41" s="224"/>
    </row>
    <row r="42" spans="1:10" ht="17.25">
      <c r="A42" s="229" t="s">
        <v>186</v>
      </c>
      <c r="B42" s="227">
        <f t="shared" si="4"/>
        <v>3858.53</v>
      </c>
      <c r="C42" s="227">
        <f t="shared" si="5"/>
        <v>7663.66</v>
      </c>
      <c r="D42" s="229" t="s">
        <v>187</v>
      </c>
      <c r="E42" s="227">
        <f t="shared" si="2"/>
        <v>53.57</v>
      </c>
      <c r="F42" s="227">
        <f t="shared" si="3"/>
        <v>5663.57</v>
      </c>
      <c r="G42" s="228"/>
      <c r="H42" s="227">
        <v>3805.13</v>
      </c>
      <c r="I42" s="227">
        <v>5610</v>
      </c>
      <c r="J42" s="224"/>
    </row>
    <row r="43" spans="1:10" ht="17.25">
      <c r="A43" s="229" t="s">
        <v>188</v>
      </c>
      <c r="B43" s="227">
        <f t="shared" si="4"/>
        <v>134.93</v>
      </c>
      <c r="C43" s="227">
        <f t="shared" si="5"/>
        <v>935.8800000000001</v>
      </c>
      <c r="D43" s="229" t="s">
        <v>189</v>
      </c>
      <c r="E43" s="227">
        <f t="shared" si="2"/>
        <v>225</v>
      </c>
      <c r="F43" s="227">
        <f t="shared" si="3"/>
        <v>355</v>
      </c>
      <c r="G43" s="228"/>
      <c r="H43" s="227">
        <v>800.95</v>
      </c>
      <c r="I43" s="227">
        <v>130</v>
      </c>
      <c r="J43" s="224"/>
    </row>
    <row r="44" spans="1:10" ht="17.25">
      <c r="A44" s="229" t="s">
        <v>190</v>
      </c>
      <c r="B44" s="227">
        <f t="shared" si="4"/>
        <v>1752.0800000000017</v>
      </c>
      <c r="C44" s="227">
        <f t="shared" si="5"/>
        <v>3157.480000000002</v>
      </c>
      <c r="D44" s="229" t="s">
        <v>191</v>
      </c>
      <c r="E44" s="227">
        <f t="shared" si="2"/>
        <v>26265.690000000002</v>
      </c>
      <c r="F44" s="227">
        <f t="shared" si="3"/>
        <v>31023.97</v>
      </c>
      <c r="G44" s="228"/>
      <c r="H44" s="227">
        <v>1405.4</v>
      </c>
      <c r="I44" s="227">
        <v>4758.28</v>
      </c>
      <c r="J44" s="224"/>
    </row>
    <row r="45" spans="1:10" ht="17.25">
      <c r="A45" s="229" t="s">
        <v>192</v>
      </c>
      <c r="B45" s="227">
        <f t="shared" si="4"/>
        <v>5440.620000000001</v>
      </c>
      <c r="C45" s="227">
        <f t="shared" si="5"/>
        <v>6266.02</v>
      </c>
      <c r="D45" s="229" t="s">
        <v>193</v>
      </c>
      <c r="E45" s="227">
        <f t="shared" si="2"/>
        <v>32015.4</v>
      </c>
      <c r="F45" s="227">
        <f t="shared" si="3"/>
        <v>47340.15</v>
      </c>
      <c r="G45" s="228"/>
      <c r="H45" s="227">
        <v>825.4</v>
      </c>
      <c r="I45" s="227">
        <v>15324.75</v>
      </c>
      <c r="J45" s="224"/>
    </row>
    <row r="46" spans="1:10" ht="17.25">
      <c r="A46" s="229" t="s">
        <v>194</v>
      </c>
      <c r="B46" s="227">
        <f t="shared" si="4"/>
        <v>-2</v>
      </c>
      <c r="C46" s="227">
        <f t="shared" si="5"/>
        <v>-2</v>
      </c>
      <c r="D46" s="229" t="s">
        <v>195</v>
      </c>
      <c r="E46" s="227">
        <f t="shared" si="2"/>
        <v>4670.1</v>
      </c>
      <c r="F46" s="227">
        <f t="shared" si="3"/>
        <v>8379.28</v>
      </c>
      <c r="G46" s="228"/>
      <c r="H46" s="227">
        <v>0</v>
      </c>
      <c r="I46" s="227">
        <v>3709.18</v>
      </c>
      <c r="J46" s="224"/>
    </row>
    <row r="47" spans="1:10" ht="17.25">
      <c r="A47" s="229" t="s">
        <v>196</v>
      </c>
      <c r="B47" s="227">
        <f t="shared" si="4"/>
        <v>3323.33</v>
      </c>
      <c r="C47" s="227">
        <f t="shared" si="5"/>
        <v>3484.0299999999997</v>
      </c>
      <c r="D47" s="229" t="s">
        <v>197</v>
      </c>
      <c r="E47" s="227">
        <f t="shared" si="2"/>
        <v>10155.99</v>
      </c>
      <c r="F47" s="227">
        <f t="shared" si="3"/>
        <v>6916.459999999999</v>
      </c>
      <c r="G47" s="228"/>
      <c r="H47" s="227">
        <v>160.7</v>
      </c>
      <c r="I47" s="227">
        <v>-3239.53</v>
      </c>
      <c r="J47" s="224"/>
    </row>
    <row r="48" spans="1:10" ht="17.25">
      <c r="A48" s="229" t="s">
        <v>198</v>
      </c>
      <c r="B48" s="227">
        <f t="shared" si="4"/>
        <v>595.25</v>
      </c>
      <c r="C48" s="227">
        <f t="shared" si="5"/>
        <v>104.25</v>
      </c>
      <c r="D48" s="229" t="s">
        <v>199</v>
      </c>
      <c r="E48" s="227">
        <f t="shared" si="2"/>
        <v>2284.86</v>
      </c>
      <c r="F48" s="227">
        <f t="shared" si="3"/>
        <v>3324.9</v>
      </c>
      <c r="G48" s="228"/>
      <c r="H48" s="227">
        <v>-491</v>
      </c>
      <c r="I48" s="227">
        <v>1040.04</v>
      </c>
      <c r="J48" s="224"/>
    </row>
    <row r="49" spans="1:10" ht="17.25">
      <c r="A49" s="229" t="s">
        <v>200</v>
      </c>
      <c r="B49" s="227">
        <f t="shared" si="4"/>
        <v>18712.74</v>
      </c>
      <c r="C49" s="227">
        <f t="shared" si="5"/>
        <v>15170.430000000002</v>
      </c>
      <c r="D49" s="229" t="s">
        <v>201</v>
      </c>
      <c r="E49" s="227">
        <f t="shared" si="2"/>
        <v>171960.46000000008</v>
      </c>
      <c r="F49" s="227">
        <f t="shared" si="3"/>
        <v>201442.07000000007</v>
      </c>
      <c r="G49" s="228"/>
      <c r="H49" s="227">
        <v>-3542.31</v>
      </c>
      <c r="I49" s="227">
        <v>29481.61</v>
      </c>
      <c r="J49" s="224"/>
    </row>
    <row r="50" spans="1:10" ht="17.25">
      <c r="A50" s="229" t="s">
        <v>202</v>
      </c>
      <c r="B50" s="227">
        <f t="shared" si="4"/>
        <v>2312.36</v>
      </c>
      <c r="C50" s="227">
        <f t="shared" si="5"/>
        <v>2375.09</v>
      </c>
      <c r="D50" s="229" t="s">
        <v>203</v>
      </c>
      <c r="E50" s="227">
        <f t="shared" si="2"/>
        <v>27254.65</v>
      </c>
      <c r="F50" s="227">
        <f t="shared" si="3"/>
        <v>50294.3</v>
      </c>
      <c r="G50" s="228"/>
      <c r="H50" s="227">
        <v>62.73</v>
      </c>
      <c r="I50" s="227">
        <v>23039.65</v>
      </c>
      <c r="J50" s="224"/>
    </row>
    <row r="51" spans="1:10" ht="17.25">
      <c r="A51" s="229" t="s">
        <v>204</v>
      </c>
      <c r="B51" s="227">
        <f t="shared" si="4"/>
        <v>124384.04</v>
      </c>
      <c r="C51" s="227">
        <f t="shared" si="5"/>
        <v>163647.91</v>
      </c>
      <c r="D51" s="229" t="s">
        <v>205</v>
      </c>
      <c r="E51" s="227">
        <f t="shared" si="2"/>
        <v>69494.98999999999</v>
      </c>
      <c r="F51" s="227">
        <f t="shared" si="3"/>
        <v>163726.33</v>
      </c>
      <c r="G51" s="228"/>
      <c r="H51" s="227">
        <v>39263.87</v>
      </c>
      <c r="I51" s="227">
        <v>94231.34</v>
      </c>
      <c r="J51" s="224"/>
    </row>
    <row r="52" spans="1:10" ht="17.25">
      <c r="A52" s="229" t="s">
        <v>206</v>
      </c>
      <c r="B52" s="227">
        <f t="shared" si="4"/>
        <v>1957.4</v>
      </c>
      <c r="C52" s="227">
        <f t="shared" si="5"/>
        <v>2321.4</v>
      </c>
      <c r="D52" s="229"/>
      <c r="E52" s="230"/>
      <c r="F52" s="231"/>
      <c r="G52" s="228"/>
      <c r="H52" s="227">
        <v>364</v>
      </c>
      <c r="I52" s="231"/>
      <c r="J52" s="224"/>
    </row>
    <row r="53" spans="1:10" ht="17.25">
      <c r="A53" s="229" t="s">
        <v>207</v>
      </c>
      <c r="B53" s="227">
        <f t="shared" si="4"/>
        <v>8383.51</v>
      </c>
      <c r="C53" s="227">
        <f t="shared" si="5"/>
        <v>9001.64</v>
      </c>
      <c r="D53" s="232" t="s">
        <v>208</v>
      </c>
      <c r="E53" s="233">
        <f>SUM(B5:B53)+SUM(E5:E51)</f>
        <v>1944042.94</v>
      </c>
      <c r="F53" s="233">
        <f>SUM(C5:C53)+SUM(F5:F51)</f>
        <v>2634935.2099999995</v>
      </c>
      <c r="G53" s="228"/>
      <c r="H53" s="227">
        <v>618.13</v>
      </c>
      <c r="I53" s="233">
        <v>0</v>
      </c>
      <c r="J53" s="224"/>
    </row>
    <row r="54" spans="1:9" ht="12.75">
      <c r="A54" s="234"/>
      <c r="B54" s="235"/>
      <c r="C54" s="236"/>
      <c r="D54" s="237"/>
      <c r="E54" s="237"/>
      <c r="F54" s="238" t="s">
        <v>106</v>
      </c>
      <c r="G54" s="218"/>
      <c r="H54" s="237"/>
      <c r="I54" s="237"/>
    </row>
    <row r="55" spans="1:6" ht="12.75">
      <c r="A55" s="218"/>
      <c r="B55" s="218"/>
      <c r="C55" s="218"/>
      <c r="D55" s="218"/>
      <c r="E55" s="218"/>
      <c r="F55" s="218"/>
    </row>
    <row r="57" ht="12.75">
      <c r="A57" s="239" t="s">
        <v>238</v>
      </c>
    </row>
    <row r="58" ht="12.75">
      <c r="A58" s="239" t="s">
        <v>210</v>
      </c>
    </row>
    <row r="59" ht="12.75">
      <c r="A59" s="239" t="s">
        <v>211</v>
      </c>
    </row>
    <row r="63" spans="1:11" ht="17.25">
      <c r="A63" s="240"/>
      <c r="B63" s="241">
        <v>10601</v>
      </c>
      <c r="C63" s="242">
        <v>10602</v>
      </c>
      <c r="D63" s="242">
        <v>10603</v>
      </c>
      <c r="E63" s="243" t="s">
        <v>221</v>
      </c>
      <c r="F63" s="240"/>
      <c r="G63" s="241">
        <v>10601</v>
      </c>
      <c r="H63" s="242">
        <v>10602</v>
      </c>
      <c r="I63" s="242">
        <v>10603</v>
      </c>
      <c r="J63" s="243" t="s">
        <v>221</v>
      </c>
      <c r="K63" s="224"/>
    </row>
    <row r="64" spans="1:11" ht="17.25">
      <c r="A64" s="231" t="s">
        <v>112</v>
      </c>
      <c r="B64" s="244">
        <v>-67193</v>
      </c>
      <c r="C64" s="245">
        <v>86669.15</v>
      </c>
      <c r="D64" s="245">
        <v>3219.89</v>
      </c>
      <c r="E64" s="246">
        <f aca="true" t="shared" si="6" ref="E64:E95">SUM(B64:D64)</f>
        <v>22696.039999999994</v>
      </c>
      <c r="F64" s="231" t="s">
        <v>113</v>
      </c>
      <c r="G64" s="245">
        <v>-180</v>
      </c>
      <c r="H64" s="245">
        <v>12461.75</v>
      </c>
      <c r="I64" s="245">
        <v>567.9</v>
      </c>
      <c r="J64" s="246">
        <f aca="true" t="shared" si="7" ref="J64:J110">SUM(G64:I64)</f>
        <v>12849.65</v>
      </c>
      <c r="K64" s="224"/>
    </row>
    <row r="65" spans="1:11" ht="17.25">
      <c r="A65" s="231" t="s">
        <v>114</v>
      </c>
      <c r="B65" s="244">
        <v>-3374</v>
      </c>
      <c r="C65" s="245">
        <v>13444.16</v>
      </c>
      <c r="D65" s="245">
        <v>831.66</v>
      </c>
      <c r="E65" s="246">
        <f t="shared" si="6"/>
        <v>10901.82</v>
      </c>
      <c r="F65" s="231" t="s">
        <v>115</v>
      </c>
      <c r="G65" s="245">
        <v>0</v>
      </c>
      <c r="H65" s="245">
        <v>1749</v>
      </c>
      <c r="I65" s="245">
        <v>182.28</v>
      </c>
      <c r="J65" s="246">
        <f t="shared" si="7"/>
        <v>1931.28</v>
      </c>
      <c r="K65" s="224"/>
    </row>
    <row r="66" spans="1:11" ht="17.25">
      <c r="A66" s="231" t="s">
        <v>116</v>
      </c>
      <c r="B66" s="244">
        <v>-6556</v>
      </c>
      <c r="C66" s="245">
        <v>8605</v>
      </c>
      <c r="D66" s="245">
        <v>160.32</v>
      </c>
      <c r="E66" s="246">
        <f t="shared" si="6"/>
        <v>2209.32</v>
      </c>
      <c r="F66" s="231" t="s">
        <v>117</v>
      </c>
      <c r="G66" s="245">
        <v>-14166</v>
      </c>
      <c r="H66" s="245">
        <v>26871.99</v>
      </c>
      <c r="I66" s="245">
        <v>1334.03</v>
      </c>
      <c r="J66" s="246">
        <f t="shared" si="7"/>
        <v>14040.020000000002</v>
      </c>
      <c r="K66" s="224"/>
    </row>
    <row r="67" spans="1:11" ht="17.25">
      <c r="A67" s="231" t="s">
        <v>118</v>
      </c>
      <c r="B67" s="244">
        <v>-43</v>
      </c>
      <c r="C67" s="245">
        <v>442</v>
      </c>
      <c r="D67" s="245">
        <v>-68.65</v>
      </c>
      <c r="E67" s="246">
        <f t="shared" si="6"/>
        <v>330.35</v>
      </c>
      <c r="F67" s="231" t="s">
        <v>119</v>
      </c>
      <c r="G67" s="245">
        <v>-25282.42</v>
      </c>
      <c r="H67" s="245">
        <v>47670.07</v>
      </c>
      <c r="I67" s="245">
        <v>1061.39</v>
      </c>
      <c r="J67" s="246">
        <f t="shared" si="7"/>
        <v>23449.04</v>
      </c>
      <c r="K67" s="224"/>
    </row>
    <row r="68" spans="1:11" ht="17.25">
      <c r="A68" s="231" t="s">
        <v>120</v>
      </c>
      <c r="B68" s="244">
        <v>-26245</v>
      </c>
      <c r="C68" s="245">
        <v>40639.74</v>
      </c>
      <c r="D68" s="245">
        <v>2308.17</v>
      </c>
      <c r="E68" s="246">
        <f t="shared" si="6"/>
        <v>16702.909999999996</v>
      </c>
      <c r="F68" s="231" t="s">
        <v>121</v>
      </c>
      <c r="G68" s="245">
        <v>-5636</v>
      </c>
      <c r="H68" s="245">
        <v>10774</v>
      </c>
      <c r="I68" s="245">
        <v>436.14</v>
      </c>
      <c r="J68" s="246">
        <f t="shared" si="7"/>
        <v>5574.14</v>
      </c>
      <c r="K68" s="224"/>
    </row>
    <row r="69" spans="1:11" ht="17.25">
      <c r="A69" s="231" t="s">
        <v>122</v>
      </c>
      <c r="B69" s="244">
        <v>-22931</v>
      </c>
      <c r="C69" s="245">
        <v>60710.39</v>
      </c>
      <c r="D69" s="245">
        <v>1222.01</v>
      </c>
      <c r="E69" s="246">
        <f t="shared" si="6"/>
        <v>39001.4</v>
      </c>
      <c r="F69" s="231" t="s">
        <v>123</v>
      </c>
      <c r="G69" s="245">
        <v>-2130</v>
      </c>
      <c r="H69" s="245">
        <v>2719</v>
      </c>
      <c r="I69" s="245">
        <v>2.12</v>
      </c>
      <c r="J69" s="246">
        <f t="shared" si="7"/>
        <v>591.12</v>
      </c>
      <c r="K69" s="224"/>
    </row>
    <row r="70" spans="1:11" ht="17.25">
      <c r="A70" s="231" t="s">
        <v>124</v>
      </c>
      <c r="B70" s="244">
        <v>-24176</v>
      </c>
      <c r="C70" s="245">
        <v>41140</v>
      </c>
      <c r="D70" s="245">
        <v>736.28</v>
      </c>
      <c r="E70" s="246">
        <f t="shared" si="6"/>
        <v>17700.28</v>
      </c>
      <c r="F70" s="231" t="s">
        <v>125</v>
      </c>
      <c r="G70" s="245">
        <v>-630</v>
      </c>
      <c r="H70" s="245">
        <v>677</v>
      </c>
      <c r="I70" s="245">
        <v>177.25</v>
      </c>
      <c r="J70" s="246">
        <f t="shared" si="7"/>
        <v>224.25</v>
      </c>
      <c r="K70" s="224"/>
    </row>
    <row r="71" spans="1:11" ht="17.25">
      <c r="A71" s="231" t="s">
        <v>126</v>
      </c>
      <c r="B71" s="244">
        <v>-12600</v>
      </c>
      <c r="C71" s="245">
        <v>12522</v>
      </c>
      <c r="D71" s="245">
        <v>31.99</v>
      </c>
      <c r="E71" s="246">
        <f t="shared" si="6"/>
        <v>-46.010000000000005</v>
      </c>
      <c r="F71" s="231" t="s">
        <v>127</v>
      </c>
      <c r="G71" s="245">
        <v>-60575.99</v>
      </c>
      <c r="H71" s="245">
        <v>76744.99</v>
      </c>
      <c r="I71" s="245">
        <v>3391.51</v>
      </c>
      <c r="J71" s="246">
        <f t="shared" si="7"/>
        <v>19560.51000000001</v>
      </c>
      <c r="K71" s="224"/>
    </row>
    <row r="72" spans="1:11" ht="17.25">
      <c r="A72" s="231" t="s">
        <v>128</v>
      </c>
      <c r="B72" s="244">
        <v>-1281</v>
      </c>
      <c r="C72" s="245">
        <v>3551</v>
      </c>
      <c r="D72" s="245">
        <v>266.14</v>
      </c>
      <c r="E72" s="246">
        <f t="shared" si="6"/>
        <v>2536.14</v>
      </c>
      <c r="F72" s="231" t="s">
        <v>129</v>
      </c>
      <c r="G72" s="245">
        <v>-25635</v>
      </c>
      <c r="H72" s="245">
        <v>18773.12</v>
      </c>
      <c r="I72" s="245">
        <v>62.67</v>
      </c>
      <c r="J72" s="246">
        <f t="shared" si="7"/>
        <v>-6799.210000000001</v>
      </c>
      <c r="K72" s="224"/>
    </row>
    <row r="73" spans="1:11" ht="17.25">
      <c r="A73" s="231" t="s">
        <v>130</v>
      </c>
      <c r="B73" s="244">
        <v>-4291</v>
      </c>
      <c r="C73" s="245">
        <v>11855</v>
      </c>
      <c r="D73" s="245">
        <v>663.15</v>
      </c>
      <c r="E73" s="246">
        <f t="shared" si="6"/>
        <v>8227.15</v>
      </c>
      <c r="F73" s="231" t="s">
        <v>131</v>
      </c>
      <c r="G73" s="245">
        <v>-1534</v>
      </c>
      <c r="H73" s="245">
        <v>4006.7</v>
      </c>
      <c r="I73" s="245">
        <v>589.95</v>
      </c>
      <c r="J73" s="246">
        <f t="shared" si="7"/>
        <v>3062.6499999999996</v>
      </c>
      <c r="K73" s="224"/>
    </row>
    <row r="74" spans="1:11" ht="17.25">
      <c r="A74" s="231" t="s">
        <v>132</v>
      </c>
      <c r="B74" s="244">
        <v>-2608.26</v>
      </c>
      <c r="C74" s="245">
        <v>4843</v>
      </c>
      <c r="D74" s="245">
        <v>95.34</v>
      </c>
      <c r="E74" s="246">
        <f t="shared" si="6"/>
        <v>2330.08</v>
      </c>
      <c r="F74" s="231" t="s">
        <v>133</v>
      </c>
      <c r="G74" s="245">
        <v>-5882.57</v>
      </c>
      <c r="H74" s="245">
        <v>22106.99</v>
      </c>
      <c r="I74" s="245">
        <v>1260.32</v>
      </c>
      <c r="J74" s="246">
        <f t="shared" si="7"/>
        <v>17484.74</v>
      </c>
      <c r="K74" s="224"/>
    </row>
    <row r="75" spans="1:11" ht="17.25">
      <c r="A75" s="231" t="s">
        <v>134</v>
      </c>
      <c r="B75" s="244">
        <v>-1400</v>
      </c>
      <c r="C75" s="245">
        <v>3006.09</v>
      </c>
      <c r="D75" s="245">
        <v>397.38</v>
      </c>
      <c r="E75" s="246">
        <f t="shared" si="6"/>
        <v>2003.4700000000003</v>
      </c>
      <c r="F75" s="231" t="s">
        <v>135</v>
      </c>
      <c r="G75" s="245">
        <v>0</v>
      </c>
      <c r="H75" s="245">
        <v>0</v>
      </c>
      <c r="I75" s="245">
        <v>15.5</v>
      </c>
      <c r="J75" s="246">
        <f t="shared" si="7"/>
        <v>15.5</v>
      </c>
      <c r="K75" s="224"/>
    </row>
    <row r="76" spans="1:11" ht="17.25">
      <c r="A76" s="231" t="s">
        <v>136</v>
      </c>
      <c r="B76" s="244">
        <v>0</v>
      </c>
      <c r="C76" s="245">
        <v>2884</v>
      </c>
      <c r="D76" s="245">
        <v>1382.55</v>
      </c>
      <c r="E76" s="246">
        <f t="shared" si="6"/>
        <v>4266.55</v>
      </c>
      <c r="F76" s="231" t="s">
        <v>137</v>
      </c>
      <c r="G76" s="245">
        <v>-2721</v>
      </c>
      <c r="H76" s="245">
        <v>5902.36</v>
      </c>
      <c r="I76" s="245">
        <v>332.69</v>
      </c>
      <c r="J76" s="246">
        <f t="shared" si="7"/>
        <v>3514.0499999999997</v>
      </c>
      <c r="K76" s="224"/>
    </row>
    <row r="77" spans="1:11" ht="17.25">
      <c r="A77" s="231" t="s">
        <v>138</v>
      </c>
      <c r="B77" s="244">
        <v>0</v>
      </c>
      <c r="C77" s="245">
        <v>1217</v>
      </c>
      <c r="D77" s="245">
        <v>100.21</v>
      </c>
      <c r="E77" s="246">
        <f t="shared" si="6"/>
        <v>1317.21</v>
      </c>
      <c r="F77" s="231" t="s">
        <v>139</v>
      </c>
      <c r="G77" s="245">
        <v>-46567.18</v>
      </c>
      <c r="H77" s="245">
        <v>68290.45</v>
      </c>
      <c r="I77" s="245">
        <v>3490.16</v>
      </c>
      <c r="J77" s="246">
        <f t="shared" si="7"/>
        <v>25213.429999999997</v>
      </c>
      <c r="K77" s="224"/>
    </row>
    <row r="78" spans="1:11" ht="17.25">
      <c r="A78" s="231" t="s">
        <v>140</v>
      </c>
      <c r="B78" s="244">
        <v>-1001</v>
      </c>
      <c r="C78" s="245">
        <v>8986.07</v>
      </c>
      <c r="D78" s="245">
        <v>613.43</v>
      </c>
      <c r="E78" s="246">
        <f t="shared" si="6"/>
        <v>8598.5</v>
      </c>
      <c r="F78" s="231" t="s">
        <v>141</v>
      </c>
      <c r="G78" s="245">
        <v>0</v>
      </c>
      <c r="H78" s="245">
        <v>307</v>
      </c>
      <c r="I78" s="245">
        <v>49.28</v>
      </c>
      <c r="J78" s="246">
        <f t="shared" si="7"/>
        <v>356.28</v>
      </c>
      <c r="K78" s="224"/>
    </row>
    <row r="79" spans="1:11" ht="17.25">
      <c r="A79" s="231" t="s">
        <v>142</v>
      </c>
      <c r="B79" s="244">
        <v>-22083</v>
      </c>
      <c r="C79" s="245">
        <v>39616.94</v>
      </c>
      <c r="D79" s="245">
        <v>829.56</v>
      </c>
      <c r="E79" s="246">
        <f t="shared" si="6"/>
        <v>18363.500000000004</v>
      </c>
      <c r="F79" s="231" t="s">
        <v>143</v>
      </c>
      <c r="G79" s="245">
        <v>-407</v>
      </c>
      <c r="H79" s="245">
        <v>618.97</v>
      </c>
      <c r="I79" s="245">
        <v>-28.02</v>
      </c>
      <c r="J79" s="246">
        <f t="shared" si="7"/>
        <v>183.95000000000002</v>
      </c>
      <c r="K79" s="224"/>
    </row>
    <row r="80" spans="1:11" ht="17.25">
      <c r="A80" s="231" t="s">
        <v>144</v>
      </c>
      <c r="B80" s="244">
        <v>-2500</v>
      </c>
      <c r="C80" s="245">
        <v>5211</v>
      </c>
      <c r="D80" s="245">
        <v>379.65</v>
      </c>
      <c r="E80" s="246">
        <f t="shared" si="6"/>
        <v>3090.65</v>
      </c>
      <c r="F80" s="231" t="s">
        <v>145</v>
      </c>
      <c r="G80" s="245">
        <v>-3502</v>
      </c>
      <c r="H80" s="245">
        <v>7708.85</v>
      </c>
      <c r="I80" s="245">
        <v>888.17</v>
      </c>
      <c r="J80" s="246">
        <f t="shared" si="7"/>
        <v>5095.02</v>
      </c>
      <c r="K80" s="224"/>
    </row>
    <row r="81" spans="1:11" ht="17.25">
      <c r="A81" s="231" t="s">
        <v>146</v>
      </c>
      <c r="B81" s="244">
        <v>-11009</v>
      </c>
      <c r="C81" s="245">
        <v>15884.85</v>
      </c>
      <c r="D81" s="245">
        <v>685.03</v>
      </c>
      <c r="E81" s="246">
        <f t="shared" si="6"/>
        <v>5560.88</v>
      </c>
      <c r="F81" s="231" t="s">
        <v>147</v>
      </c>
      <c r="G81" s="245">
        <v>-1350</v>
      </c>
      <c r="H81" s="245">
        <v>1372.2</v>
      </c>
      <c r="I81" s="245">
        <v>43.54</v>
      </c>
      <c r="J81" s="246">
        <f t="shared" si="7"/>
        <v>65.74000000000004</v>
      </c>
      <c r="K81" s="224"/>
    </row>
    <row r="82" spans="1:11" ht="17.25">
      <c r="A82" s="231" t="s">
        <v>216</v>
      </c>
      <c r="B82" s="244">
        <v>-1560299.06</v>
      </c>
      <c r="C82" s="245">
        <v>1793784.45</v>
      </c>
      <c r="D82" s="245">
        <v>39149.57</v>
      </c>
      <c r="E82" s="246">
        <f t="shared" si="6"/>
        <v>272634.9599999999</v>
      </c>
      <c r="F82" s="231" t="s">
        <v>149</v>
      </c>
      <c r="G82" s="245">
        <v>0</v>
      </c>
      <c r="H82" s="245">
        <v>626</v>
      </c>
      <c r="I82" s="245">
        <v>55.2</v>
      </c>
      <c r="J82" s="246">
        <f t="shared" si="7"/>
        <v>681.2</v>
      </c>
      <c r="K82" s="224"/>
    </row>
    <row r="83" spans="1:11" ht="17.25">
      <c r="A83" s="231" t="s">
        <v>150</v>
      </c>
      <c r="B83" s="244">
        <v>-2452</v>
      </c>
      <c r="C83" s="245">
        <v>5620</v>
      </c>
      <c r="D83" s="245">
        <v>91.84</v>
      </c>
      <c r="E83" s="246">
        <f t="shared" si="6"/>
        <v>3259.84</v>
      </c>
      <c r="F83" s="231" t="s">
        <v>151</v>
      </c>
      <c r="G83" s="245">
        <v>-1400</v>
      </c>
      <c r="H83" s="245">
        <v>1405</v>
      </c>
      <c r="I83" s="245">
        <v>0</v>
      </c>
      <c r="J83" s="246">
        <f t="shared" si="7"/>
        <v>5</v>
      </c>
      <c r="K83" s="224"/>
    </row>
    <row r="84" spans="1:11" ht="17.25">
      <c r="A84" s="231" t="s">
        <v>152</v>
      </c>
      <c r="B84" s="244">
        <v>-1100</v>
      </c>
      <c r="C84" s="245">
        <v>2359</v>
      </c>
      <c r="D84" s="245">
        <v>298.14</v>
      </c>
      <c r="E84" s="246">
        <f t="shared" si="6"/>
        <v>1557.1399999999999</v>
      </c>
      <c r="F84" s="231" t="s">
        <v>153</v>
      </c>
      <c r="G84" s="245">
        <v>-1046</v>
      </c>
      <c r="H84" s="245">
        <v>1201</v>
      </c>
      <c r="I84" s="245">
        <v>42.4</v>
      </c>
      <c r="J84" s="246">
        <f t="shared" si="7"/>
        <v>197.4</v>
      </c>
      <c r="K84" s="224"/>
    </row>
    <row r="85" spans="1:11" ht="17.25">
      <c r="A85" s="231" t="s">
        <v>154</v>
      </c>
      <c r="B85" s="244">
        <v>-4455</v>
      </c>
      <c r="C85" s="245">
        <v>6485.71</v>
      </c>
      <c r="D85" s="245">
        <v>959.72</v>
      </c>
      <c r="E85" s="246">
        <f t="shared" si="6"/>
        <v>2990.4300000000003</v>
      </c>
      <c r="F85" s="231" t="s">
        <v>155</v>
      </c>
      <c r="G85" s="245">
        <v>-8637.23</v>
      </c>
      <c r="H85" s="245">
        <v>29376.38</v>
      </c>
      <c r="I85" s="245">
        <v>3118.84</v>
      </c>
      <c r="J85" s="246">
        <f t="shared" si="7"/>
        <v>23857.99</v>
      </c>
      <c r="K85" s="224"/>
    </row>
    <row r="86" spans="1:11" ht="17.25">
      <c r="A86" s="231" t="s">
        <v>156</v>
      </c>
      <c r="B86" s="244">
        <v>-6129</v>
      </c>
      <c r="C86" s="245">
        <v>12341.94</v>
      </c>
      <c r="D86" s="245">
        <v>483.51</v>
      </c>
      <c r="E86" s="246">
        <f t="shared" si="6"/>
        <v>6696.450000000001</v>
      </c>
      <c r="F86" s="231" t="s">
        <v>157</v>
      </c>
      <c r="G86" s="245">
        <v>-127</v>
      </c>
      <c r="H86" s="245">
        <v>1415.64</v>
      </c>
      <c r="I86" s="245">
        <v>1480.94</v>
      </c>
      <c r="J86" s="246">
        <f t="shared" si="7"/>
        <v>2769.58</v>
      </c>
      <c r="K86" s="224"/>
    </row>
    <row r="87" spans="1:11" ht="17.25">
      <c r="A87" s="231" t="s">
        <v>158</v>
      </c>
      <c r="B87" s="244">
        <v>-1777.5</v>
      </c>
      <c r="C87" s="245">
        <v>7617</v>
      </c>
      <c r="D87" s="245">
        <v>630.76</v>
      </c>
      <c r="E87" s="246">
        <f t="shared" si="6"/>
        <v>6470.26</v>
      </c>
      <c r="F87" s="231" t="s">
        <v>159</v>
      </c>
      <c r="G87" s="245">
        <v>-22019</v>
      </c>
      <c r="H87" s="245">
        <v>30345.93</v>
      </c>
      <c r="I87" s="245">
        <v>2039.1</v>
      </c>
      <c r="J87" s="246">
        <f t="shared" si="7"/>
        <v>10366.03</v>
      </c>
      <c r="K87" s="224"/>
    </row>
    <row r="88" spans="1:11" ht="17.25">
      <c r="A88" s="231" t="s">
        <v>160</v>
      </c>
      <c r="B88" s="244">
        <v>-8120</v>
      </c>
      <c r="C88" s="245">
        <v>9407</v>
      </c>
      <c r="D88" s="245">
        <v>178</v>
      </c>
      <c r="E88" s="246">
        <f t="shared" si="6"/>
        <v>1465</v>
      </c>
      <c r="F88" s="231" t="s">
        <v>161</v>
      </c>
      <c r="G88" s="245">
        <v>-37998.99</v>
      </c>
      <c r="H88" s="245">
        <v>43394</v>
      </c>
      <c r="I88" s="245">
        <v>445.5</v>
      </c>
      <c r="J88" s="246">
        <f t="shared" si="7"/>
        <v>5840.510000000002</v>
      </c>
      <c r="K88" s="224"/>
    </row>
    <row r="89" spans="1:11" ht="17.25">
      <c r="A89" s="231" t="s">
        <v>162</v>
      </c>
      <c r="B89" s="244">
        <v>-9911</v>
      </c>
      <c r="C89" s="245">
        <v>28961.59</v>
      </c>
      <c r="D89" s="245">
        <v>-606.7</v>
      </c>
      <c r="E89" s="246">
        <f t="shared" si="6"/>
        <v>18443.89</v>
      </c>
      <c r="F89" s="231" t="s">
        <v>163</v>
      </c>
      <c r="G89" s="245">
        <v>-98741</v>
      </c>
      <c r="H89" s="245">
        <v>134596.56</v>
      </c>
      <c r="I89" s="245">
        <v>5071.65</v>
      </c>
      <c r="J89" s="246">
        <f t="shared" si="7"/>
        <v>40927.21</v>
      </c>
      <c r="K89" s="224"/>
    </row>
    <row r="90" spans="1:11" ht="17.25">
      <c r="A90" s="231" t="s">
        <v>164</v>
      </c>
      <c r="B90" s="244">
        <v>-10175</v>
      </c>
      <c r="C90" s="245">
        <v>16401</v>
      </c>
      <c r="D90" s="245">
        <v>882.46</v>
      </c>
      <c r="E90" s="246">
        <f t="shared" si="6"/>
        <v>7108.46</v>
      </c>
      <c r="F90" s="231" t="s">
        <v>165</v>
      </c>
      <c r="G90" s="245">
        <v>-3484</v>
      </c>
      <c r="H90" s="245">
        <v>3715</v>
      </c>
      <c r="I90" s="245">
        <v>67.63</v>
      </c>
      <c r="J90" s="246">
        <f t="shared" si="7"/>
        <v>298.63</v>
      </c>
      <c r="K90" s="224"/>
    </row>
    <row r="91" spans="1:11" ht="17.25">
      <c r="A91" s="231" t="s">
        <v>166</v>
      </c>
      <c r="B91" s="244">
        <v>-9789</v>
      </c>
      <c r="C91" s="245">
        <v>11678.25</v>
      </c>
      <c r="D91" s="245">
        <v>503.93</v>
      </c>
      <c r="E91" s="246">
        <f t="shared" si="6"/>
        <v>2393.18</v>
      </c>
      <c r="F91" s="231" t="s">
        <v>167</v>
      </c>
      <c r="G91" s="245">
        <v>0</v>
      </c>
      <c r="H91" s="245">
        <v>823</v>
      </c>
      <c r="I91" s="245">
        <v>15.99</v>
      </c>
      <c r="J91" s="246">
        <f t="shared" si="7"/>
        <v>838.99</v>
      </c>
      <c r="K91" s="224"/>
    </row>
    <row r="92" spans="1:11" ht="17.25">
      <c r="A92" s="231" t="s">
        <v>168</v>
      </c>
      <c r="B92" s="244">
        <v>0</v>
      </c>
      <c r="C92" s="245">
        <v>702.64</v>
      </c>
      <c r="D92" s="245">
        <v>205.21</v>
      </c>
      <c r="E92" s="246">
        <f t="shared" si="6"/>
        <v>907.85</v>
      </c>
      <c r="F92" s="231" t="s">
        <v>169</v>
      </c>
      <c r="G92" s="245">
        <v>-58048.2</v>
      </c>
      <c r="H92" s="245">
        <v>75252</v>
      </c>
      <c r="I92" s="245">
        <v>2833.97</v>
      </c>
      <c r="J92" s="246">
        <f t="shared" si="7"/>
        <v>20037.770000000004</v>
      </c>
      <c r="K92" s="224"/>
    </row>
    <row r="93" spans="1:11" ht="17.25">
      <c r="A93" s="231" t="s">
        <v>170</v>
      </c>
      <c r="B93" s="244">
        <v>-26096.3</v>
      </c>
      <c r="C93" s="245">
        <v>44398.52</v>
      </c>
      <c r="D93" s="245">
        <v>1610.55</v>
      </c>
      <c r="E93" s="246">
        <f t="shared" si="6"/>
        <v>19912.769999999997</v>
      </c>
      <c r="F93" s="231" t="s">
        <v>171</v>
      </c>
      <c r="G93" s="245">
        <v>-1085019.15</v>
      </c>
      <c r="H93" s="245">
        <v>1432650.64</v>
      </c>
      <c r="I93" s="245">
        <v>35163.1</v>
      </c>
      <c r="J93" s="246">
        <f t="shared" si="7"/>
        <v>382794.58999999997</v>
      </c>
      <c r="K93" s="224"/>
    </row>
    <row r="94" spans="1:11" ht="17.25">
      <c r="A94" s="231" t="s">
        <v>172</v>
      </c>
      <c r="B94" s="244">
        <v>-8323.59</v>
      </c>
      <c r="C94" s="245">
        <v>8159</v>
      </c>
      <c r="D94" s="245">
        <v>230.44</v>
      </c>
      <c r="E94" s="246">
        <f t="shared" si="6"/>
        <v>65.84999999999985</v>
      </c>
      <c r="F94" s="231" t="s">
        <v>173</v>
      </c>
      <c r="G94" s="245">
        <v>-4773</v>
      </c>
      <c r="H94" s="245">
        <v>14804</v>
      </c>
      <c r="I94" s="245">
        <v>637.81</v>
      </c>
      <c r="J94" s="246">
        <f t="shared" si="7"/>
        <v>10668.81</v>
      </c>
      <c r="K94" s="224"/>
    </row>
    <row r="95" spans="1:11" ht="17.25">
      <c r="A95" s="231" t="s">
        <v>174</v>
      </c>
      <c r="B95" s="244">
        <v>-30905.19</v>
      </c>
      <c r="C95" s="245">
        <v>31842.56</v>
      </c>
      <c r="D95" s="245">
        <v>1879.74</v>
      </c>
      <c r="E95" s="246">
        <f t="shared" si="6"/>
        <v>2817.1100000000024</v>
      </c>
      <c r="F95" s="231" t="s">
        <v>175</v>
      </c>
      <c r="G95" s="245">
        <v>-6100.94</v>
      </c>
      <c r="H95" s="245">
        <v>5932.96</v>
      </c>
      <c r="I95" s="245">
        <v>258.86</v>
      </c>
      <c r="J95" s="246">
        <f t="shared" si="7"/>
        <v>90.88000000000045</v>
      </c>
      <c r="K95" s="224"/>
    </row>
    <row r="96" spans="1:11" ht="17.25">
      <c r="A96" s="231" t="s">
        <v>176</v>
      </c>
      <c r="B96" s="244">
        <v>-355219.22</v>
      </c>
      <c r="C96" s="245">
        <v>525501.63</v>
      </c>
      <c r="D96" s="245">
        <v>12338.11</v>
      </c>
      <c r="E96" s="246">
        <f aca="true" t="shared" si="8" ref="E96:E112">SUM(B96:D96)</f>
        <v>182620.52000000002</v>
      </c>
      <c r="F96" s="231" t="s">
        <v>177</v>
      </c>
      <c r="G96" s="245">
        <v>-86031</v>
      </c>
      <c r="H96" s="245">
        <v>107134.52</v>
      </c>
      <c r="I96" s="245">
        <v>5319.72</v>
      </c>
      <c r="J96" s="246">
        <f t="shared" si="7"/>
        <v>26423.240000000005</v>
      </c>
      <c r="K96" s="224"/>
    </row>
    <row r="97" spans="1:11" ht="17.25">
      <c r="A97" s="231" t="s">
        <v>178</v>
      </c>
      <c r="B97" s="244">
        <v>0</v>
      </c>
      <c r="C97" s="245">
        <v>786</v>
      </c>
      <c r="D97" s="245">
        <v>0</v>
      </c>
      <c r="E97" s="246">
        <f t="shared" si="8"/>
        <v>786</v>
      </c>
      <c r="F97" s="231" t="s">
        <v>179</v>
      </c>
      <c r="G97" s="245">
        <v>-30070.53</v>
      </c>
      <c r="H97" s="245">
        <v>69640.32</v>
      </c>
      <c r="I97" s="245">
        <v>4659.23</v>
      </c>
      <c r="J97" s="246">
        <f t="shared" si="7"/>
        <v>44229.020000000004</v>
      </c>
      <c r="K97" s="224"/>
    </row>
    <row r="98" spans="1:11" ht="17.25">
      <c r="A98" s="231" t="s">
        <v>180</v>
      </c>
      <c r="B98" s="244">
        <v>-2699</v>
      </c>
      <c r="C98" s="245">
        <v>9397</v>
      </c>
      <c r="D98" s="245">
        <v>1837.21</v>
      </c>
      <c r="E98" s="246">
        <f t="shared" si="8"/>
        <v>8535.21</v>
      </c>
      <c r="F98" s="231" t="s">
        <v>181</v>
      </c>
      <c r="G98" s="245">
        <v>-2245</v>
      </c>
      <c r="H98" s="245">
        <v>7092.8</v>
      </c>
      <c r="I98" s="245">
        <v>483.69</v>
      </c>
      <c r="J98" s="246">
        <f t="shared" si="7"/>
        <v>5331.49</v>
      </c>
      <c r="K98" s="224"/>
    </row>
    <row r="99" spans="1:11" ht="17.25">
      <c r="A99" s="231" t="s">
        <v>182</v>
      </c>
      <c r="B99" s="244">
        <v>0</v>
      </c>
      <c r="C99" s="245">
        <v>2857.96</v>
      </c>
      <c r="D99" s="245">
        <v>244.53</v>
      </c>
      <c r="E99" s="246">
        <f t="shared" si="8"/>
        <v>3102.4900000000002</v>
      </c>
      <c r="F99" s="231" t="s">
        <v>183</v>
      </c>
      <c r="G99" s="245">
        <v>-2198</v>
      </c>
      <c r="H99" s="245">
        <v>3685.72</v>
      </c>
      <c r="I99" s="245">
        <v>727.36</v>
      </c>
      <c r="J99" s="246">
        <f t="shared" si="7"/>
        <v>2215.08</v>
      </c>
      <c r="K99" s="224"/>
    </row>
    <row r="100" spans="1:11" ht="17.25">
      <c r="A100" s="231" t="s">
        <v>184</v>
      </c>
      <c r="B100" s="244">
        <v>-455</v>
      </c>
      <c r="C100" s="245">
        <v>14755.17</v>
      </c>
      <c r="D100" s="245">
        <v>325.33</v>
      </c>
      <c r="E100" s="246">
        <f t="shared" si="8"/>
        <v>14625.5</v>
      </c>
      <c r="F100" s="231" t="s">
        <v>185</v>
      </c>
      <c r="G100" s="245">
        <v>-4950</v>
      </c>
      <c r="H100" s="245">
        <v>6807</v>
      </c>
      <c r="I100" s="245">
        <v>783.71</v>
      </c>
      <c r="J100" s="246">
        <f t="shared" si="7"/>
        <v>2640.71</v>
      </c>
      <c r="K100" s="224"/>
    </row>
    <row r="101" spans="1:11" ht="17.25">
      <c r="A101" s="231" t="s">
        <v>186</v>
      </c>
      <c r="B101" s="244">
        <v>0</v>
      </c>
      <c r="C101" s="245">
        <v>3607</v>
      </c>
      <c r="D101" s="245">
        <v>251.53</v>
      </c>
      <c r="E101" s="246">
        <f t="shared" si="8"/>
        <v>3858.53</v>
      </c>
      <c r="F101" s="231" t="s">
        <v>187</v>
      </c>
      <c r="G101" s="245">
        <v>0</v>
      </c>
      <c r="H101" s="245">
        <v>17</v>
      </c>
      <c r="I101" s="245">
        <v>36.57</v>
      </c>
      <c r="J101" s="246">
        <f t="shared" si="7"/>
        <v>53.57</v>
      </c>
      <c r="K101" s="224"/>
    </row>
    <row r="102" spans="1:11" ht="17.25">
      <c r="A102" s="231" t="s">
        <v>188</v>
      </c>
      <c r="B102" s="244">
        <v>-535</v>
      </c>
      <c r="C102" s="245">
        <v>654.49</v>
      </c>
      <c r="D102" s="245">
        <v>15.44</v>
      </c>
      <c r="E102" s="246">
        <f t="shared" si="8"/>
        <v>134.93</v>
      </c>
      <c r="F102" s="231" t="s">
        <v>189</v>
      </c>
      <c r="G102" s="245">
        <v>-362</v>
      </c>
      <c r="H102" s="245">
        <v>587</v>
      </c>
      <c r="I102" s="245">
        <v>0</v>
      </c>
      <c r="J102" s="246">
        <f t="shared" si="7"/>
        <v>225</v>
      </c>
      <c r="K102" s="224"/>
    </row>
    <row r="103" spans="1:11" ht="17.25">
      <c r="A103" s="231" t="s">
        <v>190</v>
      </c>
      <c r="B103" s="244">
        <v>-26443.91</v>
      </c>
      <c r="C103" s="245">
        <v>27618.58</v>
      </c>
      <c r="D103" s="245">
        <v>577.41</v>
      </c>
      <c r="E103" s="246">
        <f t="shared" si="8"/>
        <v>1752.0800000000017</v>
      </c>
      <c r="F103" s="231" t="s">
        <v>191</v>
      </c>
      <c r="G103" s="245">
        <v>-13630</v>
      </c>
      <c r="H103" s="245">
        <v>38722.72</v>
      </c>
      <c r="I103" s="245">
        <v>1172.97</v>
      </c>
      <c r="J103" s="246">
        <f t="shared" si="7"/>
        <v>26265.690000000002</v>
      </c>
      <c r="K103" s="224"/>
    </row>
    <row r="104" spans="1:11" ht="17.25">
      <c r="A104" s="231" t="s">
        <v>192</v>
      </c>
      <c r="B104" s="244">
        <v>-5749</v>
      </c>
      <c r="C104" s="245">
        <v>10416.79</v>
      </c>
      <c r="D104" s="245">
        <v>772.83</v>
      </c>
      <c r="E104" s="246">
        <f t="shared" si="8"/>
        <v>5440.620000000001</v>
      </c>
      <c r="F104" s="231" t="s">
        <v>193</v>
      </c>
      <c r="G104" s="245">
        <v>-67874.5</v>
      </c>
      <c r="H104" s="245">
        <v>96730.97</v>
      </c>
      <c r="I104" s="245">
        <v>3158.93</v>
      </c>
      <c r="J104" s="246">
        <f t="shared" si="7"/>
        <v>32015.4</v>
      </c>
      <c r="K104" s="224"/>
    </row>
    <row r="105" spans="1:11" ht="17.25">
      <c r="A105" s="231" t="s">
        <v>194</v>
      </c>
      <c r="B105" s="244">
        <v>-36</v>
      </c>
      <c r="C105" s="245">
        <v>34</v>
      </c>
      <c r="D105" s="245">
        <v>0</v>
      </c>
      <c r="E105" s="246">
        <f t="shared" si="8"/>
        <v>-2</v>
      </c>
      <c r="F105" s="231" t="s">
        <v>195</v>
      </c>
      <c r="G105" s="245">
        <v>-6276</v>
      </c>
      <c r="H105" s="245">
        <v>10398.61</v>
      </c>
      <c r="I105" s="245">
        <v>547.49</v>
      </c>
      <c r="J105" s="246">
        <f t="shared" si="7"/>
        <v>4670.1</v>
      </c>
      <c r="K105" s="224"/>
    </row>
    <row r="106" spans="1:11" ht="17.25">
      <c r="A106" s="231" t="s">
        <v>196</v>
      </c>
      <c r="B106" s="244">
        <v>-9654</v>
      </c>
      <c r="C106" s="245">
        <v>12801</v>
      </c>
      <c r="D106" s="245">
        <v>176.33</v>
      </c>
      <c r="E106" s="246">
        <f t="shared" si="8"/>
        <v>3323.33</v>
      </c>
      <c r="F106" s="231" t="s">
        <v>197</v>
      </c>
      <c r="G106" s="245">
        <v>-1552</v>
      </c>
      <c r="H106" s="245">
        <v>10213.65</v>
      </c>
      <c r="I106" s="245">
        <v>1494.34</v>
      </c>
      <c r="J106" s="246">
        <f t="shared" si="7"/>
        <v>10155.99</v>
      </c>
      <c r="K106" s="224"/>
    </row>
    <row r="107" spans="1:11" ht="17.25">
      <c r="A107" s="231" t="s">
        <v>198</v>
      </c>
      <c r="B107" s="244">
        <v>0</v>
      </c>
      <c r="C107" s="245">
        <v>531</v>
      </c>
      <c r="D107" s="245">
        <v>64.25</v>
      </c>
      <c r="E107" s="246">
        <f t="shared" si="8"/>
        <v>595.25</v>
      </c>
      <c r="F107" s="231" t="s">
        <v>199</v>
      </c>
      <c r="G107" s="245">
        <v>-8194</v>
      </c>
      <c r="H107" s="245">
        <v>10092</v>
      </c>
      <c r="I107" s="245">
        <v>386.86</v>
      </c>
      <c r="J107" s="246">
        <f t="shared" si="7"/>
        <v>2284.86</v>
      </c>
      <c r="K107" s="224"/>
    </row>
    <row r="108" spans="1:11" ht="17.25">
      <c r="A108" s="231" t="s">
        <v>200</v>
      </c>
      <c r="B108" s="244">
        <v>-32415</v>
      </c>
      <c r="C108" s="245">
        <v>50420</v>
      </c>
      <c r="D108" s="245">
        <v>707.74</v>
      </c>
      <c r="E108" s="246">
        <f t="shared" si="8"/>
        <v>18712.74</v>
      </c>
      <c r="F108" s="231" t="s">
        <v>201</v>
      </c>
      <c r="G108" s="245">
        <v>-564843.32</v>
      </c>
      <c r="H108" s="245">
        <v>725457.92</v>
      </c>
      <c r="I108" s="245">
        <v>11345.86</v>
      </c>
      <c r="J108" s="246">
        <f t="shared" si="7"/>
        <v>171960.46000000008</v>
      </c>
      <c r="K108" s="224"/>
    </row>
    <row r="109" spans="1:11" ht="17.25">
      <c r="A109" s="231" t="s">
        <v>202</v>
      </c>
      <c r="B109" s="244">
        <v>-111</v>
      </c>
      <c r="C109" s="245">
        <v>2254</v>
      </c>
      <c r="D109" s="245">
        <v>169.36</v>
      </c>
      <c r="E109" s="246">
        <f t="shared" si="8"/>
        <v>2312.36</v>
      </c>
      <c r="F109" s="231" t="s">
        <v>203</v>
      </c>
      <c r="G109" s="245">
        <v>-30240.92</v>
      </c>
      <c r="H109" s="245">
        <v>54622.99</v>
      </c>
      <c r="I109" s="245">
        <v>2872.58</v>
      </c>
      <c r="J109" s="246">
        <f t="shared" si="7"/>
        <v>27254.65</v>
      </c>
      <c r="K109" s="224"/>
    </row>
    <row r="110" spans="1:11" ht="17.25">
      <c r="A110" s="231" t="s">
        <v>204</v>
      </c>
      <c r="B110" s="244">
        <v>-235457.17</v>
      </c>
      <c r="C110" s="245">
        <v>342123.32</v>
      </c>
      <c r="D110" s="245">
        <v>17717.89</v>
      </c>
      <c r="E110" s="246">
        <f t="shared" si="8"/>
        <v>124384.04</v>
      </c>
      <c r="F110" s="231" t="s">
        <v>205</v>
      </c>
      <c r="G110" s="245">
        <v>-214609</v>
      </c>
      <c r="H110" s="245">
        <v>273494.62</v>
      </c>
      <c r="I110" s="245">
        <v>10609.37</v>
      </c>
      <c r="J110" s="246">
        <f t="shared" si="7"/>
        <v>69494.98999999999</v>
      </c>
      <c r="K110" s="224"/>
    </row>
    <row r="111" spans="1:11" ht="17.25">
      <c r="A111" s="231" t="s">
        <v>206</v>
      </c>
      <c r="B111" s="244">
        <v>0</v>
      </c>
      <c r="C111" s="245">
        <v>1252.77</v>
      </c>
      <c r="D111" s="245">
        <v>704.63</v>
      </c>
      <c r="E111" s="246">
        <f t="shared" si="8"/>
        <v>1957.4</v>
      </c>
      <c r="F111" s="231"/>
      <c r="G111" s="247"/>
      <c r="H111" s="246"/>
      <c r="I111" s="246"/>
      <c r="J111" s="248" t="s">
        <v>106</v>
      </c>
      <c r="K111" s="224"/>
    </row>
    <row r="112" spans="1:11" ht="17.25">
      <c r="A112" s="231" t="s">
        <v>207</v>
      </c>
      <c r="B112" s="244">
        <v>-3662</v>
      </c>
      <c r="C112" s="245">
        <v>11756</v>
      </c>
      <c r="D112" s="245">
        <v>289.51</v>
      </c>
      <c r="E112" s="246">
        <f t="shared" si="8"/>
        <v>8383.51</v>
      </c>
      <c r="F112" s="249" t="s">
        <v>208</v>
      </c>
      <c r="G112" s="246">
        <f>SUM(B64:B112)+SUM(G64:G110)</f>
        <v>-5117930.140000001</v>
      </c>
      <c r="H112" s="246">
        <f>SUM(C64:C112)+SUM(H64:H110)</f>
        <v>6856743.15</v>
      </c>
      <c r="I112" s="246">
        <f>SUM(D64:D112)+SUM(I64:I110)</f>
        <v>205229.93000000002</v>
      </c>
      <c r="J112" s="246">
        <f>SUM(E64:E112)+SUM(J64:J110)</f>
        <v>1944042.94</v>
      </c>
      <c r="K112" s="224"/>
    </row>
    <row r="113" spans="1:10" ht="17.25">
      <c r="A113" s="234"/>
      <c r="B113" s="234"/>
      <c r="C113" s="234"/>
      <c r="D113" s="234"/>
      <c r="E113" s="234"/>
      <c r="F113" s="234"/>
      <c r="G113" s="234"/>
      <c r="H113" s="234"/>
      <c r="I113" s="234"/>
      <c r="J113" s="247">
        <f>SUM(G112:I112)</f>
        <v>1944042.9399999997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B5" sqref="B5"/>
    </sheetView>
  </sheetViews>
  <sheetFormatPr defaultColWidth="13.77734375" defaultRowHeight="18"/>
  <cols>
    <col min="1" max="1" width="19.10546875" style="182" bestFit="1" customWidth="1"/>
    <col min="2" max="3" width="13.77734375" style="182" customWidth="1"/>
    <col min="4" max="4" width="19.88671875" style="182" bestFit="1" customWidth="1"/>
    <col min="5" max="16384" width="13.77734375" style="182" customWidth="1"/>
  </cols>
  <sheetData>
    <row r="1" spans="1:9" ht="17.25">
      <c r="A1" s="179" t="s">
        <v>106</v>
      </c>
      <c r="B1" s="180"/>
      <c r="C1" s="180" t="s">
        <v>0</v>
      </c>
      <c r="D1" s="180"/>
      <c r="E1" s="180"/>
      <c r="F1" s="180"/>
      <c r="G1" s="181"/>
      <c r="H1" s="181"/>
      <c r="I1" s="181"/>
    </row>
    <row r="2" spans="1:9" ht="17.25">
      <c r="A2" s="179"/>
      <c r="B2" s="179"/>
      <c r="C2" s="179" t="s">
        <v>102</v>
      </c>
      <c r="D2" s="179"/>
      <c r="E2" s="179"/>
      <c r="F2" s="179"/>
      <c r="G2" s="181"/>
      <c r="H2" s="181"/>
      <c r="I2" s="181"/>
    </row>
    <row r="3" spans="1:9" ht="17.25">
      <c r="A3" s="179" t="s">
        <v>225</v>
      </c>
      <c r="B3" s="179" t="s">
        <v>226</v>
      </c>
      <c r="C3" s="179" t="s">
        <v>105</v>
      </c>
      <c r="D3" s="179" t="s">
        <v>106</v>
      </c>
      <c r="E3" s="179"/>
      <c r="F3" s="183" t="s">
        <v>227</v>
      </c>
      <c r="G3" s="181"/>
      <c r="H3" s="181"/>
      <c r="I3" s="181"/>
    </row>
    <row r="4" spans="1:9" ht="17.25">
      <c r="A4" s="184" t="s">
        <v>108</v>
      </c>
      <c r="B4" s="185" t="s">
        <v>228</v>
      </c>
      <c r="C4" s="185" t="s">
        <v>110</v>
      </c>
      <c r="D4" s="184" t="s">
        <v>108</v>
      </c>
      <c r="E4" s="185" t="s">
        <v>228</v>
      </c>
      <c r="F4" s="185" t="s">
        <v>110</v>
      </c>
      <c r="G4" s="186"/>
      <c r="H4" s="187" t="s">
        <v>111</v>
      </c>
      <c r="I4" s="187" t="s">
        <v>111</v>
      </c>
    </row>
    <row r="5" spans="1:12" ht="17.25">
      <c r="A5" s="188" t="s">
        <v>112</v>
      </c>
      <c r="B5" s="189">
        <f aca="true" t="shared" si="0" ref="B5:B36">I69</f>
        <v>51.94</v>
      </c>
      <c r="C5" s="190">
        <f aca="true" t="shared" si="1" ref="C5:C36">H5+B5</f>
        <v>21643.93</v>
      </c>
      <c r="D5" s="188" t="s">
        <v>113</v>
      </c>
      <c r="E5" s="189">
        <f aca="true" t="shared" si="2" ref="E5:E51">R69</f>
        <v>0</v>
      </c>
      <c r="F5" s="190">
        <f aca="true" t="shared" si="3" ref="F5:F51">I5+E5</f>
        <v>0</v>
      </c>
      <c r="G5" s="186"/>
      <c r="H5" s="190">
        <v>21591.99</v>
      </c>
      <c r="I5" s="190">
        <v>0</v>
      </c>
      <c r="J5" s="191"/>
      <c r="K5" s="192" t="s">
        <v>106</v>
      </c>
      <c r="L5" s="192" t="s">
        <v>106</v>
      </c>
    </row>
    <row r="6" spans="1:12" ht="17.25">
      <c r="A6" s="193" t="s">
        <v>114</v>
      </c>
      <c r="B6" s="189">
        <f t="shared" si="0"/>
        <v>15</v>
      </c>
      <c r="C6" s="190">
        <f t="shared" si="1"/>
        <v>36606.01</v>
      </c>
      <c r="D6" s="193" t="s">
        <v>115</v>
      </c>
      <c r="E6" s="189">
        <f t="shared" si="2"/>
        <v>0</v>
      </c>
      <c r="F6" s="190">
        <f t="shared" si="3"/>
        <v>0</v>
      </c>
      <c r="G6" s="186"/>
      <c r="H6" s="190">
        <v>36591.01</v>
      </c>
      <c r="I6" s="190">
        <v>0</v>
      </c>
      <c r="J6" s="191"/>
      <c r="K6" s="192" t="s">
        <v>106</v>
      </c>
      <c r="L6" s="192" t="s">
        <v>106</v>
      </c>
    </row>
    <row r="7" spans="1:12" ht="17.25">
      <c r="A7" s="193" t="s">
        <v>116</v>
      </c>
      <c r="B7" s="189">
        <f t="shared" si="0"/>
        <v>-1165</v>
      </c>
      <c r="C7" s="190">
        <f t="shared" si="1"/>
        <v>-1165</v>
      </c>
      <c r="D7" s="193" t="s">
        <v>117</v>
      </c>
      <c r="E7" s="189">
        <f t="shared" si="2"/>
        <v>0</v>
      </c>
      <c r="F7" s="190">
        <f t="shared" si="3"/>
        <v>3873.67</v>
      </c>
      <c r="G7" s="186"/>
      <c r="H7" s="190">
        <v>0</v>
      </c>
      <c r="I7" s="190">
        <v>3873.67</v>
      </c>
      <c r="J7" s="191"/>
      <c r="K7" s="192" t="s">
        <v>106</v>
      </c>
      <c r="L7" s="192" t="s">
        <v>106</v>
      </c>
    </row>
    <row r="8" spans="1:12" ht="17.25">
      <c r="A8" s="193" t="s">
        <v>118</v>
      </c>
      <c r="B8" s="189">
        <f t="shared" si="0"/>
        <v>0</v>
      </c>
      <c r="C8" s="190">
        <f t="shared" si="1"/>
        <v>0</v>
      </c>
      <c r="D8" s="193" t="s">
        <v>119</v>
      </c>
      <c r="E8" s="189">
        <f t="shared" si="2"/>
        <v>264188.75</v>
      </c>
      <c r="F8" s="190">
        <f t="shared" si="3"/>
        <v>252336.63</v>
      </c>
      <c r="G8" s="186"/>
      <c r="H8" s="190">
        <v>0</v>
      </c>
      <c r="I8" s="190">
        <v>-11852.12</v>
      </c>
      <c r="J8" s="191"/>
      <c r="K8" s="192" t="s">
        <v>106</v>
      </c>
      <c r="L8" s="192" t="s">
        <v>106</v>
      </c>
    </row>
    <row r="9" spans="1:12" ht="17.25">
      <c r="A9" s="193" t="s">
        <v>120</v>
      </c>
      <c r="B9" s="189">
        <f t="shared" si="0"/>
        <v>469358.51000000007</v>
      </c>
      <c r="C9" s="190">
        <f t="shared" si="1"/>
        <v>489550.31000000006</v>
      </c>
      <c r="D9" s="193" t="s">
        <v>121</v>
      </c>
      <c r="E9" s="189">
        <f t="shared" si="2"/>
        <v>669.14</v>
      </c>
      <c r="F9" s="190">
        <f t="shared" si="3"/>
        <v>669.14</v>
      </c>
      <c r="G9" s="186"/>
      <c r="H9" s="190">
        <v>20191.8</v>
      </c>
      <c r="I9" s="190">
        <v>0</v>
      </c>
      <c r="J9" s="191"/>
      <c r="K9" s="192" t="s">
        <v>106</v>
      </c>
      <c r="L9" s="192" t="s">
        <v>106</v>
      </c>
    </row>
    <row r="10" spans="1:12" ht="17.25">
      <c r="A10" s="193" t="s">
        <v>122</v>
      </c>
      <c r="B10" s="189">
        <f t="shared" si="0"/>
        <v>401859</v>
      </c>
      <c r="C10" s="190">
        <f t="shared" si="1"/>
        <v>439013.42</v>
      </c>
      <c r="D10" s="193" t="s">
        <v>123</v>
      </c>
      <c r="E10" s="189">
        <f t="shared" si="2"/>
        <v>0</v>
      </c>
      <c r="F10" s="190">
        <f t="shared" si="3"/>
        <v>0</v>
      </c>
      <c r="G10" s="186"/>
      <c r="H10" s="190">
        <v>37154.42</v>
      </c>
      <c r="I10" s="190">
        <v>0</v>
      </c>
      <c r="J10" s="191"/>
      <c r="K10" s="192" t="s">
        <v>106</v>
      </c>
      <c r="L10" s="192" t="s">
        <v>106</v>
      </c>
    </row>
    <row r="11" spans="1:12" ht="17.25">
      <c r="A11" s="193" t="s">
        <v>124</v>
      </c>
      <c r="B11" s="189">
        <f t="shared" si="0"/>
        <v>-28297</v>
      </c>
      <c r="C11" s="190">
        <f t="shared" si="1"/>
        <v>-17517.29</v>
      </c>
      <c r="D11" s="193" t="s">
        <v>125</v>
      </c>
      <c r="E11" s="189">
        <f t="shared" si="2"/>
        <v>11231.939999999999</v>
      </c>
      <c r="F11" s="190">
        <f t="shared" si="3"/>
        <v>11231.939999999999</v>
      </c>
      <c r="G11" s="186"/>
      <c r="H11" s="190">
        <v>10779.71</v>
      </c>
      <c r="I11" s="190">
        <v>0</v>
      </c>
      <c r="J11" s="191"/>
      <c r="K11" s="192" t="s">
        <v>106</v>
      </c>
      <c r="L11" s="192" t="s">
        <v>106</v>
      </c>
    </row>
    <row r="12" spans="1:12" ht="17.25">
      <c r="A12" s="193" t="s">
        <v>126</v>
      </c>
      <c r="B12" s="189">
        <f t="shared" si="0"/>
        <v>0</v>
      </c>
      <c r="C12" s="190">
        <f t="shared" si="1"/>
        <v>1416.85</v>
      </c>
      <c r="D12" s="193" t="s">
        <v>127</v>
      </c>
      <c r="E12" s="189">
        <f t="shared" si="2"/>
        <v>42967</v>
      </c>
      <c r="F12" s="190">
        <f t="shared" si="3"/>
        <v>41666</v>
      </c>
      <c r="G12" s="186"/>
      <c r="H12" s="190">
        <v>1416.85</v>
      </c>
      <c r="I12" s="190">
        <v>-1301</v>
      </c>
      <c r="J12" s="191"/>
      <c r="K12" s="192" t="s">
        <v>106</v>
      </c>
      <c r="L12" s="192" t="s">
        <v>106</v>
      </c>
    </row>
    <row r="13" spans="1:12" ht="17.25">
      <c r="A13" s="193" t="s">
        <v>128</v>
      </c>
      <c r="B13" s="189">
        <f t="shared" si="0"/>
        <v>0</v>
      </c>
      <c r="C13" s="190">
        <f t="shared" si="1"/>
        <v>39678</v>
      </c>
      <c r="D13" s="193" t="s">
        <v>129</v>
      </c>
      <c r="E13" s="189">
        <f t="shared" si="2"/>
        <v>0</v>
      </c>
      <c r="F13" s="190">
        <f t="shared" si="3"/>
        <v>0</v>
      </c>
      <c r="G13" s="186"/>
      <c r="H13" s="190">
        <v>39678</v>
      </c>
      <c r="I13" s="190">
        <v>0</v>
      </c>
      <c r="J13" s="191"/>
      <c r="K13" s="192" t="s">
        <v>106</v>
      </c>
      <c r="L13" s="192" t="s">
        <v>106</v>
      </c>
    </row>
    <row r="14" spans="1:12" ht="17.25">
      <c r="A14" s="193" t="s">
        <v>130</v>
      </c>
      <c r="B14" s="189">
        <f t="shared" si="0"/>
        <v>5002.67</v>
      </c>
      <c r="C14" s="190">
        <f t="shared" si="1"/>
        <v>5002.67</v>
      </c>
      <c r="D14" s="193" t="s">
        <v>131</v>
      </c>
      <c r="E14" s="189">
        <f t="shared" si="2"/>
        <v>565.26</v>
      </c>
      <c r="F14" s="190">
        <f t="shared" si="3"/>
        <v>235736.02000000002</v>
      </c>
      <c r="G14" s="186"/>
      <c r="H14" s="190">
        <v>0</v>
      </c>
      <c r="I14" s="190">
        <v>235170.76</v>
      </c>
      <c r="J14" s="191"/>
      <c r="K14" s="192" t="s">
        <v>106</v>
      </c>
      <c r="L14" s="192" t="s">
        <v>106</v>
      </c>
    </row>
    <row r="15" spans="1:12" ht="17.25">
      <c r="A15" s="193" t="s">
        <v>132</v>
      </c>
      <c r="B15" s="189">
        <f t="shared" si="0"/>
        <v>0</v>
      </c>
      <c r="C15" s="190">
        <f t="shared" si="1"/>
        <v>1516.51</v>
      </c>
      <c r="D15" s="193" t="s">
        <v>133</v>
      </c>
      <c r="E15" s="189">
        <f t="shared" si="2"/>
        <v>22402.72</v>
      </c>
      <c r="F15" s="190">
        <f t="shared" si="3"/>
        <v>21048.72</v>
      </c>
      <c r="G15" s="186"/>
      <c r="H15" s="190">
        <v>1516.51</v>
      </c>
      <c r="I15" s="190">
        <v>-1354</v>
      </c>
      <c r="J15" s="191"/>
      <c r="K15" s="192" t="s">
        <v>106</v>
      </c>
      <c r="L15" s="192" t="s">
        <v>106</v>
      </c>
    </row>
    <row r="16" spans="1:12" ht="17.25">
      <c r="A16" s="193" t="s">
        <v>134</v>
      </c>
      <c r="B16" s="189">
        <f t="shared" si="0"/>
        <v>0</v>
      </c>
      <c r="C16" s="190">
        <f t="shared" si="1"/>
        <v>16658</v>
      </c>
      <c r="D16" s="193" t="s">
        <v>135</v>
      </c>
      <c r="E16" s="189">
        <f t="shared" si="2"/>
        <v>0</v>
      </c>
      <c r="F16" s="190">
        <f t="shared" si="3"/>
        <v>0</v>
      </c>
      <c r="G16" s="186"/>
      <c r="H16" s="190">
        <v>16658</v>
      </c>
      <c r="I16" s="190">
        <v>0</v>
      </c>
      <c r="J16" s="191"/>
      <c r="K16" s="192" t="s">
        <v>106</v>
      </c>
      <c r="L16" s="192" t="s">
        <v>106</v>
      </c>
    </row>
    <row r="17" spans="1:12" ht="17.25">
      <c r="A17" s="193" t="s">
        <v>136</v>
      </c>
      <c r="B17" s="189">
        <f t="shared" si="0"/>
        <v>24205.95</v>
      </c>
      <c r="C17" s="190">
        <f t="shared" si="1"/>
        <v>24205.95</v>
      </c>
      <c r="D17" s="193" t="s">
        <v>137</v>
      </c>
      <c r="E17" s="189">
        <f t="shared" si="2"/>
        <v>30409</v>
      </c>
      <c r="F17" s="190">
        <f t="shared" si="3"/>
        <v>34669</v>
      </c>
      <c r="G17" s="186"/>
      <c r="H17" s="190">
        <v>0</v>
      </c>
      <c r="I17" s="190">
        <v>4260</v>
      </c>
      <c r="J17" s="191"/>
      <c r="K17" s="192" t="s">
        <v>106</v>
      </c>
      <c r="L17" s="192" t="s">
        <v>106</v>
      </c>
    </row>
    <row r="18" spans="1:12" ht="17.25">
      <c r="A18" s="193" t="s">
        <v>138</v>
      </c>
      <c r="B18" s="189">
        <f t="shared" si="0"/>
        <v>0</v>
      </c>
      <c r="C18" s="190">
        <f t="shared" si="1"/>
        <v>0</v>
      </c>
      <c r="D18" s="193" t="s">
        <v>139</v>
      </c>
      <c r="E18" s="189">
        <f t="shared" si="2"/>
        <v>34630</v>
      </c>
      <c r="F18" s="190">
        <f t="shared" si="3"/>
        <v>73402</v>
      </c>
      <c r="G18" s="186"/>
      <c r="H18" s="190">
        <v>0</v>
      </c>
      <c r="I18" s="190">
        <v>38772</v>
      </c>
      <c r="J18" s="191"/>
      <c r="K18" s="192" t="s">
        <v>106</v>
      </c>
      <c r="L18" s="192" t="s">
        <v>106</v>
      </c>
    </row>
    <row r="19" spans="1:12" ht="17.25">
      <c r="A19" s="193" t="s">
        <v>140</v>
      </c>
      <c r="B19" s="189">
        <f t="shared" si="0"/>
        <v>15</v>
      </c>
      <c r="C19" s="190">
        <f t="shared" si="1"/>
        <v>15</v>
      </c>
      <c r="D19" s="193" t="s">
        <v>141</v>
      </c>
      <c r="E19" s="189">
        <f t="shared" si="2"/>
        <v>16601</v>
      </c>
      <c r="F19" s="190">
        <f t="shared" si="3"/>
        <v>16601</v>
      </c>
      <c r="G19" s="186"/>
      <c r="H19" s="190">
        <v>0</v>
      </c>
      <c r="I19" s="190">
        <v>0</v>
      </c>
      <c r="J19" s="191"/>
      <c r="K19" s="192" t="s">
        <v>106</v>
      </c>
      <c r="L19" s="192" t="s">
        <v>106</v>
      </c>
    </row>
    <row r="20" spans="1:12" ht="17.25">
      <c r="A20" s="193" t="s">
        <v>142</v>
      </c>
      <c r="B20" s="189">
        <f t="shared" si="0"/>
        <v>26622.67</v>
      </c>
      <c r="C20" s="190">
        <f t="shared" si="1"/>
        <v>68277.75</v>
      </c>
      <c r="D20" s="193" t="s">
        <v>143</v>
      </c>
      <c r="E20" s="189">
        <f t="shared" si="2"/>
        <v>0</v>
      </c>
      <c r="F20" s="190">
        <f t="shared" si="3"/>
        <v>0</v>
      </c>
      <c r="G20" s="186"/>
      <c r="H20" s="190">
        <v>41655.08</v>
      </c>
      <c r="I20" s="190">
        <v>0</v>
      </c>
      <c r="J20" s="191"/>
      <c r="K20" s="192" t="s">
        <v>106</v>
      </c>
      <c r="L20" s="192" t="s">
        <v>106</v>
      </c>
    </row>
    <row r="21" spans="1:12" ht="17.25">
      <c r="A21" s="193" t="s">
        <v>144</v>
      </c>
      <c r="B21" s="189">
        <f t="shared" si="0"/>
        <v>0</v>
      </c>
      <c r="C21" s="190">
        <f t="shared" si="1"/>
        <v>0</v>
      </c>
      <c r="D21" s="193" t="s">
        <v>145</v>
      </c>
      <c r="E21" s="189">
        <f t="shared" si="2"/>
        <v>7746.52</v>
      </c>
      <c r="F21" s="190">
        <f t="shared" si="3"/>
        <v>21650.52</v>
      </c>
      <c r="G21" s="186"/>
      <c r="H21" s="190">
        <v>0</v>
      </c>
      <c r="I21" s="190">
        <v>13904</v>
      </c>
      <c r="J21" s="191"/>
      <c r="K21" s="192" t="s">
        <v>106</v>
      </c>
      <c r="L21" s="192" t="s">
        <v>106</v>
      </c>
    </row>
    <row r="22" spans="1:12" ht="17.25">
      <c r="A22" s="193" t="s">
        <v>146</v>
      </c>
      <c r="B22" s="189">
        <f t="shared" si="0"/>
        <v>15</v>
      </c>
      <c r="C22" s="190">
        <f t="shared" si="1"/>
        <v>15</v>
      </c>
      <c r="D22" s="193" t="s">
        <v>147</v>
      </c>
      <c r="E22" s="189">
        <f t="shared" si="2"/>
        <v>0</v>
      </c>
      <c r="F22" s="190">
        <f t="shared" si="3"/>
        <v>0</v>
      </c>
      <c r="G22" s="186"/>
      <c r="H22" s="190">
        <v>0</v>
      </c>
      <c r="I22" s="190">
        <v>0</v>
      </c>
      <c r="J22" s="191"/>
      <c r="K22" s="192" t="s">
        <v>106</v>
      </c>
      <c r="L22" s="192" t="s">
        <v>106</v>
      </c>
    </row>
    <row r="23" spans="1:12" ht="17.25">
      <c r="A23" s="193" t="s">
        <v>216</v>
      </c>
      <c r="B23" s="189">
        <f t="shared" si="0"/>
        <v>1431855.31</v>
      </c>
      <c r="C23" s="190">
        <f t="shared" si="1"/>
        <v>2760871.21</v>
      </c>
      <c r="D23" s="193" t="s">
        <v>149</v>
      </c>
      <c r="E23" s="189">
        <f t="shared" si="2"/>
        <v>0</v>
      </c>
      <c r="F23" s="190">
        <f t="shared" si="3"/>
        <v>0</v>
      </c>
      <c r="G23" s="186"/>
      <c r="H23" s="190">
        <v>1329015.9</v>
      </c>
      <c r="I23" s="190">
        <v>0</v>
      </c>
      <c r="J23" s="191"/>
      <c r="K23" s="192" t="s">
        <v>106</v>
      </c>
      <c r="L23" s="192" t="s">
        <v>106</v>
      </c>
    </row>
    <row r="24" spans="1:12" ht="17.25">
      <c r="A24" s="193" t="s">
        <v>150</v>
      </c>
      <c r="B24" s="189">
        <f t="shared" si="0"/>
        <v>0</v>
      </c>
      <c r="C24" s="190">
        <f t="shared" si="1"/>
        <v>9.99</v>
      </c>
      <c r="D24" s="193" t="s">
        <v>151</v>
      </c>
      <c r="E24" s="189">
        <f t="shared" si="2"/>
        <v>0</v>
      </c>
      <c r="F24" s="190">
        <f t="shared" si="3"/>
        <v>0</v>
      </c>
      <c r="G24" s="186"/>
      <c r="H24" s="190">
        <v>9.99</v>
      </c>
      <c r="I24" s="190">
        <v>0</v>
      </c>
      <c r="J24" s="191"/>
      <c r="K24" s="192" t="s">
        <v>106</v>
      </c>
      <c r="L24" s="192" t="s">
        <v>106</v>
      </c>
    </row>
    <row r="25" spans="1:12" ht="17.25">
      <c r="A25" s="193" t="s">
        <v>152</v>
      </c>
      <c r="B25" s="189">
        <f t="shared" si="0"/>
        <v>15</v>
      </c>
      <c r="C25" s="190">
        <f t="shared" si="1"/>
        <v>15</v>
      </c>
      <c r="D25" s="193" t="s">
        <v>153</v>
      </c>
      <c r="E25" s="189">
        <f t="shared" si="2"/>
        <v>0</v>
      </c>
      <c r="F25" s="190">
        <f t="shared" si="3"/>
        <v>0</v>
      </c>
      <c r="G25" s="186"/>
      <c r="H25" s="190">
        <v>0</v>
      </c>
      <c r="I25" s="190">
        <v>0</v>
      </c>
      <c r="J25" s="191"/>
      <c r="K25" s="192" t="s">
        <v>106</v>
      </c>
      <c r="L25" s="192" t="s">
        <v>106</v>
      </c>
    </row>
    <row r="26" spans="1:12" ht="17.25">
      <c r="A26" s="193" t="s">
        <v>154</v>
      </c>
      <c r="B26" s="189">
        <f t="shared" si="0"/>
        <v>64234.04</v>
      </c>
      <c r="C26" s="190">
        <f t="shared" si="1"/>
        <v>92170.04000000001</v>
      </c>
      <c r="D26" s="193" t="s">
        <v>155</v>
      </c>
      <c r="E26" s="189">
        <f t="shared" si="2"/>
        <v>229.46</v>
      </c>
      <c r="F26" s="190">
        <f t="shared" si="3"/>
        <v>-9114.160000000002</v>
      </c>
      <c r="G26" s="186"/>
      <c r="H26" s="190">
        <v>27936</v>
      </c>
      <c r="I26" s="190">
        <v>-9343.62</v>
      </c>
      <c r="J26" s="191"/>
      <c r="K26" s="192" t="s">
        <v>106</v>
      </c>
      <c r="L26" s="192" t="s">
        <v>106</v>
      </c>
    </row>
    <row r="27" spans="1:12" ht="17.25">
      <c r="A27" s="193" t="s">
        <v>156</v>
      </c>
      <c r="B27" s="189">
        <f t="shared" si="0"/>
        <v>37135</v>
      </c>
      <c r="C27" s="190">
        <f t="shared" si="1"/>
        <v>77629.01999999999</v>
      </c>
      <c r="D27" s="193" t="s">
        <v>157</v>
      </c>
      <c r="E27" s="189">
        <f t="shared" si="2"/>
        <v>0</v>
      </c>
      <c r="F27" s="190">
        <f t="shared" si="3"/>
        <v>0</v>
      </c>
      <c r="G27" s="186"/>
      <c r="H27" s="190">
        <v>40494.02</v>
      </c>
      <c r="I27" s="190">
        <v>0</v>
      </c>
      <c r="J27" s="191"/>
      <c r="K27" s="192" t="s">
        <v>106</v>
      </c>
      <c r="L27" s="192" t="s">
        <v>106</v>
      </c>
    </row>
    <row r="28" spans="1:12" ht="17.25">
      <c r="A28" s="193" t="s">
        <v>158</v>
      </c>
      <c r="B28" s="189">
        <f t="shared" si="0"/>
        <v>894</v>
      </c>
      <c r="C28" s="190">
        <f t="shared" si="1"/>
        <v>894</v>
      </c>
      <c r="D28" s="193" t="s">
        <v>159</v>
      </c>
      <c r="E28" s="189">
        <f t="shared" si="2"/>
        <v>125053.01</v>
      </c>
      <c r="F28" s="190">
        <f t="shared" si="3"/>
        <v>557838.29</v>
      </c>
      <c r="G28" s="186"/>
      <c r="H28" s="190">
        <v>0</v>
      </c>
      <c r="I28" s="190">
        <v>432785.28</v>
      </c>
      <c r="J28" s="191"/>
      <c r="K28" s="192" t="s">
        <v>106</v>
      </c>
      <c r="L28" s="192" t="s">
        <v>106</v>
      </c>
    </row>
    <row r="29" spans="1:12" ht="17.25">
      <c r="A29" s="193" t="s">
        <v>160</v>
      </c>
      <c r="B29" s="189">
        <f t="shared" si="0"/>
        <v>0</v>
      </c>
      <c r="C29" s="190">
        <f t="shared" si="1"/>
        <v>0</v>
      </c>
      <c r="D29" s="193" t="s">
        <v>161</v>
      </c>
      <c r="E29" s="189">
        <f t="shared" si="2"/>
        <v>-50</v>
      </c>
      <c r="F29" s="190">
        <f t="shared" si="3"/>
        <v>2989.09</v>
      </c>
      <c r="G29" s="186"/>
      <c r="H29" s="190">
        <v>0</v>
      </c>
      <c r="I29" s="190">
        <v>3039.09</v>
      </c>
      <c r="J29" s="191"/>
      <c r="K29" s="192" t="s">
        <v>106</v>
      </c>
      <c r="L29" s="192" t="s">
        <v>106</v>
      </c>
    </row>
    <row r="30" spans="1:12" ht="17.25">
      <c r="A30" s="193" t="s">
        <v>162</v>
      </c>
      <c r="B30" s="189">
        <f t="shared" si="0"/>
        <v>-19065</v>
      </c>
      <c r="C30" s="190">
        <f t="shared" si="1"/>
        <v>8799.669999999998</v>
      </c>
      <c r="D30" s="193" t="s">
        <v>163</v>
      </c>
      <c r="E30" s="189">
        <f t="shared" si="2"/>
        <v>0</v>
      </c>
      <c r="F30" s="190">
        <f t="shared" si="3"/>
        <v>4393.65</v>
      </c>
      <c r="G30" s="186"/>
      <c r="H30" s="190">
        <v>27864.67</v>
      </c>
      <c r="I30" s="190">
        <v>4393.65</v>
      </c>
      <c r="J30" s="191"/>
      <c r="K30" s="192" t="s">
        <v>106</v>
      </c>
      <c r="L30" s="192" t="s">
        <v>106</v>
      </c>
    </row>
    <row r="31" spans="1:12" ht="17.25">
      <c r="A31" s="193" t="s">
        <v>164</v>
      </c>
      <c r="B31" s="189">
        <f t="shared" si="0"/>
        <v>-833.06</v>
      </c>
      <c r="C31" s="190">
        <f t="shared" si="1"/>
        <v>2904.82</v>
      </c>
      <c r="D31" s="193" t="s">
        <v>165</v>
      </c>
      <c r="E31" s="189">
        <f t="shared" si="2"/>
        <v>27905</v>
      </c>
      <c r="F31" s="190">
        <f t="shared" si="3"/>
        <v>29678.94</v>
      </c>
      <c r="G31" s="186"/>
      <c r="H31" s="190">
        <v>3737.88</v>
      </c>
      <c r="I31" s="190">
        <v>1773.94</v>
      </c>
      <c r="J31" s="191"/>
      <c r="K31" s="192" t="s">
        <v>106</v>
      </c>
      <c r="L31" s="192" t="s">
        <v>106</v>
      </c>
    </row>
    <row r="32" spans="1:12" ht="17.25">
      <c r="A32" s="193" t="s">
        <v>166</v>
      </c>
      <c r="B32" s="189">
        <f t="shared" si="0"/>
        <v>32547.18</v>
      </c>
      <c r="C32" s="190">
        <f t="shared" si="1"/>
        <v>31925.18</v>
      </c>
      <c r="D32" s="193" t="s">
        <v>167</v>
      </c>
      <c r="E32" s="189">
        <f t="shared" si="2"/>
        <v>0</v>
      </c>
      <c r="F32" s="190">
        <f t="shared" si="3"/>
        <v>47.4</v>
      </c>
      <c r="G32" s="186"/>
      <c r="H32" s="190">
        <v>-622</v>
      </c>
      <c r="I32" s="190">
        <v>47.4</v>
      </c>
      <c r="J32" s="191"/>
      <c r="K32" s="192" t="s">
        <v>106</v>
      </c>
      <c r="L32" s="192" t="s">
        <v>106</v>
      </c>
    </row>
    <row r="33" spans="1:12" ht="17.25">
      <c r="A33" s="193" t="s">
        <v>168</v>
      </c>
      <c r="B33" s="189">
        <f t="shared" si="0"/>
        <v>0</v>
      </c>
      <c r="C33" s="190">
        <f t="shared" si="1"/>
        <v>0</v>
      </c>
      <c r="D33" s="193" t="s">
        <v>169</v>
      </c>
      <c r="E33" s="189">
        <f t="shared" si="2"/>
        <v>48249.68000000002</v>
      </c>
      <c r="F33" s="190">
        <f t="shared" si="3"/>
        <v>212482.01</v>
      </c>
      <c r="G33" s="186"/>
      <c r="H33" s="190">
        <v>0</v>
      </c>
      <c r="I33" s="190">
        <v>164232.33</v>
      </c>
      <c r="J33" s="191"/>
      <c r="K33" s="192" t="s">
        <v>106</v>
      </c>
      <c r="L33" s="192" t="s">
        <v>106</v>
      </c>
    </row>
    <row r="34" spans="1:12" ht="17.25">
      <c r="A34" s="193" t="s">
        <v>170</v>
      </c>
      <c r="B34" s="189">
        <f t="shared" si="0"/>
        <v>17444.11</v>
      </c>
      <c r="C34" s="190">
        <f t="shared" si="1"/>
        <v>44869.740000000005</v>
      </c>
      <c r="D34" s="193" t="s">
        <v>171</v>
      </c>
      <c r="E34" s="189">
        <f t="shared" si="2"/>
        <v>583175.9099999999</v>
      </c>
      <c r="F34" s="190">
        <f t="shared" si="3"/>
        <v>3102574.4799999995</v>
      </c>
      <c r="G34" s="186"/>
      <c r="H34" s="190">
        <v>27425.63</v>
      </c>
      <c r="I34" s="190">
        <v>2519398.57</v>
      </c>
      <c r="J34" s="191"/>
      <c r="K34" s="192" t="s">
        <v>106</v>
      </c>
      <c r="L34" s="192" t="s">
        <v>106</v>
      </c>
    </row>
    <row r="35" spans="1:12" ht="17.25">
      <c r="A35" s="193" t="s">
        <v>172</v>
      </c>
      <c r="B35" s="189">
        <f t="shared" si="0"/>
        <v>0</v>
      </c>
      <c r="C35" s="190">
        <f t="shared" si="1"/>
        <v>51.84</v>
      </c>
      <c r="D35" s="193" t="s">
        <v>173</v>
      </c>
      <c r="E35" s="189">
        <f t="shared" si="2"/>
        <v>0</v>
      </c>
      <c r="F35" s="190">
        <f t="shared" si="3"/>
        <v>0</v>
      </c>
      <c r="G35" s="186"/>
      <c r="H35" s="190">
        <v>51.84</v>
      </c>
      <c r="I35" s="190">
        <v>0</v>
      </c>
      <c r="J35" s="191"/>
      <c r="K35" s="192" t="s">
        <v>106</v>
      </c>
      <c r="L35" s="192" t="s">
        <v>106</v>
      </c>
    </row>
    <row r="36" spans="1:12" ht="17.25">
      <c r="A36" s="193" t="s">
        <v>174</v>
      </c>
      <c r="B36" s="189">
        <f t="shared" si="0"/>
        <v>5725.079999999999</v>
      </c>
      <c r="C36" s="190">
        <f t="shared" si="1"/>
        <v>140889.37999999998</v>
      </c>
      <c r="D36" s="193" t="s">
        <v>175</v>
      </c>
      <c r="E36" s="189">
        <f t="shared" si="2"/>
        <v>0</v>
      </c>
      <c r="F36" s="190">
        <f t="shared" si="3"/>
        <v>0</v>
      </c>
      <c r="G36" s="186"/>
      <c r="H36" s="190">
        <v>135164.3</v>
      </c>
      <c r="I36" s="190">
        <v>0</v>
      </c>
      <c r="J36" s="191"/>
      <c r="K36" s="192" t="s">
        <v>106</v>
      </c>
      <c r="L36" s="192" t="s">
        <v>106</v>
      </c>
    </row>
    <row r="37" spans="1:12" ht="17.25">
      <c r="A37" s="193" t="s">
        <v>176</v>
      </c>
      <c r="B37" s="189">
        <f aca="true" t="shared" si="4" ref="B37:B53">I101</f>
        <v>3644952.4199999995</v>
      </c>
      <c r="C37" s="190">
        <f aca="true" t="shared" si="5" ref="C37:C53">H37+B37</f>
        <v>3690733.4899999993</v>
      </c>
      <c r="D37" s="193" t="s">
        <v>177</v>
      </c>
      <c r="E37" s="189">
        <f t="shared" si="2"/>
        <v>20373</v>
      </c>
      <c r="F37" s="190">
        <f t="shared" si="3"/>
        <v>77998.98000000001</v>
      </c>
      <c r="G37" s="186"/>
      <c r="H37" s="190">
        <v>45781.07</v>
      </c>
      <c r="I37" s="190">
        <v>57625.98</v>
      </c>
      <c r="J37" s="191"/>
      <c r="K37" s="192" t="s">
        <v>106</v>
      </c>
      <c r="L37" s="192" t="s">
        <v>106</v>
      </c>
    </row>
    <row r="38" spans="1:12" ht="17.25">
      <c r="A38" s="193" t="s">
        <v>178</v>
      </c>
      <c r="B38" s="189">
        <f t="shared" si="4"/>
        <v>0</v>
      </c>
      <c r="C38" s="190">
        <f t="shared" si="5"/>
        <v>0</v>
      </c>
      <c r="D38" s="193" t="s">
        <v>179</v>
      </c>
      <c r="E38" s="189">
        <f t="shared" si="2"/>
        <v>1834.9999999999964</v>
      </c>
      <c r="F38" s="190">
        <f t="shared" si="3"/>
        <v>-2885.9400000000032</v>
      </c>
      <c r="G38" s="186"/>
      <c r="H38" s="190">
        <v>0</v>
      </c>
      <c r="I38" s="190">
        <v>-4720.94</v>
      </c>
      <c r="J38" s="191"/>
      <c r="K38" s="192" t="s">
        <v>106</v>
      </c>
      <c r="L38" s="192" t="s">
        <v>106</v>
      </c>
    </row>
    <row r="39" spans="1:12" ht="17.25">
      <c r="A39" s="193" t="s">
        <v>180</v>
      </c>
      <c r="B39" s="189">
        <f t="shared" si="4"/>
        <v>0</v>
      </c>
      <c r="C39" s="190">
        <f t="shared" si="5"/>
        <v>0</v>
      </c>
      <c r="D39" s="193" t="s">
        <v>181</v>
      </c>
      <c r="E39" s="189">
        <f t="shared" si="2"/>
        <v>3981.51</v>
      </c>
      <c r="F39" s="190">
        <f t="shared" si="3"/>
        <v>3981.51</v>
      </c>
      <c r="G39" s="186"/>
      <c r="H39" s="190">
        <v>0</v>
      </c>
      <c r="I39" s="190">
        <v>0</v>
      </c>
      <c r="J39" s="191"/>
      <c r="K39" s="192" t="s">
        <v>106</v>
      </c>
      <c r="L39" s="192" t="s">
        <v>106</v>
      </c>
    </row>
    <row r="40" spans="1:12" ht="17.25">
      <c r="A40" s="193" t="s">
        <v>182</v>
      </c>
      <c r="B40" s="189">
        <f t="shared" si="4"/>
        <v>0</v>
      </c>
      <c r="C40" s="190">
        <f t="shared" si="5"/>
        <v>0</v>
      </c>
      <c r="D40" s="193" t="s">
        <v>183</v>
      </c>
      <c r="E40" s="189">
        <f t="shared" si="2"/>
        <v>0</v>
      </c>
      <c r="F40" s="190">
        <f t="shared" si="3"/>
        <v>32241</v>
      </c>
      <c r="G40" s="186"/>
      <c r="H40" s="190">
        <v>0</v>
      </c>
      <c r="I40" s="190">
        <v>32241</v>
      </c>
      <c r="J40" s="191"/>
      <c r="K40" s="192" t="s">
        <v>106</v>
      </c>
      <c r="L40" s="192" t="s">
        <v>106</v>
      </c>
    </row>
    <row r="41" spans="1:12" ht="17.25">
      <c r="A41" s="193" t="s">
        <v>184</v>
      </c>
      <c r="B41" s="189">
        <f t="shared" si="4"/>
        <v>-6521.8299999999945</v>
      </c>
      <c r="C41" s="190">
        <f t="shared" si="5"/>
        <v>9768.750000000005</v>
      </c>
      <c r="D41" s="193" t="s">
        <v>185</v>
      </c>
      <c r="E41" s="189">
        <f t="shared" si="2"/>
        <v>0</v>
      </c>
      <c r="F41" s="190">
        <f t="shared" si="3"/>
        <v>0</v>
      </c>
      <c r="G41" s="186"/>
      <c r="H41" s="190">
        <v>16290.58</v>
      </c>
      <c r="I41" s="190">
        <v>0</v>
      </c>
      <c r="J41" s="191"/>
      <c r="K41" s="192" t="s">
        <v>106</v>
      </c>
      <c r="L41" s="192" t="s">
        <v>106</v>
      </c>
    </row>
    <row r="42" spans="1:12" ht="17.25">
      <c r="A42" s="193" t="s">
        <v>186</v>
      </c>
      <c r="B42" s="189">
        <f t="shared" si="4"/>
        <v>-15</v>
      </c>
      <c r="C42" s="190">
        <f t="shared" si="5"/>
        <v>-15</v>
      </c>
      <c r="D42" s="193" t="s">
        <v>187</v>
      </c>
      <c r="E42" s="189">
        <f t="shared" si="2"/>
        <v>0</v>
      </c>
      <c r="F42" s="190">
        <f t="shared" si="3"/>
        <v>0</v>
      </c>
      <c r="G42" s="186"/>
      <c r="H42" s="190">
        <v>0</v>
      </c>
      <c r="I42" s="190">
        <v>0</v>
      </c>
      <c r="J42" s="191"/>
      <c r="K42" s="192" t="s">
        <v>106</v>
      </c>
      <c r="L42" s="192" t="s">
        <v>106</v>
      </c>
    </row>
    <row r="43" spans="1:12" ht="17.25">
      <c r="A43" s="193" t="s">
        <v>188</v>
      </c>
      <c r="B43" s="189">
        <f t="shared" si="4"/>
        <v>0</v>
      </c>
      <c r="C43" s="190">
        <f t="shared" si="5"/>
        <v>-27.88</v>
      </c>
      <c r="D43" s="193" t="s">
        <v>189</v>
      </c>
      <c r="E43" s="189">
        <f t="shared" si="2"/>
        <v>0</v>
      </c>
      <c r="F43" s="190">
        <f t="shared" si="3"/>
        <v>458.79</v>
      </c>
      <c r="G43" s="186"/>
      <c r="H43" s="190">
        <v>-27.88</v>
      </c>
      <c r="I43" s="190">
        <v>458.79</v>
      </c>
      <c r="J43" s="191"/>
      <c r="K43" s="192" t="s">
        <v>106</v>
      </c>
      <c r="L43" s="192" t="s">
        <v>106</v>
      </c>
    </row>
    <row r="44" spans="1:12" ht="17.25">
      <c r="A44" s="193" t="s">
        <v>190</v>
      </c>
      <c r="B44" s="189">
        <f t="shared" si="4"/>
        <v>-10990.820000000007</v>
      </c>
      <c r="C44" s="190">
        <f t="shared" si="5"/>
        <v>-10990.820000000007</v>
      </c>
      <c r="D44" s="193" t="s">
        <v>191</v>
      </c>
      <c r="E44" s="189">
        <f t="shared" si="2"/>
        <v>30300</v>
      </c>
      <c r="F44" s="190">
        <f t="shared" si="3"/>
        <v>48085.5</v>
      </c>
      <c r="G44" s="186"/>
      <c r="H44" s="190">
        <v>0</v>
      </c>
      <c r="I44" s="190">
        <v>17785.5</v>
      </c>
      <c r="J44" s="191"/>
      <c r="K44" s="192" t="s">
        <v>106</v>
      </c>
      <c r="L44" s="192" t="s">
        <v>106</v>
      </c>
    </row>
    <row r="45" spans="1:12" ht="17.25">
      <c r="A45" s="193" t="s">
        <v>192</v>
      </c>
      <c r="B45" s="189">
        <f t="shared" si="4"/>
        <v>49184</v>
      </c>
      <c r="C45" s="190">
        <f t="shared" si="5"/>
        <v>47205.56</v>
      </c>
      <c r="D45" s="193" t="s">
        <v>193</v>
      </c>
      <c r="E45" s="189">
        <f t="shared" si="2"/>
        <v>47688.840000000004</v>
      </c>
      <c r="F45" s="190">
        <f t="shared" si="3"/>
        <v>121885.80000000002</v>
      </c>
      <c r="G45" s="186"/>
      <c r="H45" s="190">
        <v>-1978.44</v>
      </c>
      <c r="I45" s="190">
        <v>74196.96</v>
      </c>
      <c r="J45" s="191"/>
      <c r="K45" s="192" t="s">
        <v>106</v>
      </c>
      <c r="L45" s="192" t="s">
        <v>106</v>
      </c>
    </row>
    <row r="46" spans="1:12" ht="17.25">
      <c r="A46" s="193" t="s">
        <v>194</v>
      </c>
      <c r="B46" s="189">
        <f t="shared" si="4"/>
        <v>0</v>
      </c>
      <c r="C46" s="190">
        <f t="shared" si="5"/>
        <v>0</v>
      </c>
      <c r="D46" s="193" t="s">
        <v>195</v>
      </c>
      <c r="E46" s="189">
        <f t="shared" si="2"/>
        <v>0</v>
      </c>
      <c r="F46" s="190">
        <f t="shared" si="3"/>
        <v>0</v>
      </c>
      <c r="G46" s="186"/>
      <c r="H46" s="190">
        <v>0</v>
      </c>
      <c r="I46" s="190">
        <v>0</v>
      </c>
      <c r="J46" s="191"/>
      <c r="K46" s="192" t="s">
        <v>106</v>
      </c>
      <c r="L46" s="192" t="s">
        <v>106</v>
      </c>
    </row>
    <row r="47" spans="1:12" ht="17.25">
      <c r="A47" s="193" t="s">
        <v>196</v>
      </c>
      <c r="B47" s="189">
        <f t="shared" si="4"/>
        <v>3468.83</v>
      </c>
      <c r="C47" s="190">
        <f t="shared" si="5"/>
        <v>3468.83</v>
      </c>
      <c r="D47" s="193" t="s">
        <v>197</v>
      </c>
      <c r="E47" s="189">
        <f t="shared" si="2"/>
        <v>0</v>
      </c>
      <c r="F47" s="190">
        <f t="shared" si="3"/>
        <v>237752</v>
      </c>
      <c r="G47" s="186"/>
      <c r="H47" s="190">
        <v>0</v>
      </c>
      <c r="I47" s="190">
        <v>237752</v>
      </c>
      <c r="J47" s="191"/>
      <c r="K47" s="192" t="s">
        <v>106</v>
      </c>
      <c r="L47" s="192" t="s">
        <v>106</v>
      </c>
    </row>
    <row r="48" spans="1:12" ht="17.25">
      <c r="A48" s="193" t="s">
        <v>198</v>
      </c>
      <c r="B48" s="189">
        <f t="shared" si="4"/>
        <v>129.67</v>
      </c>
      <c r="C48" s="190">
        <f t="shared" si="5"/>
        <v>1666.99</v>
      </c>
      <c r="D48" s="193" t="s">
        <v>199</v>
      </c>
      <c r="E48" s="189">
        <f t="shared" si="2"/>
        <v>0</v>
      </c>
      <c r="F48" s="190">
        <f t="shared" si="3"/>
        <v>0</v>
      </c>
      <c r="G48" s="186"/>
      <c r="H48" s="190">
        <v>1537.32</v>
      </c>
      <c r="I48" s="190">
        <v>0</v>
      </c>
      <c r="J48" s="191"/>
      <c r="K48" s="192" t="s">
        <v>106</v>
      </c>
      <c r="L48" s="192" t="s">
        <v>106</v>
      </c>
    </row>
    <row r="49" spans="1:12" ht="17.25">
      <c r="A49" s="193" t="s">
        <v>200</v>
      </c>
      <c r="B49" s="189">
        <f t="shared" si="4"/>
        <v>-3277</v>
      </c>
      <c r="C49" s="190">
        <f t="shared" si="5"/>
        <v>-2168.12</v>
      </c>
      <c r="D49" s="193" t="s">
        <v>201</v>
      </c>
      <c r="E49" s="189">
        <f t="shared" si="2"/>
        <v>93997.9</v>
      </c>
      <c r="F49" s="190">
        <f t="shared" si="3"/>
        <v>-156378.81</v>
      </c>
      <c r="G49" s="186"/>
      <c r="H49" s="190">
        <v>1108.88</v>
      </c>
      <c r="I49" s="190">
        <v>-250376.71</v>
      </c>
      <c r="J49" s="191"/>
      <c r="K49" s="192" t="s">
        <v>106</v>
      </c>
      <c r="L49" s="192" t="s">
        <v>106</v>
      </c>
    </row>
    <row r="50" spans="1:12" ht="17.25">
      <c r="A50" s="193" t="s">
        <v>202</v>
      </c>
      <c r="B50" s="189">
        <f t="shared" si="4"/>
        <v>8983</v>
      </c>
      <c r="C50" s="190">
        <f t="shared" si="5"/>
        <v>31759</v>
      </c>
      <c r="D50" s="193" t="s">
        <v>203</v>
      </c>
      <c r="E50" s="189">
        <f t="shared" si="2"/>
        <v>44645.26000000001</v>
      </c>
      <c r="F50" s="190">
        <f t="shared" si="3"/>
        <v>41550.81000000001</v>
      </c>
      <c r="G50" s="186"/>
      <c r="H50" s="190">
        <v>22776</v>
      </c>
      <c r="I50" s="190">
        <v>-3094.45</v>
      </c>
      <c r="J50" s="191"/>
      <c r="K50" s="192" t="s">
        <v>106</v>
      </c>
      <c r="L50" s="192" t="s">
        <v>106</v>
      </c>
    </row>
    <row r="51" spans="1:12" ht="17.25">
      <c r="A51" s="193" t="s">
        <v>204</v>
      </c>
      <c r="B51" s="189">
        <f t="shared" si="4"/>
        <v>231758.0599999996</v>
      </c>
      <c r="C51" s="190">
        <f t="shared" si="5"/>
        <v>345626.8599999996</v>
      </c>
      <c r="D51" s="193" t="s">
        <v>205</v>
      </c>
      <c r="E51" s="189">
        <f t="shared" si="2"/>
        <v>540488.1100000001</v>
      </c>
      <c r="F51" s="190">
        <f t="shared" si="3"/>
        <v>1501000.83</v>
      </c>
      <c r="G51" s="186"/>
      <c r="H51" s="190">
        <v>113868.8</v>
      </c>
      <c r="I51" s="190">
        <v>960512.72</v>
      </c>
      <c r="J51" s="191"/>
      <c r="K51" s="192" t="s">
        <v>106</v>
      </c>
      <c r="L51" s="192" t="s">
        <v>106</v>
      </c>
    </row>
    <row r="52" spans="1:12" ht="17.25">
      <c r="A52" s="193" t="s">
        <v>206</v>
      </c>
      <c r="B52" s="189">
        <f t="shared" si="4"/>
        <v>-3632</v>
      </c>
      <c r="C52" s="190">
        <f t="shared" si="5"/>
        <v>-3816</v>
      </c>
      <c r="D52" s="193"/>
      <c r="E52" s="194"/>
      <c r="F52" s="189"/>
      <c r="G52" s="186"/>
      <c r="H52" s="190">
        <v>-184</v>
      </c>
      <c r="I52" s="189"/>
      <c r="J52" s="191"/>
      <c r="K52" s="192" t="s">
        <v>106</v>
      </c>
      <c r="L52" s="192" t="s">
        <v>106</v>
      </c>
    </row>
    <row r="53" spans="1:12" ht="17.25">
      <c r="A53" s="193" t="s">
        <v>207</v>
      </c>
      <c r="B53" s="189">
        <f t="shared" si="4"/>
        <v>8948.97</v>
      </c>
      <c r="C53" s="190">
        <f t="shared" si="5"/>
        <v>32803.07</v>
      </c>
      <c r="D53" s="195" t="s">
        <v>208</v>
      </c>
      <c r="E53" s="196">
        <f>SUM(B5:B53)+SUM(E5:E51)</f>
        <v>8389907.709999999</v>
      </c>
      <c r="F53" s="196">
        <f>SUM(C5:C53)+SUM(F5:F51)</f>
        <v>14951426.54</v>
      </c>
      <c r="G53" s="186"/>
      <c r="H53" s="190">
        <v>23854.1</v>
      </c>
      <c r="I53" s="196">
        <v>0</v>
      </c>
      <c r="J53" s="191"/>
      <c r="K53" s="192" t="s">
        <v>106</v>
      </c>
      <c r="L53" s="192" t="s">
        <v>106</v>
      </c>
    </row>
    <row r="54" spans="1:9" ht="12.75">
      <c r="A54" s="197"/>
      <c r="B54" s="198"/>
      <c r="C54" s="197"/>
      <c r="D54" s="197"/>
      <c r="E54" s="199"/>
      <c r="F54" s="199"/>
      <c r="G54" s="181"/>
      <c r="H54" s="199"/>
      <c r="I54" s="199"/>
    </row>
    <row r="55" spans="1:9" ht="12.75">
      <c r="A55" s="181"/>
      <c r="B55" s="200"/>
      <c r="C55" s="181"/>
      <c r="D55" s="181"/>
      <c r="E55" s="181"/>
      <c r="F55" s="181"/>
      <c r="G55" s="181"/>
      <c r="H55" s="181"/>
      <c r="I55" s="181"/>
    </row>
    <row r="56" spans="1:9" ht="12.75">
      <c r="A56" s="181"/>
      <c r="B56" s="200"/>
      <c r="C56" s="181"/>
      <c r="D56" s="181"/>
      <c r="E56" s="181"/>
      <c r="F56" s="200">
        <f>E53+I53</f>
        <v>8389907.709999999</v>
      </c>
      <c r="G56" s="181"/>
      <c r="H56" s="181"/>
      <c r="I56" s="181"/>
    </row>
    <row r="57" spans="8:9" ht="12.75">
      <c r="H57" s="181"/>
      <c r="I57" s="181"/>
    </row>
    <row r="58" spans="8:9" ht="12.75">
      <c r="H58" s="181"/>
      <c r="I58" s="181"/>
    </row>
    <row r="59" spans="8:9" ht="12.75">
      <c r="H59" s="181"/>
      <c r="I59" s="181"/>
    </row>
    <row r="60" spans="1:9" ht="12.75">
      <c r="A60" s="201" t="s">
        <v>229</v>
      </c>
      <c r="H60" s="181"/>
      <c r="I60" s="181"/>
    </row>
    <row r="61" spans="1:9" ht="12.75">
      <c r="A61" s="201" t="s">
        <v>210</v>
      </c>
      <c r="H61" s="181"/>
      <c r="I61" s="181"/>
    </row>
    <row r="62" spans="1:9" ht="12.75">
      <c r="A62" s="201" t="s">
        <v>211</v>
      </c>
      <c r="H62" s="181"/>
      <c r="I62" s="181"/>
    </row>
    <row r="63" spans="1:9" ht="12.75">
      <c r="A63" s="201" t="s">
        <v>212</v>
      </c>
      <c r="H63" s="181"/>
      <c r="I63" s="181"/>
    </row>
    <row r="64" spans="1:9" ht="12.75">
      <c r="A64" s="201" t="s">
        <v>213</v>
      </c>
      <c r="H64" s="181"/>
      <c r="I64" s="181"/>
    </row>
    <row r="65" spans="8:9" ht="12.75">
      <c r="H65" s="181"/>
      <c r="I65" s="181"/>
    </row>
    <row r="68" spans="1:19" ht="17.25">
      <c r="A68" s="202"/>
      <c r="B68" s="203">
        <v>11601</v>
      </c>
      <c r="C68" s="204" t="s">
        <v>230</v>
      </c>
      <c r="D68" s="204">
        <v>11603</v>
      </c>
      <c r="E68" s="204">
        <v>11604</v>
      </c>
      <c r="F68" s="204" t="s">
        <v>231</v>
      </c>
      <c r="G68" s="204" t="s">
        <v>232</v>
      </c>
      <c r="H68" s="204">
        <v>11607</v>
      </c>
      <c r="I68" s="205" t="s">
        <v>221</v>
      </c>
      <c r="J68" s="202"/>
      <c r="K68" s="203">
        <v>11601</v>
      </c>
      <c r="L68" s="204" t="s">
        <v>233</v>
      </c>
      <c r="M68" s="204">
        <v>11603</v>
      </c>
      <c r="N68" s="204">
        <v>11604</v>
      </c>
      <c r="O68" s="204" t="s">
        <v>231</v>
      </c>
      <c r="P68" s="204" t="s">
        <v>232</v>
      </c>
      <c r="Q68" s="204">
        <v>11607</v>
      </c>
      <c r="R68" s="205" t="s">
        <v>221</v>
      </c>
      <c r="S68" s="191"/>
    </row>
    <row r="69" spans="1:19" ht="17.25">
      <c r="A69" s="206" t="s">
        <v>112</v>
      </c>
      <c r="B69" s="207">
        <v>0</v>
      </c>
      <c r="C69" s="208">
        <v>51.94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9">
        <f aca="true" t="shared" si="6" ref="I69:I100">SUM(B69:H69)</f>
        <v>51.94</v>
      </c>
      <c r="J69" s="206" t="s">
        <v>113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08">
        <v>0</v>
      </c>
      <c r="R69" s="209">
        <f aca="true" t="shared" si="7" ref="R69:R115">SUM(K69:Q69)</f>
        <v>0</v>
      </c>
      <c r="S69" s="191"/>
    </row>
    <row r="70" spans="1:19" ht="17.25">
      <c r="A70" s="206" t="s">
        <v>114</v>
      </c>
      <c r="B70" s="207">
        <v>4.99</v>
      </c>
      <c r="C70" s="208">
        <v>56352</v>
      </c>
      <c r="D70" s="208">
        <v>5</v>
      </c>
      <c r="E70" s="208">
        <v>5.01</v>
      </c>
      <c r="F70" s="208">
        <v>14670</v>
      </c>
      <c r="G70" s="208">
        <v>-71022</v>
      </c>
      <c r="H70" s="208">
        <v>0</v>
      </c>
      <c r="I70" s="209">
        <f t="shared" si="6"/>
        <v>15</v>
      </c>
      <c r="J70" s="206" t="s">
        <v>115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09">
        <f t="shared" si="7"/>
        <v>0</v>
      </c>
      <c r="S70" s="191"/>
    </row>
    <row r="71" spans="1:19" ht="17.25">
      <c r="A71" s="206" t="s">
        <v>116</v>
      </c>
      <c r="B71" s="207">
        <v>0</v>
      </c>
      <c r="C71" s="208">
        <v>0</v>
      </c>
      <c r="D71" s="208">
        <v>-1165</v>
      </c>
      <c r="E71" s="208">
        <v>0</v>
      </c>
      <c r="F71" s="208">
        <v>0</v>
      </c>
      <c r="G71" s="208">
        <v>0</v>
      </c>
      <c r="H71" s="208">
        <v>0</v>
      </c>
      <c r="I71" s="209">
        <f t="shared" si="6"/>
        <v>-1165</v>
      </c>
      <c r="J71" s="206" t="s">
        <v>117</v>
      </c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9">
        <f t="shared" si="7"/>
        <v>0</v>
      </c>
      <c r="S71" s="191"/>
    </row>
    <row r="72" spans="1:19" ht="17.25">
      <c r="A72" s="206" t="s">
        <v>118</v>
      </c>
      <c r="B72" s="207">
        <v>0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208">
        <v>0</v>
      </c>
      <c r="I72" s="209">
        <f t="shared" si="6"/>
        <v>0</v>
      </c>
      <c r="J72" s="206" t="s">
        <v>119</v>
      </c>
      <c r="K72" s="208">
        <v>264113.75</v>
      </c>
      <c r="L72" s="208">
        <v>37.5</v>
      </c>
      <c r="M72" s="208">
        <v>0</v>
      </c>
      <c r="N72" s="208">
        <v>0</v>
      </c>
      <c r="O72" s="208">
        <v>37.5</v>
      </c>
      <c r="P72" s="208">
        <v>0</v>
      </c>
      <c r="Q72" s="208">
        <v>0</v>
      </c>
      <c r="R72" s="209">
        <f t="shared" si="7"/>
        <v>264188.75</v>
      </c>
      <c r="S72" s="191"/>
    </row>
    <row r="73" spans="1:19" ht="17.25">
      <c r="A73" s="206" t="s">
        <v>120</v>
      </c>
      <c r="B73" s="207">
        <v>464318.52</v>
      </c>
      <c r="C73" s="208">
        <v>2229.83</v>
      </c>
      <c r="D73" s="208">
        <v>2505.15</v>
      </c>
      <c r="E73" s="208">
        <v>5.01</v>
      </c>
      <c r="F73" s="208">
        <v>300</v>
      </c>
      <c r="G73" s="208">
        <v>0</v>
      </c>
      <c r="H73" s="208">
        <v>0</v>
      </c>
      <c r="I73" s="209">
        <f t="shared" si="6"/>
        <v>469358.51000000007</v>
      </c>
      <c r="J73" s="206" t="s">
        <v>121</v>
      </c>
      <c r="K73" s="208">
        <v>0</v>
      </c>
      <c r="L73" s="208">
        <v>669.14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9">
        <f t="shared" si="7"/>
        <v>669.14</v>
      </c>
      <c r="S73" s="191"/>
    </row>
    <row r="74" spans="1:19" ht="17.25">
      <c r="A74" s="206" t="s">
        <v>122</v>
      </c>
      <c r="B74" s="207">
        <v>389235.07</v>
      </c>
      <c r="C74" s="208">
        <v>550</v>
      </c>
      <c r="D74" s="208">
        <v>12073.93</v>
      </c>
      <c r="E74" s="208">
        <v>0</v>
      </c>
      <c r="F74" s="208">
        <v>0</v>
      </c>
      <c r="G74" s="208">
        <v>0</v>
      </c>
      <c r="H74" s="208">
        <v>0</v>
      </c>
      <c r="I74" s="209">
        <f t="shared" si="6"/>
        <v>401859</v>
      </c>
      <c r="J74" s="206" t="s">
        <v>123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9">
        <f t="shared" si="7"/>
        <v>0</v>
      </c>
      <c r="S74" s="191"/>
    </row>
    <row r="75" spans="1:19" ht="17.25">
      <c r="A75" s="206" t="s">
        <v>124</v>
      </c>
      <c r="B75" s="207">
        <v>0</v>
      </c>
      <c r="C75" s="208">
        <v>0</v>
      </c>
      <c r="D75" s="208">
        <v>0</v>
      </c>
      <c r="E75" s="208">
        <v>0</v>
      </c>
      <c r="F75" s="208">
        <v>0</v>
      </c>
      <c r="G75" s="208">
        <v>-28297</v>
      </c>
      <c r="H75" s="208">
        <v>0</v>
      </c>
      <c r="I75" s="209">
        <f t="shared" si="6"/>
        <v>-28297</v>
      </c>
      <c r="J75" s="206" t="s">
        <v>125</v>
      </c>
      <c r="K75" s="208">
        <v>6898.25</v>
      </c>
      <c r="L75" s="208">
        <v>0</v>
      </c>
      <c r="M75" s="208">
        <v>4333.69</v>
      </c>
      <c r="N75" s="208">
        <v>0</v>
      </c>
      <c r="O75" s="208">
        <v>0</v>
      </c>
      <c r="P75" s="208">
        <v>0</v>
      </c>
      <c r="Q75" s="208">
        <v>0</v>
      </c>
      <c r="R75" s="209">
        <f t="shared" si="7"/>
        <v>11231.939999999999</v>
      </c>
      <c r="S75" s="191"/>
    </row>
    <row r="76" spans="1:19" ht="17.25">
      <c r="A76" s="206" t="s">
        <v>126</v>
      </c>
      <c r="B76" s="207">
        <v>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208">
        <v>0</v>
      </c>
      <c r="I76" s="209">
        <f t="shared" si="6"/>
        <v>0</v>
      </c>
      <c r="J76" s="206" t="s">
        <v>127</v>
      </c>
      <c r="K76" s="208">
        <v>19589.99</v>
      </c>
      <c r="L76" s="208">
        <v>0</v>
      </c>
      <c r="M76" s="208">
        <v>10034</v>
      </c>
      <c r="N76" s="208">
        <v>5.01</v>
      </c>
      <c r="O76" s="208">
        <v>13338</v>
      </c>
      <c r="P76" s="208">
        <v>0</v>
      </c>
      <c r="Q76" s="208">
        <v>0</v>
      </c>
      <c r="R76" s="209">
        <f t="shared" si="7"/>
        <v>42967</v>
      </c>
      <c r="S76" s="191"/>
    </row>
    <row r="77" spans="1:19" ht="17.25">
      <c r="A77" s="206" t="s">
        <v>128</v>
      </c>
      <c r="B77" s="207">
        <v>0</v>
      </c>
      <c r="C77" s="208">
        <v>0</v>
      </c>
      <c r="D77" s="208">
        <v>0</v>
      </c>
      <c r="E77" s="208">
        <v>0</v>
      </c>
      <c r="F77" s="208">
        <v>0</v>
      </c>
      <c r="G77" s="208">
        <v>0</v>
      </c>
      <c r="H77" s="208">
        <v>0</v>
      </c>
      <c r="I77" s="209">
        <f t="shared" si="6"/>
        <v>0</v>
      </c>
      <c r="J77" s="206" t="s">
        <v>129</v>
      </c>
      <c r="K77" s="208">
        <v>0</v>
      </c>
      <c r="L77" s="208">
        <v>0</v>
      </c>
      <c r="M77" s="208">
        <v>0</v>
      </c>
      <c r="N77" s="208">
        <v>0</v>
      </c>
      <c r="O77" s="208">
        <v>0</v>
      </c>
      <c r="P77" s="208">
        <v>0</v>
      </c>
      <c r="Q77" s="208">
        <v>0</v>
      </c>
      <c r="R77" s="209">
        <f t="shared" si="7"/>
        <v>0</v>
      </c>
      <c r="S77" s="191"/>
    </row>
    <row r="78" spans="1:19" ht="17.25">
      <c r="A78" s="206" t="s">
        <v>130</v>
      </c>
      <c r="B78" s="207">
        <v>0</v>
      </c>
      <c r="C78" s="208">
        <v>5002.67</v>
      </c>
      <c r="D78" s="208">
        <v>0</v>
      </c>
      <c r="E78" s="208">
        <v>0</v>
      </c>
      <c r="F78" s="208">
        <v>0</v>
      </c>
      <c r="G78" s="208">
        <v>0</v>
      </c>
      <c r="H78" s="208">
        <v>0</v>
      </c>
      <c r="I78" s="209">
        <f t="shared" si="6"/>
        <v>5002.67</v>
      </c>
      <c r="J78" s="206" t="s">
        <v>131</v>
      </c>
      <c r="K78" s="208">
        <v>0</v>
      </c>
      <c r="L78" s="208">
        <v>565.26</v>
      </c>
      <c r="M78" s="208">
        <v>0</v>
      </c>
      <c r="N78" s="208">
        <v>0</v>
      </c>
      <c r="O78" s="208">
        <v>0</v>
      </c>
      <c r="P78" s="208">
        <v>0</v>
      </c>
      <c r="Q78" s="208">
        <v>0</v>
      </c>
      <c r="R78" s="209">
        <f t="shared" si="7"/>
        <v>565.26</v>
      </c>
      <c r="S78" s="191"/>
    </row>
    <row r="79" spans="1:19" ht="17.25">
      <c r="A79" s="206" t="s">
        <v>132</v>
      </c>
      <c r="B79" s="207">
        <v>0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208">
        <v>0</v>
      </c>
      <c r="I79" s="209">
        <f t="shared" si="6"/>
        <v>0</v>
      </c>
      <c r="J79" s="206" t="s">
        <v>133</v>
      </c>
      <c r="K79" s="208">
        <v>9660</v>
      </c>
      <c r="L79" s="208">
        <v>1691.19</v>
      </c>
      <c r="M79" s="208">
        <v>11051.53</v>
      </c>
      <c r="N79" s="208">
        <v>0</v>
      </c>
      <c r="O79" s="208">
        <v>0</v>
      </c>
      <c r="P79" s="208">
        <v>0</v>
      </c>
      <c r="Q79" s="208">
        <v>0</v>
      </c>
      <c r="R79" s="209">
        <f t="shared" si="7"/>
        <v>22402.72</v>
      </c>
      <c r="S79" s="191"/>
    </row>
    <row r="80" spans="1:19" ht="17.25">
      <c r="A80" s="206" t="s">
        <v>134</v>
      </c>
      <c r="B80" s="207">
        <v>0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208">
        <v>0</v>
      </c>
      <c r="I80" s="209">
        <f t="shared" si="6"/>
        <v>0</v>
      </c>
      <c r="J80" s="206" t="s">
        <v>135</v>
      </c>
      <c r="K80" s="208">
        <v>0</v>
      </c>
      <c r="L80" s="208">
        <v>0</v>
      </c>
      <c r="M80" s="208">
        <v>0</v>
      </c>
      <c r="N80" s="208">
        <v>0</v>
      </c>
      <c r="O80" s="208">
        <v>0</v>
      </c>
      <c r="P80" s="208">
        <v>0</v>
      </c>
      <c r="Q80" s="208">
        <v>0</v>
      </c>
      <c r="R80" s="209">
        <f t="shared" si="7"/>
        <v>0</v>
      </c>
      <c r="S80" s="191"/>
    </row>
    <row r="81" spans="1:19" ht="17.25">
      <c r="A81" s="206" t="s">
        <v>136</v>
      </c>
      <c r="B81" s="207">
        <v>13230.12</v>
      </c>
      <c r="C81" s="208">
        <v>1755.95</v>
      </c>
      <c r="D81" s="208">
        <v>9219.88</v>
      </c>
      <c r="E81" s="208">
        <v>0</v>
      </c>
      <c r="F81" s="208">
        <v>0</v>
      </c>
      <c r="G81" s="208">
        <v>0</v>
      </c>
      <c r="H81" s="208">
        <v>0</v>
      </c>
      <c r="I81" s="209">
        <f t="shared" si="6"/>
        <v>24205.95</v>
      </c>
      <c r="J81" s="206" t="s">
        <v>137</v>
      </c>
      <c r="K81" s="208">
        <v>23461.94</v>
      </c>
      <c r="L81" s="208">
        <v>0</v>
      </c>
      <c r="M81" s="208">
        <v>6947.06</v>
      </c>
      <c r="N81" s="208">
        <v>0</v>
      </c>
      <c r="O81" s="208">
        <v>0</v>
      </c>
      <c r="P81" s="208">
        <v>0</v>
      </c>
      <c r="Q81" s="208">
        <v>0</v>
      </c>
      <c r="R81" s="209">
        <f t="shared" si="7"/>
        <v>30409</v>
      </c>
      <c r="S81" s="191"/>
    </row>
    <row r="82" spans="1:19" ht="17.25">
      <c r="A82" s="206" t="s">
        <v>138</v>
      </c>
      <c r="B82" s="207">
        <v>0</v>
      </c>
      <c r="C82" s="208">
        <v>0</v>
      </c>
      <c r="D82" s="208">
        <v>0</v>
      </c>
      <c r="E82" s="208">
        <v>0</v>
      </c>
      <c r="F82" s="208">
        <v>0</v>
      </c>
      <c r="G82" s="208">
        <v>0</v>
      </c>
      <c r="H82" s="208">
        <v>0</v>
      </c>
      <c r="I82" s="209">
        <f t="shared" si="6"/>
        <v>0</v>
      </c>
      <c r="J82" s="206" t="s">
        <v>139</v>
      </c>
      <c r="K82" s="208">
        <v>29114.98</v>
      </c>
      <c r="L82" s="208">
        <v>0</v>
      </c>
      <c r="M82" s="208">
        <v>5515.02</v>
      </c>
      <c r="N82" s="208">
        <v>0</v>
      </c>
      <c r="O82" s="208">
        <v>0</v>
      </c>
      <c r="P82" s="208">
        <v>0</v>
      </c>
      <c r="Q82" s="208">
        <v>0</v>
      </c>
      <c r="R82" s="209">
        <f t="shared" si="7"/>
        <v>34630</v>
      </c>
      <c r="S82" s="191"/>
    </row>
    <row r="83" spans="1:19" ht="17.25">
      <c r="A83" s="206" t="s">
        <v>140</v>
      </c>
      <c r="B83" s="207">
        <v>4.99</v>
      </c>
      <c r="C83" s="208">
        <v>0</v>
      </c>
      <c r="D83" s="208">
        <v>5</v>
      </c>
      <c r="E83" s="208">
        <v>5.01</v>
      </c>
      <c r="F83" s="208">
        <v>0</v>
      </c>
      <c r="G83" s="208">
        <v>0</v>
      </c>
      <c r="H83" s="208">
        <v>0</v>
      </c>
      <c r="I83" s="209">
        <f t="shared" si="6"/>
        <v>15</v>
      </c>
      <c r="J83" s="206" t="s">
        <v>141</v>
      </c>
      <c r="K83" s="208">
        <v>3826.11</v>
      </c>
      <c r="L83" s="208">
        <v>0</v>
      </c>
      <c r="M83" s="208">
        <v>12774.89</v>
      </c>
      <c r="N83" s="208">
        <v>0</v>
      </c>
      <c r="O83" s="208">
        <v>0</v>
      </c>
      <c r="P83" s="208">
        <v>0</v>
      </c>
      <c r="Q83" s="208">
        <v>0</v>
      </c>
      <c r="R83" s="209">
        <f t="shared" si="7"/>
        <v>16601</v>
      </c>
      <c r="S83" s="191"/>
    </row>
    <row r="84" spans="1:19" ht="17.25">
      <c r="A84" s="206" t="s">
        <v>142</v>
      </c>
      <c r="B84" s="207">
        <v>10351</v>
      </c>
      <c r="C84" s="208">
        <v>0</v>
      </c>
      <c r="D84" s="208">
        <v>10873</v>
      </c>
      <c r="E84" s="208">
        <v>0</v>
      </c>
      <c r="F84" s="208">
        <v>0</v>
      </c>
      <c r="G84" s="208">
        <v>0</v>
      </c>
      <c r="H84" s="208">
        <v>5398.67</v>
      </c>
      <c r="I84" s="209">
        <f t="shared" si="6"/>
        <v>26622.67</v>
      </c>
      <c r="J84" s="206" t="s">
        <v>143</v>
      </c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208">
        <v>0</v>
      </c>
      <c r="Q84" s="208">
        <v>0</v>
      </c>
      <c r="R84" s="209">
        <f t="shared" si="7"/>
        <v>0</v>
      </c>
      <c r="S84" s="191"/>
    </row>
    <row r="85" spans="1:19" ht="17.25">
      <c r="A85" s="206" t="s">
        <v>144</v>
      </c>
      <c r="B85" s="207">
        <v>0</v>
      </c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208">
        <v>0</v>
      </c>
      <c r="I85" s="209">
        <f t="shared" si="6"/>
        <v>0</v>
      </c>
      <c r="J85" s="206" t="s">
        <v>145</v>
      </c>
      <c r="K85" s="208">
        <v>0</v>
      </c>
      <c r="L85" s="208">
        <v>0</v>
      </c>
      <c r="M85" s="208">
        <v>0</v>
      </c>
      <c r="N85" s="208">
        <v>0</v>
      </c>
      <c r="O85" s="208">
        <v>7746.52</v>
      </c>
      <c r="P85" s="208">
        <v>0</v>
      </c>
      <c r="Q85" s="208">
        <v>0</v>
      </c>
      <c r="R85" s="209">
        <f t="shared" si="7"/>
        <v>7746.52</v>
      </c>
      <c r="S85" s="191"/>
    </row>
    <row r="86" spans="1:19" ht="17.25">
      <c r="A86" s="206" t="s">
        <v>146</v>
      </c>
      <c r="B86" s="207">
        <v>4.99</v>
      </c>
      <c r="C86" s="208">
        <v>0</v>
      </c>
      <c r="D86" s="208">
        <v>5</v>
      </c>
      <c r="E86" s="208">
        <v>5.01</v>
      </c>
      <c r="F86" s="208">
        <v>0</v>
      </c>
      <c r="G86" s="208">
        <v>0</v>
      </c>
      <c r="H86" s="208">
        <v>0</v>
      </c>
      <c r="I86" s="209">
        <f t="shared" si="6"/>
        <v>15</v>
      </c>
      <c r="J86" s="206" t="s">
        <v>147</v>
      </c>
      <c r="K86" s="208">
        <v>0</v>
      </c>
      <c r="L86" s="208">
        <v>0</v>
      </c>
      <c r="M86" s="208">
        <v>0</v>
      </c>
      <c r="N86" s="208">
        <v>0</v>
      </c>
      <c r="O86" s="208">
        <v>0</v>
      </c>
      <c r="P86" s="208">
        <v>0</v>
      </c>
      <c r="Q86" s="208">
        <v>0</v>
      </c>
      <c r="R86" s="209">
        <f t="shared" si="7"/>
        <v>0</v>
      </c>
      <c r="S86" s="191"/>
    </row>
    <row r="87" spans="1:19" ht="17.25">
      <c r="A87" s="206" t="s">
        <v>216</v>
      </c>
      <c r="B87" s="207">
        <v>947268.18</v>
      </c>
      <c r="C87" s="208">
        <v>164906.13</v>
      </c>
      <c r="D87" s="208">
        <v>87195.99</v>
      </c>
      <c r="E87" s="208">
        <v>17006.31</v>
      </c>
      <c r="F87" s="208">
        <v>60649.89</v>
      </c>
      <c r="G87" s="208">
        <v>-180055.19</v>
      </c>
      <c r="H87" s="208">
        <v>334884</v>
      </c>
      <c r="I87" s="209">
        <f t="shared" si="6"/>
        <v>1431855.31</v>
      </c>
      <c r="J87" s="206" t="s">
        <v>149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  <c r="P87" s="208">
        <v>0</v>
      </c>
      <c r="Q87" s="208">
        <v>0</v>
      </c>
      <c r="R87" s="209">
        <f t="shared" si="7"/>
        <v>0</v>
      </c>
      <c r="S87" s="191"/>
    </row>
    <row r="88" spans="1:19" ht="17.25">
      <c r="A88" s="206" t="s">
        <v>150</v>
      </c>
      <c r="B88" s="207">
        <v>0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208">
        <v>0</v>
      </c>
      <c r="I88" s="209">
        <f t="shared" si="6"/>
        <v>0</v>
      </c>
      <c r="J88" s="206" t="s">
        <v>151</v>
      </c>
      <c r="K88" s="208">
        <v>0</v>
      </c>
      <c r="L88" s="208">
        <v>0</v>
      </c>
      <c r="M88" s="208">
        <v>0</v>
      </c>
      <c r="N88" s="208">
        <v>0</v>
      </c>
      <c r="O88" s="208">
        <v>0</v>
      </c>
      <c r="P88" s="208">
        <v>0</v>
      </c>
      <c r="Q88" s="208">
        <v>0</v>
      </c>
      <c r="R88" s="209">
        <f t="shared" si="7"/>
        <v>0</v>
      </c>
      <c r="S88" s="191"/>
    </row>
    <row r="89" spans="1:19" ht="17.25">
      <c r="A89" s="206" t="s">
        <v>152</v>
      </c>
      <c r="B89" s="207">
        <v>4.99</v>
      </c>
      <c r="C89" s="208">
        <v>0</v>
      </c>
      <c r="D89" s="208">
        <v>5</v>
      </c>
      <c r="E89" s="208">
        <v>5.01</v>
      </c>
      <c r="F89" s="208">
        <v>0</v>
      </c>
      <c r="G89" s="208">
        <v>0</v>
      </c>
      <c r="H89" s="208">
        <v>0</v>
      </c>
      <c r="I89" s="209">
        <f t="shared" si="6"/>
        <v>15</v>
      </c>
      <c r="J89" s="206" t="s">
        <v>153</v>
      </c>
      <c r="K89" s="208">
        <v>0</v>
      </c>
      <c r="L89" s="208">
        <v>0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9">
        <f t="shared" si="7"/>
        <v>0</v>
      </c>
      <c r="S89" s="191"/>
    </row>
    <row r="90" spans="1:19" ht="17.25">
      <c r="A90" s="206" t="s">
        <v>154</v>
      </c>
      <c r="B90" s="207">
        <v>64234.04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208">
        <v>0</v>
      </c>
      <c r="I90" s="209">
        <f t="shared" si="6"/>
        <v>64234.04</v>
      </c>
      <c r="J90" s="206" t="s">
        <v>155</v>
      </c>
      <c r="K90" s="208">
        <v>0</v>
      </c>
      <c r="L90" s="208">
        <v>221.96</v>
      </c>
      <c r="M90" s="208">
        <v>0</v>
      </c>
      <c r="N90" s="208">
        <v>0</v>
      </c>
      <c r="O90" s="208">
        <v>7.5</v>
      </c>
      <c r="P90" s="208">
        <v>0</v>
      </c>
      <c r="Q90" s="208">
        <v>0</v>
      </c>
      <c r="R90" s="209">
        <f t="shared" si="7"/>
        <v>229.46</v>
      </c>
      <c r="S90" s="191"/>
    </row>
    <row r="91" spans="1:19" ht="17.25">
      <c r="A91" s="206" t="s">
        <v>156</v>
      </c>
      <c r="B91" s="207">
        <v>4.99</v>
      </c>
      <c r="C91" s="208">
        <v>0</v>
      </c>
      <c r="D91" s="208">
        <v>5</v>
      </c>
      <c r="E91" s="208">
        <v>5.01</v>
      </c>
      <c r="F91" s="208">
        <v>0</v>
      </c>
      <c r="G91" s="208">
        <v>0</v>
      </c>
      <c r="H91" s="208">
        <v>37120</v>
      </c>
      <c r="I91" s="209">
        <f t="shared" si="6"/>
        <v>37135</v>
      </c>
      <c r="J91" s="206" t="s">
        <v>157</v>
      </c>
      <c r="K91" s="208">
        <v>0</v>
      </c>
      <c r="L91" s="208">
        <v>0</v>
      </c>
      <c r="M91" s="208">
        <v>0</v>
      </c>
      <c r="N91" s="208">
        <v>0</v>
      </c>
      <c r="O91" s="208">
        <v>0</v>
      </c>
      <c r="P91" s="208">
        <v>0</v>
      </c>
      <c r="Q91" s="208">
        <v>0</v>
      </c>
      <c r="R91" s="209">
        <f t="shared" si="7"/>
        <v>0</v>
      </c>
      <c r="S91" s="191"/>
    </row>
    <row r="92" spans="1:19" ht="17.25">
      <c r="A92" s="206" t="s">
        <v>158</v>
      </c>
      <c r="B92" s="207">
        <v>0</v>
      </c>
      <c r="C92" s="208">
        <v>894</v>
      </c>
      <c r="D92" s="208">
        <v>0</v>
      </c>
      <c r="E92" s="208">
        <v>0</v>
      </c>
      <c r="F92" s="208">
        <v>0</v>
      </c>
      <c r="G92" s="208">
        <v>0</v>
      </c>
      <c r="H92" s="208">
        <v>0</v>
      </c>
      <c r="I92" s="209">
        <f t="shared" si="6"/>
        <v>894</v>
      </c>
      <c r="J92" s="206" t="s">
        <v>159</v>
      </c>
      <c r="K92" s="208">
        <v>109885</v>
      </c>
      <c r="L92" s="208">
        <v>0</v>
      </c>
      <c r="M92" s="208">
        <v>15168.01</v>
      </c>
      <c r="N92" s="208">
        <v>0</v>
      </c>
      <c r="O92" s="208">
        <v>0</v>
      </c>
      <c r="P92" s="208">
        <v>0</v>
      </c>
      <c r="Q92" s="208">
        <v>0</v>
      </c>
      <c r="R92" s="209">
        <f t="shared" si="7"/>
        <v>125053.01</v>
      </c>
      <c r="S92" s="191"/>
    </row>
    <row r="93" spans="1:19" ht="17.25">
      <c r="A93" s="206" t="s">
        <v>160</v>
      </c>
      <c r="B93" s="207">
        <v>0</v>
      </c>
      <c r="C93" s="208">
        <v>0</v>
      </c>
      <c r="D93" s="208">
        <v>0</v>
      </c>
      <c r="E93" s="208">
        <v>0</v>
      </c>
      <c r="F93" s="208">
        <v>0</v>
      </c>
      <c r="G93" s="208">
        <v>0</v>
      </c>
      <c r="H93" s="208">
        <v>0</v>
      </c>
      <c r="I93" s="209">
        <f t="shared" si="6"/>
        <v>0</v>
      </c>
      <c r="J93" s="206" t="s">
        <v>161</v>
      </c>
      <c r="K93" s="208">
        <v>-5</v>
      </c>
      <c r="L93" s="208">
        <v>-22.5</v>
      </c>
      <c r="M93" s="208">
        <v>0</v>
      </c>
      <c r="N93" s="208">
        <v>0</v>
      </c>
      <c r="O93" s="208">
        <v>-22.5</v>
      </c>
      <c r="P93" s="208">
        <v>0</v>
      </c>
      <c r="Q93" s="208">
        <v>0</v>
      </c>
      <c r="R93" s="209">
        <f t="shared" si="7"/>
        <v>-50</v>
      </c>
      <c r="S93" s="191"/>
    </row>
    <row r="94" spans="1:19" ht="17.25">
      <c r="A94" s="206" t="s">
        <v>162</v>
      </c>
      <c r="B94" s="207">
        <v>675846.73</v>
      </c>
      <c r="C94" s="208">
        <v>0</v>
      </c>
      <c r="D94" s="208">
        <v>75088.27</v>
      </c>
      <c r="E94" s="208">
        <v>0</v>
      </c>
      <c r="F94" s="208">
        <v>0</v>
      </c>
      <c r="G94" s="208">
        <v>0</v>
      </c>
      <c r="H94" s="208">
        <v>-770000</v>
      </c>
      <c r="I94" s="209">
        <f t="shared" si="6"/>
        <v>-19065</v>
      </c>
      <c r="J94" s="206" t="s">
        <v>163</v>
      </c>
      <c r="K94" s="208">
        <v>0</v>
      </c>
      <c r="L94" s="208">
        <v>0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209">
        <f t="shared" si="7"/>
        <v>0</v>
      </c>
      <c r="S94" s="191"/>
    </row>
    <row r="95" spans="1:19" ht="17.25">
      <c r="A95" s="206" t="s">
        <v>164</v>
      </c>
      <c r="B95" s="207">
        <v>0</v>
      </c>
      <c r="C95" s="208">
        <v>0</v>
      </c>
      <c r="D95" s="208">
        <v>-833.06</v>
      </c>
      <c r="E95" s="208">
        <v>0</v>
      </c>
      <c r="F95" s="208">
        <v>0</v>
      </c>
      <c r="G95" s="208">
        <v>0</v>
      </c>
      <c r="H95" s="208">
        <v>0</v>
      </c>
      <c r="I95" s="209">
        <f t="shared" si="6"/>
        <v>-833.06</v>
      </c>
      <c r="J95" s="206" t="s">
        <v>165</v>
      </c>
      <c r="K95" s="208">
        <v>0</v>
      </c>
      <c r="L95" s="208">
        <v>27905</v>
      </c>
      <c r="M95" s="208">
        <v>0</v>
      </c>
      <c r="N95" s="208">
        <v>0</v>
      </c>
      <c r="O95" s="208">
        <v>0</v>
      </c>
      <c r="P95" s="208">
        <v>0</v>
      </c>
      <c r="Q95" s="208">
        <v>0</v>
      </c>
      <c r="R95" s="209">
        <f t="shared" si="7"/>
        <v>27905</v>
      </c>
      <c r="S95" s="191"/>
    </row>
    <row r="96" spans="1:19" ht="17.25">
      <c r="A96" s="206" t="s">
        <v>166</v>
      </c>
      <c r="B96" s="207">
        <v>0</v>
      </c>
      <c r="C96" s="208">
        <v>32547.18</v>
      </c>
      <c r="D96" s="208">
        <v>0</v>
      </c>
      <c r="E96" s="208">
        <v>0</v>
      </c>
      <c r="F96" s="208">
        <v>0</v>
      </c>
      <c r="G96" s="208">
        <v>0</v>
      </c>
      <c r="H96" s="208">
        <v>0</v>
      </c>
      <c r="I96" s="209">
        <f t="shared" si="6"/>
        <v>32547.18</v>
      </c>
      <c r="J96" s="206" t="s">
        <v>167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v>0</v>
      </c>
      <c r="R96" s="209">
        <f t="shared" si="7"/>
        <v>0</v>
      </c>
      <c r="S96" s="191"/>
    </row>
    <row r="97" spans="1:19" ht="17.25">
      <c r="A97" s="206" t="s">
        <v>168</v>
      </c>
      <c r="B97" s="207">
        <v>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208">
        <v>0</v>
      </c>
      <c r="I97" s="209">
        <f t="shared" si="6"/>
        <v>0</v>
      </c>
      <c r="J97" s="206" t="s">
        <v>169</v>
      </c>
      <c r="K97" s="208">
        <v>166092.95</v>
      </c>
      <c r="L97" s="208">
        <v>15746.68</v>
      </c>
      <c r="M97" s="208">
        <v>18653.04</v>
      </c>
      <c r="N97" s="208">
        <v>5.01</v>
      </c>
      <c r="O97" s="208">
        <v>0</v>
      </c>
      <c r="P97" s="208">
        <v>-7148</v>
      </c>
      <c r="Q97" s="208">
        <v>-145100</v>
      </c>
      <c r="R97" s="209">
        <f t="shared" si="7"/>
        <v>48249.68000000002</v>
      </c>
      <c r="S97" s="191"/>
    </row>
    <row r="98" spans="1:19" ht="17.25">
      <c r="A98" s="206" t="s">
        <v>170</v>
      </c>
      <c r="B98" s="207">
        <v>4606.11</v>
      </c>
      <c r="C98" s="208">
        <v>0</v>
      </c>
      <c r="D98" s="208">
        <v>12838</v>
      </c>
      <c r="E98" s="208">
        <v>0</v>
      </c>
      <c r="F98" s="208">
        <v>0</v>
      </c>
      <c r="G98" s="208">
        <v>0</v>
      </c>
      <c r="H98" s="208">
        <v>0</v>
      </c>
      <c r="I98" s="209">
        <f t="shared" si="6"/>
        <v>17444.11</v>
      </c>
      <c r="J98" s="206" t="s">
        <v>171</v>
      </c>
      <c r="K98" s="208">
        <v>509122.64</v>
      </c>
      <c r="L98" s="208">
        <v>324064.33</v>
      </c>
      <c r="M98" s="208">
        <v>2661.35</v>
      </c>
      <c r="N98" s="208">
        <v>-121.91</v>
      </c>
      <c r="O98" s="208">
        <v>73975.02</v>
      </c>
      <c r="P98" s="208">
        <v>-360084.83</v>
      </c>
      <c r="Q98" s="208">
        <v>33559.31</v>
      </c>
      <c r="R98" s="209">
        <f t="shared" si="7"/>
        <v>583175.9099999999</v>
      </c>
      <c r="S98" s="191"/>
    </row>
    <row r="99" spans="1:19" ht="17.25">
      <c r="A99" s="206" t="s">
        <v>172</v>
      </c>
      <c r="B99" s="207">
        <v>0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208">
        <v>0</v>
      </c>
      <c r="I99" s="209">
        <f t="shared" si="6"/>
        <v>0</v>
      </c>
      <c r="J99" s="206" t="s">
        <v>173</v>
      </c>
      <c r="K99" s="208">
        <v>0</v>
      </c>
      <c r="L99" s="208">
        <v>0</v>
      </c>
      <c r="M99" s="208">
        <v>0</v>
      </c>
      <c r="N99" s="208">
        <v>0</v>
      </c>
      <c r="O99" s="208">
        <v>0</v>
      </c>
      <c r="P99" s="208">
        <v>0</v>
      </c>
      <c r="Q99" s="208">
        <v>0</v>
      </c>
      <c r="R99" s="209">
        <f t="shared" si="7"/>
        <v>0</v>
      </c>
      <c r="S99" s="191"/>
    </row>
    <row r="100" spans="1:19" ht="17.25">
      <c r="A100" s="206" t="s">
        <v>174</v>
      </c>
      <c r="B100" s="207">
        <v>1906.45</v>
      </c>
      <c r="C100" s="208">
        <v>0</v>
      </c>
      <c r="D100" s="208">
        <v>5070.75</v>
      </c>
      <c r="E100" s="208">
        <v>1912.18</v>
      </c>
      <c r="F100" s="208">
        <v>0</v>
      </c>
      <c r="G100" s="208">
        <v>0</v>
      </c>
      <c r="H100" s="208">
        <v>-3164.3</v>
      </c>
      <c r="I100" s="209">
        <f t="shared" si="6"/>
        <v>5725.079999999999</v>
      </c>
      <c r="J100" s="206" t="s">
        <v>175</v>
      </c>
      <c r="K100" s="208">
        <v>0</v>
      </c>
      <c r="L100" s="208">
        <v>0</v>
      </c>
      <c r="M100" s="208">
        <v>0</v>
      </c>
      <c r="N100" s="208">
        <v>0</v>
      </c>
      <c r="O100" s="208">
        <v>0</v>
      </c>
      <c r="P100" s="208">
        <v>0</v>
      </c>
      <c r="Q100" s="208">
        <v>0</v>
      </c>
      <c r="R100" s="209">
        <f t="shared" si="7"/>
        <v>0</v>
      </c>
      <c r="S100" s="191"/>
    </row>
    <row r="101" spans="1:19" ht="17.25">
      <c r="A101" s="206" t="s">
        <v>176</v>
      </c>
      <c r="B101" s="207">
        <v>2640593.05</v>
      </c>
      <c r="C101" s="208">
        <v>64999.4</v>
      </c>
      <c r="D101" s="208">
        <v>926324.35</v>
      </c>
      <c r="E101" s="208">
        <v>5.01</v>
      </c>
      <c r="F101" s="208">
        <v>23406.61</v>
      </c>
      <c r="G101" s="208">
        <v>-10376</v>
      </c>
      <c r="H101" s="208">
        <v>0</v>
      </c>
      <c r="I101" s="209">
        <f aca="true" t="shared" si="8" ref="I101:I117">SUM(B101:H101)</f>
        <v>3644952.4199999995</v>
      </c>
      <c r="J101" s="206" t="s">
        <v>177</v>
      </c>
      <c r="K101" s="208">
        <v>2256.92</v>
      </c>
      <c r="L101" s="208">
        <v>13029</v>
      </c>
      <c r="M101" s="208">
        <v>15062.06</v>
      </c>
      <c r="N101" s="208">
        <v>10.02</v>
      </c>
      <c r="O101" s="208">
        <v>15</v>
      </c>
      <c r="P101" s="208">
        <v>0</v>
      </c>
      <c r="Q101" s="208">
        <v>-10000</v>
      </c>
      <c r="R101" s="209">
        <f t="shared" si="7"/>
        <v>20373</v>
      </c>
      <c r="S101" s="191"/>
    </row>
    <row r="102" spans="1:19" ht="17.25">
      <c r="A102" s="206" t="s">
        <v>178</v>
      </c>
      <c r="B102" s="207">
        <v>0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208">
        <v>0</v>
      </c>
      <c r="I102" s="209">
        <f t="shared" si="8"/>
        <v>0</v>
      </c>
      <c r="J102" s="206" t="s">
        <v>179</v>
      </c>
      <c r="K102" s="208">
        <v>13276.61</v>
      </c>
      <c r="L102" s="208">
        <v>776</v>
      </c>
      <c r="M102" s="208">
        <v>9777.38</v>
      </c>
      <c r="N102" s="208">
        <v>5.01</v>
      </c>
      <c r="O102" s="208">
        <v>0</v>
      </c>
      <c r="P102" s="208">
        <v>0</v>
      </c>
      <c r="Q102" s="208">
        <v>-22000</v>
      </c>
      <c r="R102" s="209">
        <f t="shared" si="7"/>
        <v>1834.9999999999964</v>
      </c>
      <c r="S102" s="191"/>
    </row>
    <row r="103" spans="1:19" ht="17.25">
      <c r="A103" s="206" t="s">
        <v>180</v>
      </c>
      <c r="B103" s="207">
        <v>0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208">
        <v>0</v>
      </c>
      <c r="I103" s="209">
        <f t="shared" si="8"/>
        <v>0</v>
      </c>
      <c r="J103" s="206" t="s">
        <v>181</v>
      </c>
      <c r="K103" s="208">
        <v>0</v>
      </c>
      <c r="L103" s="208">
        <v>111</v>
      </c>
      <c r="M103" s="208">
        <v>0</v>
      </c>
      <c r="N103" s="208">
        <v>0</v>
      </c>
      <c r="O103" s="208">
        <v>3870.51</v>
      </c>
      <c r="P103" s="208">
        <v>0</v>
      </c>
      <c r="Q103" s="208">
        <v>0</v>
      </c>
      <c r="R103" s="209">
        <f t="shared" si="7"/>
        <v>3981.51</v>
      </c>
      <c r="S103" s="191"/>
    </row>
    <row r="104" spans="1:19" ht="17.25">
      <c r="A104" s="206" t="s">
        <v>182</v>
      </c>
      <c r="B104" s="207">
        <v>0</v>
      </c>
      <c r="C104" s="208">
        <v>0</v>
      </c>
      <c r="D104" s="208">
        <v>0</v>
      </c>
      <c r="E104" s="208">
        <v>0</v>
      </c>
      <c r="F104" s="208">
        <v>0</v>
      </c>
      <c r="G104" s="208">
        <v>0</v>
      </c>
      <c r="H104" s="208">
        <v>0</v>
      </c>
      <c r="I104" s="209">
        <f t="shared" si="8"/>
        <v>0</v>
      </c>
      <c r="J104" s="206" t="s">
        <v>183</v>
      </c>
      <c r="K104" s="208">
        <v>0</v>
      </c>
      <c r="L104" s="208">
        <v>0</v>
      </c>
      <c r="M104" s="208">
        <v>0</v>
      </c>
      <c r="N104" s="208">
        <v>0</v>
      </c>
      <c r="O104" s="208">
        <v>0</v>
      </c>
      <c r="P104" s="208">
        <v>0</v>
      </c>
      <c r="Q104" s="208">
        <v>0</v>
      </c>
      <c r="R104" s="209">
        <f t="shared" si="7"/>
        <v>0</v>
      </c>
      <c r="S104" s="191"/>
    </row>
    <row r="105" spans="1:19" ht="17.25">
      <c r="A105" s="206" t="s">
        <v>184</v>
      </c>
      <c r="B105" s="207">
        <v>17163.21</v>
      </c>
      <c r="C105" s="208">
        <v>0</v>
      </c>
      <c r="D105" s="208">
        <v>19879.7</v>
      </c>
      <c r="E105" s="208">
        <v>5.01</v>
      </c>
      <c r="F105" s="208">
        <v>0</v>
      </c>
      <c r="G105" s="208">
        <v>0</v>
      </c>
      <c r="H105" s="208">
        <v>-43569.75</v>
      </c>
      <c r="I105" s="209">
        <f t="shared" si="8"/>
        <v>-6521.8299999999945</v>
      </c>
      <c r="J105" s="206" t="s">
        <v>185</v>
      </c>
      <c r="K105" s="208">
        <v>0</v>
      </c>
      <c r="L105" s="208">
        <v>0</v>
      </c>
      <c r="M105" s="208">
        <v>0</v>
      </c>
      <c r="N105" s="208">
        <v>0</v>
      </c>
      <c r="O105" s="208">
        <v>0</v>
      </c>
      <c r="P105" s="208">
        <v>0</v>
      </c>
      <c r="Q105" s="208">
        <v>0</v>
      </c>
      <c r="R105" s="209">
        <f t="shared" si="7"/>
        <v>0</v>
      </c>
      <c r="S105" s="191"/>
    </row>
    <row r="106" spans="1:19" ht="17.25">
      <c r="A106" s="206" t="s">
        <v>186</v>
      </c>
      <c r="B106" s="207">
        <v>-11.16</v>
      </c>
      <c r="C106" s="208">
        <v>0</v>
      </c>
      <c r="D106" s="208">
        <v>-3.84</v>
      </c>
      <c r="E106" s="208">
        <v>0</v>
      </c>
      <c r="F106" s="208">
        <v>0</v>
      </c>
      <c r="G106" s="208">
        <v>0</v>
      </c>
      <c r="H106" s="208">
        <v>0</v>
      </c>
      <c r="I106" s="209">
        <f t="shared" si="8"/>
        <v>-15</v>
      </c>
      <c r="J106" s="206" t="s">
        <v>187</v>
      </c>
      <c r="K106" s="208">
        <v>0</v>
      </c>
      <c r="L106" s="208">
        <v>0</v>
      </c>
      <c r="M106" s="208">
        <v>0</v>
      </c>
      <c r="N106" s="208">
        <v>0</v>
      </c>
      <c r="O106" s="208">
        <v>0</v>
      </c>
      <c r="P106" s="208">
        <v>0</v>
      </c>
      <c r="Q106" s="208">
        <v>0</v>
      </c>
      <c r="R106" s="209">
        <f t="shared" si="7"/>
        <v>0</v>
      </c>
      <c r="S106" s="191"/>
    </row>
    <row r="107" spans="1:19" ht="17.25">
      <c r="A107" s="206" t="s">
        <v>188</v>
      </c>
      <c r="B107" s="207">
        <v>0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208">
        <v>0</v>
      </c>
      <c r="I107" s="209">
        <f t="shared" si="8"/>
        <v>0</v>
      </c>
      <c r="J107" s="206" t="s">
        <v>189</v>
      </c>
      <c r="K107" s="208">
        <v>0</v>
      </c>
      <c r="L107" s="208">
        <v>0</v>
      </c>
      <c r="M107" s="208">
        <v>0</v>
      </c>
      <c r="N107" s="208">
        <v>0</v>
      </c>
      <c r="O107" s="208">
        <v>0</v>
      </c>
      <c r="P107" s="208">
        <v>0</v>
      </c>
      <c r="Q107" s="208">
        <v>0</v>
      </c>
      <c r="R107" s="209">
        <f t="shared" si="7"/>
        <v>0</v>
      </c>
      <c r="S107" s="191"/>
    </row>
    <row r="108" spans="1:19" ht="17.25">
      <c r="A108" s="206" t="s">
        <v>190</v>
      </c>
      <c r="B108" s="207">
        <v>67588.33</v>
      </c>
      <c r="C108" s="208">
        <v>7.5</v>
      </c>
      <c r="D108" s="208">
        <v>43138.15</v>
      </c>
      <c r="E108" s="208">
        <v>43267.7</v>
      </c>
      <c r="F108" s="208">
        <v>7.5</v>
      </c>
      <c r="G108" s="208">
        <v>0</v>
      </c>
      <c r="H108" s="208">
        <v>-165000</v>
      </c>
      <c r="I108" s="209">
        <f t="shared" si="8"/>
        <v>-10990.820000000007</v>
      </c>
      <c r="J108" s="206" t="s">
        <v>191</v>
      </c>
      <c r="K108" s="208">
        <v>0</v>
      </c>
      <c r="L108" s="208">
        <v>0</v>
      </c>
      <c r="M108" s="208">
        <v>0</v>
      </c>
      <c r="N108" s="208">
        <v>0</v>
      </c>
      <c r="O108" s="208">
        <v>0</v>
      </c>
      <c r="P108" s="208">
        <v>0</v>
      </c>
      <c r="Q108" s="208">
        <v>30300</v>
      </c>
      <c r="R108" s="209">
        <f t="shared" si="7"/>
        <v>30300</v>
      </c>
      <c r="S108" s="191"/>
    </row>
    <row r="109" spans="1:19" ht="17.25">
      <c r="A109" s="206" t="s">
        <v>192</v>
      </c>
      <c r="B109" s="207">
        <v>29027.53</v>
      </c>
      <c r="C109" s="208">
        <v>0</v>
      </c>
      <c r="D109" s="208">
        <v>20156.47</v>
      </c>
      <c r="E109" s="208">
        <v>0</v>
      </c>
      <c r="F109" s="208">
        <v>0</v>
      </c>
      <c r="G109" s="208">
        <v>0</v>
      </c>
      <c r="H109" s="208">
        <v>0</v>
      </c>
      <c r="I109" s="209">
        <f t="shared" si="8"/>
        <v>49184</v>
      </c>
      <c r="J109" s="206" t="s">
        <v>193</v>
      </c>
      <c r="K109" s="208">
        <v>14074.03</v>
      </c>
      <c r="L109" s="208">
        <v>33549</v>
      </c>
      <c r="M109" s="208">
        <v>23956.97</v>
      </c>
      <c r="N109" s="208">
        <v>0</v>
      </c>
      <c r="O109" s="208">
        <v>156.69</v>
      </c>
      <c r="P109" s="208">
        <v>-24047.85</v>
      </c>
      <c r="Q109" s="208">
        <v>0</v>
      </c>
      <c r="R109" s="209">
        <f t="shared" si="7"/>
        <v>47688.840000000004</v>
      </c>
      <c r="S109" s="191"/>
    </row>
    <row r="110" spans="1:19" ht="17.25">
      <c r="A110" s="206" t="s">
        <v>194</v>
      </c>
      <c r="B110" s="207">
        <v>0</v>
      </c>
      <c r="C110" s="208">
        <v>0</v>
      </c>
      <c r="D110" s="208">
        <v>0</v>
      </c>
      <c r="E110" s="208">
        <v>0</v>
      </c>
      <c r="F110" s="208">
        <v>0</v>
      </c>
      <c r="G110" s="208">
        <v>0</v>
      </c>
      <c r="H110" s="208">
        <v>0</v>
      </c>
      <c r="I110" s="209">
        <f t="shared" si="8"/>
        <v>0</v>
      </c>
      <c r="J110" s="206" t="s">
        <v>195</v>
      </c>
      <c r="K110" s="208">
        <v>0</v>
      </c>
      <c r="L110" s="208">
        <v>0</v>
      </c>
      <c r="M110" s="208">
        <v>0</v>
      </c>
      <c r="N110" s="208">
        <v>0</v>
      </c>
      <c r="O110" s="208">
        <v>0</v>
      </c>
      <c r="P110" s="208">
        <v>0</v>
      </c>
      <c r="Q110" s="208">
        <v>0</v>
      </c>
      <c r="R110" s="209">
        <f t="shared" si="7"/>
        <v>0</v>
      </c>
      <c r="S110" s="191"/>
    </row>
    <row r="111" spans="1:19" ht="17.25">
      <c r="A111" s="206" t="s">
        <v>196</v>
      </c>
      <c r="B111" s="207">
        <v>3468.83</v>
      </c>
      <c r="C111" s="208">
        <v>0</v>
      </c>
      <c r="D111" s="208">
        <v>0</v>
      </c>
      <c r="E111" s="208">
        <v>0</v>
      </c>
      <c r="F111" s="208">
        <v>0</v>
      </c>
      <c r="G111" s="208">
        <v>0</v>
      </c>
      <c r="H111" s="208">
        <v>0</v>
      </c>
      <c r="I111" s="209">
        <f t="shared" si="8"/>
        <v>3468.83</v>
      </c>
      <c r="J111" s="206" t="s">
        <v>197</v>
      </c>
      <c r="K111" s="208">
        <v>0</v>
      </c>
      <c r="L111" s="208">
        <v>0</v>
      </c>
      <c r="M111" s="208">
        <v>0</v>
      </c>
      <c r="N111" s="208">
        <v>0</v>
      </c>
      <c r="O111" s="208">
        <v>0</v>
      </c>
      <c r="P111" s="208">
        <v>0</v>
      </c>
      <c r="Q111" s="208">
        <v>0</v>
      </c>
      <c r="R111" s="209">
        <f t="shared" si="7"/>
        <v>0</v>
      </c>
      <c r="S111" s="191"/>
    </row>
    <row r="112" spans="1:19" ht="17.25">
      <c r="A112" s="206" t="s">
        <v>198</v>
      </c>
      <c r="B112" s="207">
        <v>0</v>
      </c>
      <c r="C112" s="208">
        <v>129.67</v>
      </c>
      <c r="D112" s="208">
        <v>0</v>
      </c>
      <c r="E112" s="208">
        <v>0</v>
      </c>
      <c r="F112" s="208">
        <v>0</v>
      </c>
      <c r="G112" s="208">
        <v>0</v>
      </c>
      <c r="H112" s="208">
        <v>0</v>
      </c>
      <c r="I112" s="209">
        <f t="shared" si="8"/>
        <v>129.67</v>
      </c>
      <c r="J112" s="206" t="s">
        <v>199</v>
      </c>
      <c r="K112" s="208">
        <v>0</v>
      </c>
      <c r="L112" s="208">
        <v>0</v>
      </c>
      <c r="M112" s="208">
        <v>0</v>
      </c>
      <c r="N112" s="208">
        <v>0</v>
      </c>
      <c r="O112" s="208">
        <v>0</v>
      </c>
      <c r="P112" s="208">
        <v>0</v>
      </c>
      <c r="Q112" s="208">
        <v>0</v>
      </c>
      <c r="R112" s="209">
        <f t="shared" si="7"/>
        <v>0</v>
      </c>
      <c r="S112" s="191"/>
    </row>
    <row r="113" spans="1:19" ht="17.25">
      <c r="A113" s="206" t="s">
        <v>200</v>
      </c>
      <c r="B113" s="207">
        <v>0</v>
      </c>
      <c r="C113" s="208">
        <v>0</v>
      </c>
      <c r="D113" s="208">
        <v>-3277</v>
      </c>
      <c r="E113" s="208">
        <v>0</v>
      </c>
      <c r="F113" s="208">
        <v>0</v>
      </c>
      <c r="G113" s="208">
        <v>0</v>
      </c>
      <c r="H113" s="208">
        <v>0</v>
      </c>
      <c r="I113" s="209">
        <f t="shared" si="8"/>
        <v>-3277</v>
      </c>
      <c r="J113" s="206" t="s">
        <v>201</v>
      </c>
      <c r="K113" s="208">
        <v>70558.06</v>
      </c>
      <c r="L113" s="208">
        <v>28715</v>
      </c>
      <c r="M113" s="208">
        <v>32447.18</v>
      </c>
      <c r="N113" s="208">
        <v>0</v>
      </c>
      <c r="O113" s="208">
        <v>77.66</v>
      </c>
      <c r="P113" s="208">
        <v>0</v>
      </c>
      <c r="Q113" s="208">
        <v>-37800</v>
      </c>
      <c r="R113" s="209">
        <f t="shared" si="7"/>
        <v>93997.9</v>
      </c>
      <c r="S113" s="191"/>
    </row>
    <row r="114" spans="1:19" ht="17.25">
      <c r="A114" s="206" t="s">
        <v>202</v>
      </c>
      <c r="B114" s="207">
        <v>1335.31</v>
      </c>
      <c r="C114" s="208">
        <v>0</v>
      </c>
      <c r="D114" s="208">
        <v>7647.69</v>
      </c>
      <c r="E114" s="208">
        <v>0</v>
      </c>
      <c r="F114" s="208">
        <v>0</v>
      </c>
      <c r="G114" s="208">
        <v>0</v>
      </c>
      <c r="H114" s="208">
        <v>0</v>
      </c>
      <c r="I114" s="209">
        <f t="shared" si="8"/>
        <v>8983</v>
      </c>
      <c r="J114" s="206" t="s">
        <v>203</v>
      </c>
      <c r="K114" s="208">
        <v>639634.94</v>
      </c>
      <c r="L114" s="208">
        <v>7.5</v>
      </c>
      <c r="M114" s="208">
        <v>54754.27</v>
      </c>
      <c r="N114" s="208">
        <v>0</v>
      </c>
      <c r="O114" s="208">
        <v>2252.55</v>
      </c>
      <c r="P114" s="208">
        <v>0</v>
      </c>
      <c r="Q114" s="208">
        <v>-652004</v>
      </c>
      <c r="R114" s="209">
        <f t="shared" si="7"/>
        <v>44645.26000000001</v>
      </c>
      <c r="S114" s="191"/>
    </row>
    <row r="115" spans="1:19" ht="17.25">
      <c r="A115" s="206" t="s">
        <v>204</v>
      </c>
      <c r="B115" s="207">
        <v>3219536.65</v>
      </c>
      <c r="C115" s="208">
        <v>22780.27</v>
      </c>
      <c r="D115" s="208">
        <v>1101878.69</v>
      </c>
      <c r="E115" s="208">
        <v>43924.95</v>
      </c>
      <c r="F115" s="208">
        <v>3234</v>
      </c>
      <c r="G115" s="208">
        <v>-6596.5</v>
      </c>
      <c r="H115" s="208">
        <v>-4153000</v>
      </c>
      <c r="I115" s="209">
        <f t="shared" si="8"/>
        <v>231758.0599999996</v>
      </c>
      <c r="J115" s="206" t="s">
        <v>205</v>
      </c>
      <c r="K115" s="208">
        <v>330998.83</v>
      </c>
      <c r="L115" s="208">
        <v>134668.47</v>
      </c>
      <c r="M115" s="208">
        <v>122404.8</v>
      </c>
      <c r="N115" s="208">
        <v>6223.01</v>
      </c>
      <c r="O115" s="208">
        <v>15</v>
      </c>
      <c r="P115" s="208">
        <v>-68822</v>
      </c>
      <c r="Q115" s="208">
        <v>15000</v>
      </c>
      <c r="R115" s="209">
        <f t="shared" si="7"/>
        <v>540488.1100000001</v>
      </c>
      <c r="S115" s="191"/>
    </row>
    <row r="116" spans="1:19" ht="17.25">
      <c r="A116" s="206" t="s">
        <v>206</v>
      </c>
      <c r="B116" s="207">
        <v>9983.79</v>
      </c>
      <c r="C116" s="208">
        <v>0</v>
      </c>
      <c r="D116" s="208">
        <v>10884.21</v>
      </c>
      <c r="E116" s="208">
        <v>0</v>
      </c>
      <c r="F116" s="208">
        <v>0</v>
      </c>
      <c r="G116" s="208">
        <v>0</v>
      </c>
      <c r="H116" s="208">
        <v>-24500</v>
      </c>
      <c r="I116" s="209">
        <f t="shared" si="8"/>
        <v>-3632</v>
      </c>
      <c r="J116" s="206"/>
      <c r="K116" s="210"/>
      <c r="L116" s="209"/>
      <c r="M116" s="209"/>
      <c r="N116" s="209"/>
      <c r="O116" s="209"/>
      <c r="P116" s="209"/>
      <c r="Q116" s="209"/>
      <c r="R116" s="211" t="s">
        <v>106</v>
      </c>
      <c r="S116" s="191"/>
    </row>
    <row r="117" spans="1:19" ht="17.25">
      <c r="A117" s="206" t="s">
        <v>207</v>
      </c>
      <c r="B117" s="207">
        <v>8948.97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208">
        <v>0</v>
      </c>
      <c r="I117" s="209">
        <f t="shared" si="8"/>
        <v>8948.97</v>
      </c>
      <c r="J117" s="212" t="s">
        <v>208</v>
      </c>
      <c r="K117" s="209">
        <f aca="true" t="shared" si="9" ref="K117:R117">SUM(B69:B117)+SUM(K69:K115)</f>
        <v>10781215.68</v>
      </c>
      <c r="L117" s="209">
        <f t="shared" si="9"/>
        <v>933941.0700000001</v>
      </c>
      <c r="M117" s="209">
        <f t="shared" si="9"/>
        <v>2685061.5799999996</v>
      </c>
      <c r="N117" s="209">
        <f t="shared" si="9"/>
        <v>112277.36999999998</v>
      </c>
      <c r="O117" s="209">
        <f t="shared" si="9"/>
        <v>203737.45</v>
      </c>
      <c r="P117" s="209">
        <f t="shared" si="9"/>
        <v>-756449.37</v>
      </c>
      <c r="Q117" s="209">
        <f t="shared" si="9"/>
        <v>-5569876.07</v>
      </c>
      <c r="R117" s="209">
        <f t="shared" si="9"/>
        <v>8389907.709999999</v>
      </c>
      <c r="S117" s="191"/>
    </row>
    <row r="118" spans="1:18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4">
        <f>SUM(K117:Q117)</f>
        <v>8389907.709999999</v>
      </c>
    </row>
    <row r="125" spans="2:6" ht="12.75">
      <c r="B125" s="215"/>
      <c r="C125" s="215"/>
      <c r="F125" s="215"/>
    </row>
    <row r="126" spans="2:6" ht="12.75">
      <c r="B126" s="215"/>
      <c r="C126" s="215"/>
      <c r="F126" s="215"/>
    </row>
    <row r="127" spans="2:6" ht="12.75">
      <c r="B127" s="215"/>
      <c r="C127" s="215"/>
      <c r="F127" s="215"/>
    </row>
    <row r="128" spans="2:6" ht="12.75">
      <c r="B128" s="215"/>
      <c r="C128" s="215"/>
      <c r="E128" s="215"/>
      <c r="F128" s="215"/>
    </row>
    <row r="129" spans="2:6" ht="12.75">
      <c r="B129" s="215"/>
      <c r="C129" s="215"/>
      <c r="E129" s="215"/>
      <c r="F129" s="215"/>
    </row>
    <row r="130" spans="2:6" ht="12.75">
      <c r="B130" s="215"/>
      <c r="C130" s="215"/>
      <c r="E130" s="215"/>
      <c r="F130" s="215"/>
    </row>
    <row r="131" spans="2:6" ht="12.75">
      <c r="B131" s="215"/>
      <c r="C131" s="215"/>
      <c r="E131" s="215"/>
      <c r="F131" s="215"/>
    </row>
    <row r="132" spans="2:6" ht="12.75">
      <c r="B132" s="215"/>
      <c r="C132" s="215"/>
      <c r="E132" s="215"/>
      <c r="F132" s="215"/>
    </row>
    <row r="133" spans="2:6" ht="12.75">
      <c r="B133" s="215"/>
      <c r="C133" s="215"/>
      <c r="E133" s="215"/>
      <c r="F133" s="215"/>
    </row>
    <row r="134" spans="2:6" ht="12.75">
      <c r="B134" s="215"/>
      <c r="C134" s="215"/>
      <c r="E134" s="215"/>
      <c r="F134" s="215"/>
    </row>
    <row r="135" spans="2:6" ht="12.75">
      <c r="B135" s="215"/>
      <c r="C135" s="215"/>
      <c r="E135" s="215"/>
      <c r="F135" s="215"/>
    </row>
    <row r="136" spans="2:6" ht="12.75">
      <c r="B136" s="215"/>
      <c r="C136" s="215"/>
      <c r="E136" s="215"/>
      <c r="F136" s="215"/>
    </row>
    <row r="137" spans="2:6" ht="12.75">
      <c r="B137" s="215"/>
      <c r="C137" s="215"/>
      <c r="E137" s="215"/>
      <c r="F137" s="215"/>
    </row>
    <row r="138" spans="2:6" ht="12.75">
      <c r="B138" s="215"/>
      <c r="C138" s="215"/>
      <c r="E138" s="215"/>
      <c r="F138" s="215"/>
    </row>
    <row r="139" spans="2:6" ht="12.75">
      <c r="B139" s="215"/>
      <c r="C139" s="215"/>
      <c r="E139" s="215"/>
      <c r="F139" s="215"/>
    </row>
    <row r="140" spans="2:6" ht="12.75">
      <c r="B140" s="215"/>
      <c r="C140" s="215"/>
      <c r="E140" s="215"/>
      <c r="F140" s="215"/>
    </row>
    <row r="141" spans="2:6" ht="12.75">
      <c r="B141" s="215"/>
      <c r="C141" s="215"/>
      <c r="E141" s="215"/>
      <c r="F141" s="215"/>
    </row>
    <row r="142" spans="2:6" ht="12.75">
      <c r="B142" s="215"/>
      <c r="C142" s="215"/>
      <c r="E142" s="215"/>
      <c r="F142" s="215"/>
    </row>
    <row r="143" spans="2:6" ht="12.75">
      <c r="B143" s="215"/>
      <c r="C143" s="215"/>
      <c r="E143" s="215"/>
      <c r="F143" s="215"/>
    </row>
    <row r="144" spans="2:6" ht="12.75">
      <c r="B144" s="215"/>
      <c r="C144" s="215"/>
      <c r="E144" s="215"/>
      <c r="F144" s="215"/>
    </row>
    <row r="145" spans="2:6" ht="12.75">
      <c r="B145" s="215"/>
      <c r="C145" s="215"/>
      <c r="E145" s="215"/>
      <c r="F145" s="215"/>
    </row>
    <row r="146" spans="2:6" ht="12.75">
      <c r="B146" s="215"/>
      <c r="C146" s="215"/>
      <c r="E146" s="215"/>
      <c r="F146" s="215"/>
    </row>
    <row r="147" spans="2:6" ht="12.75">
      <c r="B147" s="215"/>
      <c r="C147" s="215"/>
      <c r="E147" s="215"/>
      <c r="F147" s="215"/>
    </row>
    <row r="148" spans="2:6" ht="12.75">
      <c r="B148" s="215"/>
      <c r="C148" s="215"/>
      <c r="E148" s="215"/>
      <c r="F148" s="215"/>
    </row>
    <row r="149" spans="2:6" ht="12.75">
      <c r="B149" s="215"/>
      <c r="C149" s="215"/>
      <c r="E149" s="215"/>
      <c r="F149" s="215"/>
    </row>
    <row r="150" spans="2:6" ht="12.75">
      <c r="B150" s="215"/>
      <c r="C150" s="215"/>
      <c r="E150" s="215"/>
      <c r="F150" s="215"/>
    </row>
    <row r="151" spans="2:6" ht="12.75">
      <c r="B151" s="215"/>
      <c r="C151" s="215"/>
      <c r="E151" s="215"/>
      <c r="F151" s="215"/>
    </row>
    <row r="152" spans="2:6" ht="12.75">
      <c r="B152" s="215"/>
      <c r="C152" s="215"/>
      <c r="E152" s="215"/>
      <c r="F152" s="215"/>
    </row>
    <row r="153" spans="2:6" ht="12.75">
      <c r="B153" s="215"/>
      <c r="C153" s="215"/>
      <c r="E153" s="215"/>
      <c r="F153" s="215"/>
    </row>
    <row r="154" spans="2:6" ht="12.75">
      <c r="B154" s="215"/>
      <c r="C154" s="215"/>
      <c r="E154" s="215"/>
      <c r="F154" s="215"/>
    </row>
    <row r="155" spans="2:6" ht="12.75">
      <c r="B155" s="215"/>
      <c r="C155" s="215"/>
      <c r="E155" s="215"/>
      <c r="F155" s="215"/>
    </row>
    <row r="156" spans="2:6" ht="12.75">
      <c r="B156" s="215"/>
      <c r="C156" s="215"/>
      <c r="E156" s="215"/>
      <c r="F156" s="215"/>
    </row>
    <row r="157" spans="2:6" ht="12.75">
      <c r="B157" s="215"/>
      <c r="C157" s="215"/>
      <c r="E157" s="215"/>
      <c r="F157" s="215"/>
    </row>
    <row r="158" spans="2:6" ht="12.75">
      <c r="B158" s="215"/>
      <c r="C158" s="215"/>
      <c r="E158" s="215"/>
      <c r="F158" s="215"/>
    </row>
    <row r="159" spans="2:6" ht="12.75">
      <c r="B159" s="215"/>
      <c r="C159" s="215"/>
      <c r="E159" s="215"/>
      <c r="F159" s="215"/>
    </row>
    <row r="160" spans="2:6" ht="12.75">
      <c r="B160" s="215"/>
      <c r="C160" s="215"/>
      <c r="E160" s="215"/>
      <c r="F160" s="215"/>
    </row>
    <row r="161" spans="2:6" ht="12.75">
      <c r="B161" s="215"/>
      <c r="C161" s="215"/>
      <c r="E161" s="215"/>
      <c r="F161" s="215"/>
    </row>
    <row r="162" spans="2:6" ht="12.75">
      <c r="B162" s="215"/>
      <c r="C162" s="215"/>
      <c r="E162" s="215"/>
      <c r="F162" s="215"/>
    </row>
    <row r="163" spans="2:6" ht="12.75">
      <c r="B163" s="215"/>
      <c r="C163" s="215"/>
      <c r="E163" s="215"/>
      <c r="F163" s="215"/>
    </row>
    <row r="164" spans="2:6" ht="12.75">
      <c r="B164" s="215"/>
      <c r="C164" s="215"/>
      <c r="E164" s="215"/>
      <c r="F164" s="215"/>
    </row>
    <row r="165" spans="2:6" ht="12.75">
      <c r="B165" s="215"/>
      <c r="C165" s="215"/>
      <c r="E165" s="215"/>
      <c r="F165" s="215"/>
    </row>
    <row r="166" spans="2:6" ht="12.75">
      <c r="B166" s="215"/>
      <c r="C166" s="215"/>
      <c r="E166" s="215"/>
      <c r="F166" s="215"/>
    </row>
    <row r="167" spans="2:6" ht="12.75">
      <c r="B167" s="215"/>
      <c r="C167" s="215"/>
      <c r="E167" s="215"/>
      <c r="F167" s="215"/>
    </row>
    <row r="168" spans="2:6" ht="12.75">
      <c r="B168" s="215"/>
      <c r="C168" s="215"/>
      <c r="E168" s="215"/>
      <c r="F168" s="215"/>
    </row>
    <row r="169" spans="2:6" ht="12.75">
      <c r="B169" s="215"/>
      <c r="C169" s="215"/>
      <c r="E169" s="215"/>
      <c r="F169" s="215"/>
    </row>
    <row r="170" spans="2:6" ht="12.75">
      <c r="B170" s="215"/>
      <c r="C170" s="215"/>
      <c r="E170" s="215"/>
      <c r="F170" s="215"/>
    </row>
    <row r="171" spans="2:6" ht="12.75">
      <c r="B171" s="215"/>
      <c r="C171" s="215"/>
      <c r="E171" s="215"/>
      <c r="F171" s="215"/>
    </row>
    <row r="172" spans="2:3" ht="12.75">
      <c r="B172" s="215"/>
      <c r="C172" s="215"/>
    </row>
    <row r="173" spans="2:6" ht="12.75">
      <c r="B173" s="215"/>
      <c r="C173" s="215"/>
      <c r="E173" s="215"/>
      <c r="F173" s="215"/>
    </row>
    <row r="176" ht="12.75">
      <c r="F176" s="215"/>
    </row>
    <row r="180" ht="12.75">
      <c r="A180" s="201" t="s">
        <v>229</v>
      </c>
    </row>
    <row r="181" ht="12.75">
      <c r="A181" s="201" t="s">
        <v>210</v>
      </c>
    </row>
    <row r="182" ht="12.75">
      <c r="A182" s="201" t="s">
        <v>211</v>
      </c>
    </row>
    <row r="183" ht="12.75">
      <c r="A183" s="201" t="s">
        <v>212</v>
      </c>
    </row>
    <row r="184" ht="12.75">
      <c r="A184" s="201" t="s">
        <v>213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5.6640625" defaultRowHeight="18"/>
  <cols>
    <col min="1" max="1" width="18.3359375" style="155" customWidth="1"/>
    <col min="2" max="3" width="15.6640625" style="155" customWidth="1"/>
    <col min="4" max="4" width="19.88671875" style="155" bestFit="1" customWidth="1"/>
    <col min="5" max="16384" width="15.6640625" style="155" customWidth="1"/>
  </cols>
  <sheetData>
    <row r="1" spans="1:9" ht="17.25">
      <c r="A1" s="154"/>
      <c r="B1" s="154"/>
      <c r="C1" s="154" t="s">
        <v>0</v>
      </c>
      <c r="D1" s="154"/>
      <c r="E1" s="154"/>
      <c r="F1" s="154"/>
      <c r="G1" s="154"/>
      <c r="H1" s="154"/>
      <c r="I1" s="154"/>
    </row>
    <row r="2" spans="1:9" ht="17.25">
      <c r="A2" s="154"/>
      <c r="B2" s="154"/>
      <c r="C2" s="154" t="s">
        <v>102</v>
      </c>
      <c r="D2" s="154"/>
      <c r="E2" s="154"/>
      <c r="F2" s="154"/>
      <c r="G2" s="154"/>
      <c r="H2" s="154"/>
      <c r="I2" s="154"/>
    </row>
    <row r="3" spans="1:9" ht="17.25">
      <c r="A3" s="154" t="s">
        <v>222</v>
      </c>
      <c r="B3" s="154"/>
      <c r="C3" s="154" t="s">
        <v>105</v>
      </c>
      <c r="D3" s="154" t="s">
        <v>106</v>
      </c>
      <c r="E3" s="154"/>
      <c r="F3" s="156" t="s">
        <v>223</v>
      </c>
      <c r="G3" s="154"/>
      <c r="H3" s="154"/>
      <c r="I3" s="154"/>
    </row>
    <row r="4" spans="1:9" ht="17.25">
      <c r="A4" s="157" t="s">
        <v>108</v>
      </c>
      <c r="B4" s="158" t="s">
        <v>224</v>
      </c>
      <c r="C4" s="158" t="s">
        <v>110</v>
      </c>
      <c r="D4" s="157" t="s">
        <v>108</v>
      </c>
      <c r="E4" s="158" t="s">
        <v>224</v>
      </c>
      <c r="F4" s="158" t="s">
        <v>110</v>
      </c>
      <c r="G4" s="159"/>
      <c r="H4" s="160" t="s">
        <v>111</v>
      </c>
      <c r="I4" s="160" t="s">
        <v>111</v>
      </c>
    </row>
    <row r="5" spans="1:10" ht="17.25">
      <c r="A5" s="161" t="s">
        <v>112</v>
      </c>
      <c r="B5" s="162">
        <v>165491.1</v>
      </c>
      <c r="C5" s="163">
        <f aca="true" t="shared" si="0" ref="C5:C36">B5+H5</f>
        <v>348447.39</v>
      </c>
      <c r="D5" s="161" t="s">
        <v>113</v>
      </c>
      <c r="E5" s="162">
        <v>40771.43</v>
      </c>
      <c r="F5" s="163">
        <f aca="true" t="shared" si="1" ref="F5:F51">E5+I5</f>
        <v>105188.79000000001</v>
      </c>
      <c r="G5" s="159"/>
      <c r="H5" s="163">
        <v>182956.29</v>
      </c>
      <c r="I5" s="163">
        <v>64417.36</v>
      </c>
      <c r="J5" s="164"/>
    </row>
    <row r="6" spans="1:10" ht="17.25">
      <c r="A6" s="165" t="s">
        <v>114</v>
      </c>
      <c r="B6" s="162">
        <v>73818.25</v>
      </c>
      <c r="C6" s="163">
        <f t="shared" si="0"/>
        <v>153076.11</v>
      </c>
      <c r="D6" s="165" t="s">
        <v>115</v>
      </c>
      <c r="E6" s="162">
        <v>19102.75</v>
      </c>
      <c r="F6" s="163">
        <f t="shared" si="1"/>
        <v>38963.75</v>
      </c>
      <c r="G6" s="159"/>
      <c r="H6" s="163">
        <v>79257.86</v>
      </c>
      <c r="I6" s="163">
        <v>19861</v>
      </c>
      <c r="J6" s="164"/>
    </row>
    <row r="7" spans="1:10" ht="17.25">
      <c r="A7" s="165" t="s">
        <v>116</v>
      </c>
      <c r="B7" s="162">
        <v>47720.44</v>
      </c>
      <c r="C7" s="163">
        <f t="shared" si="0"/>
        <v>97878.68</v>
      </c>
      <c r="D7" s="165" t="s">
        <v>117</v>
      </c>
      <c r="E7" s="162">
        <v>52988.43</v>
      </c>
      <c r="F7" s="163">
        <f t="shared" si="1"/>
        <v>121952.32999999999</v>
      </c>
      <c r="G7" s="159"/>
      <c r="H7" s="163">
        <v>50158.24</v>
      </c>
      <c r="I7" s="163">
        <v>68963.9</v>
      </c>
      <c r="J7" s="164"/>
    </row>
    <row r="8" spans="1:10" ht="17.25">
      <c r="A8" s="165" t="s">
        <v>118</v>
      </c>
      <c r="B8" s="162">
        <v>20907.22</v>
      </c>
      <c r="C8" s="163">
        <f t="shared" si="0"/>
        <v>39570.29</v>
      </c>
      <c r="D8" s="165" t="s">
        <v>119</v>
      </c>
      <c r="E8" s="162">
        <v>73427.69</v>
      </c>
      <c r="F8" s="163">
        <f t="shared" si="1"/>
        <v>144292.91999999998</v>
      </c>
      <c r="G8" s="159"/>
      <c r="H8" s="163">
        <v>18663.07</v>
      </c>
      <c r="I8" s="163">
        <v>70865.23</v>
      </c>
      <c r="J8" s="164"/>
    </row>
    <row r="9" spans="1:10" ht="17.25">
      <c r="A9" s="165" t="s">
        <v>120</v>
      </c>
      <c r="B9" s="162">
        <v>200159.33</v>
      </c>
      <c r="C9" s="163">
        <f t="shared" si="0"/>
        <v>434060.14</v>
      </c>
      <c r="D9" s="165" t="s">
        <v>121</v>
      </c>
      <c r="E9" s="162">
        <v>91984.97</v>
      </c>
      <c r="F9" s="163">
        <f t="shared" si="1"/>
        <v>185924.19</v>
      </c>
      <c r="G9" s="159"/>
      <c r="H9" s="163">
        <v>233900.81</v>
      </c>
      <c r="I9" s="163">
        <v>93939.22</v>
      </c>
      <c r="J9" s="164"/>
    </row>
    <row r="10" spans="1:10" ht="17.25">
      <c r="A10" s="165" t="s">
        <v>122</v>
      </c>
      <c r="B10" s="162">
        <v>153037.45</v>
      </c>
      <c r="C10" s="163">
        <f t="shared" si="0"/>
        <v>332339.78</v>
      </c>
      <c r="D10" s="165" t="s">
        <v>123</v>
      </c>
      <c r="E10" s="162">
        <v>39705.68</v>
      </c>
      <c r="F10" s="163">
        <f t="shared" si="1"/>
        <v>86692.48999999999</v>
      </c>
      <c r="G10" s="159"/>
      <c r="H10" s="163">
        <v>179302.33</v>
      </c>
      <c r="I10" s="163">
        <v>46986.81</v>
      </c>
      <c r="J10" s="164"/>
    </row>
    <row r="11" spans="1:10" ht="17.25">
      <c r="A11" s="165" t="s">
        <v>124</v>
      </c>
      <c r="B11" s="162">
        <v>58758.13</v>
      </c>
      <c r="C11" s="163">
        <f t="shared" si="0"/>
        <v>125478.98000000001</v>
      </c>
      <c r="D11" s="165" t="s">
        <v>125</v>
      </c>
      <c r="E11" s="162">
        <v>31630.12</v>
      </c>
      <c r="F11" s="163">
        <f t="shared" si="1"/>
        <v>64651.45999999999</v>
      </c>
      <c r="G11" s="159"/>
      <c r="H11" s="163">
        <v>66720.85</v>
      </c>
      <c r="I11" s="163">
        <v>33021.34</v>
      </c>
      <c r="J11" s="164"/>
    </row>
    <row r="12" spans="1:10" ht="17.25">
      <c r="A12" s="165" t="s">
        <v>126</v>
      </c>
      <c r="B12" s="162">
        <v>21061.31</v>
      </c>
      <c r="C12" s="163">
        <f t="shared" si="0"/>
        <v>47300.240000000005</v>
      </c>
      <c r="D12" s="165" t="s">
        <v>127</v>
      </c>
      <c r="E12" s="162">
        <v>136998.98</v>
      </c>
      <c r="F12" s="163">
        <f t="shared" si="1"/>
        <v>297164.07</v>
      </c>
      <c r="G12" s="159"/>
      <c r="H12" s="163">
        <v>26238.93</v>
      </c>
      <c r="I12" s="163">
        <v>160165.09</v>
      </c>
      <c r="J12" s="164"/>
    </row>
    <row r="13" spans="1:10" ht="17.25">
      <c r="A13" s="165" t="s">
        <v>128</v>
      </c>
      <c r="B13" s="162">
        <v>44228.35</v>
      </c>
      <c r="C13" s="163">
        <f t="shared" si="0"/>
        <v>99752.38</v>
      </c>
      <c r="D13" s="165" t="s">
        <v>129</v>
      </c>
      <c r="E13" s="162">
        <v>50931.36</v>
      </c>
      <c r="F13" s="163">
        <f t="shared" si="1"/>
        <v>105023.29000000001</v>
      </c>
      <c r="G13" s="159"/>
      <c r="H13" s="163">
        <v>55524.03</v>
      </c>
      <c r="I13" s="163">
        <v>54091.93</v>
      </c>
      <c r="J13" s="164"/>
    </row>
    <row r="14" spans="1:10" ht="17.25">
      <c r="A14" s="165" t="s">
        <v>130</v>
      </c>
      <c r="B14" s="162">
        <v>114246.46</v>
      </c>
      <c r="C14" s="163">
        <f t="shared" si="0"/>
        <v>247690.07</v>
      </c>
      <c r="D14" s="165" t="s">
        <v>131</v>
      </c>
      <c r="E14" s="162">
        <v>41423.9</v>
      </c>
      <c r="F14" s="163">
        <f t="shared" si="1"/>
        <v>85037.84</v>
      </c>
      <c r="G14" s="159"/>
      <c r="H14" s="163">
        <v>133443.61</v>
      </c>
      <c r="I14" s="163">
        <v>43613.94</v>
      </c>
      <c r="J14" s="164"/>
    </row>
    <row r="15" spans="1:10" ht="17.25">
      <c r="A15" s="165" t="s">
        <v>132</v>
      </c>
      <c r="B15" s="162">
        <v>59925.26</v>
      </c>
      <c r="C15" s="163">
        <f t="shared" si="0"/>
        <v>120024.74</v>
      </c>
      <c r="D15" s="165" t="s">
        <v>133</v>
      </c>
      <c r="E15" s="162">
        <v>113396.63</v>
      </c>
      <c r="F15" s="163">
        <f t="shared" si="1"/>
        <v>237023.06</v>
      </c>
      <c r="G15" s="159"/>
      <c r="H15" s="163">
        <v>60099.48</v>
      </c>
      <c r="I15" s="163">
        <v>123626.43</v>
      </c>
      <c r="J15" s="164"/>
    </row>
    <row r="16" spans="1:10" ht="17.25">
      <c r="A16" s="165" t="s">
        <v>134</v>
      </c>
      <c r="B16" s="162">
        <v>23074.88</v>
      </c>
      <c r="C16" s="163">
        <f t="shared" si="0"/>
        <v>49293.43</v>
      </c>
      <c r="D16" s="165" t="s">
        <v>135</v>
      </c>
      <c r="E16" s="162">
        <v>18450.15</v>
      </c>
      <c r="F16" s="163">
        <f t="shared" si="1"/>
        <v>40408.68</v>
      </c>
      <c r="G16" s="159"/>
      <c r="H16" s="163">
        <v>26218.55</v>
      </c>
      <c r="I16" s="163">
        <v>21958.53</v>
      </c>
      <c r="J16" s="164"/>
    </row>
    <row r="17" spans="1:10" ht="17.25">
      <c r="A17" s="165" t="s">
        <v>136</v>
      </c>
      <c r="B17" s="162">
        <v>59184.83</v>
      </c>
      <c r="C17" s="163">
        <f t="shared" si="0"/>
        <v>129164.78</v>
      </c>
      <c r="D17" s="165" t="s">
        <v>137</v>
      </c>
      <c r="E17" s="162">
        <v>83532.61</v>
      </c>
      <c r="F17" s="163">
        <f t="shared" si="1"/>
        <v>127309.35</v>
      </c>
      <c r="G17" s="159"/>
      <c r="H17" s="163">
        <v>69979.95</v>
      </c>
      <c r="I17" s="163">
        <v>43776.74</v>
      </c>
      <c r="J17" s="164"/>
    </row>
    <row r="18" spans="1:10" ht="17.25">
      <c r="A18" s="165" t="s">
        <v>138</v>
      </c>
      <c r="B18" s="162">
        <v>15804.56</v>
      </c>
      <c r="C18" s="163">
        <f t="shared" si="0"/>
        <v>33204.979999999996</v>
      </c>
      <c r="D18" s="165" t="s">
        <v>139</v>
      </c>
      <c r="E18" s="162">
        <v>227706.76</v>
      </c>
      <c r="F18" s="163">
        <f t="shared" si="1"/>
        <v>456409.54000000004</v>
      </c>
      <c r="G18" s="159"/>
      <c r="H18" s="163">
        <v>17400.42</v>
      </c>
      <c r="I18" s="163">
        <v>228702.78</v>
      </c>
      <c r="J18" s="164"/>
    </row>
    <row r="19" spans="1:10" ht="17.25">
      <c r="A19" s="165" t="s">
        <v>140</v>
      </c>
      <c r="B19" s="162">
        <v>67893.74</v>
      </c>
      <c r="C19" s="163">
        <f t="shared" si="0"/>
        <v>136423.37</v>
      </c>
      <c r="D19" s="165" t="s">
        <v>141</v>
      </c>
      <c r="E19" s="162">
        <v>12127.08</v>
      </c>
      <c r="F19" s="163">
        <f t="shared" si="1"/>
        <v>20864.7</v>
      </c>
      <c r="G19" s="159"/>
      <c r="H19" s="163">
        <v>68529.63</v>
      </c>
      <c r="I19" s="163">
        <v>8737.62</v>
      </c>
      <c r="J19" s="164"/>
    </row>
    <row r="20" spans="1:10" ht="17.25">
      <c r="A20" s="165" t="s">
        <v>142</v>
      </c>
      <c r="B20" s="162">
        <v>86191.3</v>
      </c>
      <c r="C20" s="163">
        <f t="shared" si="0"/>
        <v>186124.43</v>
      </c>
      <c r="D20" s="165" t="s">
        <v>143</v>
      </c>
      <c r="E20" s="162">
        <v>30915.67</v>
      </c>
      <c r="F20" s="163">
        <f t="shared" si="1"/>
        <v>63132.03999999999</v>
      </c>
      <c r="G20" s="159"/>
      <c r="H20" s="163">
        <v>99933.13</v>
      </c>
      <c r="I20" s="163">
        <v>32216.37</v>
      </c>
      <c r="J20" s="164"/>
    </row>
    <row r="21" spans="1:10" ht="17.25">
      <c r="A21" s="165" t="s">
        <v>144</v>
      </c>
      <c r="B21" s="162">
        <v>17818</v>
      </c>
      <c r="C21" s="163">
        <f t="shared" si="0"/>
        <v>38763.55</v>
      </c>
      <c r="D21" s="165" t="s">
        <v>145</v>
      </c>
      <c r="E21" s="162">
        <v>32486.8</v>
      </c>
      <c r="F21" s="163">
        <f t="shared" si="1"/>
        <v>89804.56999999999</v>
      </c>
      <c r="G21" s="159"/>
      <c r="H21" s="163">
        <v>20945.55</v>
      </c>
      <c r="I21" s="163">
        <v>57317.77</v>
      </c>
      <c r="J21" s="164"/>
    </row>
    <row r="22" spans="1:10" ht="17.25">
      <c r="A22" s="165" t="s">
        <v>146</v>
      </c>
      <c r="B22" s="162">
        <v>97614.59</v>
      </c>
      <c r="C22" s="163">
        <f t="shared" si="0"/>
        <v>189914.38</v>
      </c>
      <c r="D22" s="165" t="s">
        <v>147</v>
      </c>
      <c r="E22" s="162">
        <v>35118.81</v>
      </c>
      <c r="F22" s="163">
        <f t="shared" si="1"/>
        <v>78113.72</v>
      </c>
      <c r="G22" s="159"/>
      <c r="H22" s="163">
        <v>92299.79</v>
      </c>
      <c r="I22" s="163">
        <v>42994.91</v>
      </c>
      <c r="J22" s="164"/>
    </row>
    <row r="23" spans="1:10" ht="17.25">
      <c r="A23" s="165" t="s">
        <v>216</v>
      </c>
      <c r="B23" s="162">
        <v>960906.27</v>
      </c>
      <c r="C23" s="163">
        <f t="shared" si="0"/>
        <v>1956581.04</v>
      </c>
      <c r="D23" s="165" t="s">
        <v>149</v>
      </c>
      <c r="E23" s="162">
        <v>15036.5</v>
      </c>
      <c r="F23" s="163">
        <f t="shared" si="1"/>
        <v>32694.5</v>
      </c>
      <c r="G23" s="159"/>
      <c r="H23" s="163">
        <v>995674.77</v>
      </c>
      <c r="I23" s="163">
        <v>17658</v>
      </c>
      <c r="J23" s="164"/>
    </row>
    <row r="24" spans="1:10" ht="17.25">
      <c r="A24" s="165" t="s">
        <v>150</v>
      </c>
      <c r="B24" s="162">
        <v>24645.43</v>
      </c>
      <c r="C24" s="163">
        <f t="shared" si="0"/>
        <v>52218.92</v>
      </c>
      <c r="D24" s="165" t="s">
        <v>151</v>
      </c>
      <c r="E24" s="162">
        <v>8505.5</v>
      </c>
      <c r="F24" s="163">
        <f t="shared" si="1"/>
        <v>21764.5</v>
      </c>
      <c r="G24" s="159"/>
      <c r="H24" s="163">
        <v>27573.49</v>
      </c>
      <c r="I24" s="163">
        <v>13259</v>
      </c>
      <c r="J24" s="164"/>
    </row>
    <row r="25" spans="1:10" ht="17.25">
      <c r="A25" s="165" t="s">
        <v>152</v>
      </c>
      <c r="B25" s="162">
        <v>26455.78</v>
      </c>
      <c r="C25" s="163">
        <f t="shared" si="0"/>
        <v>60890.9</v>
      </c>
      <c r="D25" s="165" t="s">
        <v>153</v>
      </c>
      <c r="E25" s="162">
        <v>30323.36</v>
      </c>
      <c r="F25" s="163">
        <f t="shared" si="1"/>
        <v>68476.34</v>
      </c>
      <c r="G25" s="159"/>
      <c r="H25" s="163">
        <v>34435.12</v>
      </c>
      <c r="I25" s="163">
        <v>38152.98</v>
      </c>
      <c r="J25" s="164"/>
    </row>
    <row r="26" spans="1:10" ht="17.25">
      <c r="A26" s="165" t="s">
        <v>154</v>
      </c>
      <c r="B26" s="162">
        <v>86004.3</v>
      </c>
      <c r="C26" s="163">
        <f t="shared" si="0"/>
        <v>179672.77000000002</v>
      </c>
      <c r="D26" s="165" t="s">
        <v>155</v>
      </c>
      <c r="E26" s="162">
        <v>116496.45</v>
      </c>
      <c r="F26" s="163">
        <f t="shared" si="1"/>
        <v>244689.46</v>
      </c>
      <c r="G26" s="159"/>
      <c r="H26" s="163">
        <v>93668.47</v>
      </c>
      <c r="I26" s="163">
        <v>128193.01</v>
      </c>
      <c r="J26" s="164"/>
    </row>
    <row r="27" spans="1:10" ht="17.25">
      <c r="A27" s="165" t="s">
        <v>156</v>
      </c>
      <c r="B27" s="162">
        <v>68840.42</v>
      </c>
      <c r="C27" s="163">
        <f t="shared" si="0"/>
        <v>128034.88</v>
      </c>
      <c r="D27" s="165" t="s">
        <v>157</v>
      </c>
      <c r="E27" s="162">
        <v>54327.68</v>
      </c>
      <c r="F27" s="163">
        <f t="shared" si="1"/>
        <v>114732.83</v>
      </c>
      <c r="G27" s="159"/>
      <c r="H27" s="163">
        <v>59194.46</v>
      </c>
      <c r="I27" s="163">
        <v>60405.15</v>
      </c>
      <c r="J27" s="164"/>
    </row>
    <row r="28" spans="1:10" ht="17.25">
      <c r="A28" s="165" t="s">
        <v>158</v>
      </c>
      <c r="B28" s="162">
        <v>47914.18</v>
      </c>
      <c r="C28" s="163">
        <f t="shared" si="0"/>
        <v>110043.32</v>
      </c>
      <c r="D28" s="165" t="s">
        <v>159</v>
      </c>
      <c r="E28" s="162">
        <v>88626.06</v>
      </c>
      <c r="F28" s="163">
        <f t="shared" si="1"/>
        <v>190976.03999999998</v>
      </c>
      <c r="G28" s="159"/>
      <c r="H28" s="163">
        <v>62129.14</v>
      </c>
      <c r="I28" s="163">
        <v>102349.98</v>
      </c>
      <c r="J28" s="164"/>
    </row>
    <row r="29" spans="1:10" ht="17.25">
      <c r="A29" s="165" t="s">
        <v>160</v>
      </c>
      <c r="B29" s="162">
        <v>24872.75</v>
      </c>
      <c r="C29" s="163">
        <f t="shared" si="0"/>
        <v>61692.56</v>
      </c>
      <c r="D29" s="165" t="s">
        <v>161</v>
      </c>
      <c r="E29" s="162">
        <v>98875.1</v>
      </c>
      <c r="F29" s="163">
        <f t="shared" si="1"/>
        <v>197324.45</v>
      </c>
      <c r="G29" s="159"/>
      <c r="H29" s="163">
        <v>36819.81</v>
      </c>
      <c r="I29" s="163">
        <v>98449.35</v>
      </c>
      <c r="J29" s="164"/>
    </row>
    <row r="30" spans="1:10" ht="17.25">
      <c r="A30" s="165" t="s">
        <v>162</v>
      </c>
      <c r="B30" s="162">
        <v>70045.27</v>
      </c>
      <c r="C30" s="163">
        <f t="shared" si="0"/>
        <v>146729.86</v>
      </c>
      <c r="D30" s="165" t="s">
        <v>163</v>
      </c>
      <c r="E30" s="162">
        <v>288555.89</v>
      </c>
      <c r="F30" s="163">
        <f t="shared" si="1"/>
        <v>559349.96</v>
      </c>
      <c r="G30" s="159"/>
      <c r="H30" s="163">
        <v>76684.59</v>
      </c>
      <c r="I30" s="163">
        <v>270794.07</v>
      </c>
      <c r="J30" s="164"/>
    </row>
    <row r="31" spans="1:10" ht="17.25">
      <c r="A31" s="165" t="s">
        <v>164</v>
      </c>
      <c r="B31" s="162">
        <v>67694.69</v>
      </c>
      <c r="C31" s="163">
        <f t="shared" si="0"/>
        <v>112915.62</v>
      </c>
      <c r="D31" s="165" t="s">
        <v>165</v>
      </c>
      <c r="E31" s="162">
        <v>57763.36</v>
      </c>
      <c r="F31" s="163">
        <f t="shared" si="1"/>
        <v>98245.79000000001</v>
      </c>
      <c r="G31" s="159"/>
      <c r="H31" s="163">
        <v>45220.93</v>
      </c>
      <c r="I31" s="163">
        <v>40482.43</v>
      </c>
      <c r="J31" s="164"/>
    </row>
    <row r="32" spans="1:10" ht="17.25">
      <c r="A32" s="165" t="s">
        <v>166</v>
      </c>
      <c r="B32" s="162">
        <v>44030.65</v>
      </c>
      <c r="C32" s="163">
        <f t="shared" si="0"/>
        <v>98016.13</v>
      </c>
      <c r="D32" s="165" t="s">
        <v>167</v>
      </c>
      <c r="E32" s="162">
        <v>33122.46</v>
      </c>
      <c r="F32" s="163">
        <f t="shared" si="1"/>
        <v>66264.33</v>
      </c>
      <c r="G32" s="159"/>
      <c r="H32" s="163">
        <v>53985.48</v>
      </c>
      <c r="I32" s="163">
        <v>33141.87</v>
      </c>
      <c r="J32" s="164"/>
    </row>
    <row r="33" spans="1:10" ht="17.25">
      <c r="A33" s="165" t="s">
        <v>168</v>
      </c>
      <c r="B33" s="162">
        <v>29379.07</v>
      </c>
      <c r="C33" s="163">
        <f t="shared" si="0"/>
        <v>64281.49</v>
      </c>
      <c r="D33" s="165" t="s">
        <v>169</v>
      </c>
      <c r="E33" s="162">
        <v>138515.82</v>
      </c>
      <c r="F33" s="163">
        <f t="shared" si="1"/>
        <v>298068.15</v>
      </c>
      <c r="G33" s="159"/>
      <c r="H33" s="163">
        <v>34902.42</v>
      </c>
      <c r="I33" s="163">
        <v>159552.33</v>
      </c>
      <c r="J33" s="164"/>
    </row>
    <row r="34" spans="1:10" ht="17.25">
      <c r="A34" s="165" t="s">
        <v>170</v>
      </c>
      <c r="B34" s="162">
        <v>118431.92</v>
      </c>
      <c r="C34" s="163">
        <f t="shared" si="0"/>
        <v>240102.99</v>
      </c>
      <c r="D34" s="165" t="s">
        <v>171</v>
      </c>
      <c r="E34" s="162">
        <v>1183631.95</v>
      </c>
      <c r="F34" s="163">
        <f t="shared" si="1"/>
        <v>2497088.19</v>
      </c>
      <c r="G34" s="159"/>
      <c r="H34" s="163">
        <v>121671.07</v>
      </c>
      <c r="I34" s="163">
        <v>1313456.24</v>
      </c>
      <c r="J34" s="164"/>
    </row>
    <row r="35" spans="1:10" ht="17.25">
      <c r="A35" s="165" t="s">
        <v>172</v>
      </c>
      <c r="B35" s="162">
        <v>29729.06</v>
      </c>
      <c r="C35" s="163">
        <f t="shared" si="0"/>
        <v>58347.56</v>
      </c>
      <c r="D35" s="165" t="s">
        <v>173</v>
      </c>
      <c r="E35" s="162">
        <v>32865.73</v>
      </c>
      <c r="F35" s="163">
        <f t="shared" si="1"/>
        <v>70904.1</v>
      </c>
      <c r="G35" s="159"/>
      <c r="H35" s="163">
        <v>28618.5</v>
      </c>
      <c r="I35" s="163">
        <v>38038.37</v>
      </c>
      <c r="J35" s="164"/>
    </row>
    <row r="36" spans="1:10" ht="17.25">
      <c r="A36" s="165" t="s">
        <v>174</v>
      </c>
      <c r="B36" s="162">
        <v>126068.45</v>
      </c>
      <c r="C36" s="163">
        <f t="shared" si="0"/>
        <v>265134.89</v>
      </c>
      <c r="D36" s="165" t="s">
        <v>175</v>
      </c>
      <c r="E36" s="162">
        <v>30340.55</v>
      </c>
      <c r="F36" s="163">
        <f t="shared" si="1"/>
        <v>45486.229999999996</v>
      </c>
      <c r="G36" s="159"/>
      <c r="H36" s="163">
        <v>139066.44</v>
      </c>
      <c r="I36" s="163">
        <v>15145.68</v>
      </c>
      <c r="J36" s="164"/>
    </row>
    <row r="37" spans="1:10" ht="17.25">
      <c r="A37" s="165" t="s">
        <v>176</v>
      </c>
      <c r="B37" s="162">
        <v>606248.87</v>
      </c>
      <c r="C37" s="163">
        <f aca="true" t="shared" si="2" ref="C37:C53">B37+H37</f>
        <v>1317486.9100000001</v>
      </c>
      <c r="D37" s="165" t="s">
        <v>177</v>
      </c>
      <c r="E37" s="162">
        <v>369284.43</v>
      </c>
      <c r="F37" s="163">
        <f t="shared" si="1"/>
        <v>591403.08</v>
      </c>
      <c r="G37" s="159"/>
      <c r="H37" s="163">
        <v>711238.04</v>
      </c>
      <c r="I37" s="163">
        <v>222118.65</v>
      </c>
      <c r="J37" s="164"/>
    </row>
    <row r="38" spans="1:10" ht="17.25">
      <c r="A38" s="165" t="s">
        <v>178</v>
      </c>
      <c r="B38" s="162">
        <v>9361.25</v>
      </c>
      <c r="C38" s="163">
        <f t="shared" si="2"/>
        <v>19782</v>
      </c>
      <c r="D38" s="165" t="s">
        <v>179</v>
      </c>
      <c r="E38" s="162">
        <v>180240.52</v>
      </c>
      <c r="F38" s="163">
        <f t="shared" si="1"/>
        <v>391618.78</v>
      </c>
      <c r="G38" s="159"/>
      <c r="H38" s="163">
        <v>10420.75</v>
      </c>
      <c r="I38" s="163">
        <v>211378.26</v>
      </c>
      <c r="J38" s="164"/>
    </row>
    <row r="39" spans="1:10" ht="17.25">
      <c r="A39" s="165" t="s">
        <v>180</v>
      </c>
      <c r="B39" s="162">
        <v>42712.86</v>
      </c>
      <c r="C39" s="163">
        <f t="shared" si="2"/>
        <v>87382.14</v>
      </c>
      <c r="D39" s="165" t="s">
        <v>181</v>
      </c>
      <c r="E39" s="162">
        <v>80634.39</v>
      </c>
      <c r="F39" s="163">
        <f t="shared" si="1"/>
        <v>175624.53</v>
      </c>
      <c r="G39" s="159"/>
      <c r="H39" s="163">
        <v>44669.28</v>
      </c>
      <c r="I39" s="163">
        <v>94990.14</v>
      </c>
      <c r="J39" s="164"/>
    </row>
    <row r="40" spans="1:10" ht="17.25">
      <c r="A40" s="165" t="s">
        <v>182</v>
      </c>
      <c r="B40" s="162">
        <v>47877.55</v>
      </c>
      <c r="C40" s="163">
        <f t="shared" si="2"/>
        <v>98491.70000000001</v>
      </c>
      <c r="D40" s="165" t="s">
        <v>183</v>
      </c>
      <c r="E40" s="162">
        <v>15194.75</v>
      </c>
      <c r="F40" s="163">
        <f t="shared" si="1"/>
        <v>32395.75</v>
      </c>
      <c r="G40" s="159"/>
      <c r="H40" s="163">
        <v>50614.15</v>
      </c>
      <c r="I40" s="163">
        <v>17201</v>
      </c>
      <c r="J40" s="164"/>
    </row>
    <row r="41" spans="1:10" ht="17.25">
      <c r="A41" s="165" t="s">
        <v>184</v>
      </c>
      <c r="B41" s="162">
        <v>81546.78</v>
      </c>
      <c r="C41" s="163">
        <f t="shared" si="2"/>
        <v>169044.5</v>
      </c>
      <c r="D41" s="165" t="s">
        <v>185</v>
      </c>
      <c r="E41" s="162">
        <v>36644.3</v>
      </c>
      <c r="F41" s="163">
        <f t="shared" si="1"/>
        <v>76997.29000000001</v>
      </c>
      <c r="G41" s="159"/>
      <c r="H41" s="163">
        <v>87497.72</v>
      </c>
      <c r="I41" s="163">
        <v>40352.99</v>
      </c>
      <c r="J41" s="164"/>
    </row>
    <row r="42" spans="1:10" ht="17.25">
      <c r="A42" s="165" t="s">
        <v>186</v>
      </c>
      <c r="B42" s="162">
        <v>29528.36</v>
      </c>
      <c r="C42" s="163">
        <f t="shared" si="2"/>
        <v>60729.29</v>
      </c>
      <c r="D42" s="165" t="s">
        <v>187</v>
      </c>
      <c r="E42" s="162">
        <v>29054.5</v>
      </c>
      <c r="F42" s="163">
        <f t="shared" si="1"/>
        <v>56537.380000000005</v>
      </c>
      <c r="G42" s="159"/>
      <c r="H42" s="163">
        <v>31200.93</v>
      </c>
      <c r="I42" s="163">
        <v>27482.88</v>
      </c>
      <c r="J42" s="164"/>
    </row>
    <row r="43" spans="1:10" ht="17.25">
      <c r="A43" s="165" t="s">
        <v>188</v>
      </c>
      <c r="B43" s="162">
        <v>43703.91</v>
      </c>
      <c r="C43" s="163">
        <f t="shared" si="2"/>
        <v>81811.91</v>
      </c>
      <c r="D43" s="165" t="s">
        <v>189</v>
      </c>
      <c r="E43" s="162">
        <v>9583.74</v>
      </c>
      <c r="F43" s="163">
        <f t="shared" si="1"/>
        <v>19505.55</v>
      </c>
      <c r="G43" s="159"/>
      <c r="H43" s="163">
        <v>38108</v>
      </c>
      <c r="I43" s="163">
        <v>9921.81</v>
      </c>
      <c r="J43" s="164"/>
    </row>
    <row r="44" spans="1:10" ht="17.25">
      <c r="A44" s="165" t="s">
        <v>190</v>
      </c>
      <c r="B44" s="162">
        <v>54422.17</v>
      </c>
      <c r="C44" s="163">
        <f t="shared" si="2"/>
        <v>117933.26999999999</v>
      </c>
      <c r="D44" s="165" t="s">
        <v>191</v>
      </c>
      <c r="E44" s="162">
        <v>63567.82</v>
      </c>
      <c r="F44" s="163">
        <f t="shared" si="1"/>
        <v>130254.48000000001</v>
      </c>
      <c r="G44" s="159"/>
      <c r="H44" s="163">
        <v>63511.1</v>
      </c>
      <c r="I44" s="163">
        <v>66686.66</v>
      </c>
      <c r="J44" s="164"/>
    </row>
    <row r="45" spans="1:10" ht="17.25">
      <c r="A45" s="165" t="s">
        <v>192</v>
      </c>
      <c r="B45" s="162">
        <v>28170.12</v>
      </c>
      <c r="C45" s="163">
        <f t="shared" si="2"/>
        <v>61020.619999999995</v>
      </c>
      <c r="D45" s="165" t="s">
        <v>193</v>
      </c>
      <c r="E45" s="162">
        <v>215258.17</v>
      </c>
      <c r="F45" s="163">
        <f t="shared" si="1"/>
        <v>416044.64</v>
      </c>
      <c r="G45" s="159"/>
      <c r="H45" s="163">
        <v>32850.5</v>
      </c>
      <c r="I45" s="163">
        <v>200786.47</v>
      </c>
      <c r="J45" s="164"/>
    </row>
    <row r="46" spans="1:10" ht="17.25">
      <c r="A46" s="165" t="s">
        <v>194</v>
      </c>
      <c r="B46" s="162">
        <v>15761.83</v>
      </c>
      <c r="C46" s="163">
        <f t="shared" si="2"/>
        <v>31142.45</v>
      </c>
      <c r="D46" s="165" t="s">
        <v>195</v>
      </c>
      <c r="E46" s="162">
        <v>25122.23</v>
      </c>
      <c r="F46" s="163">
        <f t="shared" si="1"/>
        <v>57377.29</v>
      </c>
      <c r="G46" s="159"/>
      <c r="H46" s="163">
        <v>15380.62</v>
      </c>
      <c r="I46" s="163">
        <v>32255.06</v>
      </c>
      <c r="J46" s="164"/>
    </row>
    <row r="47" spans="1:10" ht="17.25">
      <c r="A47" s="165" t="s">
        <v>196</v>
      </c>
      <c r="B47" s="162">
        <v>32567.62</v>
      </c>
      <c r="C47" s="163">
        <f t="shared" si="2"/>
        <v>70121.93</v>
      </c>
      <c r="D47" s="165" t="s">
        <v>197</v>
      </c>
      <c r="E47" s="162">
        <v>49491.18</v>
      </c>
      <c r="F47" s="163">
        <f t="shared" si="1"/>
        <v>107075.3</v>
      </c>
      <c r="G47" s="159"/>
      <c r="H47" s="163">
        <v>37554.31</v>
      </c>
      <c r="I47" s="163">
        <v>57584.12</v>
      </c>
      <c r="J47" s="164"/>
    </row>
    <row r="48" spans="1:10" ht="17.25">
      <c r="A48" s="165" t="s">
        <v>198</v>
      </c>
      <c r="B48" s="162">
        <v>16942.69</v>
      </c>
      <c r="C48" s="163">
        <f t="shared" si="2"/>
        <v>33497.55</v>
      </c>
      <c r="D48" s="165" t="s">
        <v>199</v>
      </c>
      <c r="E48" s="162">
        <v>41356.36</v>
      </c>
      <c r="F48" s="163">
        <f t="shared" si="1"/>
        <v>89327.95</v>
      </c>
      <c r="G48" s="159"/>
      <c r="H48" s="163">
        <v>16554.86</v>
      </c>
      <c r="I48" s="163">
        <v>47971.59</v>
      </c>
      <c r="J48" s="164"/>
    </row>
    <row r="49" spans="1:10" ht="17.25">
      <c r="A49" s="165" t="s">
        <v>200</v>
      </c>
      <c r="B49" s="162">
        <v>61429.13</v>
      </c>
      <c r="C49" s="163">
        <f t="shared" si="2"/>
        <v>141200.99</v>
      </c>
      <c r="D49" s="165" t="s">
        <v>201</v>
      </c>
      <c r="E49" s="162">
        <v>234970.39</v>
      </c>
      <c r="F49" s="163">
        <f t="shared" si="1"/>
        <v>456490.08</v>
      </c>
      <c r="G49" s="159"/>
      <c r="H49" s="163">
        <v>79771.86</v>
      </c>
      <c r="I49" s="163">
        <v>221519.69</v>
      </c>
      <c r="J49" s="164"/>
    </row>
    <row r="50" spans="1:10" ht="17.25">
      <c r="A50" s="165" t="s">
        <v>202</v>
      </c>
      <c r="B50" s="162">
        <v>29645.12</v>
      </c>
      <c r="C50" s="163">
        <f t="shared" si="2"/>
        <v>61211.42</v>
      </c>
      <c r="D50" s="165" t="s">
        <v>203</v>
      </c>
      <c r="E50" s="162">
        <v>147538.2</v>
      </c>
      <c r="F50" s="163">
        <f t="shared" si="1"/>
        <v>305111.33</v>
      </c>
      <c r="G50" s="159"/>
      <c r="H50" s="163">
        <v>31566.3</v>
      </c>
      <c r="I50" s="163">
        <v>157573.13</v>
      </c>
      <c r="J50" s="164"/>
    </row>
    <row r="51" spans="1:10" ht="17.25">
      <c r="A51" s="165" t="s">
        <v>204</v>
      </c>
      <c r="B51" s="162">
        <v>753907.05</v>
      </c>
      <c r="C51" s="163">
        <f t="shared" si="2"/>
        <v>1448460.63</v>
      </c>
      <c r="D51" s="165" t="s">
        <v>205</v>
      </c>
      <c r="E51" s="162">
        <v>-3005.68</v>
      </c>
      <c r="F51" s="163">
        <f t="shared" si="1"/>
        <v>-6581.18</v>
      </c>
      <c r="G51" s="159"/>
      <c r="H51" s="163">
        <v>694553.58</v>
      </c>
      <c r="I51" s="163">
        <v>-3575.5</v>
      </c>
      <c r="J51" s="164"/>
    </row>
    <row r="52" spans="1:9" ht="17.25">
      <c r="A52" s="165" t="s">
        <v>206</v>
      </c>
      <c r="B52" s="162">
        <v>8964.56</v>
      </c>
      <c r="C52" s="163">
        <f t="shared" si="2"/>
        <v>17553.12</v>
      </c>
      <c r="D52" s="165"/>
      <c r="E52" s="166"/>
      <c r="F52" s="167"/>
      <c r="G52" s="159"/>
      <c r="H52" s="163">
        <v>8588.56</v>
      </c>
      <c r="I52" s="168"/>
    </row>
    <row r="53" spans="1:9" ht="17.25">
      <c r="A53" s="165" t="s">
        <v>207</v>
      </c>
      <c r="B53" s="162">
        <v>34974.62</v>
      </c>
      <c r="C53" s="163">
        <f t="shared" si="2"/>
        <v>68516.76000000001</v>
      </c>
      <c r="D53" s="169" t="s">
        <v>208</v>
      </c>
      <c r="E53" s="170">
        <f>SUM(B1:B54)+(SUM(E1:E51))</f>
        <v>9754339.46</v>
      </c>
      <c r="F53" s="171">
        <f>SUM(C1:C54)+(SUM(F1:F51))</f>
        <v>19981761.75</v>
      </c>
      <c r="G53" s="159"/>
      <c r="H53" s="163">
        <v>33542.14</v>
      </c>
      <c r="I53" s="172">
        <f>SUM(H5:H53)+SUM(I5:I51)</f>
        <v>10227422.29</v>
      </c>
    </row>
    <row r="54" spans="1:9" ht="17.25">
      <c r="A54" s="173"/>
      <c r="B54" s="174" t="s">
        <v>106</v>
      </c>
      <c r="C54" s="173"/>
      <c r="D54" s="173"/>
      <c r="E54" s="173"/>
      <c r="F54" s="173"/>
      <c r="H54" s="175"/>
      <c r="I54" s="154"/>
    </row>
    <row r="55" ht="17.25">
      <c r="B55" s="176" t="s">
        <v>106</v>
      </c>
    </row>
    <row r="56" ht="17.25">
      <c r="B56" s="176" t="s">
        <v>106</v>
      </c>
    </row>
    <row r="57" ht="17.25">
      <c r="B57" s="176" t="s">
        <v>106</v>
      </c>
    </row>
    <row r="58" spans="2:6" ht="17.25">
      <c r="B58" s="176" t="s">
        <v>106</v>
      </c>
      <c r="F58" s="177">
        <f>E53+I53</f>
        <v>19981761.75</v>
      </c>
    </row>
    <row r="59" ht="17.25">
      <c r="B59" s="176" t="s">
        <v>106</v>
      </c>
    </row>
    <row r="60" ht="17.25">
      <c r="B60" s="176" t="s">
        <v>106</v>
      </c>
    </row>
    <row r="61" spans="1:2" ht="17.25">
      <c r="A61" s="178" t="s">
        <v>209</v>
      </c>
      <c r="B61" s="176" t="s">
        <v>106</v>
      </c>
    </row>
    <row r="62" ht="17.25">
      <c r="A62" s="155" t="s">
        <v>210</v>
      </c>
    </row>
    <row r="63" ht="17.25">
      <c r="A63" s="155" t="s">
        <v>211</v>
      </c>
    </row>
    <row r="64" ht="17.25">
      <c r="A64" s="155" t="s">
        <v>212</v>
      </c>
    </row>
    <row r="65" ht="17.25">
      <c r="A65" s="155" t="s">
        <v>213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B5" sqref="B5"/>
    </sheetView>
  </sheetViews>
  <sheetFormatPr defaultColWidth="14.77734375" defaultRowHeight="18"/>
  <cols>
    <col min="1" max="1" width="19.10546875" style="127" bestFit="1" customWidth="1"/>
    <col min="2" max="3" width="14.77734375" style="127" customWidth="1"/>
    <col min="4" max="4" width="19.88671875" style="127" bestFit="1" customWidth="1"/>
    <col min="5" max="16384" width="14.77734375" style="127" customWidth="1"/>
  </cols>
  <sheetData>
    <row r="1" spans="1:7" ht="17.25">
      <c r="A1" s="124"/>
      <c r="B1" s="125"/>
      <c r="C1" s="125" t="s">
        <v>0</v>
      </c>
      <c r="D1" s="125"/>
      <c r="E1" s="125"/>
      <c r="F1" s="125"/>
      <c r="G1" s="126"/>
    </row>
    <row r="2" spans="1:7" ht="17.25">
      <c r="A2" s="124"/>
      <c r="B2" s="124"/>
      <c r="C2" s="124" t="s">
        <v>102</v>
      </c>
      <c r="D2" s="124"/>
      <c r="E2" s="124"/>
      <c r="F2" s="124"/>
      <c r="G2" s="126"/>
    </row>
    <row r="3" spans="1:7" ht="17.25">
      <c r="A3" s="124" t="s">
        <v>103</v>
      </c>
      <c r="B3" s="124" t="s">
        <v>217</v>
      </c>
      <c r="C3" s="124"/>
      <c r="D3" s="124"/>
      <c r="E3" s="124"/>
      <c r="F3" s="128" t="s">
        <v>218</v>
      </c>
      <c r="G3" s="126"/>
    </row>
    <row r="4" spans="1:9" ht="17.25">
      <c r="A4" s="129" t="s">
        <v>108</v>
      </c>
      <c r="B4" s="130" t="s">
        <v>219</v>
      </c>
      <c r="C4" s="130" t="s">
        <v>220</v>
      </c>
      <c r="D4" s="129" t="s">
        <v>108</v>
      </c>
      <c r="E4" s="130" t="s">
        <v>219</v>
      </c>
      <c r="F4" s="130" t="s">
        <v>220</v>
      </c>
      <c r="G4" s="131"/>
      <c r="H4" s="132" t="s">
        <v>111</v>
      </c>
      <c r="I4" s="132" t="s">
        <v>111</v>
      </c>
    </row>
    <row r="5" spans="1:10" ht="17.25">
      <c r="A5" s="133" t="s">
        <v>112</v>
      </c>
      <c r="B5" s="134">
        <f aca="true" t="shared" si="0" ref="B5:B36">E78</f>
        <v>91533</v>
      </c>
      <c r="C5" s="134">
        <f aca="true" t="shared" si="1" ref="C5:C36">H5+B5</f>
        <v>157980</v>
      </c>
      <c r="D5" s="133" t="s">
        <v>113</v>
      </c>
      <c r="E5" s="134">
        <f aca="true" t="shared" si="2" ref="E5:E51">J78</f>
        <v>34437.240000000005</v>
      </c>
      <c r="F5" s="134">
        <f aca="true" t="shared" si="3" ref="F5:F51">I5+E5</f>
        <v>72128.28</v>
      </c>
      <c r="G5" s="135"/>
      <c r="H5" s="134">
        <v>66447</v>
      </c>
      <c r="I5" s="134">
        <v>37691.04</v>
      </c>
      <c r="J5" s="131"/>
    </row>
    <row r="6" spans="1:10" ht="17.25">
      <c r="A6" s="136" t="s">
        <v>114</v>
      </c>
      <c r="B6" s="134">
        <f t="shared" si="0"/>
        <v>41257</v>
      </c>
      <c r="C6" s="134">
        <f t="shared" si="1"/>
        <v>94327.3</v>
      </c>
      <c r="D6" s="133" t="s">
        <v>115</v>
      </c>
      <c r="E6" s="134">
        <f t="shared" si="2"/>
        <v>14614.2</v>
      </c>
      <c r="F6" s="134">
        <f t="shared" si="3"/>
        <v>24887.02</v>
      </c>
      <c r="G6" s="135"/>
      <c r="H6" s="134">
        <v>53070.3</v>
      </c>
      <c r="I6" s="134">
        <v>10272.82</v>
      </c>
      <c r="J6" s="131"/>
    </row>
    <row r="7" spans="1:10" ht="17.25">
      <c r="A7" s="136" t="s">
        <v>116</v>
      </c>
      <c r="B7" s="134">
        <f t="shared" si="0"/>
        <v>10942.419999999998</v>
      </c>
      <c r="C7" s="134">
        <f t="shared" si="1"/>
        <v>25057.57</v>
      </c>
      <c r="D7" s="133" t="s">
        <v>117</v>
      </c>
      <c r="E7" s="134">
        <f t="shared" si="2"/>
        <v>25637</v>
      </c>
      <c r="F7" s="134">
        <f t="shared" si="3"/>
        <v>59419.77</v>
      </c>
      <c r="G7" s="135"/>
      <c r="H7" s="134">
        <v>14115.15</v>
      </c>
      <c r="I7" s="134">
        <v>33782.77</v>
      </c>
      <c r="J7" s="131"/>
    </row>
    <row r="8" spans="1:10" ht="17.25">
      <c r="A8" s="136" t="s">
        <v>118</v>
      </c>
      <c r="B8" s="134">
        <f t="shared" si="0"/>
        <v>7062.23</v>
      </c>
      <c r="C8" s="134">
        <f t="shared" si="1"/>
        <v>12964.59</v>
      </c>
      <c r="D8" s="133" t="s">
        <v>119</v>
      </c>
      <c r="E8" s="134">
        <f t="shared" si="2"/>
        <v>90741.37</v>
      </c>
      <c r="F8" s="134">
        <f t="shared" si="3"/>
        <v>176249.22999999998</v>
      </c>
      <c r="G8" s="135"/>
      <c r="H8" s="134">
        <v>5902.36</v>
      </c>
      <c r="I8" s="134">
        <v>85507.86</v>
      </c>
      <c r="J8" s="131"/>
    </row>
    <row r="9" spans="1:10" ht="17.25">
      <c r="A9" s="136" t="s">
        <v>120</v>
      </c>
      <c r="B9" s="134">
        <f t="shared" si="0"/>
        <v>199333.87</v>
      </c>
      <c r="C9" s="134">
        <f t="shared" si="1"/>
        <v>363338.62</v>
      </c>
      <c r="D9" s="133" t="s">
        <v>121</v>
      </c>
      <c r="E9" s="134">
        <f t="shared" si="2"/>
        <v>61985.68000000001</v>
      </c>
      <c r="F9" s="134">
        <f t="shared" si="3"/>
        <v>121721.57</v>
      </c>
      <c r="G9" s="135"/>
      <c r="H9" s="134">
        <v>164004.75</v>
      </c>
      <c r="I9" s="134">
        <v>59735.89</v>
      </c>
      <c r="J9" s="131"/>
    </row>
    <row r="10" spans="1:10" ht="17.25">
      <c r="A10" s="136" t="s">
        <v>122</v>
      </c>
      <c r="B10" s="134">
        <f t="shared" si="0"/>
        <v>113130</v>
      </c>
      <c r="C10" s="134">
        <f t="shared" si="1"/>
        <v>226596.16999999998</v>
      </c>
      <c r="D10" s="133" t="s">
        <v>123</v>
      </c>
      <c r="E10" s="134">
        <f t="shared" si="2"/>
        <v>17403.28</v>
      </c>
      <c r="F10" s="134">
        <f t="shared" si="3"/>
        <v>40902.33</v>
      </c>
      <c r="G10" s="135"/>
      <c r="H10" s="134">
        <v>113466.17</v>
      </c>
      <c r="I10" s="134">
        <v>23499.05</v>
      </c>
      <c r="J10" s="131"/>
    </row>
    <row r="11" spans="1:10" ht="17.25">
      <c r="A11" s="136" t="s">
        <v>124</v>
      </c>
      <c r="B11" s="134">
        <f t="shared" si="0"/>
        <v>60910.799999999996</v>
      </c>
      <c r="C11" s="134">
        <f t="shared" si="1"/>
        <v>96706.04999999999</v>
      </c>
      <c r="D11" s="133" t="s">
        <v>125</v>
      </c>
      <c r="E11" s="134">
        <f t="shared" si="2"/>
        <v>20189</v>
      </c>
      <c r="F11" s="134">
        <f t="shared" si="3"/>
        <v>40654</v>
      </c>
      <c r="G11" s="135"/>
      <c r="H11" s="134">
        <v>35795.25</v>
      </c>
      <c r="I11" s="134">
        <v>20465</v>
      </c>
      <c r="J11" s="131"/>
    </row>
    <row r="12" spans="1:10" ht="17.25">
      <c r="A12" s="136" t="s">
        <v>126</v>
      </c>
      <c r="B12" s="134">
        <f t="shared" si="0"/>
        <v>14708.130000000001</v>
      </c>
      <c r="C12" s="134">
        <f t="shared" si="1"/>
        <v>28299.07</v>
      </c>
      <c r="D12" s="133" t="s">
        <v>127</v>
      </c>
      <c r="E12" s="134">
        <f t="shared" si="2"/>
        <v>418989.54</v>
      </c>
      <c r="F12" s="134">
        <f t="shared" si="3"/>
        <v>421029.92</v>
      </c>
      <c r="G12" s="135"/>
      <c r="H12" s="134">
        <v>13590.94</v>
      </c>
      <c r="I12" s="134">
        <v>2040.38</v>
      </c>
      <c r="J12" s="131"/>
    </row>
    <row r="13" spans="1:10" ht="17.25">
      <c r="A13" s="136" t="s">
        <v>128</v>
      </c>
      <c r="B13" s="134">
        <f t="shared" si="0"/>
        <v>37761.75</v>
      </c>
      <c r="C13" s="134">
        <f t="shared" si="1"/>
        <v>57315.369999999995</v>
      </c>
      <c r="D13" s="133" t="s">
        <v>129</v>
      </c>
      <c r="E13" s="134">
        <f t="shared" si="2"/>
        <v>28825.870000000003</v>
      </c>
      <c r="F13" s="134">
        <f t="shared" si="3"/>
        <v>51486.82000000001</v>
      </c>
      <c r="G13" s="135"/>
      <c r="H13" s="134">
        <v>19553.62</v>
      </c>
      <c r="I13" s="134">
        <v>22660.95</v>
      </c>
      <c r="J13" s="131"/>
    </row>
    <row r="14" spans="1:10" ht="17.25">
      <c r="A14" s="136" t="s">
        <v>130</v>
      </c>
      <c r="B14" s="134">
        <f t="shared" si="0"/>
        <v>48427</v>
      </c>
      <c r="C14" s="134">
        <f t="shared" si="1"/>
        <v>115947.7</v>
      </c>
      <c r="D14" s="133" t="s">
        <v>131</v>
      </c>
      <c r="E14" s="134">
        <f t="shared" si="2"/>
        <v>30018</v>
      </c>
      <c r="F14" s="134">
        <f t="shared" si="3"/>
        <v>66213.9</v>
      </c>
      <c r="G14" s="135"/>
      <c r="H14" s="134">
        <v>67520.7</v>
      </c>
      <c r="I14" s="134">
        <v>36195.9</v>
      </c>
      <c r="J14" s="131"/>
    </row>
    <row r="15" spans="1:10" ht="17.25">
      <c r="A15" s="136" t="s">
        <v>132</v>
      </c>
      <c r="B15" s="134">
        <f t="shared" si="0"/>
        <v>61339.2</v>
      </c>
      <c r="C15" s="134">
        <f t="shared" si="1"/>
        <v>115305.2</v>
      </c>
      <c r="D15" s="133" t="s">
        <v>133</v>
      </c>
      <c r="E15" s="134">
        <f t="shared" si="2"/>
        <v>98611</v>
      </c>
      <c r="F15" s="134">
        <f t="shared" si="3"/>
        <v>213828.7</v>
      </c>
      <c r="G15" s="135"/>
      <c r="H15" s="134">
        <v>53966</v>
      </c>
      <c r="I15" s="134">
        <v>115217.7</v>
      </c>
      <c r="J15" s="131"/>
    </row>
    <row r="16" spans="1:10" ht="17.25">
      <c r="A16" s="136" t="s">
        <v>134</v>
      </c>
      <c r="B16" s="134">
        <f t="shared" si="0"/>
        <v>12773</v>
      </c>
      <c r="C16" s="134">
        <f t="shared" si="1"/>
        <v>27713.4</v>
      </c>
      <c r="D16" s="133" t="s">
        <v>135</v>
      </c>
      <c r="E16" s="134">
        <f t="shared" si="2"/>
        <v>12311.07</v>
      </c>
      <c r="F16" s="134">
        <f t="shared" si="3"/>
        <v>21836.129999999997</v>
      </c>
      <c r="G16" s="135"/>
      <c r="H16" s="134">
        <v>14940.4</v>
      </c>
      <c r="I16" s="134">
        <v>9525.06</v>
      </c>
      <c r="J16" s="131"/>
    </row>
    <row r="17" spans="1:10" ht="17.25">
      <c r="A17" s="136" t="s">
        <v>136</v>
      </c>
      <c r="B17" s="134">
        <f t="shared" si="0"/>
        <v>27832.35</v>
      </c>
      <c r="C17" s="134">
        <f t="shared" si="1"/>
        <v>51671.67</v>
      </c>
      <c r="D17" s="133" t="s">
        <v>137</v>
      </c>
      <c r="E17" s="134">
        <f t="shared" si="2"/>
        <v>42230.86</v>
      </c>
      <c r="F17" s="134">
        <f t="shared" si="3"/>
        <v>94756.37</v>
      </c>
      <c r="G17" s="135"/>
      <c r="H17" s="134">
        <v>23839.32</v>
      </c>
      <c r="I17" s="134">
        <v>52525.51</v>
      </c>
      <c r="J17" s="131"/>
    </row>
    <row r="18" spans="1:10" ht="17.25">
      <c r="A18" s="136" t="s">
        <v>138</v>
      </c>
      <c r="B18" s="134">
        <f t="shared" si="0"/>
        <v>3973.12</v>
      </c>
      <c r="C18" s="134">
        <f t="shared" si="1"/>
        <v>8006.6900000000005</v>
      </c>
      <c r="D18" s="133" t="s">
        <v>139</v>
      </c>
      <c r="E18" s="134">
        <f t="shared" si="2"/>
        <v>205779.6</v>
      </c>
      <c r="F18" s="134">
        <f t="shared" si="3"/>
        <v>403739.6</v>
      </c>
      <c r="G18" s="135"/>
      <c r="H18" s="134">
        <v>4033.57</v>
      </c>
      <c r="I18" s="134">
        <v>197960</v>
      </c>
      <c r="J18" s="131"/>
    </row>
    <row r="19" spans="1:10" ht="17.25">
      <c r="A19" s="136" t="s">
        <v>140</v>
      </c>
      <c r="B19" s="134">
        <f t="shared" si="0"/>
        <v>25739</v>
      </c>
      <c r="C19" s="134">
        <f t="shared" si="1"/>
        <v>46388.520000000004</v>
      </c>
      <c r="D19" s="133" t="s">
        <v>141</v>
      </c>
      <c r="E19" s="134">
        <f t="shared" si="2"/>
        <v>6190.54</v>
      </c>
      <c r="F19" s="134">
        <f t="shared" si="3"/>
        <v>15472.400000000001</v>
      </c>
      <c r="G19" s="135"/>
      <c r="H19" s="134">
        <v>20649.52</v>
      </c>
      <c r="I19" s="134">
        <v>9281.86</v>
      </c>
      <c r="J19" s="131"/>
    </row>
    <row r="20" spans="1:10" ht="17.25">
      <c r="A20" s="136" t="s">
        <v>142</v>
      </c>
      <c r="B20" s="134">
        <f t="shared" si="0"/>
        <v>55432.72</v>
      </c>
      <c r="C20" s="134">
        <f t="shared" si="1"/>
        <v>146464.03</v>
      </c>
      <c r="D20" s="133" t="s">
        <v>143</v>
      </c>
      <c r="E20" s="134">
        <f t="shared" si="2"/>
        <v>8672.4</v>
      </c>
      <c r="F20" s="134">
        <f t="shared" si="3"/>
        <v>18895.02</v>
      </c>
      <c r="G20" s="135"/>
      <c r="H20" s="134">
        <v>91031.31</v>
      </c>
      <c r="I20" s="134">
        <v>10222.62</v>
      </c>
      <c r="J20" s="131"/>
    </row>
    <row r="21" spans="1:10" ht="17.25">
      <c r="A21" s="136" t="s">
        <v>144</v>
      </c>
      <c r="B21" s="134">
        <f t="shared" si="0"/>
        <v>19901.14</v>
      </c>
      <c r="C21" s="134">
        <f t="shared" si="1"/>
        <v>33897.14</v>
      </c>
      <c r="D21" s="133" t="s">
        <v>145</v>
      </c>
      <c r="E21" s="134">
        <f t="shared" si="2"/>
        <v>30731.54</v>
      </c>
      <c r="F21" s="134">
        <f t="shared" si="3"/>
        <v>63896.32</v>
      </c>
      <c r="G21" s="135"/>
      <c r="H21" s="134">
        <v>13996</v>
      </c>
      <c r="I21" s="134">
        <v>33164.78</v>
      </c>
      <c r="J21" s="131"/>
    </row>
    <row r="22" spans="1:10" ht="17.25">
      <c r="A22" s="136" t="s">
        <v>146</v>
      </c>
      <c r="B22" s="134">
        <f t="shared" si="0"/>
        <v>71747</v>
      </c>
      <c r="C22" s="134">
        <f t="shared" si="1"/>
        <v>136822.3</v>
      </c>
      <c r="D22" s="133" t="s">
        <v>147</v>
      </c>
      <c r="E22" s="134">
        <f t="shared" si="2"/>
        <v>10842.970000000001</v>
      </c>
      <c r="F22" s="134">
        <f t="shared" si="3"/>
        <v>25451.39</v>
      </c>
      <c r="G22" s="135"/>
      <c r="H22" s="134">
        <v>65075.3</v>
      </c>
      <c r="I22" s="134">
        <v>14608.42</v>
      </c>
      <c r="J22" s="131"/>
    </row>
    <row r="23" spans="1:10" ht="17.25">
      <c r="A23" s="136" t="s">
        <v>216</v>
      </c>
      <c r="B23" s="134">
        <f t="shared" si="0"/>
        <v>2503832.56</v>
      </c>
      <c r="C23" s="134">
        <f t="shared" si="1"/>
        <v>3916141.93</v>
      </c>
      <c r="D23" s="133" t="s">
        <v>149</v>
      </c>
      <c r="E23" s="134">
        <f t="shared" si="2"/>
        <v>9864.94</v>
      </c>
      <c r="F23" s="134">
        <f t="shared" si="3"/>
        <v>18208.16</v>
      </c>
      <c r="G23" s="135"/>
      <c r="H23" s="134">
        <v>1412309.37</v>
      </c>
      <c r="I23" s="134">
        <v>8343.22</v>
      </c>
      <c r="J23" s="131"/>
    </row>
    <row r="24" spans="1:10" ht="17.25">
      <c r="A24" s="136" t="s">
        <v>150</v>
      </c>
      <c r="B24" s="134">
        <f t="shared" si="0"/>
        <v>7948.2</v>
      </c>
      <c r="C24" s="134">
        <f t="shared" si="1"/>
        <v>17996.2</v>
      </c>
      <c r="D24" s="133" t="s">
        <v>151</v>
      </c>
      <c r="E24" s="134">
        <f t="shared" si="2"/>
        <v>4825.2699999999995</v>
      </c>
      <c r="F24" s="134">
        <f t="shared" si="3"/>
        <v>8345.99</v>
      </c>
      <c r="G24" s="135"/>
      <c r="H24" s="134">
        <v>10048</v>
      </c>
      <c r="I24" s="134">
        <v>3520.72</v>
      </c>
      <c r="J24" s="131"/>
    </row>
    <row r="25" spans="1:10" ht="17.25">
      <c r="A25" s="136" t="s">
        <v>152</v>
      </c>
      <c r="B25" s="134">
        <f t="shared" si="0"/>
        <v>21720.31</v>
      </c>
      <c r="C25" s="134">
        <f t="shared" si="1"/>
        <v>45866.350000000006</v>
      </c>
      <c r="D25" s="133" t="s">
        <v>153</v>
      </c>
      <c r="E25" s="134">
        <f t="shared" si="2"/>
        <v>13184.92</v>
      </c>
      <c r="F25" s="134">
        <f t="shared" si="3"/>
        <v>25687.940000000002</v>
      </c>
      <c r="G25" s="135"/>
      <c r="H25" s="134">
        <v>24146.04</v>
      </c>
      <c r="I25" s="134">
        <v>12503.02</v>
      </c>
      <c r="J25" s="131"/>
    </row>
    <row r="26" spans="1:10" ht="17.25">
      <c r="A26" s="136" t="s">
        <v>154</v>
      </c>
      <c r="B26" s="134">
        <f t="shared" si="0"/>
        <v>61880.45</v>
      </c>
      <c r="C26" s="134">
        <f t="shared" si="1"/>
        <v>129176.86</v>
      </c>
      <c r="D26" s="133" t="s">
        <v>155</v>
      </c>
      <c r="E26" s="134">
        <f t="shared" si="2"/>
        <v>100514.70000000001</v>
      </c>
      <c r="F26" s="134">
        <f t="shared" si="3"/>
        <v>187387.7</v>
      </c>
      <c r="G26" s="135"/>
      <c r="H26" s="134">
        <v>67296.41</v>
      </c>
      <c r="I26" s="134">
        <v>86873</v>
      </c>
      <c r="J26" s="131"/>
    </row>
    <row r="27" spans="1:10" ht="17.25">
      <c r="A27" s="136" t="s">
        <v>156</v>
      </c>
      <c r="B27" s="134">
        <f t="shared" si="0"/>
        <v>41779.72</v>
      </c>
      <c r="C27" s="134">
        <f t="shared" si="1"/>
        <v>90822.72</v>
      </c>
      <c r="D27" s="133" t="s">
        <v>157</v>
      </c>
      <c r="E27" s="134">
        <f t="shared" si="2"/>
        <v>17536.559999999998</v>
      </c>
      <c r="F27" s="134">
        <f t="shared" si="3"/>
        <v>45870.52</v>
      </c>
      <c r="G27" s="135"/>
      <c r="H27" s="134">
        <v>49043</v>
      </c>
      <c r="I27" s="134">
        <v>28333.96</v>
      </c>
      <c r="J27" s="131"/>
    </row>
    <row r="28" spans="1:10" ht="17.25">
      <c r="A28" s="136" t="s">
        <v>158</v>
      </c>
      <c r="B28" s="134">
        <f t="shared" si="0"/>
        <v>45049.87</v>
      </c>
      <c r="C28" s="134">
        <f t="shared" si="1"/>
        <v>93894.44</v>
      </c>
      <c r="D28" s="133" t="s">
        <v>159</v>
      </c>
      <c r="E28" s="134">
        <f t="shared" si="2"/>
        <v>61606.78999999999</v>
      </c>
      <c r="F28" s="134">
        <f t="shared" si="3"/>
        <v>126266.19</v>
      </c>
      <c r="G28" s="135"/>
      <c r="H28" s="134">
        <v>48844.57</v>
      </c>
      <c r="I28" s="134">
        <v>64659.4</v>
      </c>
      <c r="J28" s="131"/>
    </row>
    <row r="29" spans="1:10" ht="17.25">
      <c r="A29" s="136" t="s">
        <v>160</v>
      </c>
      <c r="B29" s="134">
        <f t="shared" si="0"/>
        <v>9631</v>
      </c>
      <c r="C29" s="134">
        <f t="shared" si="1"/>
        <v>21729.57</v>
      </c>
      <c r="D29" s="133" t="s">
        <v>161</v>
      </c>
      <c r="E29" s="134">
        <f t="shared" si="2"/>
        <v>87814.45999999999</v>
      </c>
      <c r="F29" s="134">
        <f t="shared" si="3"/>
        <v>185339.66999999998</v>
      </c>
      <c r="G29" s="135"/>
      <c r="H29" s="134">
        <v>12098.57</v>
      </c>
      <c r="I29" s="134">
        <v>97525.21</v>
      </c>
      <c r="J29" s="131"/>
    </row>
    <row r="30" spans="1:10" ht="17.25">
      <c r="A30" s="136" t="s">
        <v>162</v>
      </c>
      <c r="B30" s="134">
        <f t="shared" si="0"/>
        <v>38456.92</v>
      </c>
      <c r="C30" s="134">
        <f t="shared" si="1"/>
        <v>86655.92</v>
      </c>
      <c r="D30" s="133" t="s">
        <v>163</v>
      </c>
      <c r="E30" s="134">
        <f t="shared" si="2"/>
        <v>419513</v>
      </c>
      <c r="F30" s="134">
        <f t="shared" si="3"/>
        <v>824745.4199999999</v>
      </c>
      <c r="G30" s="135"/>
      <c r="H30" s="134">
        <v>48199</v>
      </c>
      <c r="I30" s="134">
        <v>405232.42</v>
      </c>
      <c r="J30" s="131"/>
    </row>
    <row r="31" spans="1:10" ht="17.25">
      <c r="A31" s="136" t="s">
        <v>164</v>
      </c>
      <c r="B31" s="134">
        <f t="shared" si="0"/>
        <v>34106</v>
      </c>
      <c r="C31" s="134">
        <f t="shared" si="1"/>
        <v>76131</v>
      </c>
      <c r="D31" s="133" t="s">
        <v>165</v>
      </c>
      <c r="E31" s="134">
        <f t="shared" si="2"/>
        <v>12677.490000000002</v>
      </c>
      <c r="F31" s="134">
        <f t="shared" si="3"/>
        <v>24753.870000000003</v>
      </c>
      <c r="G31" s="135"/>
      <c r="H31" s="134">
        <v>42025</v>
      </c>
      <c r="I31" s="134">
        <v>12076.38</v>
      </c>
      <c r="J31" s="131"/>
    </row>
    <row r="32" spans="1:10" ht="17.25">
      <c r="A32" s="136" t="s">
        <v>166</v>
      </c>
      <c r="B32" s="134">
        <f t="shared" si="0"/>
        <v>24595</v>
      </c>
      <c r="C32" s="134">
        <f t="shared" si="1"/>
        <v>68552.87</v>
      </c>
      <c r="D32" s="133" t="s">
        <v>167</v>
      </c>
      <c r="E32" s="134">
        <f t="shared" si="2"/>
        <v>20320.95</v>
      </c>
      <c r="F32" s="134">
        <f t="shared" si="3"/>
        <v>32118.45</v>
      </c>
      <c r="G32" s="135"/>
      <c r="H32" s="134">
        <v>43957.87</v>
      </c>
      <c r="I32" s="134">
        <v>11797.5</v>
      </c>
      <c r="J32" s="131"/>
    </row>
    <row r="33" spans="1:10" ht="17.25">
      <c r="A33" s="136" t="s">
        <v>168</v>
      </c>
      <c r="B33" s="134">
        <f t="shared" si="0"/>
        <v>17052.75</v>
      </c>
      <c r="C33" s="134">
        <f t="shared" si="1"/>
        <v>34162.75</v>
      </c>
      <c r="D33" s="133" t="s">
        <v>169</v>
      </c>
      <c r="E33" s="134">
        <f t="shared" si="2"/>
        <v>192699</v>
      </c>
      <c r="F33" s="134">
        <f t="shared" si="3"/>
        <v>385146</v>
      </c>
      <c r="G33" s="135"/>
      <c r="H33" s="134">
        <v>17110</v>
      </c>
      <c r="I33" s="134">
        <v>192447</v>
      </c>
      <c r="J33" s="131"/>
    </row>
    <row r="34" spans="1:10" ht="17.25">
      <c r="A34" s="136" t="s">
        <v>170</v>
      </c>
      <c r="B34" s="134">
        <f t="shared" si="0"/>
        <v>71093</v>
      </c>
      <c r="C34" s="134">
        <f t="shared" si="1"/>
        <v>145455</v>
      </c>
      <c r="D34" s="133" t="s">
        <v>171</v>
      </c>
      <c r="E34" s="134">
        <f t="shared" si="2"/>
        <v>2150910.42</v>
      </c>
      <c r="F34" s="134">
        <f t="shared" si="3"/>
        <v>4160996.54</v>
      </c>
      <c r="G34" s="135"/>
      <c r="H34" s="134">
        <v>74362</v>
      </c>
      <c r="I34" s="134">
        <v>2010086.12</v>
      </c>
      <c r="J34" s="131"/>
    </row>
    <row r="35" spans="1:10" ht="17.25">
      <c r="A35" s="136" t="s">
        <v>172</v>
      </c>
      <c r="B35" s="134">
        <f t="shared" si="0"/>
        <v>7945</v>
      </c>
      <c r="C35" s="134">
        <f t="shared" si="1"/>
        <v>16130</v>
      </c>
      <c r="D35" s="133" t="s">
        <v>173</v>
      </c>
      <c r="E35" s="134">
        <f t="shared" si="2"/>
        <v>41551.85</v>
      </c>
      <c r="F35" s="134">
        <f t="shared" si="3"/>
        <v>58054.7</v>
      </c>
      <c r="G35" s="135"/>
      <c r="H35" s="134">
        <v>8185</v>
      </c>
      <c r="I35" s="134">
        <v>16502.85</v>
      </c>
      <c r="J35" s="131"/>
    </row>
    <row r="36" spans="1:10" ht="17.25">
      <c r="A36" s="136" t="s">
        <v>174</v>
      </c>
      <c r="B36" s="134">
        <f t="shared" si="0"/>
        <v>92801</v>
      </c>
      <c r="C36" s="134">
        <f t="shared" si="1"/>
        <v>188588.9</v>
      </c>
      <c r="D36" s="133" t="s">
        <v>175</v>
      </c>
      <c r="E36" s="134">
        <f t="shared" si="2"/>
        <v>10514</v>
      </c>
      <c r="F36" s="134">
        <f t="shared" si="3"/>
        <v>20987</v>
      </c>
      <c r="G36" s="135"/>
      <c r="H36" s="134">
        <v>95787.9</v>
      </c>
      <c r="I36" s="134">
        <v>10473</v>
      </c>
      <c r="J36" s="131"/>
    </row>
    <row r="37" spans="1:10" ht="17.25">
      <c r="A37" s="136" t="s">
        <v>176</v>
      </c>
      <c r="B37" s="134">
        <f aca="true" t="shared" si="4" ref="B37:B53">E110</f>
        <v>612816.46</v>
      </c>
      <c r="C37" s="134">
        <f aca="true" t="shared" si="5" ref="C37:C53">H37+B37</f>
        <v>1120053.78</v>
      </c>
      <c r="D37" s="133" t="s">
        <v>177</v>
      </c>
      <c r="E37" s="134">
        <f t="shared" si="2"/>
        <v>228423.71</v>
      </c>
      <c r="F37" s="134">
        <f t="shared" si="3"/>
        <v>482774.06</v>
      </c>
      <c r="G37" s="135"/>
      <c r="H37" s="134">
        <v>507237.32</v>
      </c>
      <c r="I37" s="134">
        <v>254350.35</v>
      </c>
      <c r="J37" s="131"/>
    </row>
    <row r="38" spans="1:10" ht="17.25">
      <c r="A38" s="136" t="s">
        <v>178</v>
      </c>
      <c r="B38" s="134">
        <f t="shared" si="4"/>
        <v>3568.9</v>
      </c>
      <c r="C38" s="134">
        <f t="shared" si="5"/>
        <v>6524.8</v>
      </c>
      <c r="D38" s="133" t="s">
        <v>179</v>
      </c>
      <c r="E38" s="134">
        <f t="shared" si="2"/>
        <v>314086.73</v>
      </c>
      <c r="F38" s="134">
        <f t="shared" si="3"/>
        <v>636166.09</v>
      </c>
      <c r="G38" s="135"/>
      <c r="H38" s="134">
        <v>2955.9</v>
      </c>
      <c r="I38" s="134">
        <v>322079.36</v>
      </c>
      <c r="J38" s="131"/>
    </row>
    <row r="39" spans="1:10" ht="17.25">
      <c r="A39" s="136" t="s">
        <v>180</v>
      </c>
      <c r="B39" s="134">
        <f t="shared" si="4"/>
        <v>25299</v>
      </c>
      <c r="C39" s="134">
        <f t="shared" si="5"/>
        <v>48276.82</v>
      </c>
      <c r="D39" s="133" t="s">
        <v>181</v>
      </c>
      <c r="E39" s="134">
        <f t="shared" si="2"/>
        <v>87430.97</v>
      </c>
      <c r="F39" s="134">
        <f t="shared" si="3"/>
        <v>160734.39</v>
      </c>
      <c r="G39" s="135"/>
      <c r="H39" s="134">
        <v>22977.82</v>
      </c>
      <c r="I39" s="134">
        <v>73303.42</v>
      </c>
      <c r="J39" s="131"/>
    </row>
    <row r="40" spans="1:10" ht="17.25">
      <c r="A40" s="136" t="s">
        <v>182</v>
      </c>
      <c r="B40" s="134">
        <f t="shared" si="4"/>
        <v>42400.35</v>
      </c>
      <c r="C40" s="134">
        <f t="shared" si="5"/>
        <v>74618.04</v>
      </c>
      <c r="D40" s="133" t="s">
        <v>183</v>
      </c>
      <c r="E40" s="134">
        <f t="shared" si="2"/>
        <v>9053.91</v>
      </c>
      <c r="F40" s="134">
        <f t="shared" si="3"/>
        <v>15678.01</v>
      </c>
      <c r="G40" s="135"/>
      <c r="H40" s="134">
        <v>32217.69</v>
      </c>
      <c r="I40" s="134">
        <v>6624.1</v>
      </c>
      <c r="J40" s="131"/>
    </row>
    <row r="41" spans="1:10" ht="17.25">
      <c r="A41" s="136" t="s">
        <v>184</v>
      </c>
      <c r="B41" s="134">
        <f t="shared" si="4"/>
        <v>50048.7</v>
      </c>
      <c r="C41" s="134">
        <f t="shared" si="5"/>
        <v>97142.7</v>
      </c>
      <c r="D41" s="133" t="s">
        <v>185</v>
      </c>
      <c r="E41" s="134">
        <f t="shared" si="2"/>
        <v>13605.85</v>
      </c>
      <c r="F41" s="134">
        <f t="shared" si="3"/>
        <v>31072.92</v>
      </c>
      <c r="G41" s="135"/>
      <c r="H41" s="134">
        <v>47094</v>
      </c>
      <c r="I41" s="134">
        <v>17467.07</v>
      </c>
      <c r="J41" s="131"/>
    </row>
    <row r="42" spans="1:10" ht="17.25">
      <c r="A42" s="136" t="s">
        <v>186</v>
      </c>
      <c r="B42" s="134">
        <f t="shared" si="4"/>
        <v>20168.53</v>
      </c>
      <c r="C42" s="134">
        <f t="shared" si="5"/>
        <v>41353.83</v>
      </c>
      <c r="D42" s="133" t="s">
        <v>187</v>
      </c>
      <c r="E42" s="134">
        <f t="shared" si="2"/>
        <v>10497.82</v>
      </c>
      <c r="F42" s="134">
        <f t="shared" si="3"/>
        <v>19369.34</v>
      </c>
      <c r="G42" s="135"/>
      <c r="H42" s="134">
        <v>21185.3</v>
      </c>
      <c r="I42" s="134">
        <v>8871.52</v>
      </c>
      <c r="J42" s="131"/>
    </row>
    <row r="43" spans="1:10" ht="17.25">
      <c r="A43" s="136" t="s">
        <v>188</v>
      </c>
      <c r="B43" s="134">
        <f t="shared" si="4"/>
        <v>27336.92</v>
      </c>
      <c r="C43" s="134">
        <f t="shared" si="5"/>
        <v>54021.2</v>
      </c>
      <c r="D43" s="133" t="s">
        <v>189</v>
      </c>
      <c r="E43" s="134">
        <f t="shared" si="2"/>
        <v>3296.4700000000003</v>
      </c>
      <c r="F43" s="134">
        <f t="shared" si="3"/>
        <v>6103.47</v>
      </c>
      <c r="G43" s="135"/>
      <c r="H43" s="134">
        <v>26684.28</v>
      </c>
      <c r="I43" s="134">
        <v>2807</v>
      </c>
      <c r="J43" s="131"/>
    </row>
    <row r="44" spans="1:10" ht="17.25">
      <c r="A44" s="136" t="s">
        <v>190</v>
      </c>
      <c r="B44" s="134">
        <f t="shared" si="4"/>
        <v>38209</v>
      </c>
      <c r="C44" s="134">
        <f t="shared" si="5"/>
        <v>75180</v>
      </c>
      <c r="D44" s="133" t="s">
        <v>191</v>
      </c>
      <c r="E44" s="134">
        <f t="shared" si="2"/>
        <v>44376.15</v>
      </c>
      <c r="F44" s="134">
        <f t="shared" si="3"/>
        <v>86703.82</v>
      </c>
      <c r="G44" s="135"/>
      <c r="H44" s="134">
        <v>36971</v>
      </c>
      <c r="I44" s="134">
        <v>42327.67</v>
      </c>
      <c r="J44" s="131"/>
    </row>
    <row r="45" spans="1:10" ht="17.25">
      <c r="A45" s="136" t="s">
        <v>192</v>
      </c>
      <c r="B45" s="134">
        <f t="shared" si="4"/>
        <v>26812</v>
      </c>
      <c r="C45" s="134">
        <f t="shared" si="5"/>
        <v>47861</v>
      </c>
      <c r="D45" s="133" t="s">
        <v>193</v>
      </c>
      <c r="E45" s="134">
        <f t="shared" si="2"/>
        <v>242808.28000000003</v>
      </c>
      <c r="F45" s="134">
        <f t="shared" si="3"/>
        <v>411073.28</v>
      </c>
      <c r="G45" s="135"/>
      <c r="H45" s="134">
        <v>21049</v>
      </c>
      <c r="I45" s="134">
        <v>168265</v>
      </c>
      <c r="J45" s="131"/>
    </row>
    <row r="46" spans="1:10" ht="17.25">
      <c r="A46" s="136" t="s">
        <v>194</v>
      </c>
      <c r="B46" s="134">
        <f t="shared" si="4"/>
        <v>2875</v>
      </c>
      <c r="C46" s="134">
        <f t="shared" si="5"/>
        <v>7183.52</v>
      </c>
      <c r="D46" s="133" t="s">
        <v>195</v>
      </c>
      <c r="E46" s="134">
        <f t="shared" si="2"/>
        <v>13128.980000000001</v>
      </c>
      <c r="F46" s="134">
        <f t="shared" si="3"/>
        <v>24650.43</v>
      </c>
      <c r="G46" s="135"/>
      <c r="H46" s="134">
        <v>4308.52</v>
      </c>
      <c r="I46" s="134">
        <v>11521.45</v>
      </c>
      <c r="J46" s="131"/>
    </row>
    <row r="47" spans="1:10" ht="17.25">
      <c r="A47" s="136" t="s">
        <v>196</v>
      </c>
      <c r="B47" s="134">
        <f t="shared" si="4"/>
        <v>13591</v>
      </c>
      <c r="C47" s="134">
        <f t="shared" si="5"/>
        <v>36256.82</v>
      </c>
      <c r="D47" s="133" t="s">
        <v>197</v>
      </c>
      <c r="E47" s="134">
        <f t="shared" si="2"/>
        <v>31423.59</v>
      </c>
      <c r="F47" s="134">
        <f t="shared" si="3"/>
        <v>61503.43</v>
      </c>
      <c r="G47" s="135"/>
      <c r="H47" s="134">
        <v>22665.82</v>
      </c>
      <c r="I47" s="134">
        <v>30079.84</v>
      </c>
      <c r="J47" s="131"/>
    </row>
    <row r="48" spans="1:10" ht="17.25">
      <c r="A48" s="136" t="s">
        <v>198</v>
      </c>
      <c r="B48" s="134">
        <f t="shared" si="4"/>
        <v>9145.5</v>
      </c>
      <c r="C48" s="134">
        <f t="shared" si="5"/>
        <v>15391.35</v>
      </c>
      <c r="D48" s="133" t="s">
        <v>199</v>
      </c>
      <c r="E48" s="134">
        <f t="shared" si="2"/>
        <v>20775.8</v>
      </c>
      <c r="F48" s="134">
        <f t="shared" si="3"/>
        <v>46909.92</v>
      </c>
      <c r="G48" s="135"/>
      <c r="H48" s="134">
        <v>6245.85</v>
      </c>
      <c r="I48" s="134">
        <v>26134.12</v>
      </c>
      <c r="J48" s="131"/>
    </row>
    <row r="49" spans="1:10" ht="17.25">
      <c r="A49" s="136" t="s">
        <v>200</v>
      </c>
      <c r="B49" s="134">
        <f t="shared" si="4"/>
        <v>70172.7</v>
      </c>
      <c r="C49" s="134">
        <f t="shared" si="5"/>
        <v>136262.7</v>
      </c>
      <c r="D49" s="133" t="s">
        <v>201</v>
      </c>
      <c r="E49" s="134">
        <f t="shared" si="2"/>
        <v>700120</v>
      </c>
      <c r="F49" s="134">
        <f t="shared" si="3"/>
        <v>1476222.92</v>
      </c>
      <c r="G49" s="135"/>
      <c r="H49" s="134">
        <v>66090</v>
      </c>
      <c r="I49" s="134">
        <v>776102.92</v>
      </c>
      <c r="J49" s="131"/>
    </row>
    <row r="50" spans="1:10" ht="17.25">
      <c r="A50" s="136" t="s">
        <v>202</v>
      </c>
      <c r="B50" s="134">
        <f t="shared" si="4"/>
        <v>15691.65</v>
      </c>
      <c r="C50" s="134">
        <f t="shared" si="5"/>
        <v>31768.42</v>
      </c>
      <c r="D50" s="133" t="s">
        <v>203</v>
      </c>
      <c r="E50" s="134">
        <f t="shared" si="2"/>
        <v>203237.38</v>
      </c>
      <c r="F50" s="134">
        <f t="shared" si="3"/>
        <v>406950.78</v>
      </c>
      <c r="G50" s="135"/>
      <c r="H50" s="134">
        <v>16076.77</v>
      </c>
      <c r="I50" s="134">
        <v>203713.4</v>
      </c>
      <c r="J50" s="131"/>
    </row>
    <row r="51" spans="1:10" ht="17.25">
      <c r="A51" s="136" t="s">
        <v>204</v>
      </c>
      <c r="B51" s="134">
        <f t="shared" si="4"/>
        <v>816635.62</v>
      </c>
      <c r="C51" s="134">
        <f t="shared" si="5"/>
        <v>1609477.35</v>
      </c>
      <c r="D51" s="133" t="s">
        <v>205</v>
      </c>
      <c r="E51" s="134">
        <f t="shared" si="2"/>
        <v>496761.58</v>
      </c>
      <c r="F51" s="134">
        <f t="shared" si="3"/>
        <v>496761.58</v>
      </c>
      <c r="G51" s="135"/>
      <c r="H51" s="134">
        <v>792841.73</v>
      </c>
      <c r="I51" s="134">
        <v>0</v>
      </c>
      <c r="J51" s="131"/>
    </row>
    <row r="52" spans="1:10" ht="17.25">
      <c r="A52" s="136" t="s">
        <v>206</v>
      </c>
      <c r="B52" s="134">
        <f t="shared" si="4"/>
        <v>4619.25</v>
      </c>
      <c r="C52" s="134">
        <f t="shared" si="5"/>
        <v>7231.25</v>
      </c>
      <c r="D52" s="133"/>
      <c r="E52" s="137" t="s">
        <v>106</v>
      </c>
      <c r="F52" s="138"/>
      <c r="G52" s="135"/>
      <c r="H52" s="134">
        <v>2612</v>
      </c>
      <c r="I52" s="138"/>
      <c r="J52" s="131"/>
    </row>
    <row r="53" spans="1:10" ht="17.25">
      <c r="A53" s="136" t="s">
        <v>207</v>
      </c>
      <c r="B53" s="134">
        <f t="shared" si="4"/>
        <v>14898</v>
      </c>
      <c r="C53" s="134">
        <f t="shared" si="5"/>
        <v>33205</v>
      </c>
      <c r="D53" s="139" t="s">
        <v>208</v>
      </c>
      <c r="E53" s="140">
        <f>SUM(B5:B53)+SUM(E5:E51)</f>
        <v>12396756.82</v>
      </c>
      <c r="F53" s="140">
        <f>SUM(C5:C53)+SUM(F5:F51)</f>
        <v>22517065.84</v>
      </c>
      <c r="G53" s="135"/>
      <c r="H53" s="134">
        <v>18307</v>
      </c>
      <c r="I53" s="140">
        <v>0</v>
      </c>
      <c r="J53" s="131"/>
    </row>
    <row r="54" spans="1:9" ht="12.75">
      <c r="A54" s="141"/>
      <c r="B54" s="141"/>
      <c r="C54" s="141"/>
      <c r="D54" s="141"/>
      <c r="E54" s="141"/>
      <c r="F54" s="141"/>
      <c r="G54" s="126"/>
      <c r="H54" s="141"/>
      <c r="I54" s="141"/>
    </row>
    <row r="55" spans="1:7" ht="12.75">
      <c r="A55" s="126"/>
      <c r="B55" s="126"/>
      <c r="C55" s="132" t="s">
        <v>106</v>
      </c>
      <c r="D55" s="126"/>
      <c r="E55" s="126"/>
      <c r="F55" s="132" t="s">
        <v>106</v>
      </c>
      <c r="G55" s="132" t="s">
        <v>106</v>
      </c>
    </row>
    <row r="56" spans="2:6" ht="12.75">
      <c r="B56" s="132" t="s">
        <v>106</v>
      </c>
      <c r="F56" s="132" t="s">
        <v>106</v>
      </c>
    </row>
    <row r="57" ht="12.75">
      <c r="B57" s="132" t="s">
        <v>106</v>
      </c>
    </row>
    <row r="58" ht="12.75">
      <c r="B58" s="132" t="s">
        <v>106</v>
      </c>
    </row>
    <row r="59" ht="12.75">
      <c r="B59" s="132" t="s">
        <v>106</v>
      </c>
    </row>
    <row r="60" ht="12.75">
      <c r="B60" s="132" t="s">
        <v>106</v>
      </c>
    </row>
    <row r="61" spans="1:2" ht="12.75">
      <c r="A61" s="132" t="s">
        <v>209</v>
      </c>
      <c r="B61" s="132" t="s">
        <v>106</v>
      </c>
    </row>
    <row r="62" spans="1:2" ht="12.75">
      <c r="A62" s="142" t="s">
        <v>210</v>
      </c>
      <c r="B62" s="132" t="s">
        <v>106</v>
      </c>
    </row>
    <row r="63" spans="1:2" ht="12.75">
      <c r="A63" s="142" t="s">
        <v>211</v>
      </c>
      <c r="B63" s="132" t="s">
        <v>106</v>
      </c>
    </row>
    <row r="64" spans="1:2" ht="12.75">
      <c r="A64" s="142" t="s">
        <v>212</v>
      </c>
      <c r="B64" s="132" t="s">
        <v>106</v>
      </c>
    </row>
    <row r="65" ht="12.75">
      <c r="A65" s="142" t="s">
        <v>213</v>
      </c>
    </row>
    <row r="77" spans="1:11" ht="17.25">
      <c r="A77" s="143"/>
      <c r="B77" s="144">
        <v>10701</v>
      </c>
      <c r="C77" s="145">
        <v>10716</v>
      </c>
      <c r="D77" s="145">
        <v>10717</v>
      </c>
      <c r="E77" s="146" t="s">
        <v>221</v>
      </c>
      <c r="F77" s="143"/>
      <c r="G77" s="144">
        <v>10701</v>
      </c>
      <c r="H77" s="145">
        <v>10716</v>
      </c>
      <c r="I77" s="145">
        <v>10717</v>
      </c>
      <c r="J77" s="146" t="s">
        <v>221</v>
      </c>
      <c r="K77" s="131"/>
    </row>
    <row r="78" spans="1:11" ht="17.25">
      <c r="A78" s="147" t="s">
        <v>112</v>
      </c>
      <c r="B78" s="148">
        <v>48680.78</v>
      </c>
      <c r="C78" s="149">
        <v>42852.22</v>
      </c>
      <c r="D78" s="150">
        <v>0</v>
      </c>
      <c r="E78" s="150">
        <f aca="true" t="shared" si="6" ref="E78:E109">SUM(B78:D78)</f>
        <v>91533</v>
      </c>
      <c r="F78" s="147" t="s">
        <v>113</v>
      </c>
      <c r="G78" s="149">
        <v>21619.99</v>
      </c>
      <c r="H78" s="149">
        <v>12817.25</v>
      </c>
      <c r="I78" s="150"/>
      <c r="J78" s="150">
        <f aca="true" t="shared" si="7" ref="J78:J124">SUM(G78:I78)</f>
        <v>34437.240000000005</v>
      </c>
      <c r="K78" s="131"/>
    </row>
    <row r="79" spans="1:11" ht="17.25">
      <c r="A79" s="147" t="s">
        <v>114</v>
      </c>
      <c r="B79" s="148">
        <v>26669.09</v>
      </c>
      <c r="C79" s="149">
        <v>14587.91</v>
      </c>
      <c r="D79" s="150">
        <v>0</v>
      </c>
      <c r="E79" s="150">
        <f t="shared" si="6"/>
        <v>41257</v>
      </c>
      <c r="F79" s="147" t="s">
        <v>115</v>
      </c>
      <c r="G79" s="149">
        <v>9591.27</v>
      </c>
      <c r="H79" s="149">
        <v>5022.93</v>
      </c>
      <c r="I79" s="150"/>
      <c r="J79" s="150">
        <f t="shared" si="7"/>
        <v>14614.2</v>
      </c>
      <c r="K79" s="131"/>
    </row>
    <row r="80" spans="1:11" ht="17.25">
      <c r="A80" s="147" t="s">
        <v>116</v>
      </c>
      <c r="B80" s="148">
        <v>6504.23</v>
      </c>
      <c r="C80" s="149">
        <v>4438.19</v>
      </c>
      <c r="D80" s="150">
        <v>0</v>
      </c>
      <c r="E80" s="150">
        <f t="shared" si="6"/>
        <v>10942.419999999998</v>
      </c>
      <c r="F80" s="147" t="s">
        <v>117</v>
      </c>
      <c r="G80" s="149">
        <v>14296.08</v>
      </c>
      <c r="H80" s="149">
        <v>11340.92</v>
      </c>
      <c r="I80" s="150"/>
      <c r="J80" s="150">
        <f t="shared" si="7"/>
        <v>25637</v>
      </c>
      <c r="K80" s="131"/>
    </row>
    <row r="81" spans="1:11" ht="17.25">
      <c r="A81" s="147" t="s">
        <v>118</v>
      </c>
      <c r="B81" s="148">
        <v>4220.78</v>
      </c>
      <c r="C81" s="149">
        <v>2841.45</v>
      </c>
      <c r="D81" s="150">
        <v>0</v>
      </c>
      <c r="E81" s="150">
        <f t="shared" si="6"/>
        <v>7062.23</v>
      </c>
      <c r="F81" s="147" t="s">
        <v>119</v>
      </c>
      <c r="G81" s="149">
        <v>61772.67</v>
      </c>
      <c r="H81" s="149">
        <v>28968.7</v>
      </c>
      <c r="I81" s="150"/>
      <c r="J81" s="150">
        <f t="shared" si="7"/>
        <v>90741.37</v>
      </c>
      <c r="K81" s="131"/>
    </row>
    <row r="82" spans="1:11" ht="17.25">
      <c r="A82" s="147" t="s">
        <v>120</v>
      </c>
      <c r="B82" s="148">
        <v>117799.5</v>
      </c>
      <c r="C82" s="149">
        <v>81534.37</v>
      </c>
      <c r="D82" s="150">
        <v>0</v>
      </c>
      <c r="E82" s="150">
        <f t="shared" si="6"/>
        <v>199333.87</v>
      </c>
      <c r="F82" s="147" t="s">
        <v>121</v>
      </c>
      <c r="G82" s="149">
        <v>39179.19</v>
      </c>
      <c r="H82" s="149">
        <v>22806.49</v>
      </c>
      <c r="I82" s="150"/>
      <c r="J82" s="150">
        <f t="shared" si="7"/>
        <v>61985.68000000001</v>
      </c>
      <c r="K82" s="131"/>
    </row>
    <row r="83" spans="1:11" ht="17.25">
      <c r="A83" s="147" t="s">
        <v>122</v>
      </c>
      <c r="B83" s="148">
        <v>63252.02</v>
      </c>
      <c r="C83" s="149">
        <v>49877.98</v>
      </c>
      <c r="D83" s="150">
        <v>0</v>
      </c>
      <c r="E83" s="150">
        <f t="shared" si="6"/>
        <v>113130</v>
      </c>
      <c r="F83" s="147" t="s">
        <v>123</v>
      </c>
      <c r="G83" s="149">
        <v>10362.78</v>
      </c>
      <c r="H83" s="149">
        <v>7040.5</v>
      </c>
      <c r="I83" s="150"/>
      <c r="J83" s="150">
        <f t="shared" si="7"/>
        <v>17403.28</v>
      </c>
      <c r="K83" s="131"/>
    </row>
    <row r="84" spans="1:11" ht="17.25">
      <c r="A84" s="147" t="s">
        <v>124</v>
      </c>
      <c r="B84" s="148">
        <v>14988.42</v>
      </c>
      <c r="C84" s="149">
        <v>45922.38</v>
      </c>
      <c r="D84" s="150">
        <v>0</v>
      </c>
      <c r="E84" s="150">
        <f t="shared" si="6"/>
        <v>60910.799999999996</v>
      </c>
      <c r="F84" s="147" t="s">
        <v>125</v>
      </c>
      <c r="G84" s="149">
        <v>12979.97</v>
      </c>
      <c r="H84" s="149">
        <v>7209.03</v>
      </c>
      <c r="I84" s="150"/>
      <c r="J84" s="150">
        <f t="shared" si="7"/>
        <v>20189</v>
      </c>
      <c r="K84" s="131"/>
    </row>
    <row r="85" spans="1:11" ht="17.25">
      <c r="A85" s="147" t="s">
        <v>126</v>
      </c>
      <c r="B85" s="148">
        <v>14536.37</v>
      </c>
      <c r="C85" s="149">
        <v>171.76</v>
      </c>
      <c r="D85" s="150">
        <v>0</v>
      </c>
      <c r="E85" s="150">
        <f t="shared" si="6"/>
        <v>14708.130000000001</v>
      </c>
      <c r="F85" s="147" t="s">
        <v>127</v>
      </c>
      <c r="G85" s="149">
        <v>271241.23</v>
      </c>
      <c r="H85" s="149">
        <v>147748.31</v>
      </c>
      <c r="I85" s="150"/>
      <c r="J85" s="150">
        <f t="shared" si="7"/>
        <v>418989.54</v>
      </c>
      <c r="K85" s="131"/>
    </row>
    <row r="86" spans="1:11" ht="17.25">
      <c r="A86" s="147" t="s">
        <v>128</v>
      </c>
      <c r="B86" s="148">
        <v>12873.9</v>
      </c>
      <c r="C86" s="149">
        <v>24887.85</v>
      </c>
      <c r="D86" s="150">
        <v>0</v>
      </c>
      <c r="E86" s="150">
        <f t="shared" si="6"/>
        <v>37761.75</v>
      </c>
      <c r="F86" s="147" t="s">
        <v>129</v>
      </c>
      <c r="G86" s="149">
        <v>17220.45</v>
      </c>
      <c r="H86" s="149">
        <v>11605.42</v>
      </c>
      <c r="I86" s="150"/>
      <c r="J86" s="150">
        <f t="shared" si="7"/>
        <v>28825.870000000003</v>
      </c>
      <c r="K86" s="131"/>
    </row>
    <row r="87" spans="1:11" ht="17.25">
      <c r="A87" s="147" t="s">
        <v>130</v>
      </c>
      <c r="B87" s="148">
        <v>31794.57</v>
      </c>
      <c r="C87" s="149">
        <v>16632.43</v>
      </c>
      <c r="D87" s="150">
        <v>0</v>
      </c>
      <c r="E87" s="150">
        <f t="shared" si="6"/>
        <v>48427</v>
      </c>
      <c r="F87" s="147" t="s">
        <v>131</v>
      </c>
      <c r="G87" s="149">
        <v>18131.89</v>
      </c>
      <c r="H87" s="149">
        <v>11886.11</v>
      </c>
      <c r="I87" s="150"/>
      <c r="J87" s="150">
        <f t="shared" si="7"/>
        <v>30018</v>
      </c>
      <c r="K87" s="131"/>
    </row>
    <row r="88" spans="1:11" ht="17.25">
      <c r="A88" s="147" t="s">
        <v>132</v>
      </c>
      <c r="B88" s="148">
        <v>36159.83</v>
      </c>
      <c r="C88" s="149">
        <v>25179.37</v>
      </c>
      <c r="D88" s="150">
        <v>0</v>
      </c>
      <c r="E88" s="150">
        <f t="shared" si="6"/>
        <v>61339.2</v>
      </c>
      <c r="F88" s="147" t="s">
        <v>133</v>
      </c>
      <c r="G88" s="149">
        <v>68356.9</v>
      </c>
      <c r="H88" s="149">
        <v>30254.1</v>
      </c>
      <c r="I88" s="150"/>
      <c r="J88" s="150">
        <f t="shared" si="7"/>
        <v>98611</v>
      </c>
      <c r="K88" s="131"/>
    </row>
    <row r="89" spans="1:11" ht="17.25">
      <c r="A89" s="147" t="s">
        <v>134</v>
      </c>
      <c r="B89" s="148">
        <v>7597.89</v>
      </c>
      <c r="C89" s="149">
        <v>5175.11</v>
      </c>
      <c r="D89" s="150">
        <v>0</v>
      </c>
      <c r="E89" s="150">
        <f t="shared" si="6"/>
        <v>12773</v>
      </c>
      <c r="F89" s="147" t="s">
        <v>135</v>
      </c>
      <c r="G89" s="149">
        <v>8597.59</v>
      </c>
      <c r="H89" s="149">
        <v>3713.48</v>
      </c>
      <c r="I89" s="150"/>
      <c r="J89" s="150">
        <f t="shared" si="7"/>
        <v>12311.07</v>
      </c>
      <c r="K89" s="131"/>
    </row>
    <row r="90" spans="1:11" ht="17.25">
      <c r="A90" s="147" t="s">
        <v>136</v>
      </c>
      <c r="B90" s="148">
        <v>19469.78</v>
      </c>
      <c r="C90" s="149">
        <v>8362.57</v>
      </c>
      <c r="D90" s="150">
        <v>0</v>
      </c>
      <c r="E90" s="150">
        <f t="shared" si="6"/>
        <v>27832.35</v>
      </c>
      <c r="F90" s="147" t="s">
        <v>137</v>
      </c>
      <c r="G90" s="149">
        <v>28318.11</v>
      </c>
      <c r="H90" s="149">
        <v>13912.75</v>
      </c>
      <c r="I90" s="150"/>
      <c r="J90" s="150">
        <f t="shared" si="7"/>
        <v>42230.86</v>
      </c>
      <c r="K90" s="131"/>
    </row>
    <row r="91" spans="1:11" ht="17.25">
      <c r="A91" s="147" t="s">
        <v>138</v>
      </c>
      <c r="B91" s="148">
        <v>2375.1</v>
      </c>
      <c r="C91" s="149">
        <v>1598.02</v>
      </c>
      <c r="D91" s="150">
        <v>0</v>
      </c>
      <c r="E91" s="150">
        <f t="shared" si="6"/>
        <v>3973.12</v>
      </c>
      <c r="F91" s="147" t="s">
        <v>139</v>
      </c>
      <c r="G91" s="149">
        <v>135046.28</v>
      </c>
      <c r="H91" s="149">
        <v>70733.32</v>
      </c>
      <c r="I91" s="150"/>
      <c r="J91" s="150">
        <f t="shared" si="7"/>
        <v>205779.6</v>
      </c>
      <c r="K91" s="131"/>
    </row>
    <row r="92" spans="1:11" ht="17.25">
      <c r="A92" s="147" t="s">
        <v>140</v>
      </c>
      <c r="B92" s="148">
        <v>17281.86</v>
      </c>
      <c r="C92" s="149">
        <v>8457.14</v>
      </c>
      <c r="D92" s="150">
        <v>0</v>
      </c>
      <c r="E92" s="150">
        <f t="shared" si="6"/>
        <v>25739</v>
      </c>
      <c r="F92" s="147" t="s">
        <v>141</v>
      </c>
      <c r="G92" s="149">
        <v>3985.41</v>
      </c>
      <c r="H92" s="149">
        <v>2205.13</v>
      </c>
      <c r="I92" s="150"/>
      <c r="J92" s="150">
        <f t="shared" si="7"/>
        <v>6190.54</v>
      </c>
      <c r="K92" s="131"/>
    </row>
    <row r="93" spans="1:11" ht="17.25">
      <c r="A93" s="147" t="s">
        <v>142</v>
      </c>
      <c r="B93" s="148">
        <v>36368.96</v>
      </c>
      <c r="C93" s="149">
        <v>19063.76</v>
      </c>
      <c r="D93" s="150">
        <v>0</v>
      </c>
      <c r="E93" s="150">
        <f t="shared" si="6"/>
        <v>55432.72</v>
      </c>
      <c r="F93" s="147" t="s">
        <v>143</v>
      </c>
      <c r="G93" s="149">
        <v>4846.32</v>
      </c>
      <c r="H93" s="149">
        <v>3826.08</v>
      </c>
      <c r="I93" s="150"/>
      <c r="J93" s="150">
        <f t="shared" si="7"/>
        <v>8672.4</v>
      </c>
      <c r="K93" s="131"/>
    </row>
    <row r="94" spans="1:11" ht="17.25">
      <c r="A94" s="147" t="s">
        <v>144</v>
      </c>
      <c r="B94" s="148">
        <v>13513.68</v>
      </c>
      <c r="C94" s="149">
        <v>6387.46</v>
      </c>
      <c r="D94" s="150">
        <v>0</v>
      </c>
      <c r="E94" s="150">
        <f t="shared" si="6"/>
        <v>19901.14</v>
      </c>
      <c r="F94" s="147" t="s">
        <v>145</v>
      </c>
      <c r="G94" s="149">
        <v>18752.51</v>
      </c>
      <c r="H94" s="149">
        <v>11979.03</v>
      </c>
      <c r="I94" s="150"/>
      <c r="J94" s="150">
        <f t="shared" si="7"/>
        <v>30731.54</v>
      </c>
      <c r="K94" s="131"/>
    </row>
    <row r="95" spans="1:11" ht="17.25">
      <c r="A95" s="147" t="s">
        <v>146</v>
      </c>
      <c r="B95" s="148">
        <v>44226.77</v>
      </c>
      <c r="C95" s="149">
        <v>27520.23</v>
      </c>
      <c r="D95" s="150">
        <v>0</v>
      </c>
      <c r="E95" s="150">
        <f t="shared" si="6"/>
        <v>71747</v>
      </c>
      <c r="F95" s="147" t="s">
        <v>147</v>
      </c>
      <c r="G95" s="149">
        <v>5555.55</v>
      </c>
      <c r="H95" s="149">
        <v>5287.42</v>
      </c>
      <c r="I95" s="150"/>
      <c r="J95" s="150">
        <f t="shared" si="7"/>
        <v>10842.970000000001</v>
      </c>
      <c r="K95" s="131"/>
    </row>
    <row r="96" spans="1:11" ht="17.25">
      <c r="A96" s="147" t="s">
        <v>216</v>
      </c>
      <c r="B96" s="148">
        <v>1810530.94</v>
      </c>
      <c r="C96" s="149">
        <v>693301.62</v>
      </c>
      <c r="D96" s="150">
        <v>0</v>
      </c>
      <c r="E96" s="150">
        <f t="shared" si="6"/>
        <v>2503832.56</v>
      </c>
      <c r="F96" s="147" t="s">
        <v>149</v>
      </c>
      <c r="G96" s="149">
        <v>5840.04</v>
      </c>
      <c r="H96" s="149">
        <v>4024.9</v>
      </c>
      <c r="I96" s="150"/>
      <c r="J96" s="150">
        <f t="shared" si="7"/>
        <v>9864.94</v>
      </c>
      <c r="K96" s="131"/>
    </row>
    <row r="97" spans="1:11" ht="17.25">
      <c r="A97" s="147" t="s">
        <v>150</v>
      </c>
      <c r="B97" s="148">
        <v>5254.28</v>
      </c>
      <c r="C97" s="149">
        <v>2693.92</v>
      </c>
      <c r="D97" s="150">
        <v>0</v>
      </c>
      <c r="E97" s="150">
        <f t="shared" si="6"/>
        <v>7948.2</v>
      </c>
      <c r="F97" s="147" t="s">
        <v>151</v>
      </c>
      <c r="G97" s="149">
        <v>3169.72</v>
      </c>
      <c r="H97" s="149">
        <v>1655.55</v>
      </c>
      <c r="I97" s="150"/>
      <c r="J97" s="150">
        <f t="shared" si="7"/>
        <v>4825.2699999999995</v>
      </c>
      <c r="K97" s="131"/>
    </row>
    <row r="98" spans="1:11" ht="17.25">
      <c r="A98" s="147" t="s">
        <v>152</v>
      </c>
      <c r="B98" s="148">
        <v>15855.68</v>
      </c>
      <c r="C98" s="149">
        <v>5864.63</v>
      </c>
      <c r="D98" s="150">
        <v>0</v>
      </c>
      <c r="E98" s="150">
        <f t="shared" si="6"/>
        <v>21720.31</v>
      </c>
      <c r="F98" s="147" t="s">
        <v>153</v>
      </c>
      <c r="G98" s="149">
        <v>6586.68</v>
      </c>
      <c r="H98" s="149">
        <v>6598.24</v>
      </c>
      <c r="I98" s="150"/>
      <c r="J98" s="150">
        <f t="shared" si="7"/>
        <v>13184.92</v>
      </c>
      <c r="K98" s="131"/>
    </row>
    <row r="99" spans="1:11" ht="17.25">
      <c r="A99" s="147" t="s">
        <v>154</v>
      </c>
      <c r="B99" s="148">
        <v>34733.72</v>
      </c>
      <c r="C99" s="149">
        <v>27146.73</v>
      </c>
      <c r="D99" s="150">
        <v>0</v>
      </c>
      <c r="E99" s="150">
        <f t="shared" si="6"/>
        <v>61880.45</v>
      </c>
      <c r="F99" s="147" t="s">
        <v>155</v>
      </c>
      <c r="G99" s="149">
        <v>64256.4</v>
      </c>
      <c r="H99" s="149">
        <v>36258.3</v>
      </c>
      <c r="I99" s="150"/>
      <c r="J99" s="150">
        <f t="shared" si="7"/>
        <v>100514.70000000001</v>
      </c>
      <c r="K99" s="131"/>
    </row>
    <row r="100" spans="1:11" ht="17.25">
      <c r="A100" s="147" t="s">
        <v>156</v>
      </c>
      <c r="B100" s="148">
        <v>24975.6</v>
      </c>
      <c r="C100" s="149">
        <v>16804.12</v>
      </c>
      <c r="D100" s="150">
        <v>0</v>
      </c>
      <c r="E100" s="150">
        <f t="shared" si="6"/>
        <v>41779.72</v>
      </c>
      <c r="F100" s="147" t="s">
        <v>157</v>
      </c>
      <c r="G100" s="149">
        <v>9420.98</v>
      </c>
      <c r="H100" s="149">
        <v>8115.58</v>
      </c>
      <c r="I100" s="150"/>
      <c r="J100" s="150">
        <f t="shared" si="7"/>
        <v>17536.559999999998</v>
      </c>
      <c r="K100" s="131"/>
    </row>
    <row r="101" spans="1:11" ht="17.25">
      <c r="A101" s="147" t="s">
        <v>158</v>
      </c>
      <c r="B101" s="148">
        <v>28815.15</v>
      </c>
      <c r="C101" s="149">
        <v>16234.72</v>
      </c>
      <c r="D101" s="150">
        <v>0</v>
      </c>
      <c r="E101" s="150">
        <f t="shared" si="6"/>
        <v>45049.87</v>
      </c>
      <c r="F101" s="147" t="s">
        <v>159</v>
      </c>
      <c r="G101" s="149">
        <v>40852.92</v>
      </c>
      <c r="H101" s="149">
        <v>20753.87</v>
      </c>
      <c r="I101" s="150"/>
      <c r="J101" s="150">
        <f t="shared" si="7"/>
        <v>61606.78999999999</v>
      </c>
      <c r="K101" s="131"/>
    </row>
    <row r="102" spans="1:11" ht="17.25">
      <c r="A102" s="147" t="s">
        <v>160</v>
      </c>
      <c r="B102" s="148">
        <v>5699.82</v>
      </c>
      <c r="C102" s="149">
        <v>3931.18</v>
      </c>
      <c r="D102" s="150">
        <v>0</v>
      </c>
      <c r="E102" s="150">
        <f t="shared" si="6"/>
        <v>9631</v>
      </c>
      <c r="F102" s="147" t="s">
        <v>161</v>
      </c>
      <c r="G102" s="149">
        <v>47808.03</v>
      </c>
      <c r="H102" s="149">
        <v>40006.43</v>
      </c>
      <c r="I102" s="150"/>
      <c r="J102" s="150">
        <f t="shared" si="7"/>
        <v>87814.45999999999</v>
      </c>
      <c r="K102" s="131"/>
    </row>
    <row r="103" spans="1:11" ht="17.25">
      <c r="A103" s="147" t="s">
        <v>162</v>
      </c>
      <c r="B103" s="148">
        <v>24552.45</v>
      </c>
      <c r="C103" s="149">
        <v>13904.47</v>
      </c>
      <c r="D103" s="150">
        <v>0</v>
      </c>
      <c r="E103" s="150">
        <f t="shared" si="6"/>
        <v>38456.92</v>
      </c>
      <c r="F103" s="147" t="s">
        <v>163</v>
      </c>
      <c r="G103" s="149">
        <v>268293.52</v>
      </c>
      <c r="H103" s="149">
        <v>151219.48</v>
      </c>
      <c r="I103" s="150"/>
      <c r="J103" s="150">
        <f t="shared" si="7"/>
        <v>419513</v>
      </c>
      <c r="K103" s="131"/>
    </row>
    <row r="104" spans="1:11" ht="17.25">
      <c r="A104" s="147" t="s">
        <v>164</v>
      </c>
      <c r="B104" s="148">
        <v>19562.13</v>
      </c>
      <c r="C104" s="149">
        <v>14543.87</v>
      </c>
      <c r="D104" s="150">
        <v>0</v>
      </c>
      <c r="E104" s="150">
        <f t="shared" si="6"/>
        <v>34106</v>
      </c>
      <c r="F104" s="147" t="s">
        <v>165</v>
      </c>
      <c r="G104" s="149">
        <v>9603.7</v>
      </c>
      <c r="H104" s="149">
        <v>3073.79</v>
      </c>
      <c r="I104" s="150"/>
      <c r="J104" s="150">
        <f t="shared" si="7"/>
        <v>12677.490000000002</v>
      </c>
      <c r="K104" s="131"/>
    </row>
    <row r="105" spans="1:11" ht="17.25">
      <c r="A105" s="147" t="s">
        <v>166</v>
      </c>
      <c r="B105" s="148">
        <v>13497.71</v>
      </c>
      <c r="C105" s="149">
        <v>11097.29</v>
      </c>
      <c r="D105" s="150">
        <v>0</v>
      </c>
      <c r="E105" s="150">
        <f t="shared" si="6"/>
        <v>24595</v>
      </c>
      <c r="F105" s="147" t="s">
        <v>167</v>
      </c>
      <c r="G105" s="149">
        <v>10451.03</v>
      </c>
      <c r="H105" s="149">
        <v>9869.92</v>
      </c>
      <c r="I105" s="150"/>
      <c r="J105" s="150">
        <f t="shared" si="7"/>
        <v>20320.95</v>
      </c>
      <c r="K105" s="131"/>
    </row>
    <row r="106" spans="1:11" ht="17.25">
      <c r="A106" s="147" t="s">
        <v>168</v>
      </c>
      <c r="B106" s="148">
        <v>10711.35</v>
      </c>
      <c r="C106" s="149">
        <v>6341.4</v>
      </c>
      <c r="D106" s="150">
        <v>0</v>
      </c>
      <c r="E106" s="150">
        <f t="shared" si="6"/>
        <v>17052.75</v>
      </c>
      <c r="F106" s="147" t="s">
        <v>169</v>
      </c>
      <c r="G106" s="149">
        <v>118084.2</v>
      </c>
      <c r="H106" s="149">
        <v>74614.8</v>
      </c>
      <c r="I106" s="150"/>
      <c r="J106" s="150">
        <f t="shared" si="7"/>
        <v>192699</v>
      </c>
      <c r="K106" s="131"/>
    </row>
    <row r="107" spans="1:11" ht="17.25">
      <c r="A107" s="147" t="s">
        <v>170</v>
      </c>
      <c r="B107" s="148">
        <v>40790.04</v>
      </c>
      <c r="C107" s="149">
        <v>30302.96</v>
      </c>
      <c r="D107" s="150">
        <v>0</v>
      </c>
      <c r="E107" s="150">
        <f t="shared" si="6"/>
        <v>71093</v>
      </c>
      <c r="F107" s="147" t="s">
        <v>171</v>
      </c>
      <c r="G107" s="149">
        <v>1443214.1</v>
      </c>
      <c r="H107" s="149">
        <v>707696.32</v>
      </c>
      <c r="I107" s="150"/>
      <c r="J107" s="150">
        <f t="shared" si="7"/>
        <v>2150910.42</v>
      </c>
      <c r="K107" s="131"/>
    </row>
    <row r="108" spans="1:11" ht="17.25">
      <c r="A108" s="147" t="s">
        <v>172</v>
      </c>
      <c r="B108" s="148">
        <v>5023.03</v>
      </c>
      <c r="C108" s="149">
        <v>2921.97</v>
      </c>
      <c r="D108" s="150">
        <v>0</v>
      </c>
      <c r="E108" s="150">
        <f t="shared" si="6"/>
        <v>7945</v>
      </c>
      <c r="F108" s="147" t="s">
        <v>173</v>
      </c>
      <c r="G108" s="149">
        <v>26516.62</v>
      </c>
      <c r="H108" s="149">
        <v>15035.23</v>
      </c>
      <c r="I108" s="150"/>
      <c r="J108" s="150">
        <f t="shared" si="7"/>
        <v>41551.85</v>
      </c>
      <c r="K108" s="131"/>
    </row>
    <row r="109" spans="1:11" ht="17.25">
      <c r="A109" s="147" t="s">
        <v>174</v>
      </c>
      <c r="B109" s="148">
        <v>48079.93</v>
      </c>
      <c r="C109" s="149">
        <v>44721.07</v>
      </c>
      <c r="D109" s="150">
        <v>0</v>
      </c>
      <c r="E109" s="150">
        <f t="shared" si="6"/>
        <v>92801</v>
      </c>
      <c r="F109" s="147" t="s">
        <v>175</v>
      </c>
      <c r="G109" s="149">
        <v>6036</v>
      </c>
      <c r="H109" s="149">
        <v>4478</v>
      </c>
      <c r="I109" s="150"/>
      <c r="J109" s="150">
        <f t="shared" si="7"/>
        <v>10514</v>
      </c>
      <c r="K109" s="131"/>
    </row>
    <row r="110" spans="1:11" ht="17.25">
      <c r="A110" s="147" t="s">
        <v>176</v>
      </c>
      <c r="B110" s="148">
        <v>318311.68</v>
      </c>
      <c r="C110" s="149">
        <v>294504.78</v>
      </c>
      <c r="D110" s="150">
        <v>0</v>
      </c>
      <c r="E110" s="150">
        <f aca="true" t="shared" si="8" ref="E110:E126">SUM(B110:D110)</f>
        <v>612816.46</v>
      </c>
      <c r="F110" s="147" t="s">
        <v>177</v>
      </c>
      <c r="G110" s="149">
        <v>133724.15</v>
      </c>
      <c r="H110" s="149">
        <v>94699.56</v>
      </c>
      <c r="I110" s="150"/>
      <c r="J110" s="150">
        <f t="shared" si="7"/>
        <v>228423.71</v>
      </c>
      <c r="K110" s="131"/>
    </row>
    <row r="111" spans="1:11" ht="17.25">
      <c r="A111" s="147" t="s">
        <v>178</v>
      </c>
      <c r="B111" s="148">
        <v>1864.93</v>
      </c>
      <c r="C111" s="149">
        <v>1703.97</v>
      </c>
      <c r="D111" s="150">
        <v>0</v>
      </c>
      <c r="E111" s="150">
        <f t="shared" si="8"/>
        <v>3568.9</v>
      </c>
      <c r="F111" s="147" t="s">
        <v>179</v>
      </c>
      <c r="G111" s="149">
        <v>187348.3</v>
      </c>
      <c r="H111" s="149">
        <v>126738.43</v>
      </c>
      <c r="I111" s="150"/>
      <c r="J111" s="150">
        <f t="shared" si="7"/>
        <v>314086.73</v>
      </c>
      <c r="K111" s="131"/>
    </row>
    <row r="112" spans="1:11" ht="17.25">
      <c r="A112" s="147" t="s">
        <v>180</v>
      </c>
      <c r="B112" s="148">
        <v>15973.24</v>
      </c>
      <c r="C112" s="149">
        <v>9325.76</v>
      </c>
      <c r="D112" s="150">
        <v>0</v>
      </c>
      <c r="E112" s="150">
        <f t="shared" si="8"/>
        <v>25299</v>
      </c>
      <c r="F112" s="147" t="s">
        <v>181</v>
      </c>
      <c r="G112" s="149">
        <v>57222.17</v>
      </c>
      <c r="H112" s="149">
        <v>30208.8</v>
      </c>
      <c r="I112" s="150"/>
      <c r="J112" s="150">
        <f t="shared" si="7"/>
        <v>87430.97</v>
      </c>
      <c r="K112" s="131"/>
    </row>
    <row r="113" spans="1:11" ht="17.25">
      <c r="A113" s="147" t="s">
        <v>182</v>
      </c>
      <c r="B113" s="148">
        <v>29198.53</v>
      </c>
      <c r="C113" s="149">
        <v>13201.82</v>
      </c>
      <c r="D113" s="150">
        <v>0</v>
      </c>
      <c r="E113" s="150">
        <f t="shared" si="8"/>
        <v>42400.35</v>
      </c>
      <c r="F113" s="147" t="s">
        <v>183</v>
      </c>
      <c r="G113" s="149">
        <v>5695.52</v>
      </c>
      <c r="H113" s="149">
        <v>3358.39</v>
      </c>
      <c r="I113" s="150"/>
      <c r="J113" s="150">
        <f t="shared" si="7"/>
        <v>9053.91</v>
      </c>
      <c r="K113" s="131"/>
    </row>
    <row r="114" spans="1:11" ht="17.25">
      <c r="A114" s="147" t="s">
        <v>184</v>
      </c>
      <c r="B114" s="148">
        <v>32423.63</v>
      </c>
      <c r="C114" s="149">
        <v>17625.07</v>
      </c>
      <c r="D114" s="150">
        <v>0</v>
      </c>
      <c r="E114" s="150">
        <f t="shared" si="8"/>
        <v>50048.7</v>
      </c>
      <c r="F114" s="147" t="s">
        <v>185</v>
      </c>
      <c r="G114" s="149">
        <v>7750.3</v>
      </c>
      <c r="H114" s="149">
        <v>5855.55</v>
      </c>
      <c r="I114" s="150"/>
      <c r="J114" s="150">
        <f t="shared" si="7"/>
        <v>13605.85</v>
      </c>
      <c r="K114" s="131"/>
    </row>
    <row r="115" spans="1:11" ht="17.25">
      <c r="A115" s="147" t="s">
        <v>186</v>
      </c>
      <c r="B115" s="148">
        <v>9285.91</v>
      </c>
      <c r="C115" s="149">
        <v>10882.62</v>
      </c>
      <c r="D115" s="150">
        <v>0</v>
      </c>
      <c r="E115" s="150">
        <f t="shared" si="8"/>
        <v>20168.53</v>
      </c>
      <c r="F115" s="147" t="s">
        <v>187</v>
      </c>
      <c r="G115" s="149">
        <v>5395.65</v>
      </c>
      <c r="H115" s="149">
        <v>5102.17</v>
      </c>
      <c r="I115" s="150"/>
      <c r="J115" s="150">
        <f t="shared" si="7"/>
        <v>10497.82</v>
      </c>
      <c r="K115" s="131"/>
    </row>
    <row r="116" spans="1:11" ht="17.25">
      <c r="A116" s="147" t="s">
        <v>188</v>
      </c>
      <c r="B116" s="148">
        <v>15590.89</v>
      </c>
      <c r="C116" s="149">
        <v>11746.03</v>
      </c>
      <c r="D116" s="150">
        <v>0</v>
      </c>
      <c r="E116" s="150">
        <f t="shared" si="8"/>
        <v>27336.92</v>
      </c>
      <c r="F116" s="147" t="s">
        <v>189</v>
      </c>
      <c r="G116" s="149">
        <v>2108.92</v>
      </c>
      <c r="H116" s="149">
        <v>1187.55</v>
      </c>
      <c r="I116" s="150"/>
      <c r="J116" s="150">
        <f t="shared" si="7"/>
        <v>3296.4700000000003</v>
      </c>
      <c r="K116" s="131"/>
    </row>
    <row r="117" spans="1:11" ht="17.25">
      <c r="A117" s="147" t="s">
        <v>190</v>
      </c>
      <c r="B117" s="148">
        <v>20529.45</v>
      </c>
      <c r="C117" s="149">
        <v>17679.55</v>
      </c>
      <c r="D117" s="150">
        <v>0</v>
      </c>
      <c r="E117" s="150">
        <f t="shared" si="8"/>
        <v>38209</v>
      </c>
      <c r="F117" s="147" t="s">
        <v>191</v>
      </c>
      <c r="G117" s="149">
        <v>27478.43</v>
      </c>
      <c r="H117" s="149">
        <v>16897.72</v>
      </c>
      <c r="I117" s="150"/>
      <c r="J117" s="150">
        <f t="shared" si="7"/>
        <v>44376.15</v>
      </c>
      <c r="K117" s="131"/>
    </row>
    <row r="118" spans="1:11" ht="17.25">
      <c r="A118" s="147" t="s">
        <v>192</v>
      </c>
      <c r="B118" s="148">
        <v>17436.57</v>
      </c>
      <c r="C118" s="149">
        <v>9375.43</v>
      </c>
      <c r="D118" s="150">
        <v>0</v>
      </c>
      <c r="E118" s="150">
        <f t="shared" si="8"/>
        <v>26812</v>
      </c>
      <c r="F118" s="147" t="s">
        <v>193</v>
      </c>
      <c r="G118" s="149">
        <v>170869.76</v>
      </c>
      <c r="H118" s="149">
        <v>71938.52</v>
      </c>
      <c r="I118" s="150"/>
      <c r="J118" s="150">
        <f t="shared" si="7"/>
        <v>242808.28000000003</v>
      </c>
      <c r="K118" s="131"/>
    </row>
    <row r="119" spans="1:11" ht="17.25">
      <c r="A119" s="147" t="s">
        <v>194</v>
      </c>
      <c r="B119" s="148">
        <v>1658.32</v>
      </c>
      <c r="C119" s="149">
        <v>1216.68</v>
      </c>
      <c r="D119" s="150">
        <v>0</v>
      </c>
      <c r="E119" s="150">
        <f t="shared" si="8"/>
        <v>2875</v>
      </c>
      <c r="F119" s="147" t="s">
        <v>195</v>
      </c>
      <c r="G119" s="149">
        <v>9199.7</v>
      </c>
      <c r="H119" s="149">
        <v>3929.28</v>
      </c>
      <c r="I119" s="150"/>
      <c r="J119" s="150">
        <f t="shared" si="7"/>
        <v>13128.980000000001</v>
      </c>
      <c r="K119" s="131"/>
    </row>
    <row r="120" spans="1:11" ht="17.25">
      <c r="A120" s="147" t="s">
        <v>196</v>
      </c>
      <c r="B120" s="148">
        <v>9059.37</v>
      </c>
      <c r="C120" s="149">
        <v>4531.63</v>
      </c>
      <c r="D120" s="150">
        <v>0</v>
      </c>
      <c r="E120" s="150">
        <f t="shared" si="8"/>
        <v>13591</v>
      </c>
      <c r="F120" s="147" t="s">
        <v>197</v>
      </c>
      <c r="G120" s="149">
        <v>20719.88</v>
      </c>
      <c r="H120" s="149">
        <v>10703.71</v>
      </c>
      <c r="I120" s="150"/>
      <c r="J120" s="150">
        <f t="shared" si="7"/>
        <v>31423.59</v>
      </c>
      <c r="K120" s="131"/>
    </row>
    <row r="121" spans="1:11" ht="17.25">
      <c r="A121" s="147" t="s">
        <v>198</v>
      </c>
      <c r="B121" s="148">
        <v>6650.48</v>
      </c>
      <c r="C121" s="149">
        <v>2495.02</v>
      </c>
      <c r="D121" s="150">
        <v>0</v>
      </c>
      <c r="E121" s="150">
        <f t="shared" si="8"/>
        <v>9145.5</v>
      </c>
      <c r="F121" s="147" t="s">
        <v>199</v>
      </c>
      <c r="G121" s="149">
        <v>13895.05</v>
      </c>
      <c r="H121" s="149">
        <v>6880.75</v>
      </c>
      <c r="I121" s="150"/>
      <c r="J121" s="150">
        <f t="shared" si="7"/>
        <v>20775.8</v>
      </c>
      <c r="K121" s="131"/>
    </row>
    <row r="122" spans="1:11" ht="17.25">
      <c r="A122" s="147" t="s">
        <v>200</v>
      </c>
      <c r="B122" s="148">
        <v>45212.7</v>
      </c>
      <c r="C122" s="149">
        <v>24960</v>
      </c>
      <c r="D122" s="150">
        <v>0</v>
      </c>
      <c r="E122" s="150">
        <f t="shared" si="8"/>
        <v>70172.7</v>
      </c>
      <c r="F122" s="147" t="s">
        <v>201</v>
      </c>
      <c r="G122" s="149">
        <v>466954.67</v>
      </c>
      <c r="H122" s="149">
        <v>233165.33</v>
      </c>
      <c r="I122" s="150"/>
      <c r="J122" s="150">
        <f t="shared" si="7"/>
        <v>700120</v>
      </c>
      <c r="K122" s="131"/>
    </row>
    <row r="123" spans="1:11" ht="17.25">
      <c r="A123" s="147" t="s">
        <v>202</v>
      </c>
      <c r="B123" s="148">
        <v>7926.75</v>
      </c>
      <c r="C123" s="149">
        <v>7764.9</v>
      </c>
      <c r="D123" s="150">
        <v>0</v>
      </c>
      <c r="E123" s="150">
        <f t="shared" si="8"/>
        <v>15691.65</v>
      </c>
      <c r="F123" s="147" t="s">
        <v>203</v>
      </c>
      <c r="G123" s="149">
        <v>129815.88</v>
      </c>
      <c r="H123" s="149">
        <v>73421.5</v>
      </c>
      <c r="I123" s="150"/>
      <c r="J123" s="150">
        <f t="shared" si="7"/>
        <v>203237.38</v>
      </c>
      <c r="K123" s="131"/>
    </row>
    <row r="124" spans="1:11" ht="17.25">
      <c r="A124" s="147" t="s">
        <v>204</v>
      </c>
      <c r="B124" s="148">
        <v>512544.82</v>
      </c>
      <c r="C124" s="149">
        <v>304090.8</v>
      </c>
      <c r="D124" s="150">
        <v>0</v>
      </c>
      <c r="E124" s="150">
        <f t="shared" si="8"/>
        <v>816635.62</v>
      </c>
      <c r="F124" s="147" t="s">
        <v>205</v>
      </c>
      <c r="G124" s="149">
        <v>0</v>
      </c>
      <c r="H124" s="149">
        <v>0</v>
      </c>
      <c r="I124" s="150">
        <v>496761.58</v>
      </c>
      <c r="J124" s="150">
        <f t="shared" si="7"/>
        <v>496761.58</v>
      </c>
      <c r="K124" s="131"/>
    </row>
    <row r="125" spans="1:11" ht="17.25">
      <c r="A125" s="147" t="s">
        <v>206</v>
      </c>
      <c r="B125" s="148">
        <v>3551.2</v>
      </c>
      <c r="C125" s="149">
        <v>1068.05</v>
      </c>
      <c r="D125" s="150">
        <v>0</v>
      </c>
      <c r="E125" s="150">
        <f t="shared" si="8"/>
        <v>4619.25</v>
      </c>
      <c r="F125" s="147"/>
      <c r="G125" s="151"/>
      <c r="H125" s="150"/>
      <c r="I125" s="150"/>
      <c r="J125" s="152" t="s">
        <v>106</v>
      </c>
      <c r="K125" s="131"/>
    </row>
    <row r="126" spans="1:11" ht="17.25">
      <c r="A126" s="147" t="s">
        <v>207</v>
      </c>
      <c r="B126" s="148">
        <v>8210.48</v>
      </c>
      <c r="C126" s="149">
        <v>6687.52</v>
      </c>
      <c r="D126" s="150">
        <v>0</v>
      </c>
      <c r="E126" s="150">
        <f t="shared" si="8"/>
        <v>14898</v>
      </c>
      <c r="F126" s="129" t="s">
        <v>208</v>
      </c>
      <c r="G126" s="150">
        <f>SUM(B78:B126)+SUM(G78:G124)</f>
        <v>7709990.82</v>
      </c>
      <c r="H126" s="150">
        <f>SUM(C78:C126)+SUM(H78:H124)</f>
        <v>4190004.42</v>
      </c>
      <c r="I126" s="150">
        <f>SUM(D78:D126)+SUM(I78:I124)</f>
        <v>496761.58</v>
      </c>
      <c r="J126" s="150">
        <f>SUM(E78:E126)+SUM(J78:J124)</f>
        <v>12396756.82</v>
      </c>
      <c r="K126" s="131"/>
    </row>
    <row r="127" spans="1:10" ht="17.25">
      <c r="A127" s="153"/>
      <c r="B127" s="153"/>
      <c r="C127" s="153"/>
      <c r="D127" s="153"/>
      <c r="E127" s="153"/>
      <c r="F127" s="153"/>
      <c r="G127" s="153"/>
      <c r="H127" s="153"/>
      <c r="I127" s="153"/>
      <c r="J127" s="151">
        <f>SUM(G126:I126)</f>
        <v>12396756.82</v>
      </c>
    </row>
    <row r="130" ht="12.75">
      <c r="B130" s="132" t="s">
        <v>106</v>
      </c>
    </row>
    <row r="131" ht="12.75">
      <c r="B131" s="132" t="s">
        <v>106</v>
      </c>
    </row>
    <row r="138" ht="12.75">
      <c r="E138" s="127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7.21484375" defaultRowHeight="18"/>
  <cols>
    <col min="1" max="1" width="19.10546875" style="99" bestFit="1" customWidth="1"/>
    <col min="2" max="3" width="17.21484375" style="99" customWidth="1"/>
    <col min="4" max="4" width="19.88671875" style="99" bestFit="1" customWidth="1"/>
    <col min="5" max="16384" width="17.21484375" style="99" customWidth="1"/>
  </cols>
  <sheetData>
    <row r="1" spans="1:7" ht="17.25">
      <c r="A1" s="96"/>
      <c r="B1" s="97"/>
      <c r="C1" s="97" t="s">
        <v>0</v>
      </c>
      <c r="D1" s="97"/>
      <c r="E1" s="97"/>
      <c r="F1" s="97"/>
      <c r="G1" s="98"/>
    </row>
    <row r="2" spans="1:7" ht="17.25">
      <c r="A2" s="96"/>
      <c r="B2" s="96"/>
      <c r="C2" s="96" t="s">
        <v>102</v>
      </c>
      <c r="D2" s="96"/>
      <c r="E2" s="96"/>
      <c r="F2" s="96"/>
      <c r="G2" s="98"/>
    </row>
    <row r="3" spans="1:7" ht="17.25">
      <c r="A3" s="96" t="s">
        <v>103</v>
      </c>
      <c r="B3" s="96" t="s">
        <v>214</v>
      </c>
      <c r="C3" s="96" t="s">
        <v>105</v>
      </c>
      <c r="D3" s="96" t="s">
        <v>106</v>
      </c>
      <c r="E3" s="96"/>
      <c r="F3" s="100" t="s">
        <v>215</v>
      </c>
      <c r="G3" s="98"/>
    </row>
    <row r="4" spans="1:9" ht="17.25">
      <c r="A4" s="101" t="s">
        <v>108</v>
      </c>
      <c r="B4" s="102" t="s">
        <v>109</v>
      </c>
      <c r="C4" s="102" t="s">
        <v>110</v>
      </c>
      <c r="D4" s="101" t="s">
        <v>108</v>
      </c>
      <c r="E4" s="102" t="s">
        <v>109</v>
      </c>
      <c r="F4" s="102" t="s">
        <v>110</v>
      </c>
      <c r="G4" s="103"/>
      <c r="H4" s="104" t="s">
        <v>111</v>
      </c>
      <c r="I4" s="104" t="s">
        <v>111</v>
      </c>
    </row>
    <row r="5" spans="1:10" ht="17.25">
      <c r="A5" s="105" t="s">
        <v>112</v>
      </c>
      <c r="B5" s="106">
        <v>4025367.26</v>
      </c>
      <c r="C5" s="107">
        <f aca="true" t="shared" si="0" ref="C5:C36">B5+H5</f>
        <v>8106613.529999999</v>
      </c>
      <c r="D5" s="105" t="s">
        <v>113</v>
      </c>
      <c r="E5" s="106">
        <v>1602303.59</v>
      </c>
      <c r="F5" s="107">
        <f aca="true" t="shared" si="1" ref="F5:F51">E5+I5</f>
        <v>3257732.49</v>
      </c>
      <c r="G5" s="108"/>
      <c r="H5" s="107">
        <v>4081246.27</v>
      </c>
      <c r="I5" s="107">
        <v>1655428.9</v>
      </c>
      <c r="J5" s="103"/>
    </row>
    <row r="6" spans="1:10" ht="17.25">
      <c r="A6" s="109" t="s">
        <v>114</v>
      </c>
      <c r="B6" s="106">
        <v>1406513.03</v>
      </c>
      <c r="C6" s="107">
        <f t="shared" si="0"/>
        <v>2805651.26</v>
      </c>
      <c r="D6" s="109" t="s">
        <v>115</v>
      </c>
      <c r="E6" s="106">
        <v>287256.19</v>
      </c>
      <c r="F6" s="107">
        <f t="shared" si="1"/>
        <v>606948.3200000001</v>
      </c>
      <c r="G6" s="108"/>
      <c r="H6" s="107">
        <v>1399138.23</v>
      </c>
      <c r="I6" s="107">
        <v>319692.13</v>
      </c>
      <c r="J6" s="103"/>
    </row>
    <row r="7" spans="1:10" ht="17.25">
      <c r="A7" s="109" t="s">
        <v>116</v>
      </c>
      <c r="B7" s="106">
        <v>542911.97</v>
      </c>
      <c r="C7" s="107">
        <f t="shared" si="0"/>
        <v>1218925.12</v>
      </c>
      <c r="D7" s="109" t="s">
        <v>117</v>
      </c>
      <c r="E7" s="106">
        <v>1123988.75</v>
      </c>
      <c r="F7" s="107">
        <f t="shared" si="1"/>
        <v>2294838.69</v>
      </c>
      <c r="G7" s="108"/>
      <c r="H7" s="107">
        <v>676013.15</v>
      </c>
      <c r="I7" s="107">
        <v>1170849.94</v>
      </c>
      <c r="J7" s="103"/>
    </row>
    <row r="8" spans="1:10" ht="17.25">
      <c r="A8" s="109" t="s">
        <v>118</v>
      </c>
      <c r="B8" s="106">
        <v>211452.94</v>
      </c>
      <c r="C8" s="107">
        <f t="shared" si="0"/>
        <v>425454.33999999997</v>
      </c>
      <c r="D8" s="109" t="s">
        <v>119</v>
      </c>
      <c r="E8" s="106">
        <v>1676716.26</v>
      </c>
      <c r="F8" s="107">
        <f t="shared" si="1"/>
        <v>3611778.1399999997</v>
      </c>
      <c r="G8" s="108"/>
      <c r="H8" s="107">
        <v>214001.4</v>
      </c>
      <c r="I8" s="107">
        <v>1935061.88</v>
      </c>
      <c r="J8" s="103"/>
    </row>
    <row r="9" spans="1:10" ht="17.25">
      <c r="A9" s="109" t="s">
        <v>120</v>
      </c>
      <c r="B9" s="106">
        <v>6449954.66</v>
      </c>
      <c r="C9" s="107">
        <f t="shared" si="0"/>
        <v>12760320.18</v>
      </c>
      <c r="D9" s="109" t="s">
        <v>121</v>
      </c>
      <c r="E9" s="106">
        <v>2276698.91</v>
      </c>
      <c r="F9" s="107">
        <f t="shared" si="1"/>
        <v>4519659.54</v>
      </c>
      <c r="G9" s="108"/>
      <c r="H9" s="107">
        <v>6310365.52</v>
      </c>
      <c r="I9" s="107">
        <v>2242960.63</v>
      </c>
      <c r="J9" s="103"/>
    </row>
    <row r="10" spans="1:10" ht="17.25">
      <c r="A10" s="109" t="s">
        <v>122</v>
      </c>
      <c r="B10" s="106">
        <v>4360745.45</v>
      </c>
      <c r="C10" s="107">
        <f t="shared" si="0"/>
        <v>8907856.73</v>
      </c>
      <c r="D10" s="109" t="s">
        <v>123</v>
      </c>
      <c r="E10" s="106">
        <v>625666.75</v>
      </c>
      <c r="F10" s="107">
        <f t="shared" si="1"/>
        <v>1277633.1400000001</v>
      </c>
      <c r="G10" s="108"/>
      <c r="H10" s="107">
        <v>4547111.28</v>
      </c>
      <c r="I10" s="107">
        <v>651966.39</v>
      </c>
      <c r="J10" s="103"/>
    </row>
    <row r="11" spans="1:10" ht="17.25">
      <c r="A11" s="109" t="s">
        <v>124</v>
      </c>
      <c r="B11" s="106">
        <v>1409255.2</v>
      </c>
      <c r="C11" s="107">
        <f t="shared" si="0"/>
        <v>2906479.55</v>
      </c>
      <c r="D11" s="109" t="s">
        <v>125</v>
      </c>
      <c r="E11" s="106">
        <v>479734.7</v>
      </c>
      <c r="F11" s="107">
        <f t="shared" si="1"/>
        <v>1061590.5</v>
      </c>
      <c r="G11" s="108"/>
      <c r="H11" s="107">
        <v>1497224.35</v>
      </c>
      <c r="I11" s="107">
        <v>581855.8</v>
      </c>
      <c r="J11" s="103"/>
    </row>
    <row r="12" spans="1:10" ht="17.25">
      <c r="A12" s="109" t="s">
        <v>126</v>
      </c>
      <c r="B12" s="106">
        <v>222147.14</v>
      </c>
      <c r="C12" s="107">
        <f t="shared" si="0"/>
        <v>470107.21</v>
      </c>
      <c r="D12" s="109" t="s">
        <v>127</v>
      </c>
      <c r="E12" s="106">
        <v>7136483.99</v>
      </c>
      <c r="F12" s="107">
        <f t="shared" si="1"/>
        <v>14927377.18</v>
      </c>
      <c r="G12" s="108"/>
      <c r="H12" s="107">
        <v>247960.07</v>
      </c>
      <c r="I12" s="107">
        <v>7790893.19</v>
      </c>
      <c r="J12" s="103"/>
    </row>
    <row r="13" spans="1:10" ht="17.25">
      <c r="A13" s="109" t="s">
        <v>128</v>
      </c>
      <c r="B13" s="106">
        <v>738408.64</v>
      </c>
      <c r="C13" s="107">
        <f t="shared" si="0"/>
        <v>1588926.71</v>
      </c>
      <c r="D13" s="109" t="s">
        <v>129</v>
      </c>
      <c r="E13" s="106">
        <v>1189896.2</v>
      </c>
      <c r="F13" s="107">
        <f t="shared" si="1"/>
        <v>2368255.6799999997</v>
      </c>
      <c r="G13" s="108"/>
      <c r="H13" s="107">
        <v>850518.07</v>
      </c>
      <c r="I13" s="107">
        <v>1178359.48</v>
      </c>
      <c r="J13" s="103"/>
    </row>
    <row r="14" spans="1:10" ht="17.25">
      <c r="A14" s="109" t="s">
        <v>130</v>
      </c>
      <c r="B14" s="106">
        <v>1601207.63</v>
      </c>
      <c r="C14" s="107">
        <f t="shared" si="0"/>
        <v>3265857.8</v>
      </c>
      <c r="D14" s="109" t="s">
        <v>131</v>
      </c>
      <c r="E14" s="106">
        <v>990764.12</v>
      </c>
      <c r="F14" s="107">
        <f t="shared" si="1"/>
        <v>2084087.44</v>
      </c>
      <c r="G14" s="108"/>
      <c r="H14" s="107">
        <v>1664650.17</v>
      </c>
      <c r="I14" s="107">
        <v>1093323.32</v>
      </c>
      <c r="J14" s="103"/>
    </row>
    <row r="15" spans="1:10" ht="17.25">
      <c r="A15" s="109" t="s">
        <v>132</v>
      </c>
      <c r="B15" s="106">
        <v>769406.43</v>
      </c>
      <c r="C15" s="107">
        <f t="shared" si="0"/>
        <v>1569034.59</v>
      </c>
      <c r="D15" s="109" t="s">
        <v>133</v>
      </c>
      <c r="E15" s="106">
        <v>3586080.44</v>
      </c>
      <c r="F15" s="107">
        <f t="shared" si="1"/>
        <v>7419059.79</v>
      </c>
      <c r="G15" s="108"/>
      <c r="H15" s="107">
        <v>799628.16</v>
      </c>
      <c r="I15" s="107">
        <v>3832979.35</v>
      </c>
      <c r="J15" s="103"/>
    </row>
    <row r="16" spans="1:10" ht="17.25">
      <c r="A16" s="109" t="s">
        <v>134</v>
      </c>
      <c r="B16" s="106">
        <v>467704</v>
      </c>
      <c r="C16" s="107">
        <f t="shared" si="0"/>
        <v>976493.0900000001</v>
      </c>
      <c r="D16" s="109" t="s">
        <v>135</v>
      </c>
      <c r="E16" s="106">
        <v>375901.81</v>
      </c>
      <c r="F16" s="107">
        <f t="shared" si="1"/>
        <v>629976.53</v>
      </c>
      <c r="G16" s="108"/>
      <c r="H16" s="107">
        <v>508789.09</v>
      </c>
      <c r="I16" s="107">
        <v>254074.72</v>
      </c>
      <c r="J16" s="103"/>
    </row>
    <row r="17" spans="1:10" ht="17.25">
      <c r="A17" s="109" t="s">
        <v>136</v>
      </c>
      <c r="B17" s="106">
        <v>656415.04</v>
      </c>
      <c r="C17" s="107">
        <f t="shared" si="0"/>
        <v>1337010.9700000002</v>
      </c>
      <c r="D17" s="109" t="s">
        <v>137</v>
      </c>
      <c r="E17" s="106">
        <v>1293867.81</v>
      </c>
      <c r="F17" s="107">
        <f t="shared" si="1"/>
        <v>2605212.5</v>
      </c>
      <c r="G17" s="108"/>
      <c r="H17" s="107">
        <v>680595.93</v>
      </c>
      <c r="I17" s="107">
        <v>1311344.69</v>
      </c>
      <c r="J17" s="103"/>
    </row>
    <row r="18" spans="1:10" ht="17.25">
      <c r="A18" s="109" t="s">
        <v>138</v>
      </c>
      <c r="B18" s="106">
        <v>256691.2</v>
      </c>
      <c r="C18" s="107">
        <f t="shared" si="0"/>
        <v>494151.45</v>
      </c>
      <c r="D18" s="109" t="s">
        <v>139</v>
      </c>
      <c r="E18" s="106">
        <v>6081239.34</v>
      </c>
      <c r="F18" s="107">
        <f t="shared" si="1"/>
        <v>12434811.24</v>
      </c>
      <c r="G18" s="108"/>
      <c r="H18" s="107">
        <v>237460.25</v>
      </c>
      <c r="I18" s="107">
        <v>6353571.9</v>
      </c>
      <c r="J18" s="103"/>
    </row>
    <row r="19" spans="1:10" ht="17.25">
      <c r="A19" s="109" t="s">
        <v>140</v>
      </c>
      <c r="B19" s="106">
        <v>1180465.8</v>
      </c>
      <c r="C19" s="107">
        <f t="shared" si="0"/>
        <v>2366214.1</v>
      </c>
      <c r="D19" s="109" t="s">
        <v>141</v>
      </c>
      <c r="E19" s="106">
        <v>87167.06</v>
      </c>
      <c r="F19" s="107">
        <f t="shared" si="1"/>
        <v>171961.64</v>
      </c>
      <c r="G19" s="108"/>
      <c r="H19" s="107">
        <v>1185748.3</v>
      </c>
      <c r="I19" s="107">
        <v>84794.58</v>
      </c>
      <c r="J19" s="103"/>
    </row>
    <row r="20" spans="1:10" ht="17.25">
      <c r="A20" s="109" t="s">
        <v>142</v>
      </c>
      <c r="B20" s="106">
        <v>3042259.37</v>
      </c>
      <c r="C20" s="107">
        <f t="shared" si="0"/>
        <v>6109063.07</v>
      </c>
      <c r="D20" s="109" t="s">
        <v>143</v>
      </c>
      <c r="E20" s="106">
        <v>196276.46</v>
      </c>
      <c r="F20" s="107">
        <f t="shared" si="1"/>
        <v>422948.87</v>
      </c>
      <c r="G20" s="108"/>
      <c r="H20" s="107">
        <v>3066803.7</v>
      </c>
      <c r="I20" s="107">
        <v>226672.41</v>
      </c>
      <c r="J20" s="103"/>
    </row>
    <row r="21" spans="1:10" ht="17.25">
      <c r="A21" s="109" t="s">
        <v>144</v>
      </c>
      <c r="B21" s="106">
        <v>243486.72</v>
      </c>
      <c r="C21" s="107">
        <f t="shared" si="0"/>
        <v>506654.47</v>
      </c>
      <c r="D21" s="109" t="s">
        <v>145</v>
      </c>
      <c r="E21" s="106">
        <v>1512467.24</v>
      </c>
      <c r="F21" s="107">
        <f t="shared" si="1"/>
        <v>3207299.54</v>
      </c>
      <c r="G21" s="108"/>
      <c r="H21" s="107">
        <v>263167.75</v>
      </c>
      <c r="I21" s="107">
        <v>1694832.3</v>
      </c>
      <c r="J21" s="103"/>
    </row>
    <row r="22" spans="1:10" ht="17.25">
      <c r="A22" s="109" t="s">
        <v>146</v>
      </c>
      <c r="B22" s="106">
        <v>2595315.62</v>
      </c>
      <c r="C22" s="107">
        <f t="shared" si="0"/>
        <v>5077649.59</v>
      </c>
      <c r="D22" s="109" t="s">
        <v>147</v>
      </c>
      <c r="E22" s="106">
        <v>478200.6</v>
      </c>
      <c r="F22" s="107">
        <f t="shared" si="1"/>
        <v>1036807.76</v>
      </c>
      <c r="G22" s="108"/>
      <c r="H22" s="107">
        <v>2482333.97</v>
      </c>
      <c r="I22" s="107">
        <v>558607.16</v>
      </c>
      <c r="J22" s="103"/>
    </row>
    <row r="23" spans="1:10" ht="17.25">
      <c r="A23" s="109" t="s">
        <v>216</v>
      </c>
      <c r="B23" s="106">
        <v>53822431.97</v>
      </c>
      <c r="C23" s="107">
        <f t="shared" si="0"/>
        <v>112730580.16</v>
      </c>
      <c r="D23" s="109" t="s">
        <v>149</v>
      </c>
      <c r="E23" s="106">
        <v>160542.73</v>
      </c>
      <c r="F23" s="107">
        <f t="shared" si="1"/>
        <v>331719.36</v>
      </c>
      <c r="G23" s="108"/>
      <c r="H23" s="107">
        <v>58908148.19</v>
      </c>
      <c r="I23" s="107">
        <v>171176.63</v>
      </c>
      <c r="J23" s="103"/>
    </row>
    <row r="24" spans="1:10" ht="17.25">
      <c r="A24" s="109" t="s">
        <v>150</v>
      </c>
      <c r="B24" s="106">
        <v>474870.01</v>
      </c>
      <c r="C24" s="107">
        <f t="shared" si="0"/>
        <v>986629.81</v>
      </c>
      <c r="D24" s="109" t="s">
        <v>151</v>
      </c>
      <c r="E24" s="106">
        <v>186561.55</v>
      </c>
      <c r="F24" s="107">
        <f t="shared" si="1"/>
        <v>357528.51</v>
      </c>
      <c r="G24" s="108"/>
      <c r="H24" s="107">
        <v>511759.8</v>
      </c>
      <c r="I24" s="107">
        <v>170966.96</v>
      </c>
      <c r="J24" s="103"/>
    </row>
    <row r="25" spans="1:10" ht="17.25">
      <c r="A25" s="109" t="s">
        <v>152</v>
      </c>
      <c r="B25" s="106">
        <v>518431.74</v>
      </c>
      <c r="C25" s="107">
        <f t="shared" si="0"/>
        <v>1159202.2</v>
      </c>
      <c r="D25" s="109" t="s">
        <v>153</v>
      </c>
      <c r="E25" s="106">
        <v>323118</v>
      </c>
      <c r="F25" s="107">
        <f t="shared" si="1"/>
        <v>678107.55</v>
      </c>
      <c r="G25" s="108"/>
      <c r="H25" s="107">
        <v>640770.46</v>
      </c>
      <c r="I25" s="107">
        <v>354989.55</v>
      </c>
      <c r="J25" s="103"/>
    </row>
    <row r="26" spans="1:10" ht="17.25">
      <c r="A26" s="109" t="s">
        <v>154</v>
      </c>
      <c r="B26" s="106">
        <v>2323162.09</v>
      </c>
      <c r="C26" s="107">
        <f t="shared" si="0"/>
        <v>4752955.0600000005</v>
      </c>
      <c r="D26" s="109" t="s">
        <v>155</v>
      </c>
      <c r="E26" s="106">
        <v>4146141.68</v>
      </c>
      <c r="F26" s="107">
        <f t="shared" si="1"/>
        <v>8262084.57</v>
      </c>
      <c r="G26" s="108"/>
      <c r="H26" s="107">
        <v>2429792.97</v>
      </c>
      <c r="I26" s="107">
        <v>4115942.89</v>
      </c>
      <c r="J26" s="103"/>
    </row>
    <row r="27" spans="1:10" ht="17.25">
      <c r="A27" s="109" t="s">
        <v>156</v>
      </c>
      <c r="B27" s="106">
        <v>1947413.72</v>
      </c>
      <c r="C27" s="107">
        <f t="shared" si="0"/>
        <v>4072544.51</v>
      </c>
      <c r="D27" s="109" t="s">
        <v>157</v>
      </c>
      <c r="E27" s="106">
        <v>905704.32</v>
      </c>
      <c r="F27" s="107">
        <f t="shared" si="1"/>
        <v>1775972.48</v>
      </c>
      <c r="G27" s="108"/>
      <c r="H27" s="107">
        <v>2125130.79</v>
      </c>
      <c r="I27" s="107">
        <v>870268.16</v>
      </c>
      <c r="J27" s="103"/>
    </row>
    <row r="28" spans="1:10" ht="17.25">
      <c r="A28" s="109" t="s">
        <v>158</v>
      </c>
      <c r="B28" s="106">
        <v>482262.52</v>
      </c>
      <c r="C28" s="107">
        <f t="shared" si="0"/>
        <v>1089836.05</v>
      </c>
      <c r="D28" s="109" t="s">
        <v>159</v>
      </c>
      <c r="E28" s="106">
        <v>2193870.52</v>
      </c>
      <c r="F28" s="107">
        <f t="shared" si="1"/>
        <v>4699181.890000001</v>
      </c>
      <c r="G28" s="108"/>
      <c r="H28" s="107">
        <v>607573.53</v>
      </c>
      <c r="I28" s="107">
        <v>2505311.37</v>
      </c>
      <c r="J28" s="103"/>
    </row>
    <row r="29" spans="1:10" ht="17.25">
      <c r="A29" s="109" t="s">
        <v>160</v>
      </c>
      <c r="B29" s="106">
        <v>454325.99</v>
      </c>
      <c r="C29" s="107">
        <f t="shared" si="0"/>
        <v>919100.48</v>
      </c>
      <c r="D29" s="109" t="s">
        <v>161</v>
      </c>
      <c r="E29" s="106">
        <v>1899723.02</v>
      </c>
      <c r="F29" s="107">
        <f t="shared" si="1"/>
        <v>3911974.92</v>
      </c>
      <c r="G29" s="108"/>
      <c r="H29" s="107">
        <v>464774.49</v>
      </c>
      <c r="I29" s="107">
        <v>2012251.9</v>
      </c>
      <c r="J29" s="103"/>
    </row>
    <row r="30" spans="1:10" ht="17.25">
      <c r="A30" s="109" t="s">
        <v>162</v>
      </c>
      <c r="B30" s="106">
        <v>1323343.36</v>
      </c>
      <c r="C30" s="107">
        <f t="shared" si="0"/>
        <v>2749279.5700000003</v>
      </c>
      <c r="D30" s="109" t="s">
        <v>163</v>
      </c>
      <c r="E30" s="106">
        <v>9568813.98</v>
      </c>
      <c r="F30" s="107">
        <f t="shared" si="1"/>
        <v>19285018.009999998</v>
      </c>
      <c r="G30" s="108"/>
      <c r="H30" s="107">
        <v>1425936.21</v>
      </c>
      <c r="I30" s="107">
        <v>9716204.03</v>
      </c>
      <c r="J30" s="103"/>
    </row>
    <row r="31" spans="1:10" ht="17.25">
      <c r="A31" s="109" t="s">
        <v>164</v>
      </c>
      <c r="B31" s="106">
        <v>1753683.73</v>
      </c>
      <c r="C31" s="107">
        <f t="shared" si="0"/>
        <v>3703516.23</v>
      </c>
      <c r="D31" s="109" t="s">
        <v>165</v>
      </c>
      <c r="E31" s="106">
        <v>628743.29</v>
      </c>
      <c r="F31" s="107">
        <f t="shared" si="1"/>
        <v>1254569.9300000002</v>
      </c>
      <c r="G31" s="108"/>
      <c r="H31" s="107">
        <v>1949832.5</v>
      </c>
      <c r="I31" s="107">
        <v>625826.64</v>
      </c>
      <c r="J31" s="103"/>
    </row>
    <row r="32" spans="1:10" ht="17.25">
      <c r="A32" s="109" t="s">
        <v>166</v>
      </c>
      <c r="B32" s="106">
        <v>1070821.91</v>
      </c>
      <c r="C32" s="107">
        <f t="shared" si="0"/>
        <v>2125653.32</v>
      </c>
      <c r="D32" s="109" t="s">
        <v>167</v>
      </c>
      <c r="E32" s="106">
        <v>323688.74</v>
      </c>
      <c r="F32" s="107">
        <f t="shared" si="1"/>
        <v>618064.95</v>
      </c>
      <c r="G32" s="108"/>
      <c r="H32" s="107">
        <v>1054831.41</v>
      </c>
      <c r="I32" s="107">
        <v>294376.21</v>
      </c>
      <c r="J32" s="103"/>
    </row>
    <row r="33" spans="1:10" ht="17.25">
      <c r="A33" s="109" t="s">
        <v>168</v>
      </c>
      <c r="B33" s="106">
        <v>350741.15</v>
      </c>
      <c r="C33" s="107">
        <f t="shared" si="0"/>
        <v>746992.3500000001</v>
      </c>
      <c r="D33" s="109" t="s">
        <v>169</v>
      </c>
      <c r="E33" s="106">
        <v>11482521.18</v>
      </c>
      <c r="F33" s="107">
        <f t="shared" si="1"/>
        <v>21158890.57</v>
      </c>
      <c r="G33" s="108"/>
      <c r="H33" s="107">
        <v>396251.2</v>
      </c>
      <c r="I33" s="107">
        <v>9676369.39</v>
      </c>
      <c r="J33" s="103"/>
    </row>
    <row r="34" spans="1:10" ht="17.25">
      <c r="A34" s="109" t="s">
        <v>170</v>
      </c>
      <c r="B34" s="106">
        <v>2357137.9</v>
      </c>
      <c r="C34" s="107">
        <f t="shared" si="0"/>
        <v>5247736.47</v>
      </c>
      <c r="D34" s="109" t="s">
        <v>171</v>
      </c>
      <c r="E34" s="106">
        <v>56808058.48</v>
      </c>
      <c r="F34" s="107">
        <f t="shared" si="1"/>
        <v>118867754.91</v>
      </c>
      <c r="G34" s="108"/>
      <c r="H34" s="107">
        <v>2890598.57</v>
      </c>
      <c r="I34" s="107">
        <v>62059696.43</v>
      </c>
      <c r="J34" s="103"/>
    </row>
    <row r="35" spans="1:10" ht="17.25">
      <c r="A35" s="109" t="s">
        <v>172</v>
      </c>
      <c r="B35" s="106">
        <v>240067.15</v>
      </c>
      <c r="C35" s="107">
        <f t="shared" si="0"/>
        <v>519583.51</v>
      </c>
      <c r="D35" s="109" t="s">
        <v>173</v>
      </c>
      <c r="E35" s="106">
        <v>581002.39</v>
      </c>
      <c r="F35" s="107">
        <f t="shared" si="1"/>
        <v>1185152.37</v>
      </c>
      <c r="G35" s="108"/>
      <c r="H35" s="107">
        <v>279516.36</v>
      </c>
      <c r="I35" s="107">
        <v>604149.98</v>
      </c>
      <c r="J35" s="103"/>
    </row>
    <row r="36" spans="1:10" ht="17.25">
      <c r="A36" s="109" t="s">
        <v>174</v>
      </c>
      <c r="B36" s="106">
        <v>3535367.48</v>
      </c>
      <c r="C36" s="107">
        <f t="shared" si="0"/>
        <v>7348221.32</v>
      </c>
      <c r="D36" s="109" t="s">
        <v>175</v>
      </c>
      <c r="E36" s="106">
        <v>242440.95</v>
      </c>
      <c r="F36" s="107">
        <f t="shared" si="1"/>
        <v>486739.11</v>
      </c>
      <c r="G36" s="108"/>
      <c r="H36" s="107">
        <v>3812853.84</v>
      </c>
      <c r="I36" s="107">
        <v>244298.16</v>
      </c>
      <c r="J36" s="103"/>
    </row>
    <row r="37" spans="1:10" ht="17.25">
      <c r="A37" s="109" t="s">
        <v>176</v>
      </c>
      <c r="B37" s="106">
        <v>21816056.68</v>
      </c>
      <c r="C37" s="107">
        <f aca="true" t="shared" si="2" ref="C37:C53">B37+H37</f>
        <v>42869325.1</v>
      </c>
      <c r="D37" s="109" t="s">
        <v>177</v>
      </c>
      <c r="E37" s="106">
        <v>9662395.73</v>
      </c>
      <c r="F37" s="107">
        <f t="shared" si="1"/>
        <v>19830377.43</v>
      </c>
      <c r="G37" s="108"/>
      <c r="H37" s="107">
        <v>21053268.42</v>
      </c>
      <c r="I37" s="107">
        <v>10167981.7</v>
      </c>
      <c r="J37" s="103"/>
    </row>
    <row r="38" spans="1:10" ht="17.25">
      <c r="A38" s="109" t="s">
        <v>178</v>
      </c>
      <c r="B38" s="106">
        <v>80340.36</v>
      </c>
      <c r="C38" s="107">
        <f t="shared" si="2"/>
        <v>175315.78999999998</v>
      </c>
      <c r="D38" s="109" t="s">
        <v>179</v>
      </c>
      <c r="E38" s="106">
        <v>4161976.76</v>
      </c>
      <c r="F38" s="107">
        <f t="shared" si="1"/>
        <v>8770417.379999999</v>
      </c>
      <c r="G38" s="108"/>
      <c r="H38" s="107">
        <v>94975.43</v>
      </c>
      <c r="I38" s="107">
        <v>4608440.62</v>
      </c>
      <c r="J38" s="103"/>
    </row>
    <row r="39" spans="1:10" ht="17.25">
      <c r="A39" s="109" t="s">
        <v>180</v>
      </c>
      <c r="B39" s="106">
        <v>763300.4</v>
      </c>
      <c r="C39" s="107">
        <f t="shared" si="2"/>
        <v>1541983.32</v>
      </c>
      <c r="D39" s="109" t="s">
        <v>181</v>
      </c>
      <c r="E39" s="106">
        <v>1274615.03</v>
      </c>
      <c r="F39" s="107">
        <f t="shared" si="1"/>
        <v>2814290.0300000003</v>
      </c>
      <c r="G39" s="108"/>
      <c r="H39" s="107">
        <v>778682.92</v>
      </c>
      <c r="I39" s="107">
        <v>1539675</v>
      </c>
      <c r="J39" s="103"/>
    </row>
    <row r="40" spans="1:10" ht="17.25">
      <c r="A40" s="109" t="s">
        <v>182</v>
      </c>
      <c r="B40" s="106">
        <v>1102978.34</v>
      </c>
      <c r="C40" s="107">
        <f t="shared" si="2"/>
        <v>2339354.52</v>
      </c>
      <c r="D40" s="109" t="s">
        <v>183</v>
      </c>
      <c r="E40" s="106">
        <v>148074.15</v>
      </c>
      <c r="F40" s="107">
        <f t="shared" si="1"/>
        <v>298575.38</v>
      </c>
      <c r="G40" s="108"/>
      <c r="H40" s="107">
        <v>1236376.18</v>
      </c>
      <c r="I40" s="107">
        <v>150501.23</v>
      </c>
      <c r="J40" s="103"/>
    </row>
    <row r="41" spans="1:10" ht="17.25">
      <c r="A41" s="109" t="s">
        <v>184</v>
      </c>
      <c r="B41" s="106">
        <v>1157578.07</v>
      </c>
      <c r="C41" s="107">
        <f t="shared" si="2"/>
        <v>2449315.27</v>
      </c>
      <c r="D41" s="109" t="s">
        <v>185</v>
      </c>
      <c r="E41" s="106">
        <v>494769.95</v>
      </c>
      <c r="F41" s="107">
        <f t="shared" si="1"/>
        <v>374441.21</v>
      </c>
      <c r="G41" s="108"/>
      <c r="H41" s="107">
        <v>1291737.2</v>
      </c>
      <c r="I41" s="107">
        <v>-120328.74</v>
      </c>
      <c r="J41" s="103"/>
    </row>
    <row r="42" spans="1:10" ht="17.25">
      <c r="A42" s="109" t="s">
        <v>186</v>
      </c>
      <c r="B42" s="106">
        <v>652687.96</v>
      </c>
      <c r="C42" s="107">
        <f t="shared" si="2"/>
        <v>1354691.4</v>
      </c>
      <c r="D42" s="109" t="s">
        <v>187</v>
      </c>
      <c r="E42" s="106">
        <v>271858.19</v>
      </c>
      <c r="F42" s="107">
        <f t="shared" si="1"/>
        <v>530656.8300000001</v>
      </c>
      <c r="G42" s="108"/>
      <c r="H42" s="107">
        <v>702003.44</v>
      </c>
      <c r="I42" s="107">
        <v>258798.64</v>
      </c>
      <c r="J42" s="103"/>
    </row>
    <row r="43" spans="1:10" ht="17.25">
      <c r="A43" s="109" t="s">
        <v>188</v>
      </c>
      <c r="B43" s="106">
        <v>1006368.49</v>
      </c>
      <c r="C43" s="107">
        <f t="shared" si="2"/>
        <v>2140695.48</v>
      </c>
      <c r="D43" s="109" t="s">
        <v>189</v>
      </c>
      <c r="E43" s="106">
        <v>89235.76</v>
      </c>
      <c r="F43" s="107">
        <f t="shared" si="1"/>
        <v>181956.22999999998</v>
      </c>
      <c r="G43" s="108"/>
      <c r="H43" s="107">
        <v>1134326.99</v>
      </c>
      <c r="I43" s="107">
        <v>92720.47</v>
      </c>
      <c r="J43" s="103"/>
    </row>
    <row r="44" spans="1:10" ht="17.25">
      <c r="A44" s="109" t="s">
        <v>190</v>
      </c>
      <c r="B44" s="106">
        <v>1628589.85</v>
      </c>
      <c r="C44" s="107">
        <f t="shared" si="2"/>
        <v>3372525.87</v>
      </c>
      <c r="D44" s="109" t="s">
        <v>191</v>
      </c>
      <c r="E44" s="106">
        <v>1775484.74</v>
      </c>
      <c r="F44" s="107">
        <f t="shared" si="1"/>
        <v>3526541.76</v>
      </c>
      <c r="G44" s="108"/>
      <c r="H44" s="107">
        <v>1743936.02</v>
      </c>
      <c r="I44" s="107">
        <v>1751057.02</v>
      </c>
      <c r="J44" s="103"/>
    </row>
    <row r="45" spans="1:10" ht="17.25">
      <c r="A45" s="109" t="s">
        <v>192</v>
      </c>
      <c r="B45" s="106">
        <v>410671.73</v>
      </c>
      <c r="C45" s="107">
        <f t="shared" si="2"/>
        <v>807485.6699999999</v>
      </c>
      <c r="D45" s="109" t="s">
        <v>193</v>
      </c>
      <c r="E45" s="106">
        <v>6556066.33</v>
      </c>
      <c r="F45" s="107">
        <f t="shared" si="1"/>
        <v>13277859.77</v>
      </c>
      <c r="G45" s="108"/>
      <c r="H45" s="107">
        <v>396813.94</v>
      </c>
      <c r="I45" s="107">
        <v>6721793.44</v>
      </c>
      <c r="J45" s="103"/>
    </row>
    <row r="46" spans="1:10" ht="17.25">
      <c r="A46" s="109" t="s">
        <v>194</v>
      </c>
      <c r="B46" s="106">
        <v>131403.35</v>
      </c>
      <c r="C46" s="107">
        <f t="shared" si="2"/>
        <v>288185.83999999997</v>
      </c>
      <c r="D46" s="109" t="s">
        <v>195</v>
      </c>
      <c r="E46" s="106">
        <v>301774.47</v>
      </c>
      <c r="F46" s="107">
        <f t="shared" si="1"/>
        <v>595006.49</v>
      </c>
      <c r="G46" s="108"/>
      <c r="H46" s="107">
        <v>156782.49</v>
      </c>
      <c r="I46" s="107">
        <v>293232.02</v>
      </c>
      <c r="J46" s="103"/>
    </row>
    <row r="47" spans="1:10" ht="17.25">
      <c r="A47" s="109" t="s">
        <v>196</v>
      </c>
      <c r="B47" s="106">
        <v>612505.41</v>
      </c>
      <c r="C47" s="107">
        <f t="shared" si="2"/>
        <v>1276606.98</v>
      </c>
      <c r="D47" s="109" t="s">
        <v>197</v>
      </c>
      <c r="E47" s="106">
        <v>918507.41</v>
      </c>
      <c r="F47" s="107">
        <f t="shared" si="1"/>
        <v>2049202.37</v>
      </c>
      <c r="G47" s="108"/>
      <c r="H47" s="107">
        <v>664101.57</v>
      </c>
      <c r="I47" s="107">
        <v>1130694.96</v>
      </c>
      <c r="J47" s="103"/>
    </row>
    <row r="48" spans="1:10" ht="17.25">
      <c r="A48" s="109" t="s">
        <v>198</v>
      </c>
      <c r="B48" s="106">
        <v>147680.85</v>
      </c>
      <c r="C48" s="107">
        <f t="shared" si="2"/>
        <v>320691.54000000004</v>
      </c>
      <c r="D48" s="109" t="s">
        <v>199</v>
      </c>
      <c r="E48" s="106">
        <v>856672.38</v>
      </c>
      <c r="F48" s="107">
        <f t="shared" si="1"/>
        <v>1773336.24</v>
      </c>
      <c r="G48" s="108"/>
      <c r="H48" s="107">
        <v>173010.69</v>
      </c>
      <c r="I48" s="107">
        <v>916663.86</v>
      </c>
      <c r="J48" s="103"/>
    </row>
    <row r="49" spans="1:10" ht="17.25">
      <c r="A49" s="109" t="s">
        <v>200</v>
      </c>
      <c r="B49" s="106">
        <v>1349900.02</v>
      </c>
      <c r="C49" s="107">
        <f t="shared" si="2"/>
        <v>2784972.88</v>
      </c>
      <c r="D49" s="109" t="s">
        <v>201</v>
      </c>
      <c r="E49" s="106">
        <v>9293175.28</v>
      </c>
      <c r="F49" s="107">
        <f t="shared" si="1"/>
        <v>19254490.119999997</v>
      </c>
      <c r="G49" s="108"/>
      <c r="H49" s="107">
        <v>1435072.86</v>
      </c>
      <c r="I49" s="107">
        <v>9961314.84</v>
      </c>
      <c r="J49" s="103"/>
    </row>
    <row r="50" spans="1:10" ht="17.25">
      <c r="A50" s="109" t="s">
        <v>202</v>
      </c>
      <c r="B50" s="106">
        <v>387002.83</v>
      </c>
      <c r="C50" s="107">
        <f t="shared" si="2"/>
        <v>790877.55</v>
      </c>
      <c r="D50" s="109" t="s">
        <v>203</v>
      </c>
      <c r="E50" s="106">
        <v>3732171.9</v>
      </c>
      <c r="F50" s="107">
        <f t="shared" si="1"/>
        <v>8033221.33</v>
      </c>
      <c r="G50" s="108"/>
      <c r="H50" s="107">
        <v>403874.72</v>
      </c>
      <c r="I50" s="107">
        <v>4301049.43</v>
      </c>
      <c r="J50" s="103"/>
    </row>
    <row r="51" spans="1:10" ht="17.25">
      <c r="A51" s="109" t="s">
        <v>204</v>
      </c>
      <c r="B51" s="106">
        <v>29321822.63</v>
      </c>
      <c r="C51" s="107">
        <f t="shared" si="2"/>
        <v>60036669.07</v>
      </c>
      <c r="D51" s="109" t="s">
        <v>205</v>
      </c>
      <c r="E51" s="110">
        <v>28579661.23</v>
      </c>
      <c r="F51" s="111">
        <f t="shared" si="1"/>
        <v>64148613.379999995</v>
      </c>
      <c r="G51" s="108"/>
      <c r="H51" s="107">
        <v>30714846.44</v>
      </c>
      <c r="I51" s="111">
        <v>35568952.15</v>
      </c>
      <c r="J51" s="103"/>
    </row>
    <row r="52" spans="1:9" ht="17.25">
      <c r="A52" s="109" t="s">
        <v>206</v>
      </c>
      <c r="B52" s="106">
        <v>120920.02</v>
      </c>
      <c r="C52" s="107">
        <f t="shared" si="2"/>
        <v>259553.12</v>
      </c>
      <c r="D52" s="109"/>
      <c r="E52" s="107" t="s">
        <v>106</v>
      </c>
      <c r="F52" s="107" t="s">
        <v>106</v>
      </c>
      <c r="G52" s="108"/>
      <c r="H52" s="107">
        <v>138633.1</v>
      </c>
      <c r="I52" s="112"/>
    </row>
    <row r="53" spans="1:9" ht="17.25">
      <c r="A53" s="109" t="s">
        <v>207</v>
      </c>
      <c r="B53" s="106">
        <v>684521.11</v>
      </c>
      <c r="C53" s="107">
        <f t="shared" si="2"/>
        <v>1509084.43</v>
      </c>
      <c r="D53" s="113" t="s">
        <v>208</v>
      </c>
      <c r="E53" s="114">
        <f>SUM(B5:B53)+SUM(E5:E51)</f>
        <v>350776177.28</v>
      </c>
      <c r="F53" s="114">
        <f>SUM(C5:C53)+SUM(F5:F51)</f>
        <v>725631352.6999999</v>
      </c>
      <c r="G53" s="108"/>
      <c r="H53" s="107">
        <v>824563.32</v>
      </c>
      <c r="I53" s="115">
        <f>SUM(H5:H53)+SUM(I5:I51)</f>
        <v>374855175.42</v>
      </c>
    </row>
    <row r="54" spans="1:8" ht="12.75">
      <c r="A54" s="116"/>
      <c r="B54" s="116"/>
      <c r="C54" s="116"/>
      <c r="D54" s="116"/>
      <c r="E54" s="117"/>
      <c r="F54" s="118" t="s">
        <v>106</v>
      </c>
      <c r="G54" s="98"/>
      <c r="H54" s="119"/>
    </row>
    <row r="55" spans="1:6" ht="12.75">
      <c r="A55" s="120"/>
      <c r="B55" s="120"/>
      <c r="C55" s="120"/>
      <c r="D55" s="120"/>
      <c r="E55" s="121" t="s">
        <v>106</v>
      </c>
      <c r="F55" s="122">
        <f>I53+E53</f>
        <v>725631352.7</v>
      </c>
    </row>
    <row r="57" ht="12.75">
      <c r="B57" s="123" t="s">
        <v>106</v>
      </c>
    </row>
    <row r="58" ht="12.75">
      <c r="B58" s="123" t="s">
        <v>106</v>
      </c>
    </row>
    <row r="61" ht="12.75">
      <c r="A61" s="104" t="s">
        <v>209</v>
      </c>
    </row>
    <row r="62" ht="12.75">
      <c r="A62" s="123" t="s">
        <v>210</v>
      </c>
    </row>
    <row r="63" ht="12.75">
      <c r="A63" s="123" t="s">
        <v>211</v>
      </c>
    </row>
    <row r="64" ht="12.75">
      <c r="A64" s="123" t="s">
        <v>212</v>
      </c>
    </row>
    <row r="65" ht="12.75">
      <c r="A65" s="123" t="s">
        <v>213</v>
      </c>
    </row>
  </sheetData>
  <sheetProtection/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August 1998</dc:title>
  <dc:subject>Monthly Collections - August 1998</dc:subject>
  <dc:creator>Tennessee Department of Revenue</dc:creator>
  <cp:keywords/>
  <dc:description/>
  <cp:lastModifiedBy>Michelle Kinkade</cp:lastModifiedBy>
  <dcterms:created xsi:type="dcterms:W3CDTF">2002-03-26T22:25:12Z</dcterms:created>
  <dcterms:modified xsi:type="dcterms:W3CDTF">2024-03-27T15:36:07Z</dcterms:modified>
  <cp:category/>
  <cp:version/>
  <cp:contentType/>
  <cp:contentStatus/>
</cp:coreProperties>
</file>