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drawings/drawing9.xml" ContentType="application/vnd.openxmlformats-officedocument.drawingml.chartshapes+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xml"/>
  <Override PartName="/xl/charts/chart11.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xml"/>
  <Override PartName="/xl/charts/chart13.xml" ContentType="application/vnd.openxmlformats-officedocument.drawingml.chart+xml"/>
  <Override PartName="/xl/drawings/drawing23.xml" ContentType="application/vnd.openxmlformats-officedocument.drawing+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charts/chart19.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5.xml" ContentType="application/vnd.openxmlformats-officedocument.drawingml.chart+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harts/chart28.xml" ContentType="application/vnd.openxmlformats-officedocument.drawingml.chart+xml"/>
  <Override PartName="/xl/drawings/drawing48.xml" ContentType="application/vnd.openxmlformats-officedocument.drawing+xml"/>
  <Override PartName="/xl/charts/chart29.xml" ContentType="application/vnd.openxmlformats-officedocument.drawingml.chart+xml"/>
  <Override PartName="/xl/drawings/drawing49.xml" ContentType="application/vnd.openxmlformats-officedocument.drawing+xml"/>
  <Override PartName="/xl/charts/chart30.xml" ContentType="application/vnd.openxmlformats-officedocument.drawingml.chart+xml"/>
  <Override PartName="/xl/drawings/drawing50.xml" ContentType="application/vnd.openxmlformats-officedocument.drawing+xml"/>
  <Override PartName="/xl/charts/chart31.xml" ContentType="application/vnd.openxmlformats-officedocument.drawingml.chart+xml"/>
  <Override PartName="/xl/drawings/drawing51.xml" ContentType="application/vnd.openxmlformats-officedocument.drawing+xml"/>
  <Override PartName="/xl/charts/chart32.xml" ContentType="application/vnd.openxmlformats-officedocument.drawingml.chart+xml"/>
  <Override PartName="/xl/drawings/drawing52.xml" ContentType="application/vnd.openxmlformats-officedocument.drawing+xml"/>
  <Override PartName="/xl/charts/chart33.xml" ContentType="application/vnd.openxmlformats-officedocument.drawingml.chart+xml"/>
  <Override PartName="/xl/drawings/drawing5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36.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charts/chart37.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charts/chart38.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570" windowWidth="19440" windowHeight="8220" tabRatio="929" firstSheet="49" activeTab="55"/>
  </bookViews>
  <sheets>
    <sheet name="Cover" sheetId="49" r:id="rId1"/>
    <sheet name="Intro 1" sheetId="52" r:id="rId2"/>
    <sheet name="Intro 2" sheetId="200" r:id="rId3"/>
    <sheet name="TOC" sheetId="50" r:id="rId4"/>
    <sheet name="HEADER 1.1" sheetId="109" r:id="rId5"/>
    <sheet name="1.1.1 pop cnty" sheetId="111" r:id="rId6"/>
    <sheet name="1.1.2 pop age rc" sheetId="55" r:id="rId7"/>
    <sheet name="HEADER 1.2" sheetId="155" r:id="rId8"/>
    <sheet name="1.2.1 pov map" sheetId="184" r:id="rId9"/>
    <sheet name="1.2.2 pov rgn" sheetId="113" r:id="rId10"/>
    <sheet name="1.2.3 pov rc eth" sheetId="114" r:id="rId11"/>
    <sheet name="1.2.4 pov cnty" sheetId="112" r:id="rId12"/>
    <sheet name="HEADER 2" sheetId="78" r:id="rId13"/>
    <sheet name="HEADER 2.1" sheetId="154" r:id="rId14"/>
    <sheet name="2.1.1 expl" sheetId="148" r:id="rId15"/>
    <sheet name="2.1.2. gender" sheetId="208" r:id="rId16"/>
    <sheet name="2.1.3. total nmbr" sheetId="101" r:id="rId17"/>
    <sheet name="2.1.4. gndr" sheetId="209" r:id="rId18"/>
    <sheet name="2.1.5. age" sheetId="80" r:id="rId19"/>
    <sheet name="2.1.6 race" sheetId="138" r:id="rId20"/>
    <sheet name="HEADER 2.2" sheetId="160" r:id="rId21"/>
    <sheet name="2.2.1 prmsubst overview" sheetId="245" r:id="rId22"/>
    <sheet name="2.2.2 prm sbst" sheetId="82" r:id="rId23"/>
    <sheet name="2.2.3. prm sbst gender" sheetId="211" r:id="rId24"/>
    <sheet name="2.2.4. prim subst age" sheetId="242" r:id="rId25"/>
    <sheet name="2.2.5 prm sbst rc" sheetId="99" r:id="rId26"/>
    <sheet name="HEADER 2.3" sheetId="92" r:id="rId27"/>
    <sheet name="2.3.1 overview" sheetId="156" r:id="rId28"/>
    <sheet name="2.3.2 prescopioid rgn" sheetId="73" r:id="rId29"/>
    <sheet name="2.3.3. prescop gndr" sheetId="215" r:id="rId30"/>
    <sheet name="2.3.4. prescop age" sheetId="244" r:id="rId31"/>
    <sheet name="2.3.5. prescop rc" sheetId="228" r:id="rId32"/>
    <sheet name="2.3.6 prescop cnty" sheetId="165" r:id="rId33"/>
    <sheet name="2.3.7 alc rgn" sheetId="83" r:id="rId34"/>
    <sheet name="2.3.8. alc gndr" sheetId="231" r:id="rId35"/>
    <sheet name="2.3.9. alc age" sheetId="227" r:id="rId36"/>
    <sheet name="2.3.10. alc rc" sheetId="236" r:id="rId37"/>
    <sheet name="2.3.11. alc cnty" sheetId="166" r:id="rId38"/>
    <sheet name="2.3.12. marj rgn" sheetId="103" r:id="rId39"/>
    <sheet name="2.3.14. marj gndr" sheetId="240" r:id="rId40"/>
    <sheet name="2.3.15. marj age" sheetId="241" r:id="rId41"/>
    <sheet name="2.3.16. marj rc" sheetId="238" r:id="rId42"/>
    <sheet name="2.3.17. marj cnty" sheetId="167" r:id="rId43"/>
    <sheet name="HEADER 2.4" sheetId="159" r:id="rId44"/>
    <sheet name="2.4.1 cocrack cnty" sheetId="168" r:id="rId45"/>
    <sheet name="2.4.2. meth cnty" sheetId="169" r:id="rId46"/>
    <sheet name="2.4.3. heroin cnty" sheetId="170" r:id="rId47"/>
    <sheet name="2.4.4. othprscpt cnty" sheetId="253" r:id="rId48"/>
    <sheet name="2.4.5. oth ill cnty" sheetId="172" r:id="rId49"/>
    <sheet name="HEADER 2.5" sheetId="218" r:id="rId50"/>
    <sheet name="2.5.1. recov courts" sheetId="221" r:id="rId51"/>
    <sheet name="Section 3 HEADER" sheetId="220" r:id="rId52"/>
    <sheet name="Section 3.1 HEADER" sheetId="102" r:id="rId53"/>
    <sheet name="3.1.1. RMHI PPH total" sheetId="132" r:id="rId54"/>
    <sheet name="3.1.2. by rgn" sheetId="251" r:id="rId55"/>
    <sheet name="3.1.3. RMHI gndr" sheetId="252" r:id="rId56"/>
    <sheet name="3.1.4. RMHI age" sheetId="233" r:id="rId57"/>
    <sheet name="3.1.5. RMHI rc" sheetId="234" r:id="rId58"/>
    <sheet name="3.1.6. RMHI eth" sheetId="235" r:id="rId59"/>
    <sheet name="3.1.7. RMHI cnty" sheetId="196" r:id="rId60"/>
    <sheet name="3.1.8 RMHI regions" sheetId="223" r:id="rId61"/>
    <sheet name="3.1.9. RMHI region cnty" sheetId="243" r:id="rId62"/>
    <sheet name="HEADER 3.2" sheetId="179" r:id="rId63"/>
    <sheet name="3.2.1. BHSN rgn" sheetId="188" r:id="rId64"/>
    <sheet name="3.2.2 BHSN county" sheetId="124" r:id="rId65"/>
    <sheet name="HEADER 3.3" sheetId="180" r:id="rId66"/>
    <sheet name="3.3.1 kids region" sheetId="198" r:id="rId67"/>
    <sheet name="3.3.2. kids cnty" sheetId="199" r:id="rId68"/>
    <sheet name="3.3.3 Adult crisis region" sheetId="131" r:id="rId69"/>
    <sheet name="3.3.4. Adult crisis cnty" sheetId="197" r:id="rId70"/>
    <sheet name="Section 4.1  HEADER" sheetId="149" r:id="rId71"/>
    <sheet name="4.1.1." sheetId="18" r:id="rId72"/>
    <sheet name="4.1.2." sheetId="189" r:id="rId73"/>
    <sheet name="4.1.3." sheetId="250" r:id="rId74"/>
    <sheet name="4.1.4." sheetId="151" r:id="rId75"/>
    <sheet name="4.1.5." sheetId="190" r:id="rId76"/>
    <sheet name="4.1.6." sheetId="191" r:id="rId77"/>
    <sheet name="4.1.7." sheetId="192" r:id="rId78"/>
    <sheet name="4.1.8." sheetId="193" r:id="rId79"/>
    <sheet name="4.1.9." sheetId="194" r:id="rId80"/>
    <sheet name="Section 4.2 HEADER" sheetId="129" r:id="rId81"/>
    <sheet name="4.2.1." sheetId="246" r:id="rId82"/>
    <sheet name="4.2.2." sheetId="247" r:id="rId83"/>
    <sheet name="4.2.3." sheetId="248" r:id="rId84"/>
    <sheet name="4.2.4." sheetId="249" r:id="rId85"/>
    <sheet name="4.2.5." sheetId="195" r:id="rId86"/>
    <sheet name="2. pres opioids county" sheetId="71" state="hidden" r:id="rId87"/>
  </sheets>
  <definedNames>
    <definedName name="_xlnm._FilterDatabase" localSheetId="10" hidden="1">'1.2.3 pov rc eth'!$A$1:$B$5</definedName>
    <definedName name="_xlnm._FilterDatabase" localSheetId="23" hidden="1">'2.2.3. prm sbst gender'!$J$3:$K$10</definedName>
    <definedName name="_xlnm._FilterDatabase" localSheetId="27" hidden="1">'2.3.1 overview'!$B$15:$C$22</definedName>
    <definedName name="_xlnm._FilterDatabase" localSheetId="75" hidden="1">'4.1.5.'!#REF!</definedName>
    <definedName name="_xlnm._FilterDatabase" localSheetId="76" hidden="1">'4.1.6.'!#REF!</definedName>
    <definedName name="_xlnm.Print_Area" localSheetId="6">'1.1.2 pop age rc'!$A$1:$I$30</definedName>
    <definedName name="_xlnm.Print_Area" localSheetId="10">'1.2.3 pov rc eth'!$A$1:$I$27</definedName>
    <definedName name="_xlnm.Print_Area" localSheetId="11">'1.2.4 pov cnty'!$A$1:$Q$39</definedName>
    <definedName name="_xlnm.Print_Area" localSheetId="86">'2. pres opioids county'!$A$1:$Q$54</definedName>
    <definedName name="_xlnm.Print_Area" localSheetId="16">'2.1.3. total nmbr'!$A$1:$L$31</definedName>
    <definedName name="_xlnm.Print_Area" localSheetId="38">'2.3.12. marj rgn'!$A$1:$P$29</definedName>
    <definedName name="_xlnm.Print_Area" localSheetId="28">'2.3.2 prescopioid rgn'!$A$1:$Q$29</definedName>
    <definedName name="_xlnm.Print_Area" localSheetId="33">'2.3.7 alc rgn'!$A$1:$P$28</definedName>
    <definedName name="_xlnm.Print_Area" localSheetId="50">'2.5.1. recov courts'!$A$1:$K$32</definedName>
    <definedName name="_xlnm.Print_Area" localSheetId="66">'3.3.1 kids region'!$A$1:$P$28</definedName>
    <definedName name="_xlnm.Print_Area" localSheetId="68">'3.3.3 Adult crisis region'!$A$1:$P$28</definedName>
    <definedName name="_xlnm.Print_Area" localSheetId="0">Cover!$A$1:$M$25</definedName>
    <definedName name="_xlnm.Print_Area" localSheetId="4">'HEADER 1.1'!$A$1:$K$25</definedName>
    <definedName name="_xlnm.Print_Area" localSheetId="7">'HEADER 1.2'!$A$1:$M$23</definedName>
    <definedName name="_xlnm.Print_Area" localSheetId="12">'HEADER 2'!$A$1:$M$22</definedName>
    <definedName name="_xlnm.Print_Area" localSheetId="13">'HEADER 2.1'!$A$1:$M$23</definedName>
    <definedName name="_xlnm.Print_Area" localSheetId="20">'HEADER 2.2'!$A$1:$M$23</definedName>
    <definedName name="_xlnm.Print_Area" localSheetId="26">'HEADER 2.3'!$A$1:$M$21</definedName>
    <definedName name="_xlnm.Print_Area" localSheetId="43">'HEADER 2.4'!$A$1:$M$19</definedName>
    <definedName name="_xlnm.Print_Area" localSheetId="49">'HEADER 2.5'!$A$1:$M$21</definedName>
    <definedName name="_xlnm.Print_Area" localSheetId="62">'HEADER 3.2'!$A$1:$K$25</definedName>
    <definedName name="_xlnm.Print_Area" localSheetId="65">'HEADER 3.3'!$A$1:$K$25</definedName>
    <definedName name="_xlnm.Print_Area" localSheetId="1">'Intro 1'!$A$1:$D$5</definedName>
    <definedName name="_xlnm.Print_Area" localSheetId="51">'Section 3 HEADER'!$A$1:$K$25</definedName>
    <definedName name="_xlnm.Print_Area" localSheetId="52">'Section 3.1 HEADER'!$A$1:$K$25</definedName>
    <definedName name="_xlnm.Print_Area" localSheetId="70">'Section 4.1  HEADER'!$A$1:$M$21</definedName>
    <definedName name="_xlnm.Print_Area" localSheetId="80">'Section 4.2 HEADER'!$A$1:$M$22</definedName>
    <definedName name="_xlnm.Print_Area" localSheetId="3">TOC!$A$1:$C$91</definedName>
    <definedName name="_xlnm.Print_Titles" localSheetId="6">'1.1.2 pop age rc'!$1:$4</definedName>
    <definedName name="_xlnm.Print_Titles" localSheetId="14">'2.1.1 expl'!$2:$2</definedName>
    <definedName name="_xlnm.Print_Titles" localSheetId="16">'2.1.3. total nmbr'!$1:$1</definedName>
    <definedName name="_xlnm.Print_Titles" localSheetId="17">'2.1.4. gndr'!$1:$1</definedName>
    <definedName name="_xlnm.Print_Titles" localSheetId="54">'3.1.2. by rgn'!$2:$2</definedName>
    <definedName name="_xlnm.Print_Titles" localSheetId="63">'3.2.1. BHSN rgn'!$2:$2</definedName>
  </definedNames>
  <calcPr calcId="145621"/>
</workbook>
</file>

<file path=xl/calcChain.xml><?xml version="1.0" encoding="utf-8"?>
<calcChain xmlns="http://schemas.openxmlformats.org/spreadsheetml/2006/main">
  <c r="K34" i="193" l="1"/>
  <c r="J34" i="193" l="1"/>
  <c r="M28" i="189" l="1"/>
  <c r="K22" i="231" l="1"/>
  <c r="K24" i="231" s="1"/>
  <c r="K23" i="231"/>
  <c r="D24" i="231"/>
  <c r="E24" i="231"/>
  <c r="F24" i="231"/>
  <c r="G24" i="231"/>
  <c r="H24" i="231"/>
  <c r="I24" i="231"/>
  <c r="J24" i="231"/>
  <c r="E21" i="238" l="1"/>
  <c r="F21" i="238"/>
  <c r="G21" i="238"/>
  <c r="H21" i="238"/>
  <c r="I21" i="238"/>
  <c r="J21" i="238"/>
  <c r="K21" i="238"/>
  <c r="D21" i="238"/>
  <c r="E21" i="236" l="1"/>
  <c r="F21" i="236"/>
  <c r="G21" i="236"/>
  <c r="H21" i="236"/>
  <c r="I21" i="236"/>
  <c r="J21" i="236"/>
  <c r="K21" i="236"/>
  <c r="D21" i="236"/>
  <c r="E21" i="228" l="1"/>
  <c r="F21" i="228"/>
  <c r="G21" i="228"/>
  <c r="H21" i="228"/>
  <c r="I21" i="228"/>
  <c r="J21" i="228"/>
  <c r="K21" i="228"/>
  <c r="D21" i="228"/>
  <c r="D22" i="99" l="1"/>
  <c r="E22" i="99"/>
  <c r="F22" i="99"/>
  <c r="G22" i="99"/>
  <c r="H22" i="99"/>
  <c r="C22" i="99"/>
  <c r="D20" i="138" l="1"/>
  <c r="E20" i="138"/>
  <c r="F20" i="138"/>
  <c r="G20" i="138"/>
  <c r="H20" i="138"/>
  <c r="I20" i="138"/>
  <c r="J20" i="138"/>
  <c r="C20" i="138"/>
  <c r="J24" i="252" l="1"/>
  <c r="I24" i="252"/>
  <c r="H24" i="252"/>
  <c r="G24" i="252"/>
  <c r="F24" i="252"/>
  <c r="E24" i="252"/>
  <c r="D24" i="252"/>
  <c r="K23" i="252"/>
  <c r="K22" i="252"/>
  <c r="K24" i="252" s="1"/>
  <c r="N13" i="252"/>
  <c r="L13" i="252"/>
  <c r="M13" i="252" s="1"/>
  <c r="J13" i="252"/>
  <c r="G13" i="252"/>
  <c r="H13" i="252" s="1"/>
  <c r="E13" i="252"/>
  <c r="C13" i="252"/>
  <c r="K13" i="252" s="1"/>
  <c r="O12" i="252"/>
  <c r="M12" i="252"/>
  <c r="K12" i="252"/>
  <c r="H12" i="252"/>
  <c r="F12" i="252"/>
  <c r="D12" i="252"/>
  <c r="O11" i="252"/>
  <c r="M11" i="252"/>
  <c r="K11" i="252"/>
  <c r="H11" i="252"/>
  <c r="F11" i="252"/>
  <c r="D11" i="252"/>
  <c r="O10" i="252"/>
  <c r="M10" i="252"/>
  <c r="K10" i="252"/>
  <c r="H10" i="252"/>
  <c r="F10" i="252"/>
  <c r="D10" i="252"/>
  <c r="O9" i="252"/>
  <c r="M9" i="252"/>
  <c r="K9" i="252"/>
  <c r="H9" i="252"/>
  <c r="F9" i="252"/>
  <c r="D9" i="252"/>
  <c r="O8" i="252"/>
  <c r="M8" i="252"/>
  <c r="K8" i="252"/>
  <c r="H8" i="252"/>
  <c r="F8" i="252"/>
  <c r="D8" i="252"/>
  <c r="O7" i="252"/>
  <c r="M7" i="252"/>
  <c r="K7" i="252"/>
  <c r="H7" i="252"/>
  <c r="F7" i="252"/>
  <c r="D7" i="252"/>
  <c r="O6" i="252"/>
  <c r="M6" i="252"/>
  <c r="K6" i="252"/>
  <c r="H6" i="252"/>
  <c r="F6" i="252"/>
  <c r="D6" i="252"/>
  <c r="O5" i="252"/>
  <c r="M5" i="252"/>
  <c r="K5" i="252"/>
  <c r="H5" i="252"/>
  <c r="F5" i="252"/>
  <c r="D5" i="252"/>
  <c r="K9" i="251"/>
  <c r="J9" i="251"/>
  <c r="I9" i="251"/>
  <c r="H9" i="251"/>
  <c r="G9" i="251"/>
  <c r="F9" i="251"/>
  <c r="E9" i="251"/>
  <c r="D9" i="251"/>
  <c r="K7" i="251"/>
  <c r="J7" i="251"/>
  <c r="I7" i="251"/>
  <c r="H7" i="251"/>
  <c r="G7" i="251"/>
  <c r="F7" i="251"/>
  <c r="E7" i="251"/>
  <c r="D7" i="251"/>
  <c r="K5" i="251"/>
  <c r="J5" i="251"/>
  <c r="I5" i="251"/>
  <c r="H5" i="251"/>
  <c r="G5" i="251"/>
  <c r="F5" i="251"/>
  <c r="E5" i="251"/>
  <c r="D5" i="251"/>
  <c r="D13" i="252" l="1"/>
  <c r="F13" i="252"/>
  <c r="O13" i="252"/>
  <c r="L30" i="194" l="1"/>
  <c r="K30" i="194"/>
  <c r="J30" i="194"/>
  <c r="L34" i="193" l="1"/>
  <c r="R32" i="192" l="1"/>
  <c r="Q32" i="192"/>
  <c r="P32" i="192"/>
  <c r="M31" i="190" l="1"/>
  <c r="D22" i="234" l="1"/>
  <c r="D21" i="234" s="1"/>
  <c r="O13" i="233" l="1"/>
  <c r="O6" i="233"/>
  <c r="O7" i="233"/>
  <c r="O8" i="233"/>
  <c r="O9" i="233"/>
  <c r="O10" i="233"/>
  <c r="O11" i="233"/>
  <c r="O12" i="233"/>
  <c r="O5" i="233"/>
  <c r="M13" i="233"/>
  <c r="M6" i="233"/>
  <c r="M7" i="233"/>
  <c r="M8" i="233"/>
  <c r="M9" i="233"/>
  <c r="M10" i="233"/>
  <c r="M11" i="233"/>
  <c r="M12" i="233"/>
  <c r="M5" i="233"/>
  <c r="K13" i="233"/>
  <c r="K6" i="233"/>
  <c r="K7" i="233"/>
  <c r="K8" i="233"/>
  <c r="K9" i="233"/>
  <c r="K10" i="233"/>
  <c r="K11" i="233"/>
  <c r="K12" i="233"/>
  <c r="K5" i="233"/>
  <c r="H13" i="233"/>
  <c r="H6" i="233"/>
  <c r="H7" i="233"/>
  <c r="H8" i="233"/>
  <c r="H9" i="233"/>
  <c r="H10" i="233"/>
  <c r="H11" i="233"/>
  <c r="H12" i="233"/>
  <c r="H5" i="233"/>
  <c r="F13" i="233"/>
  <c r="F6" i="233"/>
  <c r="F7" i="233"/>
  <c r="F8" i="233"/>
  <c r="F9" i="233"/>
  <c r="F10" i="233"/>
  <c r="F11" i="233"/>
  <c r="F12" i="233"/>
  <c r="F5" i="233"/>
  <c r="D13" i="233"/>
  <c r="D9" i="233"/>
  <c r="D10" i="233"/>
  <c r="D11" i="233"/>
  <c r="D12" i="233"/>
  <c r="D7" i="233"/>
  <c r="D8" i="233"/>
  <c r="D6" i="233"/>
  <c r="D5" i="233"/>
  <c r="N13" i="233"/>
  <c r="L13" i="233"/>
  <c r="J13" i="233"/>
  <c r="G13" i="233"/>
  <c r="E13" i="233"/>
  <c r="C13" i="233"/>
  <c r="L31" i="195" l="1"/>
  <c r="K31" i="195"/>
  <c r="U13" i="80" l="1"/>
  <c r="S13" i="80"/>
  <c r="Q13" i="80"/>
  <c r="N13" i="80"/>
  <c r="L13" i="80"/>
  <c r="J13" i="80"/>
  <c r="G13" i="80"/>
  <c r="E13" i="80"/>
  <c r="C13" i="80"/>
  <c r="N13" i="209" l="1"/>
  <c r="L13" i="209"/>
  <c r="J13" i="209"/>
  <c r="G13" i="209"/>
  <c r="H13" i="209" s="1"/>
  <c r="E13" i="209"/>
  <c r="C13" i="209"/>
  <c r="O6" i="209"/>
  <c r="O7" i="209"/>
  <c r="O8" i="209"/>
  <c r="O9" i="209"/>
  <c r="O10" i="209"/>
  <c r="O11" i="209"/>
  <c r="O5" i="209"/>
  <c r="M6" i="209"/>
  <c r="M7" i="209"/>
  <c r="M8" i="209"/>
  <c r="M9" i="209"/>
  <c r="M10" i="209"/>
  <c r="M11" i="209"/>
  <c r="M5" i="209"/>
  <c r="K6" i="209"/>
  <c r="K7" i="209"/>
  <c r="K8" i="209"/>
  <c r="K9" i="209"/>
  <c r="K10" i="209"/>
  <c r="K11" i="209"/>
  <c r="K5" i="209"/>
  <c r="H6" i="209"/>
  <c r="H7" i="209"/>
  <c r="H8" i="209"/>
  <c r="H9" i="209"/>
  <c r="H10" i="209"/>
  <c r="H11" i="209"/>
  <c r="H5" i="209"/>
  <c r="F6" i="209"/>
  <c r="F7" i="209"/>
  <c r="F8" i="209"/>
  <c r="F9" i="209"/>
  <c r="F10" i="209"/>
  <c r="F11" i="209"/>
  <c r="F5" i="209"/>
  <c r="D6" i="209"/>
  <c r="D7" i="209"/>
  <c r="D8" i="209"/>
  <c r="D9" i="209"/>
  <c r="D10" i="209"/>
  <c r="D11" i="209"/>
  <c r="D5" i="209"/>
  <c r="M13" i="209" l="1"/>
  <c r="D13" i="209"/>
  <c r="O13" i="209"/>
  <c r="F13" i="209"/>
  <c r="K13" i="209"/>
  <c r="M26" i="208"/>
  <c r="K26" i="208"/>
  <c r="I26" i="208"/>
  <c r="F26" i="208"/>
  <c r="G26" i="208" s="1"/>
  <c r="D26" i="208"/>
  <c r="E26" i="208" s="1"/>
  <c r="B26" i="208"/>
  <c r="N16" i="208"/>
  <c r="N17" i="208"/>
  <c r="N18" i="208"/>
  <c r="N19" i="208"/>
  <c r="N20" i="208"/>
  <c r="N21" i="208"/>
  <c r="N15" i="208"/>
  <c r="G16" i="208"/>
  <c r="G17" i="208"/>
  <c r="G18" i="208"/>
  <c r="G19" i="208"/>
  <c r="G20" i="208"/>
  <c r="G21" i="208"/>
  <c r="G15" i="208"/>
  <c r="L16" i="208"/>
  <c r="L17" i="208"/>
  <c r="L18" i="208"/>
  <c r="L19" i="208"/>
  <c r="L20" i="208"/>
  <c r="L21" i="208"/>
  <c r="L15" i="208"/>
  <c r="E16" i="208"/>
  <c r="E17" i="208"/>
  <c r="E18" i="208"/>
  <c r="E19" i="208"/>
  <c r="E20" i="208"/>
  <c r="E21" i="208"/>
  <c r="E15" i="208"/>
  <c r="J16" i="208"/>
  <c r="J17" i="208"/>
  <c r="J18" i="208"/>
  <c r="J19" i="208"/>
  <c r="J20" i="208"/>
  <c r="J21" i="208"/>
  <c r="J15" i="208"/>
  <c r="C16" i="208"/>
  <c r="C17" i="208"/>
  <c r="C18" i="208"/>
  <c r="C19" i="208"/>
  <c r="C20" i="208"/>
  <c r="C21" i="208"/>
  <c r="C15" i="208"/>
  <c r="G19" i="148"/>
  <c r="E19" i="148"/>
  <c r="N26" i="208" l="1"/>
  <c r="L26" i="208"/>
  <c r="C26" i="208"/>
  <c r="J26" i="208"/>
  <c r="M28" i="151"/>
  <c r="H29" i="18"/>
  <c r="C26" i="55" l="1"/>
  <c r="D26" i="55"/>
  <c r="E26" i="55"/>
  <c r="F26" i="55"/>
  <c r="G26" i="55"/>
  <c r="H26" i="55"/>
  <c r="B26" i="55"/>
  <c r="C24" i="55"/>
  <c r="D24" i="55"/>
  <c r="E24" i="55"/>
  <c r="F24" i="55"/>
  <c r="G24" i="55"/>
  <c r="H24" i="55"/>
  <c r="B24" i="55"/>
  <c r="C22" i="55"/>
  <c r="D22" i="55"/>
  <c r="E22" i="55"/>
  <c r="F22" i="55"/>
  <c r="G22" i="55"/>
  <c r="H22" i="55"/>
  <c r="B22" i="55"/>
  <c r="C7" i="55" l="1"/>
  <c r="D7" i="55"/>
  <c r="E7" i="55"/>
  <c r="F7" i="55"/>
  <c r="G7" i="55"/>
  <c r="H7" i="55"/>
  <c r="B7" i="55"/>
  <c r="I23" i="55"/>
  <c r="I21" i="55"/>
  <c r="I25" i="55"/>
  <c r="C21" i="235" l="1"/>
  <c r="C20" i="235"/>
  <c r="C24" i="235"/>
  <c r="E27" i="245" l="1"/>
  <c r="D27" i="245"/>
  <c r="C27" i="245"/>
  <c r="E26" i="245"/>
  <c r="D26" i="245"/>
  <c r="C26" i="245"/>
  <c r="E25" i="245"/>
  <c r="D25" i="245"/>
  <c r="C25" i="245"/>
  <c r="E24" i="245"/>
  <c r="D24" i="245"/>
  <c r="C24" i="245"/>
  <c r="J25" i="244" l="1"/>
  <c r="J23" i="244" s="1"/>
  <c r="I25" i="244"/>
  <c r="H25" i="244"/>
  <c r="G25" i="244"/>
  <c r="F25" i="244"/>
  <c r="E25" i="244"/>
  <c r="D25" i="244"/>
  <c r="C25" i="244"/>
  <c r="J24" i="244"/>
  <c r="J22" i="244"/>
  <c r="C19" i="148"/>
  <c r="H21" i="235" l="1"/>
  <c r="D25" i="241" l="1"/>
  <c r="E25" i="241"/>
  <c r="F25" i="241"/>
  <c r="G25" i="241"/>
  <c r="H25" i="241"/>
  <c r="I25" i="241"/>
  <c r="J25" i="241"/>
  <c r="C25" i="241"/>
  <c r="D5" i="132" l="1"/>
  <c r="E22" i="234" l="1"/>
  <c r="E21" i="234" s="1"/>
  <c r="F22" i="234"/>
  <c r="F21" i="234" s="1"/>
  <c r="G22" i="234"/>
  <c r="G21" i="234" s="1"/>
  <c r="H22" i="234"/>
  <c r="H21" i="234" s="1"/>
  <c r="I22" i="234"/>
  <c r="I21" i="234" s="1"/>
  <c r="J22" i="234"/>
  <c r="J21" i="234" s="1"/>
  <c r="K22" i="234" l="1"/>
  <c r="H25" i="227" l="1"/>
  <c r="E25" i="227"/>
  <c r="I25" i="227" l="1"/>
  <c r="G25" i="227"/>
  <c r="F25" i="227"/>
  <c r="D25" i="227"/>
  <c r="C25" i="227"/>
  <c r="J25" i="227" l="1"/>
  <c r="D4" i="208" l="1"/>
  <c r="D3" i="208"/>
  <c r="D15" i="132" l="1"/>
  <c r="C11" i="221" l="1"/>
  <c r="E15" i="132"/>
  <c r="F15" i="132"/>
  <c r="G15" i="132"/>
  <c r="C3" i="114" l="1"/>
  <c r="C4" i="114"/>
  <c r="C5" i="114"/>
  <c r="C2" i="114"/>
  <c r="E5" i="132" l="1"/>
  <c r="F5" i="132"/>
  <c r="G5" i="132"/>
  <c r="G29" i="18" l="1"/>
  <c r="C7" i="101"/>
  <c r="K8" i="101" s="1"/>
  <c r="C5" i="101"/>
  <c r="K6" i="101" s="1"/>
  <c r="C3" i="101"/>
  <c r="K4" i="101" s="1"/>
  <c r="D16" i="148"/>
  <c r="H15" i="148"/>
  <c r="D13" i="148"/>
  <c r="D10" i="148"/>
  <c r="B4" i="113"/>
  <c r="H29" i="55"/>
  <c r="G29" i="55"/>
  <c r="F29" i="55"/>
  <c r="E29" i="55"/>
  <c r="D29" i="55"/>
  <c r="C29" i="55"/>
  <c r="B29" i="55"/>
  <c r="I28" i="55"/>
  <c r="H14" i="55"/>
  <c r="G14" i="55"/>
  <c r="F14" i="55"/>
  <c r="E14" i="55"/>
  <c r="D14" i="55"/>
  <c r="C14" i="55"/>
  <c r="B14" i="55"/>
  <c r="I13" i="55"/>
  <c r="H12" i="55"/>
  <c r="G12" i="55"/>
  <c r="F12" i="55"/>
  <c r="E12" i="55"/>
  <c r="D12" i="55"/>
  <c r="C12" i="55"/>
  <c r="B12" i="55"/>
  <c r="I11" i="55"/>
  <c r="H10" i="55"/>
  <c r="G10" i="55"/>
  <c r="F10" i="55"/>
  <c r="E10" i="55"/>
  <c r="D10" i="55"/>
  <c r="C10" i="55"/>
  <c r="B10" i="55"/>
  <c r="I9" i="55"/>
  <c r="I6" i="55"/>
  <c r="D8" i="101" l="1"/>
  <c r="H8" i="101"/>
  <c r="D6" i="101"/>
  <c r="E6" i="101"/>
  <c r="H6" i="101"/>
  <c r="I6" i="101"/>
  <c r="H4" i="101"/>
  <c r="D4" i="101"/>
  <c r="I4" i="101"/>
  <c r="E4" i="101"/>
  <c r="J4" i="101"/>
  <c r="F4" i="101"/>
  <c r="G4" i="101"/>
  <c r="F6" i="101"/>
  <c r="J6" i="101"/>
  <c r="E8" i="101"/>
  <c r="I8" i="101"/>
  <c r="G6" i="101"/>
  <c r="F8" i="101"/>
  <c r="J8" i="101"/>
  <c r="G8" i="101"/>
  <c r="H18" i="148"/>
  <c r="H12" i="148"/>
  <c r="H7" i="148"/>
  <c r="H17" i="148"/>
  <c r="H8" i="148"/>
  <c r="H14" i="148"/>
  <c r="H16" i="148"/>
  <c r="H9" i="148"/>
  <c r="H11" i="148"/>
  <c r="D15" i="148"/>
  <c r="D9" i="148"/>
  <c r="D14" i="148"/>
  <c r="D18" i="148"/>
  <c r="D8" i="148"/>
  <c r="D12" i="148"/>
  <c r="D17" i="148"/>
  <c r="D7" i="148"/>
  <c r="H10" i="148"/>
  <c r="D11" i="148"/>
  <c r="H13" i="148"/>
  <c r="H19" i="148" l="1"/>
  <c r="D19" i="148"/>
  <c r="F9" i="148"/>
  <c r="F12" i="148"/>
  <c r="F18" i="148"/>
  <c r="F16" i="148"/>
  <c r="F11" i="148"/>
  <c r="F17" i="148"/>
  <c r="F8" i="148"/>
  <c r="F14" i="148"/>
  <c r="F15" i="148"/>
  <c r="F13" i="148"/>
  <c r="F10" i="148"/>
  <c r="F7" i="148"/>
  <c r="F19" i="148"/>
</calcChain>
</file>

<file path=xl/sharedStrings.xml><?xml version="1.0" encoding="utf-8"?>
<sst xmlns="http://schemas.openxmlformats.org/spreadsheetml/2006/main" count="5148" uniqueCount="806">
  <si>
    <t>Tennessee</t>
  </si>
  <si>
    <t>Montgomery</t>
  </si>
  <si>
    <t>Hamilton</t>
  </si>
  <si>
    <t>Shelby</t>
  </si>
  <si>
    <t>Maury</t>
  </si>
  <si>
    <t>Grundy</t>
  </si>
  <si>
    <t>Weakley</t>
  </si>
  <si>
    <t>Marshall</t>
  </si>
  <si>
    <t>Fentress</t>
  </si>
  <si>
    <t>Tipton</t>
  </si>
  <si>
    <t>Lincoln</t>
  </si>
  <si>
    <t>DeKalb</t>
  </si>
  <si>
    <t>Obion</t>
  </si>
  <si>
    <t>Lewis</t>
  </si>
  <si>
    <t>Cumberland</t>
  </si>
  <si>
    <t>McNairy</t>
  </si>
  <si>
    <t>Lawrence</t>
  </si>
  <si>
    <t>Clay</t>
  </si>
  <si>
    <t>Madison</t>
  </si>
  <si>
    <t>Humphreys</t>
  </si>
  <si>
    <t>Bradley</t>
  </si>
  <si>
    <t>Lauderdale</t>
  </si>
  <si>
    <t>Houston</t>
  </si>
  <si>
    <t>Bledsoe</t>
  </si>
  <si>
    <t>Lake</t>
  </si>
  <si>
    <t>Hickman</t>
  </si>
  <si>
    <t>Union</t>
  </si>
  <si>
    <t>Henry</t>
  </si>
  <si>
    <t>Giles</t>
  </si>
  <si>
    <t>Sevier</t>
  </si>
  <si>
    <t>Henderson</t>
  </si>
  <si>
    <t>Franklin</t>
  </si>
  <si>
    <t>Scott</t>
  </si>
  <si>
    <t>Haywood</t>
  </si>
  <si>
    <t>Dickson</t>
  </si>
  <si>
    <t>Roane</t>
  </si>
  <si>
    <t>Hardin</t>
  </si>
  <si>
    <t>Coffee</t>
  </si>
  <si>
    <t>Morgan</t>
  </si>
  <si>
    <t>Hardeman</t>
  </si>
  <si>
    <t>Cheatham</t>
  </si>
  <si>
    <t>Monroe</t>
  </si>
  <si>
    <t>Gibson</t>
  </si>
  <si>
    <t>Cannon</t>
  </si>
  <si>
    <t>Loudon</t>
  </si>
  <si>
    <t>Fayette</t>
  </si>
  <si>
    <t>Bedford</t>
  </si>
  <si>
    <t>Knox</t>
  </si>
  <si>
    <t>Dyer</t>
  </si>
  <si>
    <t>*</t>
  </si>
  <si>
    <t>N/A</t>
  </si>
  <si>
    <t>Davidson</t>
  </si>
  <si>
    <t>Jefferson</t>
  </si>
  <si>
    <t>Decatur</t>
  </si>
  <si>
    <t>White</t>
  </si>
  <si>
    <t>Hamblen</t>
  </si>
  <si>
    <t>Crockett</t>
  </si>
  <si>
    <t>Warren</t>
  </si>
  <si>
    <t>Grainger</t>
  </si>
  <si>
    <t>Chester</t>
  </si>
  <si>
    <t>Van Buren</t>
  </si>
  <si>
    <t>Cocke</t>
  </si>
  <si>
    <t>Carroll</t>
  </si>
  <si>
    <t>Smith</t>
  </si>
  <si>
    <t>Claiborne</t>
  </si>
  <si>
    <t>Benton</t>
  </si>
  <si>
    <t>Sequatchie</t>
  </si>
  <si>
    <t>Campbell</t>
  </si>
  <si>
    <t>Wilson</t>
  </si>
  <si>
    <t>Rhea</t>
  </si>
  <si>
    <t>Blount</t>
  </si>
  <si>
    <t>Williamson</t>
  </si>
  <si>
    <t>Putnam</t>
  </si>
  <si>
    <t>Anderson</t>
  </si>
  <si>
    <t>Wayne</t>
  </si>
  <si>
    <t>Polk</t>
  </si>
  <si>
    <t>Washington</t>
  </si>
  <si>
    <t>Trousdale</t>
  </si>
  <si>
    <t>Pickett</t>
  </si>
  <si>
    <t>Unicoi</t>
  </si>
  <si>
    <t>Sumner</t>
  </si>
  <si>
    <t>Overton</t>
  </si>
  <si>
    <t>Sullivan</t>
  </si>
  <si>
    <t>Stewart</t>
  </si>
  <si>
    <t>Meigs</t>
  </si>
  <si>
    <t>Johnson</t>
  </si>
  <si>
    <t>Rutherford</t>
  </si>
  <si>
    <t>McMinn</t>
  </si>
  <si>
    <t>Hawkins</t>
  </si>
  <si>
    <t>Robertson</t>
  </si>
  <si>
    <t>Marion</t>
  </si>
  <si>
    <t>Hancock</t>
  </si>
  <si>
    <t>Perry</t>
  </si>
  <si>
    <t>Macon</t>
  </si>
  <si>
    <t>Greene</t>
  </si>
  <si>
    <t>Moore</t>
  </si>
  <si>
    <t>Jackson</t>
  </si>
  <si>
    <t>Carter</t>
  </si>
  <si>
    <t>%</t>
  </si>
  <si>
    <t>#</t>
  </si>
  <si>
    <t>County</t>
  </si>
  <si>
    <t>&lt;5</t>
  </si>
  <si>
    <t>Mcminn</t>
  </si>
  <si>
    <t>FY 2014</t>
  </si>
  <si>
    <t>Note: &lt;5 = Events less than 5 but greater or equal to 1; 0 events reported if applicable; *Rates not reported for events &lt;20.</t>
  </si>
  <si>
    <t>-</t>
  </si>
  <si>
    <t>Data source: Tennessee Web Interface Technology System (TN-WITS), Tennessee Department of Mental Health and Substance Abuse Services.</t>
  </si>
  <si>
    <t>Prepared by:</t>
  </si>
  <si>
    <t>Division of Planning, Research and Forensics</t>
  </si>
  <si>
    <t>Office of Research</t>
  </si>
  <si>
    <t>Contact: Karen Edwards, Ph.D., Research Director</t>
  </si>
  <si>
    <t>615-532-3648</t>
  </si>
  <si>
    <t>Karen.Edwards@tn.gov</t>
  </si>
  <si>
    <t xml:space="preserve">Data source: Tennessee Department of Mental Health and Substance Abuse Services Licensure Database.  </t>
  </si>
  <si>
    <t>Table of Contents</t>
  </si>
  <si>
    <t>Page</t>
  </si>
  <si>
    <t>Introduction</t>
  </si>
  <si>
    <t>Indicator</t>
  </si>
  <si>
    <t>TN</t>
  </si>
  <si>
    <t>FY 2015</t>
  </si>
  <si>
    <t>FY2014</t>
  </si>
  <si>
    <t>FY2013</t>
  </si>
  <si>
    <t>FY2015</t>
  </si>
  <si>
    <t>MH
Region</t>
  </si>
  <si>
    <t>TDMHSAS region</t>
  </si>
  <si>
    <t>Region 1</t>
  </si>
  <si>
    <t>Region 2</t>
  </si>
  <si>
    <t>Region 3</t>
  </si>
  <si>
    <t>Region 4</t>
  </si>
  <si>
    <t>Region 5</t>
  </si>
  <si>
    <t>Region 6</t>
  </si>
  <si>
    <t>Region 7</t>
  </si>
  <si>
    <t>%
Poverty</t>
  </si>
  <si>
    <t>FY14</t>
  </si>
  <si>
    <t>FY15</t>
  </si>
  <si>
    <t>Age 12-17</t>
  </si>
  <si>
    <t>Table X.X. Number and percent of TDMHSAS funded treatment admissions 
with opioids identified as a substance of abuse by county</t>
  </si>
  <si>
    <t>Alcohol</t>
  </si>
  <si>
    <t>Heroin</t>
  </si>
  <si>
    <t>Marijuana</t>
  </si>
  <si>
    <t>Prescription opioids</t>
  </si>
  <si>
    <t>Section 1: TENNESSEE POPULATION</t>
  </si>
  <si>
    <t>TDMHSAS Region</t>
  </si>
  <si>
    <t>Primary substance of abuse</t>
  </si>
  <si>
    <t>Total</t>
  </si>
  <si>
    <t>Other illicit drugs</t>
  </si>
  <si>
    <t>Other prescription drugs</t>
  </si>
  <si>
    <t>Methamphetamines/stimulants</t>
  </si>
  <si>
    <t>Cocaine/crack</t>
  </si>
  <si>
    <t>Ambulatory detoxification services</t>
  </si>
  <si>
    <t>Ambulatory intensive outpatient services</t>
  </si>
  <si>
    <t>Free standing residential detoxification services</t>
  </si>
  <si>
    <t>Hospital inpatient detoxification services</t>
  </si>
  <si>
    <t>Halfway house</t>
  </si>
  <si>
    <t>Intensive outpatient services for women who are pregnant</t>
  </si>
  <si>
    <t>Residential short-term (&lt;=30 days) services</t>
  </si>
  <si>
    <t>Intensive outpatient services for women</t>
  </si>
  <si>
    <t>SECTION 1: 
TENNESSEE POPULATION DATA</t>
  </si>
  <si>
    <t>1.2. Poverty in Tennessee</t>
  </si>
  <si>
    <t>Region and county population estimates</t>
  </si>
  <si>
    <t>Census
2010</t>
  </si>
  <si>
    <t>County
name</t>
  </si>
  <si>
    <t>Census 2010</t>
  </si>
  <si>
    <t>Estimated population growth
from 2010 - 2014</t>
  </si>
  <si>
    <t>#
Poverty</t>
  </si>
  <si>
    <t>Data note: Estimated number of individuals living in poverty calculated by applying poverty percentages from the 2010-2014 American Community Survey 5-Year Estimates (U.S. Census Bureau) to the 2014 population estimates per county (U.S. Census Bureau). Regional poverty percentages are calculated by adding poverty percentages weighted by the population in each county and region.</t>
  </si>
  <si>
    <t>Data source: 2010 Census, United States Census Bureau (2014 population estimates); U.S. Census Bureau, 2010-2014 American Community Survey 5-Year Estimates.</t>
  </si>
  <si>
    <t>Male</t>
  </si>
  <si>
    <t>Female</t>
  </si>
  <si>
    <t>&lt;18 years</t>
  </si>
  <si>
    <t>18-64 years</t>
  </si>
  <si>
    <t>Black or African American</t>
  </si>
  <si>
    <t>Data note: Estimated region/county numbers of individuals living in poverty calculated by applying poverty percentages from the 2010-2014 American Community Survey 5-Year Estimates (U.S. Census Bureau) to the 2014 population estimates per county (U.S. Census Bureau). Estimated Tennessee numbers are calculated by applying statewide poverty percentages from the 2010-2014 American Community Survey 5-Year Estimates (U.S. Census Bureau) to the 2014 population estimates in Tennessee (U.S. Census Bureau).</t>
  </si>
  <si>
    <t>Hispanic or Latino</t>
  </si>
  <si>
    <t>Population numbers</t>
  </si>
  <si>
    <t>Population as a percentage of the State population</t>
  </si>
  <si>
    <t>Individuals under 18 years</t>
  </si>
  <si>
    <t>Individuals under 18 years as a percentage of the regional population</t>
  </si>
  <si>
    <t>Individuals ages 18-64 years</t>
  </si>
  <si>
    <t>Individuals ages 18-64 years as a percentage of the regional population</t>
  </si>
  <si>
    <t>Individuals ages 65 years and over</t>
  </si>
  <si>
    <t>Individuals ages 65 years and over as a percentage of the regional population</t>
  </si>
  <si>
    <t>Male individuals</t>
  </si>
  <si>
    <t>Male individuals as a percentage of the regional population</t>
  </si>
  <si>
    <t>Female individuals</t>
  </si>
  <si>
    <t>Female individuals as a percentage of the regional population</t>
  </si>
  <si>
    <t>White individuals</t>
  </si>
  <si>
    <t>Black or African American individuals</t>
  </si>
  <si>
    <t>Individuals of Hispanic or Latino Origin</t>
  </si>
  <si>
    <t>Individuals of Hispanic or Latino Origin as a percentage of the regional population</t>
  </si>
  <si>
    <t>White individuals as a percentage of the regional population</t>
  </si>
  <si>
    <t>Black or African American individuals as a percentage of the regional population</t>
  </si>
  <si>
    <t>County and Region Services Data Book</t>
  </si>
  <si>
    <t>1.1. GENERAL POPULATION FACTS</t>
  </si>
  <si>
    <t>1.2. POVERTY IN TENNESSEE</t>
  </si>
  <si>
    <t>TDMHSAS Planning and Policy Region</t>
  </si>
  <si>
    <t>Out of State</t>
  </si>
  <si>
    <t>PPR</t>
  </si>
  <si>
    <t>TDMHSAS Planning and Policy Regions (PPR)</t>
  </si>
  <si>
    <t>1.1.1</t>
  </si>
  <si>
    <t>1.1.2</t>
  </si>
  <si>
    <t>2.1.1.</t>
  </si>
  <si>
    <t>2.1.2.</t>
  </si>
  <si>
    <t>2.1.3.</t>
  </si>
  <si>
    <t>2.2.1.</t>
  </si>
  <si>
    <t>2.2.2.</t>
  </si>
  <si>
    <t>2.2.3.</t>
  </si>
  <si>
    <t>2.2.5.</t>
  </si>
  <si>
    <t>65+ years</t>
  </si>
  <si>
    <t>Age 18-24</t>
  </si>
  <si>
    <t>Data notes</t>
  </si>
  <si>
    <t>Other individuals (American Indian and Alaska Native, Asian, Native Hawaiian and Other Pacific Islander, Two or More Races)</t>
  </si>
  <si>
    <t>Other individuals (American Indian and Alaska Native, Asian, Native Hawaiian and Other Pacific Islander, Two or More Races) as a percentage of the regional population</t>
  </si>
  <si>
    <t>Percentage of individuals living in poverty.</t>
  </si>
  <si>
    <t>Estimated number of individuals living in poverty.</t>
  </si>
  <si>
    <t>Individuals aged 18-64 years living in poverty as percentage of regional population 18-64 years.</t>
  </si>
  <si>
    <t>Estimated number of individuals aged 18-64 years living in poverty.</t>
  </si>
  <si>
    <t>Individuals aged 65 and over living in poverty as percentage of regional population ages 65 and over.</t>
  </si>
  <si>
    <t>Female individuals living in poverty as percentage of regional female population.</t>
  </si>
  <si>
    <t>Estimated number of female individuals living in poverty.</t>
  </si>
  <si>
    <t>Male individuals living in poverty as percentage of regional male population.</t>
  </si>
  <si>
    <t>Estimated number of male individuals living in poverty.</t>
  </si>
  <si>
    <t>Individuals under 18 years living in poverty as percentage of regional population &lt;18 years.</t>
  </si>
  <si>
    <t>Estimated number of individuals under 18 years living in poverty.</t>
  </si>
  <si>
    <t>Estimated number of individuals aged 65 years and over living in poverty.</t>
  </si>
  <si>
    <t>Percentage of White individuals living in poverty (federal poverty level) as percentage of regional White population.</t>
  </si>
  <si>
    <t>Estimated number of White individuals living in poverty.</t>
  </si>
  <si>
    <t>Percentage of Black or African American individuals living in poverty as percentage of regional Black or African American population.</t>
  </si>
  <si>
    <t>Estimated number of Black or African American individuals living in poverty.</t>
  </si>
  <si>
    <t>Percentage of Hispanic or Latino individuals living in poverty as percentage of regional Hispanic or Latino population.</t>
  </si>
  <si>
    <t>Estimated number of Hispanic or Latino individuals living in poverty.</t>
  </si>
  <si>
    <t>Percentage of individuals with Other races (American Indian and Alaska Native, Asian, Native Hawaiian and Other Pacific Islander, Some Other Race, Two or More Races) living in poverty as percentage of regional population.</t>
  </si>
  <si>
    <t>Estimated number of individuals with Other races (American Indian and Alaska Native, Asian, Native Hawaiian and Other Pacific Islander, Some Other Race, Two or More Races) living in poverty.</t>
  </si>
  <si>
    <t>Other</t>
  </si>
  <si>
    <t>Level of care</t>
  </si>
  <si>
    <t>Total number</t>
  </si>
  <si>
    <t>Adolescent day treatment</t>
  </si>
  <si>
    <t>Adolescent outpatient</t>
  </si>
  <si>
    <t>Adolescent residential rehab</t>
  </si>
  <si>
    <t>Residential rehabilitation services for women who are pregnant</t>
  </si>
  <si>
    <t>Other illicit or prescription drugs</t>
  </si>
  <si>
    <t>Methamphetamine/other stimulants</t>
  </si>
  <si>
    <t>Region 4 (Davidson)</t>
  </si>
  <si>
    <t>Region 7 (Shelby)</t>
  </si>
  <si>
    <t>County unknown</t>
  </si>
  <si>
    <t>Cocaine/Crack</t>
  </si>
  <si>
    <t>Methamphetamine/stimulants</t>
  </si>
  <si>
    <t>As of
7/1/14</t>
  </si>
  <si>
    <t>As of
2/11/16</t>
  </si>
  <si>
    <t># beds</t>
  </si>
  <si>
    <t>PPR=TDMHSAS Planning and Policy Region</t>
  </si>
  <si>
    <t>Data note: Estimated number of individuals living in poverty calculated by applying poverty percentages from the 2010-2014 American Community Survey 5-Year Estimates (U.S. Census Bureau) to the 2014 population estimates per county (U.S. Census Bureau). Regional poverty percentages are calculated by adding poverty percentages weighted by the population in each county and region.
PPR=TDMHSAS Planning and Policy Region</t>
  </si>
  <si>
    <t>Pop. est.
2014</t>
  </si>
  <si>
    <t>Est. pop.
growth</t>
  </si>
  <si>
    <t>1.2.1.</t>
  </si>
  <si>
    <t>1.2.2.</t>
  </si>
  <si>
    <t>1.2.3.</t>
  </si>
  <si>
    <t>Age and gender by TDMHSAS Planning and Policy Region</t>
  </si>
  <si>
    <t>Race and ethnicity by TDMHSAS Planning and Policy Region</t>
  </si>
  <si>
    <t>Age, gender, race and ethnicity by TDMHSAS Planning and Policy Region</t>
  </si>
  <si>
    <t>1.2.4.</t>
  </si>
  <si>
    <t>Primary substance of abuse by TDMHSAS Planning and Policy Region</t>
  </si>
  <si>
    <t>2.3.1.</t>
  </si>
  <si>
    <t>2.3.2.</t>
  </si>
  <si>
    <t>2.3.4.</t>
  </si>
  <si>
    <t>2.3.5.</t>
  </si>
  <si>
    <t>2.3.6.</t>
  </si>
  <si>
    <t>2.3.7.</t>
  </si>
  <si>
    <t>2.3.9.</t>
  </si>
  <si>
    <t>2.3.  PRESCRIPTION OPIOIDS, ALCOHOL AND MARIJUANA (cont.)</t>
  </si>
  <si>
    <t>2.4. OTHER SUBSTANCES OF ABUSE BY COUNTY AND REGION</t>
  </si>
  <si>
    <t>2.4.1.</t>
  </si>
  <si>
    <t>2.4.2.</t>
  </si>
  <si>
    <t>2.4.3.</t>
  </si>
  <si>
    <t>2.4.5.</t>
  </si>
  <si>
    <t>3.1.1.</t>
  </si>
  <si>
    <t>3.1. REGIONAL MENTAL HEALTH INSTITUTES AND PRIVATE PSYCHIATRIC HOSPITALS THAT CONTRACT WITH TDMHSAS</t>
  </si>
  <si>
    <t>3.1.2.</t>
  </si>
  <si>
    <t>3.1.3.</t>
  </si>
  <si>
    <t>3.1.4.</t>
  </si>
  <si>
    <t>3.1.5.</t>
  </si>
  <si>
    <t>3.2. BEHAVIORAL HEALTH SAFETY NET</t>
  </si>
  <si>
    <t>3.2.1.</t>
  </si>
  <si>
    <t>3.2.3.</t>
  </si>
  <si>
    <t>Number of BHSN enrollments per county</t>
  </si>
  <si>
    <t>3.3. CRISIS SERVICES</t>
  </si>
  <si>
    <t>3.3.1.</t>
  </si>
  <si>
    <t>3.3.2.</t>
  </si>
  <si>
    <t>4.1.1.</t>
  </si>
  <si>
    <t>4.1.2.</t>
  </si>
  <si>
    <t>4.1.3.</t>
  </si>
  <si>
    <t>4.1.4.</t>
  </si>
  <si>
    <t>4.1.5.</t>
  </si>
  <si>
    <t>4.1.6.</t>
  </si>
  <si>
    <t>Substance abuse prevention coalitions</t>
  </si>
  <si>
    <t>4.1.7.</t>
  </si>
  <si>
    <t>Substance abuse prevention sites</t>
  </si>
  <si>
    <t>4.1.8.</t>
  </si>
  <si>
    <t>Substance abuse co-occuring capable treatment sites</t>
  </si>
  <si>
    <t>4.1.9.</t>
  </si>
  <si>
    <t>4.2.1.</t>
  </si>
  <si>
    <t>4.2.2.</t>
  </si>
  <si>
    <t>Mental health adult supportive living sites</t>
  </si>
  <si>
    <t>4.2.3.</t>
  </si>
  <si>
    <t>Mental health adult residential treatment sites</t>
  </si>
  <si>
    <t>4.2.4.</t>
  </si>
  <si>
    <t>Mental health adult supportive residential sites</t>
  </si>
  <si>
    <t>Regional Mental Health Institutes</t>
  </si>
  <si>
    <t>Private psychiatric hospitals 
that contract with TDMHSAS</t>
  </si>
  <si>
    <t>Statewide number of admissions</t>
  </si>
  <si>
    <t>Age 18-25</t>
  </si>
  <si>
    <t>N/A*</t>
  </si>
  <si>
    <t>Rate</t>
  </si>
  <si>
    <t>N/A includes admissions from individuals "out of state" or where the county of residence was unknown or not collected.</t>
  </si>
  <si>
    <t>Living in poverty</t>
  </si>
  <si>
    <t>Not living in poverty</t>
  </si>
  <si>
    <t>Primary substance
of abuse</t>
  </si>
  <si>
    <t>Region 1:</t>
  </si>
  <si>
    <t>Region 2:</t>
  </si>
  <si>
    <t>Region 3:</t>
  </si>
  <si>
    <t>Region 4:</t>
  </si>
  <si>
    <t>Region 5:</t>
  </si>
  <si>
    <t>Region 6:</t>
  </si>
  <si>
    <t>Region 7:</t>
  </si>
  <si>
    <t>Carter, Greene, Hancock, Hawkins, Johnson, Sullivan, Unicoi, Washington counties</t>
  </si>
  <si>
    <t>Anderson, Blount, Campbell, Claiborne, Cocke, Grainger, Jefferson, Hamblen, Knox, Louden, Monroe, Morgan, Roane, Scott, Sevier, Union counties</t>
  </si>
  <si>
    <t>Bledsoe, Bradley, Clay, Cumberland, DeKalb, Fentress, Grundy, Hamilton, Jackson, Macon, Marion, McMinn, Meigs, Overton, Pickett, Polk, Putnam, Rhea, Sequatchie, Smith, Van Buren, Warren, White counties</t>
  </si>
  <si>
    <t>Davidson County</t>
  </si>
  <si>
    <t>Bedford, Cannon, Cheatham, Coffee, Dickson, Franklin, Giles, Hickman, Houston, Humphreys, Lawrence, Lewis, Lincoln, Maury, Marshall, Montgomery, Moore, Perry, Robertson, Rutherford, Stewart, Sumner, Trousdale, Wayne, Williamson, Wilson counties</t>
  </si>
  <si>
    <t>Benton, Carroll, Chester, Crockett, Decatur, Dyer, Fayette, Gibson, Hardeman, Hardin,   Haywood, Henderson, Henry, Lake, Lauderdale, Madison, McNairy, Obion, Tipton, Weakley counties</t>
  </si>
  <si>
    <t>Shelby County</t>
  </si>
  <si>
    <t>Not Hispanic or Latino</t>
  </si>
  <si>
    <t>4.1. Substance abuse services</t>
  </si>
  <si>
    <t>Section 4: TDMHSAS prevention, treatment, recovery and rehabilitation indicators</t>
  </si>
  <si>
    <t>4.1. Mental health services</t>
  </si>
  <si>
    <r>
      <rPr>
        <vertAlign val="superscript"/>
        <sz val="9"/>
        <color theme="1"/>
        <rFont val="Calibri"/>
        <family val="2"/>
        <scheme val="minor"/>
      </rPr>
      <t>1</t>
    </r>
    <r>
      <rPr>
        <sz val="9"/>
        <color theme="1"/>
        <rFont val="Calibri"/>
        <family val="2"/>
        <scheme val="minor"/>
      </rPr>
      <t>Please note that Behavioral Health Safety Net eligibility criteria exclude individuals under 19 years of age. To calculate the 1,000 population rate, only numbers for individuals living in poverty ages 18 and above were available.</t>
    </r>
  </si>
  <si>
    <t>3.3.3.</t>
  </si>
  <si>
    <t>3.3.4.</t>
  </si>
  <si>
    <t>Substance abuse adolescent treatment sites</t>
  </si>
  <si>
    <t>Substance abuse addiction recovery program sites</t>
  </si>
  <si>
    <t>Substance abuse co-occuring enhanced treatment sites</t>
  </si>
  <si>
    <t>n</t>
  </si>
  <si>
    <t>MALE</t>
  </si>
  <si>
    <t>FEMALE</t>
  </si>
  <si>
    <t>Age 25+</t>
  </si>
  <si>
    <t>Parkwest</t>
  </si>
  <si>
    <t>Mountain States</t>
  </si>
  <si>
    <t>Ridgeview</t>
  </si>
  <si>
    <t>Section 2: SUBSTANCE ABUSE SERVICES</t>
  </si>
  <si>
    <t>2.5. Recovery courts</t>
  </si>
  <si>
    <t>Admission rate per 100,000 population</t>
  </si>
  <si>
    <t>TDMHSAS
Region</t>
  </si>
  <si>
    <t>Levels of care</t>
  </si>
  <si>
    <t>Levels of care by gender</t>
  </si>
  <si>
    <t>Admissions to substance abuse treatment services by age</t>
  </si>
  <si>
    <t>2.1.4.</t>
  </si>
  <si>
    <t>Admissions to substance abuse treatment services by gender</t>
  </si>
  <si>
    <t>2.1.5.</t>
  </si>
  <si>
    <t>2.1.6.</t>
  </si>
  <si>
    <t>PPR 1</t>
  </si>
  <si>
    <t>PPR 2</t>
  </si>
  <si>
    <t>PPR 3</t>
  </si>
  <si>
    <t>PPR 4</t>
  </si>
  <si>
    <t>PPR 5</t>
  </si>
  <si>
    <t>PPR 6</t>
  </si>
  <si>
    <t>PPR 7</t>
  </si>
  <si>
    <t>*Data note: N/A includes admission from out of state as well as admissions with missing county of residence; PPR=TDMHSAS Planning and Policy Region.</t>
  </si>
  <si>
    <t>RMHI
Region</t>
  </si>
  <si>
    <t>RMHI Region 1</t>
  </si>
  <si>
    <t>RMHI Region 2</t>
  </si>
  <si>
    <t>RMHI Region 3</t>
  </si>
  <si>
    <t>RMHI Region 5</t>
  </si>
  <si>
    <t>RMHI Region 6</t>
  </si>
  <si>
    <t>Data source: TDMHSAS Division of Hospital Services.</t>
  </si>
  <si>
    <t>14*</t>
  </si>
  <si>
    <t>*Please note that the number is smaller compared to previous fiscal years because adolescent residential programs were not funded by the department in FY2015.</t>
  </si>
  <si>
    <t>Regional poverty estimates and poverty map</t>
  </si>
  <si>
    <t>County poverty percentages and estimates</t>
  </si>
  <si>
    <t>Admissions to substance abuse treatment services by Planning and Policy Region and by 1,000 population living in poverty</t>
  </si>
  <si>
    <t>2.2.4.</t>
  </si>
  <si>
    <t>Primary substance of abuse by gender</t>
  </si>
  <si>
    <t>Prescription opioids as a substance of abuse by Planning and Policy region and county map</t>
  </si>
  <si>
    <t>Prescription opioids as a substance of abuse by gender</t>
  </si>
  <si>
    <t>Prescription opioids as a substance of abuse by Planning and Policy region and age</t>
  </si>
  <si>
    <t>Prescription opioids as a substance of abuse by Planning and Policy region and race</t>
  </si>
  <si>
    <t>Prescription opioids as a substance of abuse by county</t>
  </si>
  <si>
    <t>Alcohol as a substance of abuse by Planning and Policy region and county map</t>
  </si>
  <si>
    <t>Alcohol as a substance of abuse by gender</t>
  </si>
  <si>
    <t>Alcohol as a substance of abuse by Planning and Policy region and age</t>
  </si>
  <si>
    <t>Alcohol as a substance of abuse by Planning and Policy region and race</t>
  </si>
  <si>
    <t>Alcohol as a substance of abuse by county</t>
  </si>
  <si>
    <t>Marijuana as a substance of abuse by Planning and Policy region and county map</t>
  </si>
  <si>
    <t>Marijuana as a substance of abuse by gender</t>
  </si>
  <si>
    <t>Marijuana as a substance of abuse by Planning and Policy region and age</t>
  </si>
  <si>
    <t>Marijuana as a substance of abuse by Planning and Policy region and race</t>
  </si>
  <si>
    <t>Marijuana as a substance of abuse by county</t>
  </si>
  <si>
    <t>2.3.14.</t>
  </si>
  <si>
    <t>2.3.13.</t>
  </si>
  <si>
    <t>2.3.12.</t>
  </si>
  <si>
    <t>2.3.11.</t>
  </si>
  <si>
    <t>2.3.10.</t>
  </si>
  <si>
    <t>2.3.15.</t>
  </si>
  <si>
    <t>2.3.16.</t>
  </si>
  <si>
    <t>2.5. RECOVERY COURTS</t>
  </si>
  <si>
    <t>2.5.1.</t>
  </si>
  <si>
    <t>3.1.6.</t>
  </si>
  <si>
    <t>TDMHDAS Regional mental health institutes (RMHI) Regions I - VII</t>
  </si>
  <si>
    <t>3.1.7.</t>
  </si>
  <si>
    <t>3.1.8.</t>
  </si>
  <si>
    <t>Section 4: TDMHSAS PREVENTION, TREATMENT, RECOVERY AND REHABILITATION INDICATORS</t>
  </si>
  <si>
    <t>Alcohol and drug abuse adolescent residential treatment sites</t>
  </si>
  <si>
    <t>Alcohol and drug abuse adult halfway house sites</t>
  </si>
  <si>
    <t>Alcohol and drug abuse adult residential rehabilitation sites</t>
  </si>
  <si>
    <t>4.2.5.</t>
  </si>
  <si>
    <t>Mental health psychosocial rehabilitation program sites</t>
  </si>
  <si>
    <t>Age 26+</t>
  </si>
  <si>
    <t>When appropriate, percentages and rates were ranked. The “highest” (Top 25%) values are at least higher than 75% of all values and displayed in red. The “lowest” values (Bottom 25%) are composed of values in the lowest 25% of all values and displayed in blue.</t>
  </si>
  <si>
    <r>
      <t>Other illicit drugs</t>
    </r>
    <r>
      <rPr>
        <b/>
        <vertAlign val="superscript"/>
        <sz val="12"/>
        <color theme="1"/>
        <rFont val="Calibri"/>
        <family val="2"/>
        <scheme val="minor"/>
      </rPr>
      <t>1</t>
    </r>
  </si>
  <si>
    <r>
      <t>Other prescription drugs</t>
    </r>
    <r>
      <rPr>
        <b/>
        <vertAlign val="superscript"/>
        <sz val="12"/>
        <color theme="1"/>
        <rFont val="Calibri"/>
        <family val="2"/>
        <scheme val="minor"/>
      </rPr>
      <t>2</t>
    </r>
  </si>
  <si>
    <r>
      <rPr>
        <i/>
        <vertAlign val="superscript"/>
        <sz val="12"/>
        <color theme="1"/>
        <rFont val="Calibri"/>
        <family val="2"/>
        <scheme val="minor"/>
      </rPr>
      <t>1</t>
    </r>
    <r>
      <rPr>
        <i/>
        <sz val="12"/>
        <color theme="1"/>
        <rFont val="Calibri"/>
        <family val="2"/>
        <scheme val="minor"/>
      </rPr>
      <t xml:space="preserve">Please note that "Other illicit drugs" include LSD, non-Prescription Methadone, other hallucinogens, aerosols, PCP or PCP combination, solvents, ketamine (Special K), diphenhydramine, nitrites and other over-the-counter drugs, inhalants or unknown drugs.
</t>
    </r>
  </si>
  <si>
    <r>
      <rPr>
        <i/>
        <vertAlign val="superscript"/>
        <sz val="12"/>
        <color theme="1"/>
        <rFont val="Calibri"/>
        <family val="2"/>
        <scheme val="minor"/>
      </rPr>
      <t>2</t>
    </r>
    <r>
      <rPr>
        <i/>
        <sz val="12"/>
        <color theme="1"/>
        <rFont val="Calibri"/>
        <family val="2"/>
        <scheme val="minor"/>
      </rPr>
      <t xml:space="preserve">Please note that "Other prescription drugs" include clonazepam, alprazolam, diazepam, lorazepam, other barbiturate sedatives and tranquilizers, ethchlorvynol, chlordiazepoxide, barbiturates, clorazepate, triazolam, flunitrazepam and other non-barbiturate sedatives and benzodiazepines.
</t>
    </r>
  </si>
  <si>
    <t>SERVICES FOR FEMALES ONLY</t>
  </si>
  <si>
    <t>Services for adolescents only (day treatment, outpatient and residential rehab services)</t>
  </si>
  <si>
    <t>Cocaine</t>
  </si>
  <si>
    <t>Table 8. Admissions by level of care</t>
  </si>
  <si>
    <t>Table 9. Admissions to levels of care by gender</t>
  </si>
  <si>
    <t>Table 10. Admissions by region</t>
  </si>
  <si>
    <t>Table 11. Regional admissions by gender</t>
  </si>
  <si>
    <t>Table 12. Regional admissions by age groups</t>
  </si>
  <si>
    <t>Other (see below)</t>
  </si>
  <si>
    <t xml:space="preserve">Hardeman </t>
  </si>
  <si>
    <t>Data note: &lt;5 = number of admissions less than 5 but greater than or equal to 1; 0 events reported if applicable; *Rates not reported for admissions &lt;20; PPR=TDMHSAS Planning and Policy Region</t>
  </si>
  <si>
    <t>Data note: &lt;5 = number of admissions less than 5 but greater than or equal to 1; 0 events reported if applicable; *Rates not reported for admissions &lt;20; PPR=TDMHSAS Planning and Policy Region.</t>
  </si>
  <si>
    <t>3.3. Crisis services</t>
  </si>
  <si>
    <t>Data note: Rates per county calculated by: number of crisis services in county/population 0-17 years in county*1,000.</t>
  </si>
  <si>
    <t>TDMHSAS
Planning and
Policy Region</t>
  </si>
  <si>
    <t>Primary
substance
of abuse</t>
  </si>
  <si>
    <t>Total admissions</t>
  </si>
  <si>
    <t>3.1. Regional mental health institutes and
private psychiatric hospitals that contract with TDMHSAS</t>
  </si>
  <si>
    <t>Regional mental health institutes</t>
  </si>
  <si>
    <t>SECTION 2: 
TDMHSAS-FUNDED SUBSTANCE ABUSE SERVICES</t>
  </si>
  <si>
    <t>2.1. TDMHSAS-funded substance abuse treatment services: enrollment demographics</t>
  </si>
  <si>
    <r>
      <t xml:space="preserve">Section 2 includes data from admissions to TDMHSAS-funded substance abuse treatment services. The following table displays the number of treatment admissions for the different levels of care for the last three fiscal years available. All data displayed on the following pages in section 2 (substance abuse </t>
    </r>
    <r>
      <rPr>
        <b/>
        <i/>
        <sz val="12"/>
        <color theme="1"/>
        <rFont val="Calibri"/>
        <family val="2"/>
        <scheme val="minor"/>
      </rPr>
      <t>treatment</t>
    </r>
    <r>
      <rPr>
        <i/>
        <sz val="12"/>
        <color theme="1"/>
        <rFont val="Calibri"/>
        <family val="2"/>
        <scheme val="minor"/>
      </rPr>
      <t xml:space="preserve"> services) are based on treatment admissions to the levels of care as displayed in the following table. These numbers represent </t>
    </r>
    <r>
      <rPr>
        <b/>
        <i/>
        <sz val="12"/>
        <color theme="1"/>
        <rFont val="Calibri"/>
        <family val="2"/>
        <scheme val="minor"/>
      </rPr>
      <t>duplicated</t>
    </r>
    <r>
      <rPr>
        <i/>
        <sz val="12"/>
        <color theme="1"/>
        <rFont val="Calibri"/>
        <family val="2"/>
        <scheme val="minor"/>
      </rPr>
      <t xml:space="preserve"> admissions - a single individual might have been admitted more than one time to several level of cares or had several admissions during the fiscal year.</t>
    </r>
  </si>
  <si>
    <t>2.1. TDMHSAS-funded SUBSTANCE ABUSE TREATMENT SERVICES: ENROLLMENT DEMOGRAPHICS</t>
  </si>
  <si>
    <t>2.2. TDMHSAS-funded SUBSTANCE ABUSE TREATMENT SERVICES: PRIMARY SUBSTANCES OF ABUSE</t>
  </si>
  <si>
    <t>2.3. TDMHSAS-funded SUBSTANCE ABUSE TREATMENT SERVICES: PRESCRIPTION OPIOIDS, ALCOHOL AND MARIJUANA</t>
  </si>
  <si>
    <t>Section 3: TDMHSAS-funded MENTAL HEALTH SERVICES</t>
  </si>
  <si>
    <t>TDMHSAS-funded admissions to regional mental health institutes (RMHI) and private psychiatric hospitals (PPH)</t>
  </si>
  <si>
    <t>TDMHSAS-funded admissions to RMHI and PPH by region and 1,000 population in poverty</t>
  </si>
  <si>
    <t>TDMHSAS-funded admissions to RMHI and PPH by gender</t>
  </si>
  <si>
    <t>TDMHSAS-funded admissions to RMHI and PPH by age groups</t>
  </si>
  <si>
    <t>TDMHSAS-funded admissions to RMHI and PPH by county and TDMHSAS Planning and Policy Region</t>
  </si>
  <si>
    <t>TDMHSAS-funded admissions to RMHI and PPH by county and RMHI Region</t>
  </si>
  <si>
    <t>Data source: TDMHSAS-funded admissions to substance abuse treatment services - Tennessee Web Interface Technology System (TN-WITS).</t>
  </si>
  <si>
    <t>2.2. TDMHSAS-funded substance abuse treatment services: 
primary substances of abuse</t>
  </si>
  <si>
    <t>2.3. TDMHSAS-funded substance abuse treatment services: 
prescription opioids, alcohol and marijuana</t>
  </si>
  <si>
    <t>2.4. TDMHSAS-funded substance abuse treatment services:
other substances of abuse by county and region</t>
  </si>
  <si>
    <t>SECTION 3: 
TDMHSAS-funded MENTAL HEALTH SERVICES</t>
  </si>
  <si>
    <t>Data source: TDMHSAS-funded admissions to mental health services in regional mental health institutes and private psychiatric hospitals that contract with TDMHSAS: Division of Hospital Services.</t>
  </si>
  <si>
    <t>Admissions to substance abuse treatment services by race</t>
  </si>
  <si>
    <t>Primary substance of abuse by age</t>
  </si>
  <si>
    <t>Primary substance of abuse by race</t>
  </si>
  <si>
    <t>3.1.9.</t>
  </si>
  <si>
    <t>TDMHSAS-funded admissions to RMHI and PPH by race</t>
  </si>
  <si>
    <t>TDMHSAS-funded admissions to RMHI and PPH by ethnicity</t>
  </si>
  <si>
    <t>Data note: Rates for counties not reported for events &lt;20. Significance calculated by using z-score test for two population proportions.</t>
  </si>
  <si>
    <t xml:space="preserve">The original data source and year are provided for each indicator. FY refers to the State Fiscal Year (FY) which is July 1 through June 30 (e.g. FY2015 or FY15 refers to the fiscal year 2015 which is July 1, 2014 through June 30, 2015). Other indicators include point-in-time counts at a specific day (e.g., February 11, 2016). 
Numbers and percentages or rates in data tables are presented with respect to guidelines that protect confidential health information. To ensure adequate precision of summary statistics derived from protected health information (PHI), it is necessary to suppress (omit) rates and other summary statistics based on small numbers of events (or admissions). There should be at least 20 events (or admissions) in the numerator in order to produce a stable rate. When the numerator is less than 20, the rate is unstable, meaning that a small change in the numerator can lead to a large change in the rate or percentage from one year to the other. The following small number guidelines were adapted from the Montana Department of Public Health and Human Services: 
• If the number of events (or admissions) for an indicator is less than 5 (&lt;5), the counts are omitted.
• If applicable, zero events (or admissions) are reported.
• If the number of events (or admissions) for an indicator is less than 20, rates or percentages are not reported. </t>
  </si>
  <si>
    <t>Number of BHSN enrollees by region and per 1,000 population ages 18+ living in poverty</t>
  </si>
  <si>
    <t>Children and youth crisis services face-to-face assessments per 1,000 population</t>
  </si>
  <si>
    <t>Children and youth crisis services face-to-face assessments by county</t>
  </si>
  <si>
    <t>Adult crisis services face-to-face-assessments per 1,000 population</t>
  </si>
  <si>
    <t>Adult crisis services face-to-face assessments by county</t>
  </si>
  <si>
    <t>4.1. SUBSTANCE ABUSE SERVICES</t>
  </si>
  <si>
    <t>4.2. MENTAL HEALTH SERVICES</t>
  </si>
  <si>
    <t>1.1. General population facts</t>
  </si>
  <si>
    <t>Total number of admissions</t>
  </si>
  <si>
    <t>Other illicit/prescription drugs
(n=483)</t>
  </si>
  <si>
    <t>Substance of abuse</t>
  </si>
  <si>
    <t>Other illicit/
prescription drugs</t>
  </si>
  <si>
    <t>Tennessee
(n=5,342)</t>
  </si>
  <si>
    <t>TOTAL POV</t>
  </si>
  <si>
    <t>Hispanic</t>
  </si>
  <si>
    <t>Not hispanic</t>
  </si>
  <si>
    <t>Hispanic or Latino individuals living in poverty (n=111,131)</t>
  </si>
  <si>
    <t xml:space="preserve">Non-hispanic or Latino individuals living in poverty </t>
  </si>
  <si>
    <t>Primary substances of abuse</t>
  </si>
  <si>
    <t>Substances of abuse: overview</t>
  </si>
  <si>
    <r>
      <t xml:space="preserve">Region </t>
    </r>
    <r>
      <rPr>
        <b/>
        <sz val="10"/>
        <color theme="8" tint="-0.499984740745262"/>
        <rFont val="Calibri"/>
        <family val="2"/>
        <scheme val="minor"/>
      </rPr>
      <t>7</t>
    </r>
    <r>
      <rPr>
        <sz val="9"/>
        <color indexed="8"/>
        <rFont val="Calibri"/>
        <family val="2"/>
        <scheme val="minor"/>
      </rPr>
      <t xml:space="preserve"> (Shelby)</t>
    </r>
  </si>
  <si>
    <r>
      <t xml:space="preserve">Region </t>
    </r>
    <r>
      <rPr>
        <b/>
        <sz val="10"/>
        <color theme="8" tint="-0.499984740745262"/>
        <rFont val="Calibri"/>
        <family val="2"/>
        <scheme val="minor"/>
      </rPr>
      <t>4</t>
    </r>
    <r>
      <rPr>
        <sz val="9"/>
        <color indexed="8"/>
        <rFont val="Calibri"/>
        <family val="2"/>
        <scheme val="minor"/>
      </rPr>
      <t xml:space="preserve"> (Davidson)</t>
    </r>
  </si>
  <si>
    <r>
      <t>Region</t>
    </r>
    <r>
      <rPr>
        <b/>
        <sz val="10"/>
        <color theme="8" tint="-0.499984740745262"/>
        <rFont val="Calibri"/>
        <family val="2"/>
        <scheme val="minor"/>
      </rPr>
      <t xml:space="preserve"> 7</t>
    </r>
    <r>
      <rPr>
        <sz val="9"/>
        <color indexed="8"/>
        <rFont val="Calibri"/>
        <family val="2"/>
        <scheme val="minor"/>
      </rPr>
      <t xml:space="preserve"> (Shelby)</t>
    </r>
  </si>
  <si>
    <t>Counties served:</t>
  </si>
  <si>
    <t>Anderson, Blount, Campbell, Claiborne, Cocke, Grainger, Jefferson, Hamblen, Knox, Loudon, Monroe, Morgan, Roane, Scott, Sevier, Union.</t>
  </si>
  <si>
    <t>Carter, Greene, Hancock, Hawkins, Johnson, Sullivan, Unicoi, Washington.</t>
  </si>
  <si>
    <t>Benton, Carroll, Chester, Crockett, Decatur, Dyer, Fayette, Gibson, Hardeman, Hardin, Haywood, Henderson, Henry, Lake, Lauderdale, Lawrence, Lewis, Madison, McNairy, Obion, Perry, Tipton, Wayne, Weakley.</t>
  </si>
  <si>
    <t>Woodridge</t>
  </si>
  <si>
    <t>Peninsula</t>
  </si>
  <si>
    <t>RMHI Region served</t>
  </si>
  <si>
    <t>ü</t>
  </si>
  <si>
    <r>
      <t xml:space="preserve">In addition to presenting data for counties and regions by </t>
    </r>
    <r>
      <rPr>
        <b/>
        <i/>
        <sz val="12"/>
        <color theme="9" tint="-0.249977111117893"/>
        <rFont val="Calibri"/>
        <family val="2"/>
        <scheme val="minor"/>
      </rPr>
      <t>TDMHSAS Planning and Policy regions</t>
    </r>
    <r>
      <rPr>
        <i/>
        <sz val="12"/>
        <color theme="9" tint="-0.249977111117893"/>
        <rFont val="Calibri"/>
        <family val="2"/>
        <scheme val="minor"/>
      </rPr>
      <t>, the next page displays county and regional data by regional mental health institute (</t>
    </r>
    <r>
      <rPr>
        <b/>
        <i/>
        <sz val="12"/>
        <color theme="9" tint="-0.249977111117893"/>
        <rFont val="Calibri"/>
        <family val="2"/>
        <scheme val="minor"/>
      </rPr>
      <t>RMHI) regions. Note that allocations of counties in RMHI regions vary compared to TDMHSAS Planning and Policy regions!</t>
    </r>
  </si>
  <si>
    <t>Figure 5. Location of hospitals by RMHI regions 1 - 7</t>
  </si>
  <si>
    <t>Cannon, Cheatham, Davidson, Dickson, Giles, Hickman, Houston, Humphreys, Maury, Marshall, Montgomery, Roberston, Rutherford, Stewart, Sumner, Trousdale, Williamson, Wilson.</t>
  </si>
  <si>
    <t>Anderson, Bedford, Bledsoe, Blount, Bradley, Carter, Campbell, Claiborne, Clay, Cocke, Coffee, Cumberland, DeKalb, Fentress, Franklin, Grainger , Greene, Grundy, Hamblen , Hamilton, Hancock, Hawkins, Jackson, Jefferson, Johnson, Knox, Lincoln, Loudon, Macon, Marion, McMinn, Meigs, Moore, Monroe, Morgan, Overton, Pickett, Polk, Putnam, Rhea, Roane, Scott, Sesquatchie, Sevier, Sullivan, Smith, Unicoi, Union, VanBuren, Washington, Warren, White</t>
  </si>
  <si>
    <t>Psychiatric hospital</t>
  </si>
  <si>
    <t>*Please note that the number of admissions includes all recovery courts (adult and juvenile recovery courts)</t>
  </si>
  <si>
    <t>2017 Tennessee Behavioral Health</t>
  </si>
  <si>
    <t>Xinqing Deng, MD, MPH and Rachel L. Jones</t>
  </si>
  <si>
    <t>Data source: U.S. Census Bureau, Population Division: Annual Estimates of the Resident Population (April 1, 2010 to July 1, 2016).</t>
  </si>
  <si>
    <t>Table 1. Population indicators: TDMHSAS Planning and Policy regions (Census 2015 estimates)</t>
  </si>
  <si>
    <t>Table 2. Population indicators: Counties in Tennessee (Census 2015 estimates)</t>
  </si>
  <si>
    <t>Pop.est.
2015</t>
  </si>
  <si>
    <t>Data source: 2010 Census, United States Census Bureau (2015 population estimates).
Data note: Estimated population growth=(2015 population estimate - 2010 Census population)/2010 Census population.
PPR=TDMHSAS Planning and Policy Region</t>
  </si>
  <si>
    <t>Population estimate 2015</t>
  </si>
  <si>
    <t>FY 2016</t>
  </si>
  <si>
    <t>Dekalb</t>
  </si>
  <si>
    <t>Number of new 
admissions in FY2016</t>
  </si>
  <si>
    <t>As of
5/15/2017</t>
  </si>
  <si>
    <t>As of
5/15/17</t>
  </si>
  <si>
    <t>FY16</t>
  </si>
  <si>
    <t>FY2016</t>
  </si>
  <si>
    <t>Not applicable</t>
  </si>
  <si>
    <t>Other illicit and prescription drugs</t>
  </si>
  <si>
    <t>FY14
(n=13,535)</t>
  </si>
  <si>
    <t>FY15
(n=13,442)</t>
  </si>
  <si>
    <t>FY16
(n=14,004)</t>
  </si>
  <si>
    <t>As of
5/19/17</t>
  </si>
  <si>
    <t>Figure 7. Alcohol and drug abuse adolescent residential treatment sites as of 5/15/2017</t>
  </si>
  <si>
    <t>Figure 5. Rate of children and youth crisis services face-to-face assessments per 1,000 population 0-17 years: FY2016</t>
  </si>
  <si>
    <t>Data source: TDMHSAS Behavioral Health Safety Net (BHSN) Database; U.S. Census Bureau, 2011-2015 American Community Survey 5-Year Estimates.</t>
  </si>
  <si>
    <t>Data note: PPR=TDMHSAS Planning and Policy Region; percentages computed using the number of enrollments and the estimated number of people over 18 living in poverty in each county. Please note that BHSN eligibility criteria exclude individuals under 19 years of age; however, only numbers for individuals living in poverty ages 18 and above were available to calculate the population rate.
&lt;5 = number of admissions less than 5 but greater than or equal to 1; 0 events reported if applicable; *Rates not reported for admissions &lt;20.</t>
  </si>
  <si>
    <t>Data source: TDMHSAS Behavioral Health Safety Net (BHSN) Database; U.S. Census Bureau, 2011-2015 American Community Survey 5-Year Estimates (population 18+ living in poverty).</t>
  </si>
  <si>
    <r>
      <rPr>
        <b/>
        <i/>
        <sz val="10"/>
        <color theme="1"/>
        <rFont val="Calibri"/>
        <family val="2"/>
        <scheme val="minor"/>
      </rPr>
      <t>New admissions</t>
    </r>
    <r>
      <rPr>
        <i/>
        <sz val="10"/>
        <color theme="1"/>
        <rFont val="Calibri"/>
        <family val="2"/>
        <scheme val="minor"/>
      </rPr>
      <t xml:space="preserve"> to recovery courts in </t>
    </r>
    <r>
      <rPr>
        <b/>
        <i/>
        <sz val="10"/>
        <color theme="1"/>
        <rFont val="Calibri"/>
        <family val="2"/>
        <scheme val="minor"/>
      </rPr>
      <t>FY2016</t>
    </r>
    <r>
      <rPr>
        <i/>
        <sz val="10"/>
        <color theme="1"/>
        <rFont val="Calibri"/>
        <family val="2"/>
        <scheme val="minor"/>
      </rPr>
      <t xml:space="preserve"> (from 07/01/2015 to 06/30/2016) do not represent the total number of individuals served. </t>
    </r>
  </si>
  <si>
    <t>Data source: TDMHSAS Division of Hospital Services. Patients age 18 and older were included.</t>
  </si>
  <si>
    <t>Region 1
(n=1,418)</t>
  </si>
  <si>
    <t>Region 2
(n=2,080)</t>
  </si>
  <si>
    <t>Region 3
(n=1,922)</t>
  </si>
  <si>
    <t>Region 4
(n=1,775)</t>
  </si>
  <si>
    <t>Region 5
(n=2,144)</t>
  </si>
  <si>
    <t>Region 6
(n=833)</t>
  </si>
  <si>
    <t>Region 7
(n=1,485)</t>
  </si>
  <si>
    <t>Tennessee
(n=12,316)</t>
  </si>
  <si>
    <t>Data note: Data excludes admissions with missing gender (n=1 for FY14, n=2 for FY15 and n=4 for FY16).</t>
  </si>
  <si>
    <t>Data note: Data excludes admissions from individuals under 18 years (n=69 for FY14, n=66 for FY15 and n=32 for FY16) as well as admissions with unknown age (n=1 for FY15 and n=1 for FY16).</t>
  </si>
  <si>
    <t>Region 1
(n=1,411)</t>
  </si>
  <si>
    <t>Region 2
(n=2,061)</t>
  </si>
  <si>
    <t>Region 3
(n=1,921)</t>
  </si>
  <si>
    <t>Region 4
(1,778)</t>
  </si>
  <si>
    <t>Region 5
(n=2,145)</t>
  </si>
  <si>
    <t>Tennessee
(n=12,283)</t>
  </si>
  <si>
    <t>Region 2
(n=2,078)</t>
  </si>
  <si>
    <t>Region 3
(n=1,919)</t>
  </si>
  <si>
    <t>Region 4
(n=1,778)</t>
  </si>
  <si>
    <t>Region 7
(n=1,479)</t>
  </si>
  <si>
    <t>Region 5
(n=2145)</t>
  </si>
  <si>
    <t>Tennessee
(n=11,650)</t>
  </si>
  <si>
    <t>Data note: Data excludes admissions with unknown race (n=2 for FY14, n=22 for FY15 and n=13 for FY16). Data for admissions for individuals with "Other" race (n=284 for FY14, n=333 for FY15, n=358 for FY16) are not shown in Table 47.</t>
  </si>
  <si>
    <t xml:space="preserve">Data note: Data excludes admissions for individuals with unknown ethinicity (N=1,765 for FY14, N=1,775 for FY15, and N=1,579 for FY16).  &lt;5 = number of admissions less than 5 but greater than or equal to 1; 0 events reported if applicable; *Rates not reported for admissions &lt;20. </t>
  </si>
  <si>
    <t>Data note: &lt;5 = number of admissions less than 5 but greater than or equal to 1; 0 events reported if applicable; *Rates not reported for assessments &lt;20; PPR=TDMHSAS Planning and Policy Region</t>
  </si>
  <si>
    <t>Figure 6. Rate of adult crisis services face-to-face assessments per 1,000 population 18+ years: FY2016</t>
  </si>
  <si>
    <t>*Data note: Includes one out-of-state enrollee in FY2015 and two in FY2016.</t>
  </si>
  <si>
    <t>Data source: TDMHSAS Office of Crisis Services and Suicide Prevention (numbers include walk-in center and mobile crisis face-to-face assessments); U.S. Census Bureau, Population Division: Annual Estimates of the Resident Population (April 1, 2011 to July 1, 2015).</t>
  </si>
  <si>
    <t>3.2. Behavioral Health Safety Net enrollees</t>
  </si>
  <si>
    <t>Figure 10. Alcohol and drug abuse adult residential rehabilitation sites as of 5/15/2017</t>
  </si>
  <si>
    <t>Figure 16. Mental health residential treatment sites for children and youth as of 5/15/2017</t>
  </si>
  <si>
    <t>Figure 17. Mental health adult supportive living sites as of 5/15/2017</t>
  </si>
  <si>
    <t>Figure 18. Mental health adult residential treatment sites as of 5/15/2017</t>
  </si>
  <si>
    <t>Figure 19. Mental health adult supportive residential sites as of 5/15/2017</t>
  </si>
  <si>
    <t>Figure 9. Alcohol and drug abuse adult halfway house sites as of 5/15/2017</t>
  </si>
  <si>
    <t>Chart 7. Regional admissions by gender: FY2016</t>
  </si>
  <si>
    <t>Region 1
(n=2,145)</t>
  </si>
  <si>
    <t>Region 2
(n=2,452)</t>
  </si>
  <si>
    <t>Region 3
(n=1,885)</t>
  </si>
  <si>
    <t>Region 4
(n=1,810)</t>
  </si>
  <si>
    <t>Region 5
(n=1,954)</t>
  </si>
  <si>
    <t>Region 6
(n=1,602)</t>
  </si>
  <si>
    <t>Region 7
(n=2,134)</t>
  </si>
  <si>
    <t>Tennessee
(n=14,003)</t>
  </si>
  <si>
    <t>Region 2
(n=2,450)</t>
  </si>
  <si>
    <t>Region 4
(n=1,809)</t>
  </si>
  <si>
    <t>Region 5
(n=1,953)</t>
  </si>
  <si>
    <t>Region 7
(n=2,132)</t>
  </si>
  <si>
    <t>Tennessee
(n=13,997)</t>
  </si>
  <si>
    <t>Chart 8. Regional admissions by age groups: FY2016</t>
  </si>
  <si>
    <t>Chart 9. Regional admissions by race: FY2016</t>
  </si>
  <si>
    <t>Region 1
(n=2,140)</t>
  </si>
  <si>
    <t>Region 2
(n=2,447)</t>
  </si>
  <si>
    <t>Region 3
(n=1,875)</t>
  </si>
  <si>
    <t>Region 4
(n=1,804)</t>
  </si>
  <si>
    <t>Region 5
(n=1,947)</t>
  </si>
  <si>
    <t>Region 6
(n=1,596)</t>
  </si>
  <si>
    <t>Tennessee
(n=13,951)</t>
  </si>
  <si>
    <t>Data note: Not applicable: no substance use reported.</t>
  </si>
  <si>
    <t>Data note: Admissions for transgender individuals (n=3 for FY14, n=1 for FY15, and n=1 for FY16) are not included. &lt;5 = number of admissions less than 5 but greater than or equal to 1; 0 events reported if applicable; *Rates not reported for admissions &lt;20.</t>
  </si>
  <si>
    <t>Data note: Admissions for individuals with unknown age are not included(n=3 for FY14, n=16 for FY15, and n=6 for FY16). &lt;5 = number of admissions less than 5 but greater than or equal to 1; 0 events reported if applicable; *Rates not reported for admissions &lt;20.</t>
  </si>
  <si>
    <t xml:space="preserve">Data note: Admisssions for individuals with no substance use reported are not included(n=61 for FY14, n=45 for FY15, and n=44 for FY16) </t>
  </si>
  <si>
    <t xml:space="preserve">Data note: Admissions for transgender individuals (n=3 for FY14, n=1 for FY15, and n=1  for FY16) are not included. </t>
  </si>
  <si>
    <t>Cocaine/crack
(n=1,152)</t>
  </si>
  <si>
    <t>Alcohol
(n=3,798)</t>
  </si>
  <si>
    <t>Heroin
(n=1,184)</t>
  </si>
  <si>
    <t>Marijuana
(n=2,032)</t>
  </si>
  <si>
    <t>Prescription opioids
(n=3,911)</t>
  </si>
  <si>
    <t>Other illicit/prescription drugs
(n=430)</t>
  </si>
  <si>
    <t>Region 1
(n=2,144)</t>
  </si>
  <si>
    <t>Region 2
(n=2,446)</t>
  </si>
  <si>
    <t>Region 5
(n=1,951)</t>
  </si>
  <si>
    <t>Region 6
(n=1,570)</t>
  </si>
  <si>
    <t>Tennessee
(n=13,960)</t>
  </si>
  <si>
    <t>Data note: Admissions for individuals with unknown age are not included (n=3 for FY14, n=16 for FY15, and n=6 for FY16). &lt;5 = number of admissions less than 5 but greater than or equal to 1; 0 events reported if applicable; *Rates not reported for admissions &lt;20.</t>
  </si>
  <si>
    <t>Alcohol
(n=3,795)</t>
  </si>
  <si>
    <t>Prescription opioids
(n=3,909)</t>
  </si>
  <si>
    <t>Data note: Admissions for individuals with unknown race are not included (n=20 for FY14, n=11 for FY15, and n=53 for FY16). &lt;5 = number of admissions less than 5 but greater than or equal to 1; 0 events reported if applicable; *Rates not reported for admissions &lt;20.</t>
  </si>
  <si>
    <t>Alcohol
(n=3,789)</t>
  </si>
  <si>
    <t>Cocaine/crack
(n=1,153)</t>
  </si>
  <si>
    <t>Heroin
(n=1,176)</t>
  </si>
  <si>
    <t>Marijuana
(n=2,025)</t>
  </si>
  <si>
    <t>Prescription opioids
(n=3,891)</t>
  </si>
  <si>
    <t>Region 1
(n=1,160)</t>
  </si>
  <si>
    <t>Region 2
(n=1,515)</t>
  </si>
  <si>
    <t>Region 3
(n=918)</t>
  </si>
  <si>
    <t>Region 4
(n=424)</t>
  </si>
  <si>
    <t>Region 5
(n=926)</t>
  </si>
  <si>
    <t>Region 6
(n=489)</t>
  </si>
  <si>
    <t>Region 7
(n=354)</t>
  </si>
  <si>
    <t>Tennessee
(n=5,792)</t>
  </si>
  <si>
    <t>Data note: Admissions for individual with age unlnown are not inclued (n=4 for FY15, n=2 for FY16). &lt;5 = number of admissions less than 5 but greater than or equal to 1; 0 events reported if applicable; *Rates not reported for admissions &lt;20.</t>
  </si>
  <si>
    <t>Region 2
(n=1,513)</t>
  </si>
  <si>
    <t>Tennessee
(n=5,790)</t>
  </si>
  <si>
    <t>Data note: Admissions for individuals with unknown race are not included (n=6 for FY14, n=6 for FY15, and n=22 for FY16). &lt;5 = number of admissions less than 5 but greater than or equal to 1; 0 events reported if applicable; *Rates not reported for admissions &lt;20.</t>
  </si>
  <si>
    <t>Region 1
(n=1,157)</t>
  </si>
  <si>
    <t>Region 3
(n=914)</t>
  </si>
  <si>
    <t>Region 4
(n=421)</t>
  </si>
  <si>
    <t>Region 5
(n=922)</t>
  </si>
  <si>
    <t>Region 6
(n=488)</t>
  </si>
  <si>
    <t>Region 7
(n=353)</t>
  </si>
  <si>
    <t>Region 2
(n=1,511)</t>
  </si>
  <si>
    <t>Tennessee
(n=5,770)</t>
  </si>
  <si>
    <t>Figure 3. Admissions to TDMHSAS-funded substance abuse treatment services with ALCOHOL as a substance of abuse: FY2016</t>
  </si>
  <si>
    <t>Data note: Admissions for transgender individuals are not included (n=1 for FY14). &lt;5 = number of admissions less than 5 but greater than or equal to 1; 0 events reported if applicable; *Rates not reported for admissions &lt;20.</t>
  </si>
  <si>
    <t>Region 1
(n=840)</t>
  </si>
  <si>
    <t>Region 2
(n=838)</t>
  </si>
  <si>
    <t>Region 3
(n=650)</t>
  </si>
  <si>
    <t>Region 4
(n=817)</t>
  </si>
  <si>
    <t>Region 5
(n=896)</t>
  </si>
  <si>
    <t>Region 6
(n=757)</t>
  </si>
  <si>
    <t>Region 7
(n=1,086)</t>
  </si>
  <si>
    <t>Tennessee
(n=5,894)</t>
  </si>
  <si>
    <t>Data note: Admissions for individuals with unknown age are not included(n=3 for FY14, n=10 for FY15, and n=4 for FY16). &lt;5 = number of admissions less than 5 but greater than or equal to 1; 0 events reported if applicable; *Rates not reported for admissions &lt;20.</t>
  </si>
  <si>
    <t>Region 4
(n=816)</t>
  </si>
  <si>
    <t>Region 5
(n=895)</t>
  </si>
  <si>
    <t>Region 7
(n=1,084)</t>
  </si>
  <si>
    <t>Tennessee
(n=5,890)</t>
  </si>
  <si>
    <t>Data note: Admissions for individuals with unknown race are not included(n=8 for FY14, n=4 for FY15, and n=13 for FY16). &lt;5 = number of admissions less than 5 but greater than or equal to 1; 0 events reported if applicable; *Rates not reported for admissions &lt;20.</t>
  </si>
  <si>
    <t>Region 1
(n=838)</t>
  </si>
  <si>
    <t>Region 2
(n=837)</t>
  </si>
  <si>
    <t>Region 5
(n=894)</t>
  </si>
  <si>
    <t>Region 6
(n=753)</t>
  </si>
  <si>
    <t>Region 7
(n=1,085)</t>
  </si>
  <si>
    <t>Tennessee
(n=5,881)</t>
  </si>
  <si>
    <t>Figure 4. Admissions to TDMHSAS-funded substance abuse treatment services with MARIJUANA as a substance of abuse: FY2016</t>
  </si>
  <si>
    <t>Region 1
(n=786)</t>
  </si>
  <si>
    <t>Region 2
(n=878)</t>
  </si>
  <si>
    <t>Region 3
(n=653)</t>
  </si>
  <si>
    <t>Region 4
(n=778)</t>
  </si>
  <si>
    <t>Region 7
(n=781)</t>
  </si>
  <si>
    <t>Tennessee
(n=5,327)</t>
  </si>
  <si>
    <t>Region 5
(n=735)</t>
  </si>
  <si>
    <t>Region 6
(n=713)</t>
  </si>
  <si>
    <t>Data note: Admissions for individuals with unknown age are not included(n=1 for FY14, n=6 for FY15, and n=3 for FY16). &lt;5 = number of admissions less than 5 but greater than or equal to 1; 0 events reported if applicable; *Rates not reported for admissions &lt;20.</t>
  </si>
  <si>
    <t>Region 5
(n=734)</t>
  </si>
  <si>
    <t>Region 7
(n=779)</t>
  </si>
  <si>
    <t>Data note: Admissions for individuals with unknown race are not included (n=13 for FY14, n=4 for FY15, and n=18 for FY16). &lt;5 = number of admissions less than 5 but greater than or equal to 1; 0 events reported if applicable; *Rates not reported for admissions &lt;20.</t>
  </si>
  <si>
    <t>Region 1
(n=785)</t>
  </si>
  <si>
    <t>Region 2
(n=877)</t>
  </si>
  <si>
    <t>Region 3
(n=645)</t>
  </si>
  <si>
    <t>Region 4
(n=774)</t>
  </si>
  <si>
    <t>Region 6
(n=711)</t>
  </si>
  <si>
    <t>Region 7
(n=780)</t>
  </si>
  <si>
    <t>Tennessee
(n=5,309)</t>
  </si>
  <si>
    <t>Figure 14. Substance abuse co-occurring capable treatment sites in FY2016</t>
  </si>
  <si>
    <t>Figure 13. Substance abuse prevention sites in FY2016 (for individuals ages 12-25 years)</t>
  </si>
  <si>
    <t>Figure 12. Substance abuse prevention coalitions in FY2016</t>
  </si>
  <si>
    <t>Figure 11. Substance abuse addictions recovery program sites in FY2016</t>
  </si>
  <si>
    <t>Figure 15. Substance abuse co-occurring enhanced treatment sites in FY2016</t>
  </si>
  <si>
    <t>Table 5. Poverty in Tennessee (American Community Survey 2011-2015; Census 2015 estimates)</t>
  </si>
  <si>
    <t>Data source: 2010 Census, United States Census Bureau (2015 population estimates); U.S. Census Bureau, 2011-2015 American Community Survey 5-Year Estimates.</t>
  </si>
  <si>
    <t>Table 6. Poverty in Tennessee: race and ethnicity (American Community Survey 2011-2015; Census 2015 estimates)</t>
  </si>
  <si>
    <t>Poverty by ethnicity (American Community Survey 2011-2015; Census 2015 estimates)</t>
  </si>
  <si>
    <t>Figure 1. Poverty in Tennessee by Planning and Policy Region (based on 2011-2015 American Community Survey 5-Year Estimates)</t>
  </si>
  <si>
    <t>Table 4. Poverty in Tennessee (American Community Survey 2011-2015; Census 2015 estimates)</t>
  </si>
  <si>
    <t>Figure 1A. Poverty in Tennessee by county (based on 2011-2015 American Community Survey 5-Year Estimates)</t>
  </si>
  <si>
    <t>Data note: Estimated number of individuals living in poverty calculated by applying poverty percentages from the 2011-2015 American Community Survey 5-Year Estimates (U.S. Census Bureau) to the 2014 population estimates per county (U.S. Census Bureau). Regional poverty percentages are calculated by adding poverty percentages weighted by the population in each county and region.</t>
  </si>
  <si>
    <t>Data source: U.S. Census Bureau, 2011-2015 American Community Survey 5-Year Estimates.</t>
  </si>
  <si>
    <t>Table 7. Poverty in Tennessee (American Community Survey 2011-2015; Census 2015 estimates)</t>
  </si>
  <si>
    <t>Pop. est.
2015</t>
  </si>
  <si>
    <t>Poverty by race (American Community Survey 2010-2014; Census 2015 estimates)</t>
  </si>
  <si>
    <t xml:space="preserve">Data note: Admissions for transgender individuals are not included (n=4 for FY14, n=1 for FY15, and n=1 for FY16) </t>
  </si>
  <si>
    <t>v</t>
  </si>
  <si>
    <t>Moccasin Bend Mental Health Institute (MBMHI)</t>
  </si>
  <si>
    <t>Middle Tennessee Mental Health Institute (MTMHI)</t>
  </si>
  <si>
    <t>Western Mental Health Institute (WMHI)</t>
  </si>
  <si>
    <t>Memphis Mental Health Institute (MMHI)</t>
  </si>
  <si>
    <r>
      <t xml:space="preserve">The 2017 Tennessee Behavioral Health County and Region Services Data Book covers service and capacity data from the Tennessee Department of Mental Health and Substance Abuse Services (TDMHSAS). Data is provided on a state, regional and (if available) county level; regional data is organized by TDMHSAS Planning and Policy Regions (PPR). Please find the map of PPR on the next page. The data book provides information about:
</t>
    </r>
    <r>
      <rPr>
        <sz val="11"/>
        <color theme="1"/>
        <rFont val="Wingdings"/>
        <charset val="2"/>
      </rPr>
      <t>Ü</t>
    </r>
    <r>
      <rPr>
        <sz val="11"/>
        <color theme="1"/>
        <rFont val="Calibri"/>
        <family val="2"/>
        <scheme val="minor"/>
      </rPr>
      <t xml:space="preserve"> the general population and population living in poverty in Tennessee (by Planning and Policy Regions and by county)
</t>
    </r>
    <r>
      <rPr>
        <sz val="11"/>
        <color theme="1"/>
        <rFont val="Wingdings"/>
        <charset val="2"/>
      </rPr>
      <t>Ü</t>
    </r>
    <r>
      <rPr>
        <sz val="11"/>
        <color theme="1"/>
        <rFont val="Calibri"/>
        <family val="2"/>
        <scheme val="minor"/>
      </rPr>
      <t xml:space="preserve"> admissions to TDMHSAS-funded substance abuse treatment services and to recovery courts
</t>
    </r>
    <r>
      <rPr>
        <sz val="11"/>
        <color theme="1"/>
        <rFont val="Wingdings"/>
        <charset val="2"/>
      </rPr>
      <t>Ü</t>
    </r>
    <r>
      <rPr>
        <sz val="11"/>
        <color theme="1"/>
        <rFont val="Calibri"/>
        <family val="2"/>
        <scheme val="minor"/>
      </rPr>
      <t xml:space="preserve"> admissions to regional mental health institutes and private psychiatric hospitals that contract with TDMHSAS
</t>
    </r>
    <r>
      <rPr>
        <sz val="11"/>
        <color theme="1"/>
        <rFont val="Wingdings"/>
        <charset val="2"/>
      </rPr>
      <t>Ü</t>
    </r>
    <r>
      <rPr>
        <sz val="11"/>
        <color theme="1"/>
        <rFont val="Calibri"/>
        <family val="2"/>
        <scheme val="minor"/>
      </rPr>
      <t xml:space="preserve"> Behavioral Health Safety Net enrollees
</t>
    </r>
    <r>
      <rPr>
        <sz val="11"/>
        <color theme="1"/>
        <rFont val="Wingdings"/>
        <charset val="2"/>
      </rPr>
      <t>Ü</t>
    </r>
    <r>
      <rPr>
        <sz val="11"/>
        <color theme="1"/>
        <rFont val="Calibri"/>
        <family val="2"/>
        <scheme val="minor"/>
      </rPr>
      <t xml:space="preserve"> children &amp; youth and adult crisis services face-to-face assessments
</t>
    </r>
    <r>
      <rPr>
        <sz val="11"/>
        <color theme="1"/>
        <rFont val="Wingdings"/>
        <charset val="2"/>
      </rPr>
      <t>Ü</t>
    </r>
    <r>
      <rPr>
        <sz val="11"/>
        <color theme="1"/>
        <rFont val="Calibri"/>
        <family val="2"/>
        <scheme val="minor"/>
      </rPr>
      <t xml:space="preserve"> TDMHSAS prevention, treatment, recovery and rehabilitation site indicators
To provide information about individuals needing increased access to services, some of the data indicators are also displayed by gender, age groups, race and ethnicity.   
</t>
    </r>
  </si>
  <si>
    <t>Data note: TDMHSAS-funded substance abuse treatment admissions only include treatment admissions for Tennessee residents age 12 and older, below the 133% poverty line and have no insurance for which there a bill. Up to three substances can be listed for each treatment admission.</t>
  </si>
  <si>
    <t>Please note that Lakeshore Mental Health Institute closed with the end of FY2012; TDMHSAS started contracting with private psychiatric hospitals in FY2012.</t>
  </si>
  <si>
    <t>32,410*</t>
  </si>
  <si>
    <t>29,827*</t>
  </si>
  <si>
    <t>Methamphetamines/other stimulants</t>
  </si>
  <si>
    <t>Methamphetamines/other stimulants
(n=1,452)</t>
  </si>
  <si>
    <t>Methamphetamines/ other stimulants</t>
  </si>
  <si>
    <t>Methamphetamines/other stimulants
(n=1,445)</t>
  </si>
  <si>
    <t>Methamphetamine/                            other stimulants</t>
  </si>
  <si>
    <t>Table 3. Tennessee population indicators: age, gender, race and ethnicity (Census 2015 estimates)</t>
  </si>
  <si>
    <t>Regional population by age (Census 2015 estimates)</t>
  </si>
  <si>
    <t>Regional population by gender (Census 2015 estimates)</t>
  </si>
  <si>
    <t>Regional population by race (Census 2015 estimates)</t>
  </si>
  <si>
    <t>Regional population by ethnicity (Census 2015 estimates)</t>
  </si>
  <si>
    <t>Regional Population (Census 2015 estimates)</t>
  </si>
  <si>
    <t>Figure 8. Substance abuse adolescent treatment sites in FY2016</t>
  </si>
  <si>
    <t>Data source: TDMHSAS-funded admissions to substance abuse treatment services - Tennessee Web Information Technology System (TN-WITS).</t>
  </si>
  <si>
    <t>Data source: Tennessee Web Information Technology System (TN-WITS), Tennessee Department of Mental Health and Substance Abuse Services.</t>
  </si>
  <si>
    <t>Figure 20. Licensed mental health psychosocial rehabilitation program sites as of 5/19/2017</t>
  </si>
  <si>
    <t>Mental health residential treatment sites for children and youth</t>
  </si>
  <si>
    <t>TDMHSAS-funded recovery courts: new admissions in FY2016 and discharge status</t>
  </si>
  <si>
    <t>Table 13. Regional admissions by race</t>
  </si>
  <si>
    <t>Table 14. Statewide admissions by primary substance of abuse</t>
  </si>
  <si>
    <t>Chart 10. Since FY14, prescription opioids, alcohol and marijuana were identified as main substances of abuse for 73.5% (average).</t>
  </si>
  <si>
    <t>Table 15. Regional percentages of admissions by primary substances of abuse</t>
  </si>
  <si>
    <t>Chart 11. Percentages of primary substances of abuse by region: FY2016</t>
  </si>
  <si>
    <t>Table 16. Primary substance of abuse by gender</t>
  </si>
  <si>
    <t>Chart 12. Primary substances of abuse by gender: FY2016</t>
  </si>
  <si>
    <t>Table 17. Primary substance of abuse by age group</t>
  </si>
  <si>
    <t>Chart 13. Primary substances of abuse by age groups: FY2016</t>
  </si>
  <si>
    <t>Table 18. Primary substance of abuse by race</t>
  </si>
  <si>
    <t>Chart 14. Primary substances of abuse by race: FY2016</t>
  </si>
  <si>
    <t>Table 19. Statewide admissions by substance of abuse</t>
  </si>
  <si>
    <t>Chart 15. Statewide admissions by substance of abuse: FY2016</t>
  </si>
  <si>
    <t>Chart 16. Admissions with PRESCRIPTION OPIOIDS identified as a substance of abuse by region</t>
  </si>
  <si>
    <t>Figure 2. Admissions with PRESCRIPTION OPIOIDS identified as a substance of abuse by county: FY2016</t>
  </si>
  <si>
    <t>Table 20. Admissions with PRESCRIPTION OPIOIDS identified as a substance of abuse: gender</t>
  </si>
  <si>
    <t>Chart 17. Admissions with PRESCRIPTION OPIOIDS as a substance of abuse: Regional gender percentages in FY2016</t>
  </si>
  <si>
    <t>Table 21. Admissions with PRESCRIPTION OPIOIDS identified as a substance of abuse: age groups</t>
  </si>
  <si>
    <t>Chart 18. Admissions with PRESCRIPTION OPIOIDS as a substance of abuse: Regional age group percentages in FY2016</t>
  </si>
  <si>
    <t>Table 22. Admissions with PRESCRIPTION OPIOIDS identified as a substance of abuse: race</t>
  </si>
  <si>
    <t>Chart 19. Admissions with PRESCRIPTION OPIOIDS as a substance of abuse: Regional race percentages in FY2016</t>
  </si>
  <si>
    <t>Table 23. Number and percentages of admissions with PRESCRIPTION OPIOIDS as a substance of abuse</t>
  </si>
  <si>
    <t>Chart 20. Admissions to TDMHSAS-funded substance abuse treatment services with ALCOHOL as a substance of abuse</t>
  </si>
  <si>
    <t>Table 23. Admissions with ALCOHOL as a substance of abuse: gender</t>
  </si>
  <si>
    <t>Chart 21.  Admissions with ALCOHOL as a substance of abuse: Regional gender percentages in FY2016</t>
  </si>
  <si>
    <t>Table 24. Admissions with ALCOHOL identified as a substance of abuse: age groups</t>
  </si>
  <si>
    <t>Chart 22. Admissions with ALCOHOL as a substance of abuse: Regional age group percentages in FY2016</t>
  </si>
  <si>
    <t>Table 25.  Admissions with ALCOHOL identified as a substance of abuse: race</t>
  </si>
  <si>
    <t>Chart 23. Admissions with ALCOHOL as a substance of abuse: Regional race percentages in FY2016</t>
  </si>
  <si>
    <t>Table 26. Number and percentages of admissions with ALCOHOL as a substance of abuse</t>
  </si>
  <si>
    <t>Chart 24. Admissions to TDMHSAS-funded substance abuse treatment services with MARIJUANA as a substance of abuse</t>
  </si>
  <si>
    <t>Chart 25. Admissions with MARIJUANA as a substance of abuse: Regional gender percentages in FY2016</t>
  </si>
  <si>
    <t>Table 27. Admissions with MARIJUANA as a substance of abuse: gender</t>
  </si>
  <si>
    <t>Table 28. Admissions with MARIJUANA identified as a substance of abuse: age groups</t>
  </si>
  <si>
    <t>Chart 26. Admissions with MARIJUANA as a substance of abuse: Regional age group percentages in FY2016</t>
  </si>
  <si>
    <t>Table 29. Admissions with MARIJUANA identified as a substance of abuse: race</t>
  </si>
  <si>
    <t>Chart 27. Admissions with MARIJUANA as a substance of abuse: Regional race percentages in FY2016</t>
  </si>
  <si>
    <t>Table 30. Number and percentages of admissions with MARIJUANA as a substance of abuse</t>
  </si>
  <si>
    <t>Table 31. Number and percentages of admissions with COCAINE or CRACK as a substance of abuse</t>
  </si>
  <si>
    <t>Table 32. Number and percentages of admissions with METHAMPHETAMINES and STIMULANTS as a substance of abuse</t>
  </si>
  <si>
    <t>Table 33. Number and percentages of admissions with HEROIN as a substance of abuse</t>
  </si>
  <si>
    <t>Table 34. Number and percentages of admissions with OTHER PRESCRIPTION DRUGS as a substance of abuse</t>
  </si>
  <si>
    <t>Table 35. Number and percentages of admissions with OTHER ILLICIT DRUGS as a substance of abuse</t>
  </si>
  <si>
    <t>Table 36. TDMHSAS-funded recovery courts: new admissions in FY2016*</t>
  </si>
  <si>
    <t>Chart 28. New admissions to recovery courts* per 100,000 population: FY2016</t>
  </si>
  <si>
    <t>Table 37. TDMHSAS-funded admissions to psychiatric hospitals</t>
  </si>
  <si>
    <t>Chart 29. TDMHSAS-funded admissions to regional mental health institutes and private psychiatric hospitals that contract with TDMHSAS</t>
  </si>
  <si>
    <t>Table 38. TDMHSAS-funded admissions to regional mental health institutes and private psychiatric hospitals that contract with TDMHSAS</t>
  </si>
  <si>
    <t>Table 39. Admissions by region and gender</t>
  </si>
  <si>
    <t>Table 40. Admissions by region and age group</t>
  </si>
  <si>
    <t>Chart 32. Age group percentages among admissions by region: FY2016</t>
  </si>
  <si>
    <t>Table 41. Admissions by region and race</t>
  </si>
  <si>
    <t>Chart 33. Race percentages among admissions by region: FY2016</t>
  </si>
  <si>
    <t>Table 42. Admissions by region and ethnicity</t>
  </si>
  <si>
    <r>
      <t xml:space="preserve">Chart 34: Percentage of Hispanic and Latino individuals living in poverty in Tennessee </t>
    </r>
    <r>
      <rPr>
        <b/>
        <sz val="10"/>
        <color theme="1"/>
        <rFont val="Calibri"/>
        <family val="2"/>
        <scheme val="minor"/>
      </rPr>
      <t>(American Community Survey, 2015)</t>
    </r>
  </si>
  <si>
    <t>Chart 35. Percentage of Hispanic and Latino individuals served in RMHI and private psychiatric hospitals that contract with TDMHSAS: FY2016</t>
  </si>
  <si>
    <r>
      <t xml:space="preserve">Table 43. Number of admissions and rate per 1,000 population 18+ years by </t>
    </r>
    <r>
      <rPr>
        <b/>
        <sz val="11"/>
        <color theme="8" tint="-0.499984740745262"/>
        <rFont val="Calibri"/>
        <family val="2"/>
        <scheme val="minor"/>
      </rPr>
      <t xml:space="preserve">Planning and Policy Regions </t>
    </r>
    <r>
      <rPr>
        <b/>
        <sz val="11"/>
        <rFont val="Calibri"/>
        <family val="2"/>
        <scheme val="minor"/>
      </rPr>
      <t>and counties</t>
    </r>
  </si>
  <si>
    <t>Table 44. RMHI Regions and psychiatric hospitals operated by or under contract with TDMHSAS</t>
  </si>
  <si>
    <r>
      <t xml:space="preserve">Table 44A. Number of admissions and rate per 1,000 population 18+ years by </t>
    </r>
    <r>
      <rPr>
        <b/>
        <sz val="12"/>
        <color theme="8" tint="-0.499984740745262"/>
        <rFont val="Calibri"/>
        <family val="2"/>
        <scheme val="minor"/>
      </rPr>
      <t>RMHI Regions</t>
    </r>
    <r>
      <rPr>
        <b/>
        <sz val="12"/>
        <rFont val="Calibri"/>
        <family val="2"/>
        <scheme val="minor"/>
      </rPr>
      <t xml:space="preserve"> and counties</t>
    </r>
  </si>
  <si>
    <t>Table 45. Behavioral Health Safety Net enrollees</t>
  </si>
  <si>
    <t>Table 46. Number of Behavioral Health Safety Net (BHSN) enrollments as a percentage of individuals living in poverty (18+)</t>
  </si>
  <si>
    <t>Table 48. TDMHSAS-funded crisis services face-to-face assessments: number and rate per 1,000 population 0-17 years</t>
  </si>
  <si>
    <t>Chart 37. Rate of children and youth crisis services face-to-face assessments per 1,000 population 0-17 years</t>
  </si>
  <si>
    <t>Chart 38. Rate of adult crisis services face-to-face assessments per 1,000 population 18+ years</t>
  </si>
  <si>
    <t>Table 49. TDMHSAS-funded crisis services face-to-face assessments: number and rate per 1,000 population 18+ years</t>
  </si>
  <si>
    <t>Table 50. Bed capacity of alcohol and drug abuse residential treatment sites for children and youth</t>
  </si>
  <si>
    <t>Table 51. Substance abuse adolescent treatment sites</t>
  </si>
  <si>
    <t>Table 52. Bed capacity of alcohol and drug abuse adult halfway house sites</t>
  </si>
  <si>
    <t>Table 53. Bed capacity of alcohol and drug abuse adult residential rehabilitation treatment sites</t>
  </si>
  <si>
    <t>Table 54. Substance abuse addictions recovery program sites</t>
  </si>
  <si>
    <t>Table 55. Substance abuse prevention coalitions</t>
  </si>
  <si>
    <t>Table 56. Substance abuse prevention sites (for individuals ages 12-25 years)</t>
  </si>
  <si>
    <t>Table 57. Substance abuse co-occurring capable treatment sites</t>
  </si>
  <si>
    <t>Table 58. Substance abuse co-occurring enhanced treatment sites</t>
  </si>
  <si>
    <t>Table 59. Bed capacity of mental health residential treatment sites for children and youth</t>
  </si>
  <si>
    <t>Table 60. Bed capacity of mental health adult supportive living sites</t>
  </si>
  <si>
    <t>Table 61. Bed capacity of mental health adult residential treatment sites</t>
  </si>
  <si>
    <t>Table 62. Bed capacity of mental health adult supportive residential sites</t>
  </si>
  <si>
    <t>Table 63. Bed capacity of licensed mental health psychosocial rehabilitation program sites</t>
  </si>
  <si>
    <t>2.3.8.</t>
  </si>
  <si>
    <t xml:space="preserve">2.3.  PRESCRIPTION OPIOIDS, ALCOHOL AND MARIJUANA </t>
  </si>
  <si>
    <t xml:space="preserve"> September 2017</t>
  </si>
  <si>
    <t>Data note: Rates per county calculated by: number of crisis services in county/population 18+ years in county*1,000.</t>
  </si>
  <si>
    <t>Chart 31. Gender percentages among admissions by region: FY2016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</si>
</sst>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_);_(* \(#,##0\);_(* &quot;-&quot;??_);_(@_)"/>
    <numFmt numFmtId="165" formatCode="#,##0_);\-#,##0"/>
    <numFmt numFmtId="166" formatCode="0.0%"/>
    <numFmt numFmtId="167" formatCode="[$-409]mmmm\ d\,\ yyyy;@"/>
    <numFmt numFmtId="168" formatCode="###0"/>
    <numFmt numFmtId="169" formatCode="#,##0.0"/>
    <numFmt numFmtId="170" formatCode="0.0"/>
    <numFmt numFmtId="171" formatCode="###0.00;###0.00"/>
    <numFmt numFmtId="172" formatCode="0.000000000000000000%"/>
  </numFmts>
  <fonts count="12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1"/>
      <color indexed="8"/>
      <name val="Calibri"/>
      <family val="2"/>
      <scheme val="minor"/>
    </font>
    <font>
      <sz val="11"/>
      <color indexed="8"/>
      <name val="Calibri"/>
      <family val="2"/>
      <scheme val="minor"/>
    </font>
    <font>
      <b/>
      <sz val="16"/>
      <color theme="1"/>
      <name val="Calibri"/>
      <family val="2"/>
      <scheme val="minor"/>
    </font>
    <font>
      <sz val="11"/>
      <color indexed="8"/>
      <name val="Calibri"/>
      <family val="2"/>
    </font>
    <font>
      <sz val="10"/>
      <name val="Arial"/>
      <family val="2"/>
    </font>
    <font>
      <sz val="10"/>
      <color indexed="8"/>
      <name val="Arial"/>
      <family val="2"/>
    </font>
    <font>
      <sz val="10"/>
      <name val="MS Sans Serif"/>
      <family val="2"/>
    </font>
    <font>
      <sz val="11"/>
      <name val="Calibri"/>
      <family val="2"/>
      <scheme val="minor"/>
    </font>
    <font>
      <b/>
      <sz val="11"/>
      <name val="Calibri"/>
      <family val="2"/>
      <scheme val="minor"/>
    </font>
    <font>
      <b/>
      <sz val="32"/>
      <color theme="3" tint="-0.249977111117893"/>
      <name val="Georgia"/>
      <family val="1"/>
    </font>
    <font>
      <sz val="11"/>
      <color theme="1"/>
      <name val="Georgia"/>
      <family val="1"/>
    </font>
    <font>
      <u/>
      <sz val="11"/>
      <color theme="10"/>
      <name val="Calibri"/>
      <family val="2"/>
      <scheme val="minor"/>
    </font>
    <font>
      <b/>
      <sz val="14"/>
      <color theme="1"/>
      <name val="Georgia"/>
      <family val="1"/>
    </font>
    <font>
      <sz val="11"/>
      <color theme="3" tint="-0.249977111117893"/>
      <name val="Georgia"/>
      <family val="1"/>
    </font>
    <font>
      <sz val="12"/>
      <color theme="1"/>
      <name val="Calibri"/>
      <family val="2"/>
      <scheme val="minor"/>
    </font>
    <font>
      <b/>
      <sz val="16"/>
      <color rgb="FF000F58"/>
      <name val="Open Sans"/>
      <family val="2"/>
    </font>
    <font>
      <b/>
      <sz val="11"/>
      <color rgb="FF000F58"/>
      <name val="Open Sans"/>
      <family val="2"/>
    </font>
    <font>
      <b/>
      <u/>
      <sz val="11"/>
      <color rgb="FF000F58"/>
      <name val="Open Sans"/>
      <family val="2"/>
    </font>
    <font>
      <b/>
      <sz val="18"/>
      <color theme="1"/>
      <name val="Calibri"/>
      <family val="2"/>
      <scheme val="minor"/>
    </font>
    <font>
      <b/>
      <sz val="14"/>
      <color theme="1"/>
      <name val="Calibri"/>
      <family val="2"/>
      <scheme val="minor"/>
    </font>
    <font>
      <sz val="9"/>
      <color theme="1"/>
      <name val="Calibri"/>
      <family val="2"/>
      <scheme val="minor"/>
    </font>
    <font>
      <sz val="9"/>
      <color indexed="8"/>
      <name val="Calibri"/>
      <family val="2"/>
      <scheme val="minor"/>
    </font>
    <font>
      <b/>
      <sz val="12"/>
      <color theme="1"/>
      <name val="Calibri"/>
      <family val="2"/>
      <scheme val="minor"/>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9"/>
      <color theme="1"/>
      <name val="Calibri"/>
      <family val="2"/>
      <scheme val="minor"/>
    </font>
    <font>
      <sz val="8"/>
      <color theme="1"/>
      <name val="Calibri"/>
      <family val="2"/>
      <scheme val="minor"/>
    </font>
    <font>
      <sz val="8"/>
      <color indexed="8"/>
      <name val="Calibri"/>
      <family val="2"/>
      <scheme val="minor"/>
    </font>
    <font>
      <sz val="7"/>
      <color theme="1"/>
      <name val="Calibri"/>
      <family val="2"/>
      <scheme val="minor"/>
    </font>
    <font>
      <b/>
      <sz val="10"/>
      <color theme="1"/>
      <name val="Calibri"/>
      <family val="2"/>
      <scheme val="minor"/>
    </font>
    <font>
      <sz val="10"/>
      <name val="Times New Roman"/>
      <family val="1"/>
      <charset val="204"/>
    </font>
    <font>
      <b/>
      <sz val="8"/>
      <color theme="0"/>
      <name val="Calibri"/>
      <family val="2"/>
      <scheme val="minor"/>
    </font>
    <font>
      <b/>
      <sz val="9"/>
      <color theme="0"/>
      <name val="Calibri"/>
      <family val="2"/>
      <scheme val="minor"/>
    </font>
    <font>
      <b/>
      <sz val="10"/>
      <color theme="0"/>
      <name val="Calibri"/>
      <family val="2"/>
      <scheme val="minor"/>
    </font>
    <font>
      <b/>
      <sz val="24"/>
      <color theme="1"/>
      <name val="Calibri"/>
      <family val="2"/>
      <scheme val="minor"/>
    </font>
    <font>
      <sz val="10"/>
      <color indexed="8"/>
      <name val="Calibri"/>
      <family val="2"/>
      <scheme val="minor"/>
    </font>
    <font>
      <b/>
      <sz val="14"/>
      <color theme="0"/>
      <name val="Calibri"/>
      <family val="2"/>
      <scheme val="minor"/>
    </font>
    <font>
      <b/>
      <sz val="12"/>
      <name val="Calibri"/>
      <family val="2"/>
      <scheme val="minor"/>
    </font>
    <font>
      <b/>
      <sz val="18"/>
      <color theme="0"/>
      <name val="Calibri"/>
      <family val="2"/>
      <scheme val="minor"/>
    </font>
    <font>
      <b/>
      <sz val="22"/>
      <color rgb="FFB2DF8A"/>
      <name val="Calibri"/>
      <family val="2"/>
      <scheme val="minor"/>
    </font>
    <font>
      <b/>
      <sz val="26"/>
      <color rgb="FFB2DF8A"/>
      <name val="Calibri"/>
      <family val="2"/>
      <scheme val="minor"/>
    </font>
    <font>
      <b/>
      <sz val="28"/>
      <color theme="1"/>
      <name val="Calibri"/>
      <family val="2"/>
      <scheme val="minor"/>
    </font>
    <font>
      <b/>
      <sz val="14"/>
      <color rgb="FFA6CEE3"/>
      <name val="Calibri"/>
      <family val="2"/>
      <scheme val="minor"/>
    </font>
    <font>
      <b/>
      <sz val="14"/>
      <color rgb="FFB2DF8A"/>
      <name val="Calibri"/>
      <family val="2"/>
      <scheme val="minor"/>
    </font>
    <font>
      <b/>
      <sz val="14"/>
      <color rgb="FF1F78B4"/>
      <name val="Calibri"/>
      <family val="2"/>
      <scheme val="minor"/>
    </font>
    <font>
      <sz val="10"/>
      <name val="Arial"/>
      <family val="2"/>
    </font>
    <font>
      <b/>
      <sz val="12"/>
      <color theme="0"/>
      <name val="Calibri"/>
      <family val="2"/>
      <scheme val="minor"/>
    </font>
    <font>
      <b/>
      <sz val="18"/>
      <color rgb="FFA6CEE3"/>
      <name val="Calibri"/>
      <family val="2"/>
      <scheme val="minor"/>
    </font>
    <font>
      <b/>
      <sz val="18"/>
      <color rgb="FF1F78B4"/>
      <name val="Calibri"/>
      <family val="2"/>
      <scheme val="minor"/>
    </font>
    <font>
      <b/>
      <sz val="18"/>
      <color rgb="FFB2DF8A"/>
      <name val="Calibri"/>
      <family val="2"/>
      <scheme val="minor"/>
    </font>
    <font>
      <b/>
      <sz val="26"/>
      <color theme="1"/>
      <name val="Calibri"/>
      <family val="2"/>
      <scheme val="minor"/>
    </font>
    <font>
      <sz val="4"/>
      <color theme="1"/>
      <name val="Calibri"/>
      <family val="2"/>
      <scheme val="minor"/>
    </font>
    <font>
      <b/>
      <sz val="4"/>
      <color theme="1"/>
      <name val="Calibri"/>
      <family val="2"/>
      <scheme val="minor"/>
    </font>
    <font>
      <sz val="12"/>
      <color theme="0"/>
      <name val="Calibri"/>
      <family val="2"/>
      <scheme val="minor"/>
    </font>
    <font>
      <b/>
      <sz val="16"/>
      <name val="Calibri"/>
      <family val="2"/>
      <scheme val="minor"/>
    </font>
    <font>
      <b/>
      <sz val="14"/>
      <name val="Calibri"/>
      <family val="2"/>
      <scheme val="minor"/>
    </font>
    <font>
      <i/>
      <sz val="8"/>
      <color theme="1"/>
      <name val="Calibri"/>
      <family val="2"/>
      <scheme val="minor"/>
    </font>
    <font>
      <i/>
      <sz val="9"/>
      <color theme="1"/>
      <name val="Calibri"/>
      <family val="2"/>
      <scheme val="minor"/>
    </font>
    <font>
      <b/>
      <sz val="20"/>
      <color theme="1"/>
      <name val="Calibri"/>
      <family val="2"/>
      <scheme val="minor"/>
    </font>
    <font>
      <b/>
      <sz val="12"/>
      <color rgb="FF000000"/>
      <name val="Calibri"/>
      <family val="2"/>
      <scheme val="minor"/>
    </font>
    <font>
      <sz val="7"/>
      <color theme="0"/>
      <name val="Calibri"/>
      <family val="2"/>
      <scheme val="minor"/>
    </font>
    <font>
      <b/>
      <sz val="24"/>
      <color rgb="FF000F58"/>
      <name val="Open Sans"/>
      <family val="2"/>
    </font>
    <font>
      <b/>
      <sz val="22"/>
      <color rgb="FF000F58"/>
      <name val="Open Sans"/>
      <family val="2"/>
    </font>
    <font>
      <b/>
      <sz val="12"/>
      <color rgb="FFAB4F9C"/>
      <name val="Calibri"/>
      <family val="2"/>
      <scheme val="minor"/>
    </font>
    <font>
      <b/>
      <sz val="14"/>
      <color rgb="FFAB4F9C"/>
      <name val="Calibri"/>
      <family val="2"/>
      <scheme val="minor"/>
    </font>
    <font>
      <b/>
      <sz val="12"/>
      <color rgb="FF9EAD50"/>
      <name val="Calibri"/>
      <family val="2"/>
      <scheme val="minor"/>
    </font>
    <font>
      <b/>
      <sz val="14"/>
      <color rgb="FF9EAD50"/>
      <name val="Calibri"/>
      <family val="2"/>
      <scheme val="minor"/>
    </font>
    <font>
      <b/>
      <sz val="8"/>
      <color theme="1"/>
      <name val="Calibri"/>
      <family val="2"/>
      <scheme val="minor"/>
    </font>
    <font>
      <i/>
      <sz val="12"/>
      <color theme="1"/>
      <name val="Calibri"/>
      <family val="2"/>
      <scheme val="minor"/>
    </font>
    <font>
      <sz val="10"/>
      <color rgb="FF000000"/>
      <name val="Times New Roman"/>
      <family val="1"/>
    </font>
    <font>
      <sz val="9.5"/>
      <color theme="1"/>
      <name val="Calibri"/>
      <family val="2"/>
      <scheme val="minor"/>
    </font>
    <font>
      <sz val="9.5"/>
      <color indexed="8"/>
      <name val="Calibri"/>
      <family val="2"/>
      <scheme val="minor"/>
    </font>
    <font>
      <i/>
      <sz val="9.5"/>
      <color theme="1"/>
      <name val="Calibri"/>
      <family val="2"/>
      <scheme val="minor"/>
    </font>
    <font>
      <b/>
      <sz val="9.5"/>
      <color theme="0"/>
      <name val="Calibri"/>
      <family val="2"/>
      <scheme val="minor"/>
    </font>
    <font>
      <vertAlign val="superscript"/>
      <sz val="9"/>
      <color theme="1"/>
      <name val="Calibri"/>
      <family val="2"/>
      <scheme val="minor"/>
    </font>
    <font>
      <b/>
      <i/>
      <sz val="12"/>
      <color theme="1"/>
      <name val="Calibri"/>
      <family val="2"/>
      <scheme val="minor"/>
    </font>
    <font>
      <b/>
      <sz val="25"/>
      <color theme="1"/>
      <name val="Calibri"/>
      <family val="2"/>
      <scheme val="minor"/>
    </font>
    <font>
      <b/>
      <sz val="22"/>
      <color theme="1"/>
      <name val="Calibri"/>
      <family val="2"/>
      <scheme val="minor"/>
    </font>
    <font>
      <i/>
      <sz val="10"/>
      <color theme="1"/>
      <name val="Calibri"/>
      <family val="2"/>
      <scheme val="minor"/>
    </font>
    <font>
      <b/>
      <i/>
      <sz val="10"/>
      <color theme="1"/>
      <name val="Calibri"/>
      <family val="2"/>
      <scheme val="minor"/>
    </font>
    <font>
      <b/>
      <sz val="14"/>
      <color rgb="FFFF0000"/>
      <name val="Georgia"/>
      <family val="1"/>
    </font>
    <font>
      <b/>
      <sz val="16"/>
      <color rgb="FFA6CEE3"/>
      <name val="Calibri"/>
      <family val="2"/>
      <scheme val="minor"/>
    </font>
    <font>
      <b/>
      <sz val="16"/>
      <color rgb="FF1F78B4"/>
      <name val="Calibri"/>
      <family val="2"/>
      <scheme val="minor"/>
    </font>
    <font>
      <b/>
      <sz val="16"/>
      <color rgb="FFB2DF8A"/>
      <name val="Calibri"/>
      <family val="2"/>
      <scheme val="minor"/>
    </font>
    <font>
      <b/>
      <sz val="16"/>
      <color theme="0"/>
      <name val="Calibri"/>
      <family val="2"/>
      <scheme val="minor"/>
    </font>
    <font>
      <b/>
      <vertAlign val="superscript"/>
      <sz val="12"/>
      <color theme="1"/>
      <name val="Calibri"/>
      <family val="2"/>
      <scheme val="minor"/>
    </font>
    <font>
      <i/>
      <vertAlign val="superscript"/>
      <sz val="12"/>
      <color theme="1"/>
      <name val="Calibri"/>
      <family val="2"/>
      <scheme val="minor"/>
    </font>
    <font>
      <sz val="3"/>
      <color theme="1"/>
      <name val="Calibri"/>
      <family val="2"/>
      <scheme val="minor"/>
    </font>
    <font>
      <sz val="11"/>
      <color theme="7"/>
      <name val="Calibri"/>
      <family val="2"/>
      <scheme val="minor"/>
    </font>
    <font>
      <sz val="10"/>
      <name val="Calibri"/>
      <family val="2"/>
      <scheme val="minor"/>
    </font>
    <font>
      <sz val="5"/>
      <color theme="1"/>
      <name val="Calibri"/>
      <family val="2"/>
      <scheme val="minor"/>
    </font>
    <font>
      <sz val="12"/>
      <name val="Calibri"/>
      <family val="2"/>
      <scheme val="minor"/>
    </font>
    <font>
      <sz val="11"/>
      <color theme="1"/>
      <name val="Wingdings"/>
      <charset val="2"/>
    </font>
    <font>
      <sz val="8.5"/>
      <color theme="1"/>
      <name val="Calibri"/>
      <family val="2"/>
      <scheme val="minor"/>
    </font>
    <font>
      <b/>
      <sz val="11"/>
      <color theme="8" tint="-0.499984740745262"/>
      <name val="Calibri"/>
      <family val="2"/>
      <scheme val="minor"/>
    </font>
    <font>
      <i/>
      <sz val="14"/>
      <color theme="9"/>
      <name val="Calibri"/>
      <family val="2"/>
      <scheme val="minor"/>
    </font>
    <font>
      <b/>
      <sz val="12"/>
      <color theme="8" tint="-0.499984740745262"/>
      <name val="Calibri"/>
      <family val="2"/>
      <scheme val="minor"/>
    </font>
    <font>
      <b/>
      <sz val="10"/>
      <color theme="8" tint="-0.499984740745262"/>
      <name val="Calibri"/>
      <family val="2"/>
      <scheme val="minor"/>
    </font>
    <font>
      <i/>
      <sz val="12"/>
      <color theme="9" tint="-0.249977111117893"/>
      <name val="Calibri"/>
      <family val="2"/>
      <scheme val="minor"/>
    </font>
    <font>
      <b/>
      <i/>
      <sz val="12"/>
      <color theme="9" tint="-0.249977111117893"/>
      <name val="Calibri"/>
      <family val="2"/>
      <scheme val="minor"/>
    </font>
    <font>
      <sz val="20"/>
      <color theme="1"/>
      <name val="Wingdings 2"/>
      <family val="1"/>
      <charset val="2"/>
    </font>
    <font>
      <sz val="14"/>
      <color theme="1"/>
      <name val="Wingdings"/>
      <charset val="2"/>
    </font>
    <font>
      <sz val="14"/>
      <color theme="1"/>
      <name val="Calibri"/>
      <family val="2"/>
      <scheme val="minor"/>
    </font>
    <font>
      <sz val="10"/>
      <name val="Arial"/>
      <family val="2"/>
    </font>
    <font>
      <sz val="10"/>
      <color rgb="FFFF0000"/>
      <name val="Calibri"/>
      <family val="2"/>
      <scheme val="minor"/>
    </font>
    <font>
      <b/>
      <sz val="15"/>
      <color theme="0"/>
      <name val="Calibri"/>
      <family val="2"/>
      <scheme val="minor"/>
    </font>
    <font>
      <sz val="15"/>
      <color theme="1"/>
      <name val="Calibri"/>
      <family val="2"/>
      <scheme val="minor"/>
    </font>
    <font>
      <b/>
      <sz val="10"/>
      <color rgb="FFFF0000"/>
      <name val="Calibri"/>
      <family val="2"/>
      <scheme val="minor"/>
    </font>
    <font>
      <b/>
      <sz val="10"/>
      <name val="Calibri"/>
      <family val="2"/>
      <scheme val="minor"/>
    </font>
    <font>
      <sz val="16"/>
      <color indexed="8"/>
      <name val="Calibri"/>
      <family val="2"/>
      <scheme val="minor"/>
    </font>
    <font>
      <sz val="16"/>
      <color theme="1"/>
      <name val="Calibri"/>
      <family val="2"/>
      <scheme val="minor"/>
    </font>
  </fonts>
  <fills count="56">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rgb="FFA6CEE3"/>
        <bgColor indexed="64"/>
      </patternFill>
    </fill>
    <fill>
      <patternFill patternType="solid">
        <fgColor rgb="FF1F78B4"/>
        <bgColor indexed="64"/>
      </patternFill>
    </fill>
    <fill>
      <patternFill patternType="solid">
        <fgColor rgb="FFB2DF8A"/>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3"/>
        <bgColor indexed="64"/>
      </patternFill>
    </fill>
    <fill>
      <patternFill patternType="solid">
        <fgColor rgb="FFB35806"/>
        <bgColor indexed="64"/>
      </patternFill>
    </fill>
    <fill>
      <patternFill patternType="solid">
        <fgColor rgb="FFF1A340"/>
        <bgColor indexed="64"/>
      </patternFill>
    </fill>
    <fill>
      <patternFill patternType="solid">
        <fgColor rgb="FFFEE0B6"/>
        <bgColor indexed="64"/>
      </patternFill>
    </fill>
    <fill>
      <patternFill patternType="solid">
        <fgColor rgb="FFF0F0F0"/>
        <bgColor indexed="64"/>
      </patternFill>
    </fill>
    <fill>
      <patternFill patternType="solid">
        <fgColor rgb="FFD8DAEB"/>
        <bgColor indexed="64"/>
      </patternFill>
    </fill>
    <fill>
      <patternFill patternType="solid">
        <fgColor rgb="FF998EC3"/>
        <bgColor indexed="64"/>
      </patternFill>
    </fill>
    <fill>
      <patternFill patternType="solid">
        <fgColor rgb="FF6731A9"/>
        <bgColor indexed="64"/>
      </patternFill>
    </fill>
    <fill>
      <patternFill patternType="solid">
        <fgColor theme="4" tint="0.79998168889431442"/>
        <bgColor theme="4" tint="0.79998168889431442"/>
      </patternFill>
    </fill>
  </fills>
  <borders count="139">
    <border>
      <left/>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auto="1"/>
      </top>
      <bottom style="thin">
        <color indexed="64"/>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auto="1"/>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style="thin">
        <color auto="1"/>
      </right>
      <top style="thin">
        <color auto="1"/>
      </top>
      <bottom style="thin">
        <color auto="1"/>
      </bottom>
      <diagonal/>
    </border>
    <border>
      <left style="medium">
        <color indexed="64"/>
      </left>
      <right style="medium">
        <color indexed="64"/>
      </right>
      <top style="thin">
        <color auto="1"/>
      </top>
      <bottom style="medium">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style="medium">
        <color indexed="64"/>
      </left>
      <right/>
      <top style="thin">
        <color auto="1"/>
      </top>
      <bottom style="medium">
        <color auto="1"/>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auto="1"/>
      </right>
      <top/>
      <bottom/>
      <diagonal/>
    </border>
    <border>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right style="medium">
        <color indexed="64"/>
      </right>
      <top/>
      <bottom style="medium">
        <color indexed="64"/>
      </bottom>
      <diagonal/>
    </border>
    <border>
      <left/>
      <right/>
      <top style="thin">
        <color auto="1"/>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style="medium">
        <color indexed="64"/>
      </left>
      <right/>
      <top style="thin">
        <color indexed="64"/>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style="thin">
        <color auto="1"/>
      </left>
      <right/>
      <top style="thin">
        <color auto="1"/>
      </top>
      <bottom style="medium">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8"/>
      </bottom>
      <diagonal/>
    </border>
  </borders>
  <cellStyleXfs count="453">
    <xf numFmtId="0" fontId="0" fillId="0" borderId="0"/>
    <xf numFmtId="43"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0" fontId="7" fillId="0" borderId="0"/>
    <xf numFmtId="0" fontId="8" fillId="0" borderId="0"/>
    <xf numFmtId="0" fontId="9" fillId="0" borderId="0">
      <alignment vertical="top"/>
    </xf>
    <xf numFmtId="0" fontId="10" fillId="0" borderId="0"/>
    <xf numFmtId="0" fontId="8" fillId="0" borderId="0"/>
    <xf numFmtId="0" fontId="8" fillId="0" borderId="0"/>
    <xf numFmtId="0" fontId="15"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 fillId="0" borderId="0"/>
    <xf numFmtId="9" fontId="8" fillId="0" borderId="0" applyFont="0" applyFill="0" applyBorder="0" applyAlignment="0" applyProtection="0"/>
    <xf numFmtId="0" fontId="28" fillId="0" borderId="0" applyNumberFormat="0" applyFill="0" applyBorder="0" applyAlignment="0" applyProtection="0"/>
    <xf numFmtId="0" fontId="29" fillId="0" borderId="57" applyNumberFormat="0" applyFill="0" applyAlignment="0" applyProtection="0"/>
    <xf numFmtId="0" fontId="30" fillId="0" borderId="58" applyNumberFormat="0" applyFill="0" applyAlignment="0" applyProtection="0"/>
    <xf numFmtId="0" fontId="31" fillId="0" borderId="59" applyNumberFormat="0" applyFill="0" applyAlignment="0" applyProtection="0"/>
    <xf numFmtId="0" fontId="31" fillId="0" borderId="0" applyNumberFormat="0" applyFill="0" applyBorder="0" applyAlignment="0" applyProtection="0"/>
    <xf numFmtId="0" fontId="32"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5" fillId="11" borderId="60" applyNumberFormat="0" applyAlignment="0" applyProtection="0"/>
    <xf numFmtId="0" fontId="36" fillId="12" borderId="61" applyNumberFormat="0" applyAlignment="0" applyProtection="0"/>
    <xf numFmtId="0" fontId="37" fillId="12" borderId="60" applyNumberFormat="0" applyAlignment="0" applyProtection="0"/>
    <xf numFmtId="0" fontId="38" fillId="0" borderId="62" applyNumberFormat="0" applyFill="0" applyAlignment="0" applyProtection="0"/>
    <xf numFmtId="0" fontId="27" fillId="13" borderId="63" applyNumberFormat="0" applyAlignment="0" applyProtection="0"/>
    <xf numFmtId="0" fontId="39" fillId="0" borderId="0" applyNumberFormat="0" applyFill="0" applyBorder="0" applyAlignment="0" applyProtection="0"/>
    <xf numFmtId="0" fontId="1" fillId="14" borderId="64" applyNumberFormat="0" applyFont="0" applyAlignment="0" applyProtection="0"/>
    <xf numFmtId="0" fontId="40" fillId="0" borderId="0" applyNumberFormat="0" applyFill="0" applyBorder="0" applyAlignment="0" applyProtection="0"/>
    <xf numFmtId="0" fontId="2" fillId="0" borderId="65" applyNumberFormat="0" applyFill="0" applyAlignment="0" applyProtection="0"/>
    <xf numFmtId="0" fontId="4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1" fillId="30" borderId="0" applyNumberFormat="0" applyBorder="0" applyAlignment="0" applyProtection="0"/>
    <xf numFmtId="0" fontId="4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1" fillId="34" borderId="0" applyNumberFormat="0" applyBorder="0" applyAlignment="0" applyProtection="0"/>
    <xf numFmtId="0" fontId="4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1" fillId="38" borderId="0" applyNumberFormat="0" applyBorder="0" applyAlignment="0" applyProtection="0"/>
    <xf numFmtId="167" fontId="47" fillId="0" borderId="0" applyNumberFormat="0" applyFill="0" applyBorder="0" applyProtection="0">
      <alignment vertical="top" wrapText="1"/>
    </xf>
    <xf numFmtId="0" fontId="8" fillId="0" borderId="0"/>
    <xf numFmtId="0" fontId="7" fillId="0" borderId="0"/>
    <xf numFmtId="0" fontId="62" fillId="0" borderId="0"/>
    <xf numFmtId="0" fontId="8" fillId="0" borderId="0"/>
    <xf numFmtId="0" fontId="8" fillId="0" borderId="0"/>
    <xf numFmtId="0" fontId="1" fillId="0" borderId="0"/>
    <xf numFmtId="0" fontId="8" fillId="0" borderId="0"/>
    <xf numFmtId="0" fontId="7" fillId="0" borderId="0"/>
    <xf numFmtId="0" fontId="8" fillId="0" borderId="0"/>
    <xf numFmtId="0" fontId="7" fillId="0" borderId="0"/>
    <xf numFmtId="0" fontId="8"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7" fillId="0" borderId="0"/>
    <xf numFmtId="167" fontId="8" fillId="0" borderId="0"/>
    <xf numFmtId="167" fontId="8" fillId="0" borderId="0"/>
    <xf numFmtId="167" fontId="8" fillId="0" borderId="0"/>
    <xf numFmtId="167" fontId="7" fillId="0" borderId="0"/>
    <xf numFmtId="167" fontId="7" fillId="0" borderId="0"/>
    <xf numFmtId="0" fontId="7" fillId="0" borderId="0"/>
    <xf numFmtId="167" fontId="7"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9" fillId="0" borderId="0">
      <alignment vertical="top"/>
    </xf>
    <xf numFmtId="0" fontId="9" fillId="0" borderId="0">
      <alignment vertical="top"/>
    </xf>
    <xf numFmtId="167" fontId="1" fillId="0" borderId="0"/>
    <xf numFmtId="167" fontId="8" fillId="0" borderId="0"/>
    <xf numFmtId="167" fontId="8" fillId="0" borderId="0"/>
    <xf numFmtId="167" fontId="8" fillId="0" borderId="0"/>
    <xf numFmtId="0" fontId="8" fillId="0" borderId="0"/>
    <xf numFmtId="167" fontId="8"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0" fillId="0" borderId="0"/>
    <xf numFmtId="0" fontId="10" fillId="0" borderId="0"/>
    <xf numFmtId="167" fontId="8" fillId="0" borderId="0"/>
    <xf numFmtId="0" fontId="8" fillId="0" borderId="0"/>
    <xf numFmtId="167" fontId="8" fillId="0" borderId="0"/>
    <xf numFmtId="0" fontId="8" fillId="0" borderId="0"/>
    <xf numFmtId="167" fontId="1" fillId="0" borderId="0"/>
    <xf numFmtId="167" fontId="8" fillId="0" borderId="0"/>
    <xf numFmtId="167" fontId="1" fillId="0" borderId="0"/>
    <xf numFmtId="0"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86" fillId="0" borderId="0"/>
    <xf numFmtId="0" fontId="86" fillId="0" borderId="0"/>
    <xf numFmtId="0" fontId="7" fillId="0" borderId="0"/>
    <xf numFmtId="0" fontId="8" fillId="0" borderId="0"/>
    <xf numFmtId="0" fontId="120" fillId="0" borderId="0"/>
    <xf numFmtId="0" fontId="8" fillId="0" borderId="0"/>
    <xf numFmtId="0" fontId="7" fillId="0" borderId="0"/>
  </cellStyleXfs>
  <cellXfs count="2768">
    <xf numFmtId="0" fontId="0" fillId="0" borderId="0" xfId="0"/>
    <xf numFmtId="0" fontId="3" fillId="0" borderId="0" xfId="0" applyFont="1" applyAlignment="1">
      <alignment vertical="top" wrapText="1"/>
    </xf>
    <xf numFmtId="0" fontId="3" fillId="0" borderId="0" xfId="0" applyFont="1" applyAlignment="1">
      <alignment wrapText="1"/>
    </xf>
    <xf numFmtId="0" fontId="0" fillId="0" borderId="9" xfId="0" applyFont="1" applyBorder="1" applyAlignment="1">
      <alignment horizontal="center"/>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2" fillId="0" borderId="0" xfId="0" applyFont="1" applyAlignment="1">
      <alignment horizontal="left" vertical="top" wrapText="1"/>
    </xf>
    <xf numFmtId="0" fontId="0" fillId="0" borderId="28" xfId="0" applyFont="1" applyBorder="1" applyAlignment="1">
      <alignment horizontal="center"/>
    </xf>
    <xf numFmtId="166" fontId="0" fillId="0" borderId="0" xfId="0" applyNumberFormat="1" applyFill="1" applyBorder="1" applyAlignment="1">
      <alignment horizontal="right"/>
    </xf>
    <xf numFmtId="3" fontId="0" fillId="0" borderId="0" xfId="0" applyNumberFormat="1" applyFill="1" applyBorder="1" applyAlignment="1">
      <alignment horizontal="right"/>
    </xf>
    <xf numFmtId="165" fontId="5" fillId="0" borderId="0" xfId="0" applyNumberFormat="1" applyFont="1" applyFill="1" applyBorder="1" applyAlignment="1">
      <alignment horizontal="center" vertical="top" wrapText="1"/>
    </xf>
    <xf numFmtId="0" fontId="0" fillId="0" borderId="0" xfId="0" applyFont="1" applyFill="1" applyBorder="1" applyAlignment="1">
      <alignment horizontal="center"/>
    </xf>
    <xf numFmtId="0" fontId="0" fillId="0" borderId="8" xfId="0" applyFont="1" applyBorder="1" applyAlignment="1">
      <alignment horizontal="center"/>
    </xf>
    <xf numFmtId="0" fontId="0" fillId="0" borderId="0" xfId="0" applyFill="1" applyBorder="1"/>
    <xf numFmtId="0" fontId="0" fillId="0" borderId="0" xfId="0" applyFont="1" applyAlignment="1">
      <alignment horizontal="center" vertical="center" wrapText="1"/>
    </xf>
    <xf numFmtId="0" fontId="3" fillId="0" borderId="0" xfId="0" applyFont="1"/>
    <xf numFmtId="3" fontId="0" fillId="0" borderId="0" xfId="0" applyNumberFormat="1" applyFont="1" applyFill="1" applyBorder="1" applyAlignment="1">
      <alignment horizontal="center" vertical="center" wrapText="1"/>
    </xf>
    <xf numFmtId="0" fontId="14" fillId="0" borderId="0" xfId="0" applyFont="1"/>
    <xf numFmtId="0" fontId="16" fillId="0" borderId="0" xfId="0" applyFont="1" applyAlignment="1"/>
    <xf numFmtId="0" fontId="17" fillId="0" borderId="0" xfId="0" applyFont="1"/>
    <xf numFmtId="0" fontId="2" fillId="0" borderId="0" xfId="0" applyFont="1" applyAlignment="1">
      <alignment horizontal="right" wrapText="1"/>
    </xf>
    <xf numFmtId="0" fontId="0" fillId="0" borderId="0" xfId="0" applyAlignment="1">
      <alignment wrapText="1"/>
    </xf>
    <xf numFmtId="0" fontId="1" fillId="0" borderId="0" xfId="11"/>
    <xf numFmtId="0" fontId="1" fillId="0" borderId="0" xfId="11" applyAlignment="1">
      <alignment wrapText="1"/>
    </xf>
    <xf numFmtId="0" fontId="2" fillId="0" borderId="0" xfId="11" applyFont="1"/>
    <xf numFmtId="0" fontId="0" fillId="0" borderId="0" xfId="0" applyFont="1" applyBorder="1" applyAlignment="1">
      <alignment wrapText="1"/>
    </xf>
    <xf numFmtId="0" fontId="1" fillId="0" borderId="0" xfId="11" applyFont="1"/>
    <xf numFmtId="0" fontId="1" fillId="0" borderId="0" xfId="11" applyFont="1" applyAlignment="1">
      <alignment vertical="center"/>
    </xf>
    <xf numFmtId="0" fontId="0" fillId="0" borderId="0" xfId="0"/>
    <xf numFmtId="0" fontId="24" fillId="0" borderId="0" xfId="0" applyFont="1"/>
    <xf numFmtId="0" fontId="43" fillId="0" borderId="0" xfId="0" applyFont="1"/>
    <xf numFmtId="0" fontId="45" fillId="0" borderId="0" xfId="0" applyFont="1"/>
    <xf numFmtId="0" fontId="0" fillId="0" borderId="0" xfId="0"/>
    <xf numFmtId="0" fontId="0" fillId="0" borderId="8" xfId="0" applyBorder="1" applyAlignment="1"/>
    <xf numFmtId="0" fontId="0" fillId="0" borderId="8" xfId="0" applyBorder="1" applyAlignment="1">
      <alignment horizontal="center" vertical="center" wrapText="1"/>
    </xf>
    <xf numFmtId="0" fontId="43" fillId="0" borderId="0" xfId="0" applyFont="1" applyAlignment="1">
      <alignment vertical="top"/>
    </xf>
    <xf numFmtId="0" fontId="0" fillId="0" borderId="0" xfId="0"/>
    <xf numFmtId="0" fontId="0" fillId="0" borderId="0" xfId="0" applyBorder="1"/>
    <xf numFmtId="0" fontId="45" fillId="0" borderId="0" xfId="0" applyFont="1" applyFill="1" applyAlignment="1">
      <alignment vertical="top" wrapText="1"/>
    </xf>
    <xf numFmtId="0" fontId="45" fillId="0" borderId="0" xfId="0" applyFont="1" applyFill="1" applyBorder="1" applyAlignment="1">
      <alignment vertical="top" wrapText="1"/>
    </xf>
    <xf numFmtId="0" fontId="24" fillId="0" borderId="0" xfId="11" applyFont="1"/>
    <xf numFmtId="0" fontId="1" fillId="0" borderId="0" xfId="11"/>
    <xf numFmtId="0" fontId="1" fillId="0" borderId="0" xfId="11" applyAlignment="1">
      <alignment wrapText="1"/>
    </xf>
    <xf numFmtId="0" fontId="0" fillId="0" borderId="0" xfId="11" applyFont="1"/>
    <xf numFmtId="3" fontId="1" fillId="0" borderId="0" xfId="11" applyNumberFormat="1"/>
    <xf numFmtId="3" fontId="0" fillId="0" borderId="0" xfId="0" applyNumberFormat="1"/>
    <xf numFmtId="0" fontId="0" fillId="4" borderId="0" xfId="0" applyFill="1"/>
    <xf numFmtId="0" fontId="50" fillId="4" borderId="56" xfId="0" applyFont="1" applyFill="1" applyBorder="1" applyAlignment="1">
      <alignment horizontal="center" vertical="center"/>
    </xf>
    <xf numFmtId="3" fontId="50" fillId="7" borderId="5" xfId="0" applyNumberFormat="1" applyFont="1" applyFill="1" applyBorder="1" applyAlignment="1">
      <alignment horizontal="center" vertical="center"/>
    </xf>
    <xf numFmtId="3" fontId="50" fillId="7" borderId="4" xfId="0" applyNumberFormat="1" applyFont="1" applyFill="1" applyBorder="1" applyAlignment="1">
      <alignment horizontal="center" vertical="center"/>
    </xf>
    <xf numFmtId="3" fontId="50" fillId="4" borderId="56" xfId="0" applyNumberFormat="1" applyFont="1" applyFill="1" applyBorder="1" applyAlignment="1">
      <alignment horizontal="center" vertical="center"/>
    </xf>
    <xf numFmtId="165" fontId="52" fillId="2" borderId="11" xfId="0" applyNumberFormat="1" applyFont="1" applyFill="1" applyBorder="1" applyAlignment="1">
      <alignment horizontal="center" vertical="top"/>
    </xf>
    <xf numFmtId="3" fontId="3" fillId="0" borderId="11" xfId="0" applyNumberFormat="1" applyFont="1" applyFill="1" applyBorder="1" applyAlignment="1">
      <alignment horizontal="right"/>
    </xf>
    <xf numFmtId="166" fontId="3" fillId="0" borderId="11" xfId="2" applyNumberFormat="1" applyFont="1" applyFill="1" applyBorder="1" applyAlignment="1">
      <alignment horizontal="right"/>
    </xf>
    <xf numFmtId="0" fontId="3" fillId="0" borderId="11" xfId="0" applyFont="1" applyFill="1" applyBorder="1" applyAlignment="1">
      <alignment horizontal="center"/>
    </xf>
    <xf numFmtId="0" fontId="3" fillId="0" borderId="11" xfId="0" applyFont="1" applyFill="1" applyBorder="1" applyAlignment="1"/>
    <xf numFmtId="166" fontId="3" fillId="0" borderId="10" xfId="2" applyNumberFormat="1" applyFont="1" applyFill="1" applyBorder="1" applyAlignment="1"/>
    <xf numFmtId="166" fontId="3" fillId="4" borderId="56" xfId="2" applyNumberFormat="1" applyFont="1" applyFill="1" applyBorder="1" applyAlignment="1"/>
    <xf numFmtId="165" fontId="52" fillId="2" borderId="29" xfId="0" applyNumberFormat="1" applyFont="1" applyFill="1" applyBorder="1" applyAlignment="1">
      <alignment horizontal="center" vertical="top"/>
    </xf>
    <xf numFmtId="3" fontId="3" fillId="0" borderId="29" xfId="0" applyNumberFormat="1" applyFont="1" applyFill="1" applyBorder="1" applyAlignment="1">
      <alignment horizontal="right"/>
    </xf>
    <xf numFmtId="166" fontId="3" fillId="0" borderId="29" xfId="2" applyNumberFormat="1" applyFont="1" applyFill="1" applyBorder="1" applyAlignment="1">
      <alignment horizontal="right"/>
    </xf>
    <xf numFmtId="0" fontId="3" fillId="0" borderId="29" xfId="0" applyFont="1" applyFill="1" applyBorder="1" applyAlignment="1">
      <alignment horizontal="center"/>
    </xf>
    <xf numFmtId="0" fontId="3" fillId="0" borderId="29" xfId="0" applyFont="1" applyFill="1" applyBorder="1" applyAlignment="1"/>
    <xf numFmtId="166" fontId="3" fillId="0" borderId="32" xfId="2" applyNumberFormat="1" applyFont="1" applyFill="1" applyBorder="1" applyAlignment="1"/>
    <xf numFmtId="165" fontId="52" fillId="2" borderId="8" xfId="0" applyNumberFormat="1" applyFont="1" applyFill="1" applyBorder="1" applyAlignment="1">
      <alignment horizontal="center" vertical="top"/>
    </xf>
    <xf numFmtId="3" fontId="3" fillId="0" borderId="8" xfId="0" applyNumberFormat="1" applyFont="1" applyFill="1" applyBorder="1" applyAlignment="1">
      <alignment horizontal="right"/>
    </xf>
    <xf numFmtId="166" fontId="3" fillId="0" borderId="8" xfId="2" applyNumberFormat="1" applyFont="1" applyFill="1" applyBorder="1" applyAlignment="1">
      <alignment horizontal="right"/>
    </xf>
    <xf numFmtId="0" fontId="3" fillId="0" borderId="8" xfId="0" applyFont="1" applyFill="1" applyBorder="1" applyAlignment="1">
      <alignment horizontal="center"/>
    </xf>
    <xf numFmtId="0" fontId="3" fillId="0" borderId="8" xfId="0" applyFont="1" applyFill="1" applyBorder="1" applyAlignment="1"/>
    <xf numFmtId="166" fontId="3" fillId="0" borderId="7" xfId="2" applyNumberFormat="1" applyFont="1" applyFill="1" applyBorder="1" applyAlignment="1"/>
    <xf numFmtId="0" fontId="52" fillId="2" borderId="5" xfId="0" applyFont="1" applyFill="1" applyBorder="1" applyAlignment="1">
      <alignment horizontal="center" vertical="top"/>
    </xf>
    <xf numFmtId="3" fontId="3" fillId="0" borderId="5" xfId="0" applyNumberFormat="1" applyFont="1" applyFill="1" applyBorder="1" applyAlignment="1">
      <alignment horizontal="right"/>
    </xf>
    <xf numFmtId="166" fontId="3" fillId="0" borderId="5" xfId="2" applyNumberFormat="1" applyFont="1" applyFill="1" applyBorder="1" applyAlignment="1">
      <alignment horizontal="right"/>
    </xf>
    <xf numFmtId="0" fontId="3" fillId="0" borderId="5" xfId="0" applyFont="1" applyFill="1" applyBorder="1" applyAlignment="1">
      <alignment horizontal="center"/>
    </xf>
    <xf numFmtId="0" fontId="3" fillId="0" borderId="5" xfId="0" applyFont="1" applyFill="1" applyBorder="1" applyAlignment="1"/>
    <xf numFmtId="166" fontId="3" fillId="0" borderId="4" xfId="2" applyNumberFormat="1" applyFont="1" applyFill="1" applyBorder="1" applyAlignment="1"/>
    <xf numFmtId="0" fontId="52" fillId="2" borderId="11" xfId="0" applyFont="1" applyFill="1" applyBorder="1" applyAlignment="1">
      <alignment horizontal="center" vertical="top"/>
    </xf>
    <xf numFmtId="165" fontId="52" fillId="2" borderId="5" xfId="0" applyNumberFormat="1" applyFont="1" applyFill="1" applyBorder="1" applyAlignment="1">
      <alignment horizontal="center" vertical="center"/>
    </xf>
    <xf numFmtId="165" fontId="52" fillId="0" borderId="29" xfId="0" applyNumberFormat="1" applyFont="1" applyFill="1" applyBorder="1" applyAlignment="1">
      <alignment horizontal="center" vertical="top"/>
    </xf>
    <xf numFmtId="165" fontId="52" fillId="0" borderId="8" xfId="0" applyNumberFormat="1" applyFont="1" applyFill="1" applyBorder="1" applyAlignment="1">
      <alignment horizontal="center" vertical="top"/>
    </xf>
    <xf numFmtId="165" fontId="52" fillId="2" borderId="5" xfId="0" applyNumberFormat="1" applyFont="1" applyFill="1" applyBorder="1" applyAlignment="1">
      <alignment horizontal="center" vertical="top"/>
    </xf>
    <xf numFmtId="165" fontId="52" fillId="0" borderId="26" xfId="0" applyNumberFormat="1" applyFont="1" applyFill="1" applyBorder="1" applyAlignment="1">
      <alignment horizontal="center" vertical="top"/>
    </xf>
    <xf numFmtId="3" fontId="3" fillId="0" borderId="26" xfId="0" applyNumberFormat="1" applyFont="1" applyFill="1" applyBorder="1" applyAlignment="1">
      <alignment horizontal="right"/>
    </xf>
    <xf numFmtId="166" fontId="3" fillId="0" borderId="26" xfId="2" applyNumberFormat="1" applyFont="1" applyFill="1" applyBorder="1" applyAlignment="1">
      <alignment horizontal="right"/>
    </xf>
    <xf numFmtId="0" fontId="3" fillId="0" borderId="26" xfId="0" applyFont="1" applyFill="1" applyBorder="1" applyAlignment="1">
      <alignment horizontal="center"/>
    </xf>
    <xf numFmtId="0" fontId="3" fillId="0" borderId="26" xfId="0" applyFont="1" applyFill="1" applyBorder="1" applyAlignment="1"/>
    <xf numFmtId="166" fontId="3" fillId="0" borderId="25" xfId="2" applyNumberFormat="1" applyFont="1" applyFill="1" applyBorder="1" applyAlignment="1"/>
    <xf numFmtId="165" fontId="52" fillId="0" borderId="11" xfId="0" applyNumberFormat="1" applyFont="1" applyFill="1" applyBorder="1" applyAlignment="1">
      <alignment horizontal="center" vertical="top"/>
    </xf>
    <xf numFmtId="0" fontId="52" fillId="2" borderId="8" xfId="0" applyFont="1" applyFill="1" applyBorder="1" applyAlignment="1">
      <alignment horizontal="center" vertical="top"/>
    </xf>
    <xf numFmtId="0" fontId="52" fillId="0" borderId="8" xfId="0" applyFont="1" applyFill="1" applyBorder="1" applyAlignment="1">
      <alignment horizontal="center" vertical="top"/>
    </xf>
    <xf numFmtId="165" fontId="52" fillId="0" borderId="5" xfId="0" applyNumberFormat="1" applyFont="1" applyFill="1" applyBorder="1" applyAlignment="1">
      <alignment horizontal="center" vertical="top"/>
    </xf>
    <xf numFmtId="165" fontId="52" fillId="2" borderId="26" xfId="0" applyNumberFormat="1" applyFont="1" applyFill="1" applyBorder="1" applyAlignment="1">
      <alignment horizontal="center" vertical="top"/>
    </xf>
    <xf numFmtId="0" fontId="3" fillId="0" borderId="73" xfId="0" applyFont="1" applyBorder="1" applyAlignment="1">
      <alignment horizontal="center"/>
    </xf>
    <xf numFmtId="165" fontId="52" fillId="0" borderId="68" xfId="0" applyNumberFormat="1" applyFont="1" applyFill="1" applyBorder="1" applyAlignment="1">
      <alignment horizontal="center" vertical="top"/>
    </xf>
    <xf numFmtId="3" fontId="3" fillId="0" borderId="68" xfId="0" applyNumberFormat="1" applyFont="1" applyFill="1" applyBorder="1" applyAlignment="1">
      <alignment horizontal="right"/>
    </xf>
    <xf numFmtId="166" fontId="3" fillId="0" borderId="68" xfId="2" applyNumberFormat="1" applyFont="1" applyFill="1" applyBorder="1" applyAlignment="1">
      <alignment horizontal="right"/>
    </xf>
    <xf numFmtId="0" fontId="3" fillId="0" borderId="68" xfId="0" applyFont="1" applyFill="1" applyBorder="1" applyAlignment="1">
      <alignment horizontal="center"/>
    </xf>
    <xf numFmtId="0" fontId="3" fillId="0" borderId="68" xfId="0" applyFont="1" applyFill="1" applyBorder="1" applyAlignment="1"/>
    <xf numFmtId="166" fontId="3" fillId="0" borderId="67" xfId="2" applyNumberFormat="1" applyFont="1" applyFill="1" applyBorder="1" applyAlignment="1"/>
    <xf numFmtId="0" fontId="3" fillId="0" borderId="23" xfId="0" applyFont="1" applyBorder="1" applyAlignment="1">
      <alignment horizontal="center"/>
    </xf>
    <xf numFmtId="165" fontId="52" fillId="2" borderId="21" xfId="0" applyNumberFormat="1" applyFont="1" applyFill="1" applyBorder="1" applyAlignment="1">
      <alignment horizontal="center" vertical="top"/>
    </xf>
    <xf numFmtId="3" fontId="3" fillId="0" borderId="21" xfId="0" applyNumberFormat="1" applyFont="1" applyFill="1" applyBorder="1" applyAlignment="1">
      <alignment horizontal="right"/>
    </xf>
    <xf numFmtId="166" fontId="3" fillId="0" borderId="21" xfId="2" applyNumberFormat="1" applyFont="1" applyFill="1" applyBorder="1" applyAlignment="1">
      <alignment horizontal="right"/>
    </xf>
    <xf numFmtId="0" fontId="3" fillId="0" borderId="21" xfId="0" applyFont="1" applyFill="1" applyBorder="1" applyAlignment="1">
      <alignment horizontal="center"/>
    </xf>
    <xf numFmtId="0" fontId="3" fillId="0" borderId="21" xfId="0" applyFont="1" applyFill="1" applyBorder="1" applyAlignment="1"/>
    <xf numFmtId="166" fontId="3" fillId="0" borderId="20" xfId="2" applyNumberFormat="1" applyFont="1" applyFill="1" applyBorder="1" applyAlignment="1"/>
    <xf numFmtId="0" fontId="50" fillId="7" borderId="71" xfId="0" applyFont="1" applyFill="1" applyBorder="1" applyAlignment="1">
      <alignment horizontal="center" vertical="center"/>
    </xf>
    <xf numFmtId="9" fontId="50" fillId="7" borderId="71" xfId="2" applyFont="1" applyFill="1" applyBorder="1" applyAlignment="1">
      <alignment horizontal="center" vertical="center"/>
    </xf>
    <xf numFmtId="0" fontId="50" fillId="7" borderId="72" xfId="0" applyFont="1" applyFill="1" applyBorder="1" applyAlignment="1">
      <alignment horizontal="center" vertical="center"/>
    </xf>
    <xf numFmtId="0" fontId="0" fillId="0" borderId="0" xfId="0"/>
    <xf numFmtId="0" fontId="26" fillId="0" borderId="0" xfId="0" applyFont="1" applyBorder="1" applyAlignment="1">
      <alignment horizontal="center" wrapText="1"/>
    </xf>
    <xf numFmtId="0" fontId="0" fillId="0" borderId="0" xfId="0"/>
    <xf numFmtId="0" fontId="0" fillId="0" borderId="8" xfId="0" applyBorder="1" applyAlignment="1"/>
    <xf numFmtId="0" fontId="0" fillId="0" borderId="8" xfId="0" applyBorder="1" applyAlignment="1">
      <alignment horizontal="center" vertical="center" wrapText="1"/>
    </xf>
    <xf numFmtId="0" fontId="1" fillId="0" borderId="0" xfId="11"/>
    <xf numFmtId="0" fontId="0" fillId="0" borderId="0" xfId="0"/>
    <xf numFmtId="164" fontId="56" fillId="0" borderId="0" xfId="1" applyNumberFormat="1" applyFont="1" applyAlignment="1">
      <alignment vertical="center" wrapText="1"/>
    </xf>
    <xf numFmtId="10" fontId="57" fillId="0" borderId="0" xfId="2" applyNumberFormat="1" applyFont="1" applyAlignment="1">
      <alignment vertical="center" wrapText="1"/>
    </xf>
    <xf numFmtId="164" fontId="51" fillId="0" borderId="0" xfId="1" applyNumberFormat="1" applyFont="1" applyAlignment="1">
      <alignment vertical="center" wrapText="1"/>
    </xf>
    <xf numFmtId="164" fontId="2" fillId="0" borderId="16" xfId="1" applyNumberFormat="1" applyFont="1" applyBorder="1" applyAlignment="1">
      <alignment vertical="center" wrapText="1"/>
    </xf>
    <xf numFmtId="164" fontId="26" fillId="0" borderId="16" xfId="1" applyNumberFormat="1" applyFont="1" applyBorder="1" applyAlignment="1">
      <alignment vertical="center"/>
    </xf>
    <xf numFmtId="164" fontId="1" fillId="0" borderId="0" xfId="11" applyNumberFormat="1" applyFont="1" applyAlignment="1">
      <alignment vertical="center"/>
    </xf>
    <xf numFmtId="164" fontId="1" fillId="0" borderId="0" xfId="11" applyNumberFormat="1"/>
    <xf numFmtId="0" fontId="3" fillId="0" borderId="0" xfId="11" applyFont="1" applyAlignment="1">
      <alignment vertical="center" wrapText="1"/>
    </xf>
    <xf numFmtId="0" fontId="2" fillId="0" borderId="0" xfId="0" applyFont="1" applyBorder="1" applyAlignment="1">
      <alignment horizontal="center"/>
    </xf>
    <xf numFmtId="0" fontId="0" fillId="0" borderId="0" xfId="0" applyFont="1" applyBorder="1" applyAlignment="1">
      <alignment horizontal="center" vertical="center" wrapText="1"/>
    </xf>
    <xf numFmtId="166" fontId="0" fillId="0" borderId="0" xfId="0" applyNumberFormat="1" applyBorder="1"/>
    <xf numFmtId="0" fontId="0" fillId="0" borderId="0" xfId="0"/>
    <xf numFmtId="0" fontId="0" fillId="0" borderId="0" xfId="0" applyBorder="1"/>
    <xf numFmtId="0" fontId="1" fillId="0" borderId="0" xfId="11"/>
    <xf numFmtId="0" fontId="24" fillId="0" borderId="0" xfId="0" quotePrefix="1" applyFont="1" applyFill="1" applyBorder="1" applyAlignment="1">
      <alignment horizontal="left" vertical="top"/>
    </xf>
    <xf numFmtId="0" fontId="24" fillId="0" borderId="0" xfId="0" applyFont="1" applyFill="1" applyBorder="1" applyAlignment="1">
      <alignment horizontal="left" vertical="top"/>
    </xf>
    <xf numFmtId="0" fontId="0" fillId="0" borderId="0" xfId="0"/>
    <xf numFmtId="0" fontId="0" fillId="0" borderId="0" xfId="0" applyAlignment="1">
      <alignment vertical="center" wrapText="1"/>
    </xf>
    <xf numFmtId="0" fontId="6" fillId="0" borderId="0" xfId="0" applyFont="1" applyBorder="1" applyAlignment="1">
      <alignment horizontal="center" wrapText="1"/>
    </xf>
    <xf numFmtId="0" fontId="0" fillId="0" borderId="0" xfId="0" applyFont="1" applyAlignment="1">
      <alignment wrapText="1"/>
    </xf>
    <xf numFmtId="0" fontId="24" fillId="0" borderId="0" xfId="0" applyFont="1" applyAlignment="1">
      <alignment horizontal="center" wrapText="1"/>
    </xf>
    <xf numFmtId="0" fontId="0" fillId="0" borderId="0" xfId="0"/>
    <xf numFmtId="0" fontId="42" fillId="0" borderId="0" xfId="0" applyFont="1" applyFill="1" applyBorder="1" applyAlignment="1">
      <alignment horizontal="center" wrapText="1"/>
    </xf>
    <xf numFmtId="166" fontId="3" fillId="0" borderId="0" xfId="11" applyNumberFormat="1" applyFont="1" applyFill="1" applyBorder="1" applyAlignment="1">
      <alignment horizontal="center" vertical="center"/>
    </xf>
    <xf numFmtId="166" fontId="3" fillId="0" borderId="0" xfId="2" applyNumberFormat="1" applyFont="1" applyFill="1" applyBorder="1" applyAlignment="1">
      <alignment horizontal="center" vertical="center"/>
    </xf>
    <xf numFmtId="0" fontId="42" fillId="43" borderId="12" xfId="0" applyFont="1" applyFill="1" applyBorder="1" applyAlignment="1">
      <alignment horizontal="center" wrapText="1"/>
    </xf>
    <xf numFmtId="0" fontId="42" fillId="43" borderId="11" xfId="0" applyFont="1" applyFill="1" applyBorder="1" applyAlignment="1">
      <alignment horizontal="center" wrapText="1"/>
    </xf>
    <xf numFmtId="0" fontId="42" fillId="43" borderId="10" xfId="0" applyFont="1" applyFill="1" applyBorder="1" applyAlignment="1">
      <alignment horizontal="center" wrapText="1"/>
    </xf>
    <xf numFmtId="0" fontId="3" fillId="0" borderId="0" xfId="0" applyFont="1" applyFill="1" applyBorder="1" applyAlignment="1">
      <alignment horizontal="right" wrapText="1"/>
    </xf>
    <xf numFmtId="0" fontId="3" fillId="0" borderId="0" xfId="0" applyFont="1" applyFill="1" applyBorder="1" applyAlignment="1">
      <alignment horizontal="right"/>
    </xf>
    <xf numFmtId="166" fontId="3" fillId="0" borderId="0" xfId="11" applyNumberFormat="1" applyFont="1" applyFill="1" applyBorder="1" applyAlignment="1">
      <alignment vertical="center"/>
    </xf>
    <xf numFmtId="166" fontId="3" fillId="0" borderId="0" xfId="2" applyNumberFormat="1" applyFont="1" applyFill="1" applyBorder="1" applyAlignment="1">
      <alignment vertical="center"/>
    </xf>
    <xf numFmtId="0" fontId="0" fillId="0" borderId="0" xfId="0"/>
    <xf numFmtId="0" fontId="42" fillId="43" borderId="14" xfId="0" applyFont="1" applyFill="1" applyBorder="1" applyAlignment="1">
      <alignment horizontal="center" wrapText="1"/>
    </xf>
    <xf numFmtId="0" fontId="42" fillId="43" borderId="16" xfId="0" applyFont="1" applyFill="1" applyBorder="1" applyAlignment="1">
      <alignment horizontal="center" wrapText="1"/>
    </xf>
    <xf numFmtId="0" fontId="42" fillId="43" borderId="13" xfId="0" applyFont="1" applyFill="1" applyBorder="1" applyAlignment="1">
      <alignment horizontal="center" wrapText="1"/>
    </xf>
    <xf numFmtId="0" fontId="3" fillId="0" borderId="12" xfId="0" applyFont="1" applyBorder="1" applyAlignment="1">
      <alignment horizontal="center" vertical="center"/>
    </xf>
    <xf numFmtId="0" fontId="3" fillId="0" borderId="11" xfId="0" applyFont="1" applyBorder="1" applyAlignment="1">
      <alignment horizontal="center" vertical="center"/>
    </xf>
    <xf numFmtId="164" fontId="3" fillId="0" borderId="11" xfId="1" applyNumberFormat="1" applyFont="1" applyBorder="1" applyAlignment="1">
      <alignment horizontal="center" vertical="center"/>
    </xf>
    <xf numFmtId="164" fontId="3" fillId="0" borderId="10" xfId="1" applyNumberFormat="1" applyFont="1" applyBorder="1" applyAlignment="1">
      <alignment horizontal="center" vertical="center"/>
    </xf>
    <xf numFmtId="0" fontId="3" fillId="0" borderId="0" xfId="0" applyFont="1" applyAlignment="1">
      <alignment horizontal="center" vertical="center"/>
    </xf>
    <xf numFmtId="0" fontId="3" fillId="0" borderId="83" xfId="0" applyFont="1" applyBorder="1" applyAlignment="1">
      <alignment horizontal="center" vertical="center"/>
    </xf>
    <xf numFmtId="0" fontId="3" fillId="0" borderId="81" xfId="0" applyFont="1" applyBorder="1" applyAlignment="1">
      <alignment horizontal="center" vertical="center"/>
    </xf>
    <xf numFmtId="164" fontId="3" fillId="0" borderId="81" xfId="1" applyNumberFormat="1" applyFont="1" applyBorder="1" applyAlignment="1">
      <alignment horizontal="center" vertical="center"/>
    </xf>
    <xf numFmtId="164" fontId="3" fillId="0" borderId="82" xfId="1" applyNumberFormat="1" applyFont="1" applyBorder="1" applyAlignment="1">
      <alignment horizontal="center" vertical="center"/>
    </xf>
    <xf numFmtId="0" fontId="3" fillId="0" borderId="87" xfId="0" applyFont="1" applyBorder="1" applyAlignment="1">
      <alignment horizontal="center" vertical="center"/>
    </xf>
    <xf numFmtId="0" fontId="3" fillId="0" borderId="88" xfId="0" applyFont="1" applyBorder="1" applyAlignment="1">
      <alignment horizontal="center" vertical="center"/>
    </xf>
    <xf numFmtId="164" fontId="3" fillId="0" borderId="88" xfId="1" applyNumberFormat="1" applyFont="1" applyBorder="1" applyAlignment="1">
      <alignment horizontal="center" vertical="center"/>
    </xf>
    <xf numFmtId="164" fontId="3" fillId="0" borderId="89" xfId="1" applyNumberFormat="1" applyFont="1" applyBorder="1" applyAlignment="1">
      <alignment horizontal="center" vertical="center"/>
    </xf>
    <xf numFmtId="164" fontId="46" fillId="44" borderId="81" xfId="1" applyNumberFormat="1" applyFont="1" applyFill="1" applyBorder="1" applyAlignment="1">
      <alignment horizontal="center" vertical="center"/>
    </xf>
    <xf numFmtId="164" fontId="46" fillId="44" borderId="82" xfId="1" applyNumberFormat="1" applyFont="1" applyFill="1" applyBorder="1" applyAlignment="1">
      <alignment horizontal="center" vertical="center"/>
    </xf>
    <xf numFmtId="164" fontId="46" fillId="44" borderId="88" xfId="1" applyNumberFormat="1" applyFont="1" applyFill="1" applyBorder="1" applyAlignment="1">
      <alignment horizontal="center" vertical="center"/>
    </xf>
    <xf numFmtId="164" fontId="46" fillId="44" borderId="89" xfId="1" applyNumberFormat="1" applyFont="1" applyFill="1" applyBorder="1" applyAlignment="1">
      <alignment horizontal="center" vertical="center"/>
    </xf>
    <xf numFmtId="0" fontId="46" fillId="44" borderId="87" xfId="0" applyFont="1" applyFill="1" applyBorder="1" applyAlignment="1">
      <alignment horizontal="center" vertical="center"/>
    </xf>
    <xf numFmtId="0" fontId="46" fillId="44" borderId="88" xfId="0" applyFont="1" applyFill="1" applyBorder="1" applyAlignment="1">
      <alignment horizontal="center"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164" fontId="3" fillId="0" borderId="85" xfId="1" applyNumberFormat="1" applyFont="1" applyBorder="1" applyAlignment="1">
      <alignment horizontal="center" vertical="center"/>
    </xf>
    <xf numFmtId="164" fontId="3" fillId="0" borderId="86" xfId="1" applyNumberFormat="1" applyFont="1" applyBorder="1" applyAlignment="1">
      <alignment horizontal="center" vertical="center"/>
    </xf>
    <xf numFmtId="166" fontId="3" fillId="0" borderId="11" xfId="0" applyNumberFormat="1" applyFont="1" applyBorder="1" applyAlignment="1">
      <alignment horizontal="center" vertical="center"/>
    </xf>
    <xf numFmtId="166" fontId="3" fillId="0" borderId="81" xfId="0" applyNumberFormat="1" applyFont="1" applyBorder="1" applyAlignment="1">
      <alignment horizontal="center" vertical="center"/>
    </xf>
    <xf numFmtId="166" fontId="46" fillId="44" borderId="81" xfId="0" applyNumberFormat="1" applyFont="1" applyFill="1" applyBorder="1" applyAlignment="1">
      <alignment horizontal="center" vertical="center"/>
    </xf>
    <xf numFmtId="166" fontId="3" fillId="0" borderId="85" xfId="0" applyNumberFormat="1" applyFont="1" applyBorder="1" applyAlignment="1">
      <alignment horizontal="center" vertical="center"/>
    </xf>
    <xf numFmtId="166" fontId="3" fillId="0" borderId="88" xfId="0" applyNumberFormat="1" applyFont="1" applyBorder="1" applyAlignment="1">
      <alignment horizontal="center" vertical="center"/>
    </xf>
    <xf numFmtId="166" fontId="46" fillId="44" borderId="88" xfId="0" applyNumberFormat="1" applyFont="1" applyFill="1" applyBorder="1" applyAlignment="1">
      <alignment horizontal="center" vertical="center"/>
    </xf>
    <xf numFmtId="0" fontId="0" fillId="0" borderId="0" xfId="0"/>
    <xf numFmtId="0" fontId="43" fillId="0" borderId="0" xfId="0" applyFont="1" applyAlignment="1">
      <alignment vertical="top" wrapText="1"/>
    </xf>
    <xf numFmtId="0" fontId="43" fillId="0" borderId="0" xfId="0" applyFont="1" applyAlignment="1">
      <alignment wrapText="1"/>
    </xf>
    <xf numFmtId="0" fontId="0" fillId="0" borderId="0" xfId="0"/>
    <xf numFmtId="166" fontId="52" fillId="0" borderId="11" xfId="63" applyNumberFormat="1" applyFont="1" applyFill="1" applyBorder="1" applyAlignment="1">
      <alignment horizontal="center" vertical="center" wrapText="1"/>
    </xf>
    <xf numFmtId="166" fontId="52" fillId="0" borderId="11" xfId="2" applyNumberFormat="1" applyFont="1" applyFill="1" applyBorder="1" applyAlignment="1">
      <alignment horizontal="center" vertical="center" wrapText="1"/>
    </xf>
    <xf numFmtId="10" fontId="52" fillId="0" borderId="11" xfId="63" applyNumberFormat="1" applyFont="1" applyFill="1" applyBorder="1" applyAlignment="1">
      <alignment horizontal="center" vertical="center" wrapText="1"/>
    </xf>
    <xf numFmtId="9" fontId="45" fillId="0" borderId="0" xfId="0" applyNumberFormat="1" applyFont="1"/>
    <xf numFmtId="9" fontId="45" fillId="0" borderId="0" xfId="2" applyFont="1"/>
    <xf numFmtId="164" fontId="45" fillId="0" borderId="0" xfId="0" applyNumberFormat="1" applyFont="1"/>
    <xf numFmtId="0" fontId="45" fillId="0" borderId="0" xfId="0" applyFont="1" applyBorder="1"/>
    <xf numFmtId="166" fontId="45" fillId="0" borderId="0" xfId="0" applyNumberFormat="1" applyFont="1" applyBorder="1" applyAlignment="1">
      <alignment horizontal="center"/>
    </xf>
    <xf numFmtId="164" fontId="45" fillId="0" borderId="0" xfId="0" applyNumberFormat="1" applyFont="1" applyBorder="1"/>
    <xf numFmtId="0" fontId="53" fillId="7" borderId="92" xfId="0" applyFont="1" applyFill="1" applyBorder="1" applyAlignment="1">
      <alignment horizontal="center" vertical="center"/>
    </xf>
    <xf numFmtId="0" fontId="53" fillId="7" borderId="91" xfId="0" applyFont="1" applyFill="1" applyBorder="1" applyAlignment="1">
      <alignment horizontal="center" vertical="center"/>
    </xf>
    <xf numFmtId="0" fontId="53" fillId="7" borderId="95" xfId="0" applyFont="1" applyFill="1" applyBorder="1" applyAlignment="1">
      <alignment horizontal="center" vertical="center"/>
    </xf>
    <xf numFmtId="0" fontId="3" fillId="0" borderId="0" xfId="0" applyFont="1" applyFill="1" applyBorder="1" applyAlignment="1">
      <alignment horizontal="center" vertical="center"/>
    </xf>
    <xf numFmtId="164" fontId="3" fillId="0" borderId="0" xfId="1" applyNumberFormat="1" applyFont="1" applyFill="1" applyBorder="1" applyAlignment="1">
      <alignment horizontal="center" vertical="center"/>
    </xf>
    <xf numFmtId="166" fontId="3" fillId="0" borderId="0" xfId="0" applyNumberFormat="1" applyFont="1" applyFill="1" applyBorder="1" applyAlignment="1">
      <alignment horizontal="center" vertical="center"/>
    </xf>
    <xf numFmtId="0" fontId="3" fillId="0" borderId="0" xfId="0" applyFont="1" applyFill="1" applyAlignment="1">
      <alignment horizontal="center" vertical="center"/>
    </xf>
    <xf numFmtId="0" fontId="46" fillId="0" borderId="0" xfId="0" applyFont="1" applyFill="1" applyBorder="1" applyAlignment="1">
      <alignment horizontal="center" vertical="center" wrapText="1"/>
    </xf>
    <xf numFmtId="164" fontId="46" fillId="0" borderId="0" xfId="1" applyNumberFormat="1" applyFont="1" applyFill="1" applyBorder="1" applyAlignment="1">
      <alignment horizontal="center" vertical="center" wrapText="1"/>
    </xf>
    <xf numFmtId="166" fontId="46" fillId="0" borderId="0" xfId="2" applyNumberFormat="1" applyFont="1" applyFill="1" applyBorder="1" applyAlignment="1">
      <alignment horizontal="center" vertical="center" wrapText="1"/>
    </xf>
    <xf numFmtId="164" fontId="52" fillId="0" borderId="85" xfId="1" applyNumberFormat="1" applyFont="1" applyFill="1" applyBorder="1" applyAlignment="1">
      <alignment horizontal="center" vertical="center" wrapText="1"/>
    </xf>
    <xf numFmtId="0" fontId="53" fillId="7" borderId="84" xfId="0" applyFont="1" applyFill="1" applyBorder="1" applyAlignment="1">
      <alignment horizontal="center" vertical="center"/>
    </xf>
    <xf numFmtId="0" fontId="53" fillId="7" borderId="85" xfId="0" applyFont="1" applyFill="1" applyBorder="1" applyAlignment="1">
      <alignment horizontal="center" vertical="center"/>
    </xf>
    <xf numFmtId="0" fontId="53" fillId="7" borderId="86" xfId="0" applyFont="1" applyFill="1" applyBorder="1" applyAlignment="1">
      <alignment horizontal="center" vertical="center"/>
    </xf>
    <xf numFmtId="164" fontId="52" fillId="0" borderId="84" xfId="1" applyNumberFormat="1" applyFont="1" applyFill="1" applyBorder="1" applyAlignment="1">
      <alignment horizontal="center" vertical="center" wrapText="1"/>
    </xf>
    <xf numFmtId="164" fontId="52" fillId="0" borderId="86" xfId="1" applyNumberFormat="1" applyFont="1" applyFill="1" applyBorder="1" applyAlignment="1">
      <alignment horizontal="center" vertical="center" wrapText="1"/>
    </xf>
    <xf numFmtId="0" fontId="25" fillId="0" borderId="45" xfId="63" applyFont="1" applyFill="1" applyBorder="1" applyAlignment="1">
      <alignment horizontal="left" vertical="center" wrapText="1"/>
    </xf>
    <xf numFmtId="0" fontId="25" fillId="0" borderId="97" xfId="63" applyFont="1" applyFill="1" applyBorder="1" applyAlignment="1">
      <alignment horizontal="left" vertical="center" wrapText="1"/>
    </xf>
    <xf numFmtId="0" fontId="45" fillId="0" borderId="0" xfId="0" applyFont="1" applyBorder="1" applyAlignment="1">
      <alignment horizontal="right"/>
    </xf>
    <xf numFmtId="166" fontId="45" fillId="0" borderId="0" xfId="2" applyNumberFormat="1" applyFont="1" applyBorder="1" applyAlignment="1">
      <alignment horizontal="right" vertical="center"/>
    </xf>
    <xf numFmtId="164" fontId="46" fillId="0" borderId="48" xfId="1" applyNumberFormat="1" applyFont="1" applyBorder="1" applyAlignment="1">
      <alignment horizontal="center" vertical="center"/>
    </xf>
    <xf numFmtId="0" fontId="0" fillId="0" borderId="0" xfId="0"/>
    <xf numFmtId="0" fontId="11" fillId="0" borderId="0" xfId="0" applyFont="1" applyFill="1"/>
    <xf numFmtId="165" fontId="44" fillId="2" borderId="48" xfId="0" applyNumberFormat="1" applyFont="1" applyFill="1" applyBorder="1" applyAlignment="1">
      <alignment horizontal="center" vertical="center"/>
    </xf>
    <xf numFmtId="166" fontId="52" fillId="0" borderId="12" xfId="2" applyNumberFormat="1" applyFont="1" applyFill="1" applyBorder="1" applyAlignment="1">
      <alignment horizontal="center" vertical="center" wrapText="1"/>
    </xf>
    <xf numFmtId="166" fontId="52" fillId="0" borderId="10" xfId="63" applyNumberFormat="1" applyFont="1" applyFill="1" applyBorder="1" applyAlignment="1">
      <alignment horizontal="center" vertical="center" wrapText="1"/>
    </xf>
    <xf numFmtId="166" fontId="46" fillId="0" borderId="49" xfId="2" applyNumberFormat="1" applyFont="1" applyBorder="1" applyAlignment="1">
      <alignment horizontal="center" vertical="center"/>
    </xf>
    <xf numFmtId="10" fontId="52" fillId="0" borderId="10" xfId="63" applyNumberFormat="1" applyFont="1" applyFill="1" applyBorder="1" applyAlignment="1">
      <alignment horizontal="center" vertical="center" wrapText="1"/>
    </xf>
    <xf numFmtId="0" fontId="24" fillId="0" borderId="0" xfId="0" applyFont="1" applyAlignment="1">
      <alignment vertical="top" wrapText="1"/>
    </xf>
    <xf numFmtId="0" fontId="24" fillId="0" borderId="0" xfId="0" applyFont="1" applyBorder="1" applyAlignment="1">
      <alignment horizontal="center" vertical="center"/>
    </xf>
    <xf numFmtId="165" fontId="25" fillId="2" borderId="0" xfId="0" applyNumberFormat="1" applyFont="1" applyFill="1" applyBorder="1" applyAlignment="1">
      <alignment horizontal="center" vertical="center"/>
    </xf>
    <xf numFmtId="0" fontId="12" fillId="0" borderId="0" xfId="0" applyFont="1" applyFill="1" applyAlignment="1">
      <alignment wrapText="1"/>
    </xf>
    <xf numFmtId="0" fontId="48" fillId="4" borderId="56" xfId="0" applyFont="1" applyFill="1" applyBorder="1" applyAlignment="1">
      <alignment horizontal="center" vertical="center"/>
    </xf>
    <xf numFmtId="3" fontId="48" fillId="7" borderId="6" xfId="0" applyNumberFormat="1" applyFont="1" applyFill="1" applyBorder="1" applyAlignment="1">
      <alignment horizontal="center" vertical="center"/>
    </xf>
    <xf numFmtId="3" fontId="48" fillId="7" borderId="4" xfId="0" applyNumberFormat="1" applyFont="1" applyFill="1" applyBorder="1" applyAlignment="1">
      <alignment horizontal="center" vertical="center"/>
    </xf>
    <xf numFmtId="3" fontId="48" fillId="7" borderId="37" xfId="0" applyNumberFormat="1" applyFont="1" applyFill="1" applyBorder="1" applyAlignment="1">
      <alignment horizontal="center" vertical="center"/>
    </xf>
    <xf numFmtId="3" fontId="48" fillId="7" borderId="34" xfId="0" applyNumberFormat="1" applyFont="1" applyFill="1" applyBorder="1" applyAlignment="1">
      <alignment horizontal="center" vertical="center"/>
    </xf>
    <xf numFmtId="3" fontId="48" fillId="4" borderId="56" xfId="0" applyNumberFormat="1" applyFont="1" applyFill="1" applyBorder="1" applyAlignment="1">
      <alignment horizontal="center" vertical="center"/>
    </xf>
    <xf numFmtId="0" fontId="24" fillId="0" borderId="0" xfId="0" quotePrefix="1" applyFont="1" applyFill="1" applyBorder="1" applyAlignment="1">
      <alignment horizontal="left" vertical="top"/>
    </xf>
    <xf numFmtId="0" fontId="24" fillId="0" borderId="0" xfId="0" applyFont="1" applyFill="1" applyBorder="1" applyAlignment="1">
      <alignment horizontal="left" vertical="top"/>
    </xf>
    <xf numFmtId="0" fontId="0" fillId="0" borderId="0" xfId="0" applyAlignment="1">
      <alignment horizontal="center" wrapText="1"/>
    </xf>
    <xf numFmtId="0" fontId="0" fillId="0" borderId="0" xfId="0" applyFont="1" applyAlignment="1">
      <alignment horizontal="center" wrapText="1"/>
    </xf>
    <xf numFmtId="0" fontId="0" fillId="0" borderId="0" xfId="0" applyBorder="1"/>
    <xf numFmtId="0" fontId="1" fillId="0" borderId="0" xfId="11"/>
    <xf numFmtId="0" fontId="1" fillId="0" borderId="0" xfId="11" applyAlignment="1">
      <alignment wrapText="1"/>
    </xf>
    <xf numFmtId="0" fontId="6" fillId="0" borderId="0" xfId="0" applyFont="1" applyAlignment="1">
      <alignment vertical="top" wrapText="1"/>
    </xf>
    <xf numFmtId="0" fontId="0" fillId="0" borderId="0" xfId="0"/>
    <xf numFmtId="0" fontId="1" fillId="0" borderId="52" xfId="11" applyFont="1" applyBorder="1" applyAlignment="1">
      <alignment horizontal="left" vertical="center" wrapText="1"/>
    </xf>
    <xf numFmtId="164" fontId="5" fillId="0" borderId="91" xfId="1" applyNumberFormat="1" applyFont="1" applyFill="1" applyBorder="1" applyAlignment="1">
      <alignment horizontal="center" vertical="center" wrapText="1"/>
    </xf>
    <xf numFmtId="164" fontId="5" fillId="0" borderId="92" xfId="1" applyNumberFormat="1" applyFont="1" applyFill="1" applyBorder="1" applyAlignment="1">
      <alignment horizontal="center" vertical="center" wrapText="1"/>
    </xf>
    <xf numFmtId="0" fontId="5" fillId="0" borderId="94" xfId="63" applyFont="1" applyFill="1" applyBorder="1" applyAlignment="1">
      <alignment horizontal="left" vertical="top" wrapText="1"/>
    </xf>
    <xf numFmtId="166" fontId="4" fillId="0" borderId="49" xfId="63" applyNumberFormat="1" applyFont="1" applyFill="1" applyBorder="1" applyAlignment="1">
      <alignment horizontal="center" vertical="center" wrapText="1"/>
    </xf>
    <xf numFmtId="164" fontId="5" fillId="0" borderId="95" xfId="1" applyNumberFormat="1" applyFont="1" applyFill="1" applyBorder="1" applyAlignment="1">
      <alignment horizontal="center" vertical="center" wrapText="1"/>
    </xf>
    <xf numFmtId="166" fontId="4" fillId="0" borderId="49" xfId="2" applyNumberFormat="1" applyFont="1" applyFill="1" applyBorder="1" applyAlignment="1">
      <alignment horizontal="center" vertical="center" wrapText="1"/>
    </xf>
    <xf numFmtId="0" fontId="5" fillId="0" borderId="49" xfId="63" applyFont="1" applyFill="1" applyBorder="1" applyAlignment="1">
      <alignment horizontal="left" vertical="top" wrapText="1"/>
    </xf>
    <xf numFmtId="166" fontId="5" fillId="0" borderId="11" xfId="63" applyNumberFormat="1" applyFont="1" applyFill="1" applyBorder="1" applyAlignment="1">
      <alignment horizontal="center" vertical="center" wrapText="1"/>
    </xf>
    <xf numFmtId="166" fontId="1" fillId="0" borderId="48" xfId="2" applyNumberFormat="1" applyFont="1" applyBorder="1" applyAlignment="1">
      <alignment horizontal="center" vertical="center"/>
    </xf>
    <xf numFmtId="10" fontId="5" fillId="0" borderId="31" xfId="63" applyNumberFormat="1" applyFont="1" applyFill="1" applyBorder="1" applyAlignment="1">
      <alignment horizontal="center" vertical="center" wrapText="1"/>
    </xf>
    <xf numFmtId="166" fontId="5" fillId="0" borderId="42" xfId="63" applyNumberFormat="1" applyFont="1" applyFill="1" applyBorder="1" applyAlignment="1">
      <alignment horizontal="center" vertical="center" wrapText="1"/>
    </xf>
    <xf numFmtId="10" fontId="5" fillId="0" borderId="11" xfId="63" applyNumberFormat="1" applyFont="1" applyFill="1" applyBorder="1" applyAlignment="1">
      <alignment horizontal="center" vertical="center" wrapText="1"/>
    </xf>
    <xf numFmtId="164" fontId="4" fillId="0" borderId="48" xfId="1" applyNumberFormat="1" applyFont="1" applyFill="1" applyBorder="1" applyAlignment="1">
      <alignment horizontal="center" vertical="center" wrapText="1"/>
    </xf>
    <xf numFmtId="0" fontId="1" fillId="0" borderId="45" xfId="11" applyFont="1" applyBorder="1" applyAlignment="1">
      <alignment horizontal="left" vertical="center" wrapText="1"/>
    </xf>
    <xf numFmtId="166" fontId="5" fillId="0" borderId="93" xfId="2" applyNumberFormat="1" applyFont="1" applyFill="1" applyBorder="1" applyAlignment="1">
      <alignment horizontal="center" vertical="center" wrapText="1"/>
    </xf>
    <xf numFmtId="166" fontId="5" fillId="0" borderId="66" xfId="2" applyNumberFormat="1" applyFont="1" applyFill="1" applyBorder="1" applyAlignment="1">
      <alignment horizontal="center" vertical="center" wrapText="1"/>
    </xf>
    <xf numFmtId="164" fontId="4" fillId="0" borderId="90" xfId="1" applyNumberFormat="1" applyFont="1" applyFill="1" applyBorder="1" applyAlignment="1">
      <alignment horizontal="center" vertical="center" wrapText="1"/>
    </xf>
    <xf numFmtId="0" fontId="1" fillId="0" borderId="46" xfId="11" applyFont="1" applyBorder="1" applyAlignment="1">
      <alignment horizontal="left" vertical="center" wrapText="1"/>
    </xf>
    <xf numFmtId="164" fontId="5" fillId="0" borderId="96" xfId="1" applyNumberFormat="1" applyFont="1" applyFill="1" applyBorder="1" applyAlignment="1">
      <alignment horizontal="center" vertical="center" wrapText="1"/>
    </xf>
    <xf numFmtId="166" fontId="4" fillId="0" borderId="90" xfId="2" applyNumberFormat="1" applyFont="1" applyFill="1" applyBorder="1" applyAlignment="1">
      <alignment horizontal="center" vertical="center" wrapText="1"/>
    </xf>
    <xf numFmtId="164" fontId="5" fillId="0" borderId="81" xfId="1" applyNumberFormat="1" applyFont="1" applyFill="1" applyBorder="1" applyAlignment="1">
      <alignment horizontal="center" vertical="center" wrapText="1"/>
    </xf>
    <xf numFmtId="10" fontId="5" fillId="0" borderId="35" xfId="63" applyNumberFormat="1" applyFont="1" applyFill="1" applyBorder="1" applyAlignment="1">
      <alignment horizontal="center" vertical="center" wrapText="1"/>
    </xf>
    <xf numFmtId="10" fontId="5" fillId="0" borderId="96" xfId="63" applyNumberFormat="1" applyFont="1" applyFill="1" applyBorder="1" applyAlignment="1">
      <alignment horizontal="center" vertical="center" wrapText="1"/>
    </xf>
    <xf numFmtId="164" fontId="5" fillId="0" borderId="93" xfId="1" applyNumberFormat="1" applyFont="1" applyFill="1" applyBorder="1" applyAlignment="1">
      <alignment horizontal="center" vertical="center" wrapText="1"/>
    </xf>
    <xf numFmtId="0" fontId="0" fillId="0" borderId="49" xfId="11" applyFont="1" applyBorder="1" applyAlignment="1">
      <alignment horizontal="left" vertical="center" wrapText="1"/>
    </xf>
    <xf numFmtId="10" fontId="5" fillId="0" borderId="29" xfId="63" applyNumberFormat="1" applyFont="1" applyFill="1" applyBorder="1" applyAlignment="1">
      <alignment horizontal="center" vertical="center" wrapText="1"/>
    </xf>
    <xf numFmtId="10" fontId="5" fillId="0" borderId="81" xfId="63" applyNumberFormat="1" applyFont="1" applyFill="1" applyBorder="1" applyAlignment="1">
      <alignment horizontal="center" vertical="center" wrapText="1"/>
    </xf>
    <xf numFmtId="0" fontId="1" fillId="0" borderId="90" xfId="11" applyFont="1" applyBorder="1" applyAlignment="1">
      <alignment horizontal="left" vertical="center" wrapText="1"/>
    </xf>
    <xf numFmtId="166" fontId="5" fillId="0" borderId="29" xfId="2" applyNumberFormat="1" applyFont="1" applyFill="1" applyBorder="1" applyAlignment="1">
      <alignment horizontal="center" vertical="center" wrapText="1"/>
    </xf>
    <xf numFmtId="166" fontId="5" fillId="0" borderId="81" xfId="2" applyNumberFormat="1" applyFont="1" applyFill="1" applyBorder="1" applyAlignment="1">
      <alignment horizontal="center" vertical="center" wrapText="1"/>
    </xf>
    <xf numFmtId="166" fontId="5" fillId="0" borderId="11" xfId="2" applyNumberFormat="1" applyFont="1" applyFill="1" applyBorder="1" applyAlignment="1">
      <alignment horizontal="center" vertical="center" wrapText="1"/>
    </xf>
    <xf numFmtId="164" fontId="2" fillId="0" borderId="48" xfId="1" applyNumberFormat="1" applyFont="1" applyBorder="1" applyAlignment="1">
      <alignment horizontal="center" vertical="center"/>
    </xf>
    <xf numFmtId="0" fontId="1" fillId="0" borderId="48" xfId="11" applyFont="1" applyBorder="1" applyAlignment="1">
      <alignment horizontal="left" vertical="center" wrapText="1"/>
    </xf>
    <xf numFmtId="0" fontId="1" fillId="4" borderId="50" xfId="11" applyFont="1" applyFill="1" applyBorder="1" applyAlignment="1">
      <alignment horizontal="left" vertical="center" wrapText="1"/>
    </xf>
    <xf numFmtId="0" fontId="1" fillId="4" borderId="45" xfId="11" applyFont="1" applyFill="1" applyBorder="1" applyAlignment="1">
      <alignment horizontal="left" vertical="center" wrapText="1"/>
    </xf>
    <xf numFmtId="164" fontId="2" fillId="0" borderId="4" xfId="1" applyNumberFormat="1" applyFont="1" applyBorder="1" applyAlignment="1">
      <alignment horizontal="center" vertical="center"/>
    </xf>
    <xf numFmtId="37" fontId="2" fillId="0" borderId="49" xfId="1" applyNumberFormat="1" applyFont="1" applyBorder="1" applyAlignment="1">
      <alignment horizontal="center" vertical="center"/>
    </xf>
    <xf numFmtId="0" fontId="1" fillId="0" borderId="50" xfId="11" applyFont="1" applyBorder="1" applyAlignment="1">
      <alignment vertical="center" wrapText="1"/>
    </xf>
    <xf numFmtId="166" fontId="5" fillId="0" borderId="42" xfId="2" applyNumberFormat="1" applyFont="1" applyFill="1" applyBorder="1" applyAlignment="1">
      <alignment horizontal="center" vertical="center" wrapText="1"/>
    </xf>
    <xf numFmtId="0" fontId="1" fillId="0" borderId="47" xfId="11" applyFont="1" applyBorder="1" applyAlignment="1">
      <alignment horizontal="left" vertical="center" wrapText="1"/>
    </xf>
    <xf numFmtId="166" fontId="5" fillId="0" borderId="31" xfId="63" applyNumberFormat="1" applyFont="1" applyFill="1" applyBorder="1" applyAlignment="1">
      <alignment horizontal="center" vertical="center" wrapText="1"/>
    </xf>
    <xf numFmtId="37" fontId="2" fillId="0" borderId="10" xfId="1" applyNumberFormat="1" applyFont="1" applyBorder="1" applyAlignment="1">
      <alignment horizontal="center" vertical="center"/>
    </xf>
    <xf numFmtId="0" fontId="1" fillId="0" borderId="55" xfId="11" applyFont="1" applyBorder="1" applyAlignment="1">
      <alignment horizontal="left" vertical="center" wrapText="1"/>
    </xf>
    <xf numFmtId="0" fontId="1" fillId="0" borderId="49" xfId="11" applyFont="1" applyBorder="1" applyAlignment="1">
      <alignment horizontal="left" vertical="center" wrapText="1"/>
    </xf>
    <xf numFmtId="164" fontId="2" fillId="4" borderId="44" xfId="1" applyNumberFormat="1" applyFont="1" applyFill="1" applyBorder="1" applyAlignment="1">
      <alignment horizontal="center" vertical="center" wrapText="1"/>
    </xf>
    <xf numFmtId="164" fontId="2" fillId="0" borderId="54" xfId="1" applyNumberFormat="1" applyFont="1" applyBorder="1" applyAlignment="1">
      <alignment horizontal="center" vertical="center"/>
    </xf>
    <xf numFmtId="0" fontId="1" fillId="4" borderId="45" xfId="11" applyFont="1" applyFill="1" applyBorder="1" applyAlignment="1">
      <alignment vertical="center" wrapText="1"/>
    </xf>
    <xf numFmtId="37" fontId="1" fillId="4" borderId="49" xfId="1" applyNumberFormat="1" applyFont="1" applyFill="1" applyBorder="1" applyAlignment="1">
      <alignment horizontal="center" vertical="center" wrapText="1"/>
    </xf>
    <xf numFmtId="0" fontId="1" fillId="0" borderId="0" xfId="11" applyFont="1" applyAlignment="1">
      <alignment wrapText="1"/>
    </xf>
    <xf numFmtId="0" fontId="1" fillId="0" borderId="54" xfId="11" applyFont="1" applyBorder="1" applyAlignment="1">
      <alignment horizontal="left" vertical="center" wrapText="1"/>
    </xf>
    <xf numFmtId="164" fontId="2" fillId="4" borderId="48" xfId="1" applyNumberFormat="1" applyFont="1" applyFill="1" applyBorder="1" applyAlignment="1">
      <alignment horizontal="center" vertical="center" wrapText="1"/>
    </xf>
    <xf numFmtId="0" fontId="0" fillId="0" borderId="90" xfId="11" applyFont="1" applyBorder="1" applyAlignment="1">
      <alignment horizontal="left" vertical="center" wrapText="1"/>
    </xf>
    <xf numFmtId="164" fontId="52" fillId="0" borderId="103" xfId="1" applyNumberFormat="1" applyFont="1" applyFill="1" applyBorder="1" applyAlignment="1">
      <alignment horizontal="center" vertical="center" wrapText="1"/>
    </xf>
    <xf numFmtId="0" fontId="24" fillId="0" borderId="0" xfId="0" applyFont="1" applyAlignment="1">
      <alignment vertical="top" wrapText="1"/>
    </xf>
    <xf numFmtId="0" fontId="1" fillId="0" borderId="0" xfId="11"/>
    <xf numFmtId="0" fontId="68" fillId="0" borderId="0" xfId="0" applyFont="1"/>
    <xf numFmtId="0" fontId="43" fillId="0" borderId="0" xfId="0" applyFont="1" applyAlignment="1">
      <alignment horizontal="left" vertical="center"/>
    </xf>
    <xf numFmtId="0" fontId="43" fillId="0" borderId="0" xfId="11" applyFont="1" applyAlignment="1">
      <alignment horizontal="left" vertical="center"/>
    </xf>
    <xf numFmtId="0" fontId="0" fillId="0" borderId="0" xfId="0"/>
    <xf numFmtId="0" fontId="1" fillId="0" borderId="0" xfId="11"/>
    <xf numFmtId="0" fontId="0" fillId="0" borderId="0" xfId="0"/>
    <xf numFmtId="0" fontId="24" fillId="0" borderId="0" xfId="0" applyFont="1" applyAlignment="1">
      <alignment vertical="top" wrapText="1"/>
    </xf>
    <xf numFmtId="0" fontId="0" fillId="0" borderId="0" xfId="0" applyAlignment="1">
      <alignment horizontal="left" vertical="center"/>
    </xf>
    <xf numFmtId="0" fontId="18" fillId="0" borderId="0" xfId="0" applyFont="1" applyAlignment="1">
      <alignment vertical="center" wrapText="1"/>
    </xf>
    <xf numFmtId="0" fontId="1" fillId="0" borderId="0" xfId="11" applyFont="1" applyAlignment="1">
      <alignment horizontal="left" vertical="center"/>
    </xf>
    <xf numFmtId="166" fontId="18" fillId="0" borderId="89" xfId="2" applyNumberFormat="1" applyFont="1" applyBorder="1" applyAlignment="1">
      <alignment horizontal="center" vertical="center"/>
    </xf>
    <xf numFmtId="3" fontId="18" fillId="0" borderId="93" xfId="0" applyNumberFormat="1" applyFont="1" applyBorder="1" applyAlignment="1">
      <alignment horizontal="center" vertical="center"/>
    </xf>
    <xf numFmtId="3" fontId="18" fillId="0" borderId="87" xfId="0" applyNumberFormat="1" applyFont="1" applyBorder="1" applyAlignment="1">
      <alignment horizontal="center" vertical="center"/>
    </xf>
    <xf numFmtId="3" fontId="18" fillId="0" borderId="30" xfId="0" applyNumberFormat="1" applyFont="1" applyBorder="1" applyAlignment="1">
      <alignment horizontal="center" vertical="center"/>
    </xf>
    <xf numFmtId="3" fontId="18" fillId="0" borderId="66" xfId="0" applyNumberFormat="1" applyFont="1" applyBorder="1" applyAlignment="1">
      <alignment horizontal="center" vertical="center"/>
    </xf>
    <xf numFmtId="0" fontId="67" fillId="0" borderId="0" xfId="0" applyFont="1" applyAlignment="1">
      <alignment vertical="top" wrapText="1"/>
    </xf>
    <xf numFmtId="0" fontId="0" fillId="0" borderId="87" xfId="0" applyFont="1" applyBorder="1" applyAlignment="1">
      <alignment horizontal="center" vertical="center"/>
    </xf>
    <xf numFmtId="0" fontId="0" fillId="0" borderId="30" xfId="0" applyFont="1" applyBorder="1" applyAlignment="1">
      <alignment horizontal="center" vertical="center"/>
    </xf>
    <xf numFmtId="3" fontId="27" fillId="7" borderId="11" xfId="0" applyNumberFormat="1" applyFont="1" applyFill="1" applyBorder="1" applyAlignment="1">
      <alignment horizontal="center" vertical="center" wrapText="1"/>
    </xf>
    <xf numFmtId="3" fontId="27" fillId="7" borderId="10" xfId="0" applyNumberFormat="1" applyFont="1" applyFill="1" applyBorder="1" applyAlignment="1">
      <alignment horizontal="center" vertical="center" wrapText="1"/>
    </xf>
    <xf numFmtId="0" fontId="0" fillId="0" borderId="28" xfId="0" applyFont="1" applyBorder="1" applyAlignment="1">
      <alignment horizontal="center" vertical="center"/>
    </xf>
    <xf numFmtId="0" fontId="27" fillId="7" borderId="21" xfId="6" applyNumberFormat="1" applyFont="1" applyFill="1" applyBorder="1" applyAlignment="1">
      <alignment horizontal="center" vertical="center"/>
    </xf>
    <xf numFmtId="0" fontId="27" fillId="7" borderId="20" xfId="6" applyNumberFormat="1" applyFont="1" applyFill="1" applyBorder="1" applyAlignment="1">
      <alignment horizontal="center" vertical="center"/>
    </xf>
    <xf numFmtId="0" fontId="5" fillId="0" borderId="35" xfId="6" applyFont="1" applyBorder="1" applyAlignment="1">
      <alignment horizontal="center" vertical="center"/>
    </xf>
    <xf numFmtId="0" fontId="5" fillId="0" borderId="96" xfId="6" applyFont="1" applyBorder="1" applyAlignment="1">
      <alignment horizontal="center" vertical="center"/>
    </xf>
    <xf numFmtId="0" fontId="5" fillId="0" borderId="27" xfId="6" applyFont="1" applyBorder="1" applyAlignment="1">
      <alignment horizontal="center" vertical="center"/>
    </xf>
    <xf numFmtId="3" fontId="27" fillId="7" borderId="12" xfId="0" applyNumberFormat="1" applyFont="1" applyFill="1" applyBorder="1" applyAlignment="1">
      <alignment horizontal="center" vertical="center" wrapText="1"/>
    </xf>
    <xf numFmtId="0" fontId="27" fillId="7" borderId="21" xfId="6" applyFont="1" applyFill="1" applyBorder="1" applyAlignment="1">
      <alignment horizontal="center" vertical="center"/>
    </xf>
    <xf numFmtId="0" fontId="27" fillId="7" borderId="20" xfId="6" applyFont="1" applyFill="1" applyBorder="1" applyAlignment="1">
      <alignment horizontal="center" vertical="center"/>
    </xf>
    <xf numFmtId="0" fontId="0" fillId="0" borderId="12" xfId="0" applyFont="1" applyBorder="1" applyAlignment="1">
      <alignment horizontal="center" vertical="center"/>
    </xf>
    <xf numFmtId="0" fontId="0" fillId="0" borderId="99" xfId="0" applyFont="1" applyBorder="1" applyAlignment="1">
      <alignment horizontal="center" vertical="center"/>
    </xf>
    <xf numFmtId="0" fontId="0" fillId="0" borderId="87" xfId="0" applyBorder="1" applyAlignment="1">
      <alignment horizontal="center" vertical="center"/>
    </xf>
    <xf numFmtId="0" fontId="3" fillId="0" borderId="11"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8" xfId="0" applyFont="1" applyFill="1" applyBorder="1" applyAlignment="1">
      <alignment horizontal="center" vertical="center"/>
    </xf>
    <xf numFmtId="0" fontId="3" fillId="0" borderId="89" xfId="0" applyFont="1" applyFill="1" applyBorder="1" applyAlignment="1">
      <alignment horizontal="center" vertical="center"/>
    </xf>
    <xf numFmtId="0" fontId="3" fillId="0" borderId="89" xfId="0" applyFont="1" applyBorder="1" applyAlignment="1">
      <alignment horizontal="center" vertical="center"/>
    </xf>
    <xf numFmtId="0" fontId="3" fillId="0" borderId="99" xfId="0" applyFont="1" applyBorder="1" applyAlignment="1">
      <alignment horizontal="center" vertical="center"/>
    </xf>
    <xf numFmtId="0" fontId="3" fillId="0" borderId="103" xfId="0" applyFont="1" applyFill="1" applyBorder="1" applyAlignment="1">
      <alignment horizontal="center" vertical="center"/>
    </xf>
    <xf numFmtId="0" fontId="3" fillId="0" borderId="86" xfId="0" applyFont="1" applyFill="1" applyBorder="1" applyAlignment="1">
      <alignment horizontal="center" vertical="center"/>
    </xf>
    <xf numFmtId="0" fontId="50" fillId="7" borderId="18" xfId="6" applyFont="1" applyFill="1" applyBorder="1" applyAlignment="1">
      <alignment horizontal="center" vertical="center"/>
    </xf>
    <xf numFmtId="0" fontId="50" fillId="7" borderId="17" xfId="6" applyFont="1" applyFill="1" applyBorder="1" applyAlignment="1">
      <alignment horizontal="center" vertical="center"/>
    </xf>
    <xf numFmtId="164" fontId="50" fillId="7" borderId="21" xfId="6" applyNumberFormat="1" applyFont="1" applyFill="1" applyBorder="1" applyAlignment="1">
      <alignment horizontal="center" vertical="center"/>
    </xf>
    <xf numFmtId="3" fontId="3" fillId="0" borderId="10" xfId="0" applyNumberFormat="1" applyFont="1" applyFill="1" applyBorder="1" applyAlignment="1">
      <alignment horizontal="center" vertical="center"/>
    </xf>
    <xf numFmtId="3" fontId="3" fillId="0" borderId="103" xfId="0" applyNumberFormat="1" applyFont="1" applyFill="1" applyBorder="1" applyAlignment="1">
      <alignment horizontal="center" vertical="center"/>
    </xf>
    <xf numFmtId="3" fontId="3" fillId="0" borderId="86" xfId="0" applyNumberFormat="1" applyFont="1" applyFill="1" applyBorder="1" applyAlignment="1">
      <alignment horizontal="center" vertical="center"/>
    </xf>
    <xf numFmtId="3" fontId="50" fillId="7" borderId="21" xfId="6" applyNumberFormat="1" applyFont="1" applyFill="1" applyBorder="1" applyAlignment="1">
      <alignment horizontal="center" vertical="center"/>
    </xf>
    <xf numFmtId="3" fontId="50" fillId="7" borderId="20" xfId="6" applyNumberFormat="1" applyFont="1" applyFill="1" applyBorder="1" applyAlignment="1">
      <alignment horizontal="center" vertical="center"/>
    </xf>
    <xf numFmtId="0" fontId="63" fillId="7" borderId="97" xfId="0" applyFont="1" applyFill="1" applyBorder="1" applyAlignment="1">
      <alignment horizontal="left" vertical="center" wrapText="1"/>
    </xf>
    <xf numFmtId="3" fontId="63" fillId="7" borderId="99" xfId="0" applyNumberFormat="1" applyFont="1" applyFill="1" applyBorder="1" applyAlignment="1">
      <alignment horizontal="center" vertical="center"/>
    </xf>
    <xf numFmtId="166" fontId="63" fillId="7" borderId="86" xfId="2" applyNumberFormat="1" applyFont="1" applyFill="1" applyBorder="1" applyAlignment="1">
      <alignment horizontal="center" vertical="center"/>
    </xf>
    <xf numFmtId="3" fontId="63" fillId="7" borderId="92" xfId="0" applyNumberFormat="1" applyFont="1" applyFill="1" applyBorder="1" applyAlignment="1">
      <alignment horizontal="center" vertical="center"/>
    </xf>
    <xf numFmtId="0" fontId="24" fillId="0" borderId="0" xfId="11" applyFont="1" applyAlignment="1">
      <alignment vertical="top"/>
    </xf>
    <xf numFmtId="164" fontId="26" fillId="0" borderId="68" xfId="1" applyNumberFormat="1" applyFont="1" applyFill="1" applyBorder="1" applyAlignment="1">
      <alignment vertical="center"/>
    </xf>
    <xf numFmtId="164" fontId="66" fillId="0" borderId="55" xfId="1" applyNumberFormat="1" applyFont="1" applyBorder="1" applyAlignment="1">
      <alignment horizontal="center" vertical="center" wrapText="1"/>
    </xf>
    <xf numFmtId="9" fontId="60" fillId="0" borderId="97" xfId="2" applyFont="1" applyBorder="1" applyAlignment="1">
      <alignment horizontal="center" vertical="center" wrapText="1"/>
    </xf>
    <xf numFmtId="9" fontId="61" fillId="0" borderId="97" xfId="2" applyFont="1" applyBorder="1" applyAlignment="1">
      <alignment horizontal="center" vertical="center" wrapText="1"/>
    </xf>
    <xf numFmtId="164" fontId="65" fillId="0" borderId="45" xfId="1" applyNumberFormat="1" applyFont="1" applyBorder="1" applyAlignment="1">
      <alignment horizontal="center" vertical="center" wrapText="1"/>
    </xf>
    <xf numFmtId="9" fontId="59" fillId="0" borderId="97" xfId="2" applyFont="1" applyBorder="1" applyAlignment="1">
      <alignment horizontal="center" vertical="center" wrapText="1"/>
    </xf>
    <xf numFmtId="164" fontId="64" fillId="0" borderId="45" xfId="1" applyNumberFormat="1" applyFont="1" applyBorder="1" applyAlignment="1">
      <alignment horizontal="center" vertical="center" wrapText="1"/>
    </xf>
    <xf numFmtId="0" fontId="0" fillId="0" borderId="0" xfId="0"/>
    <xf numFmtId="10" fontId="72" fillId="0" borderId="99" xfId="2" applyNumberFormat="1" applyFont="1" applyBorder="1" applyAlignment="1">
      <alignment horizontal="center" vertical="center" wrapText="1"/>
    </xf>
    <xf numFmtId="3" fontId="18" fillId="0" borderId="32" xfId="0" applyNumberFormat="1" applyFont="1" applyBorder="1" applyAlignment="1">
      <alignment horizontal="center" vertical="center"/>
    </xf>
    <xf numFmtId="3" fontId="18" fillId="0" borderId="29" xfId="0" applyNumberFormat="1" applyFont="1" applyBorder="1" applyAlignment="1">
      <alignment horizontal="center" vertical="center"/>
    </xf>
    <xf numFmtId="3" fontId="18" fillId="0" borderId="10" xfId="0" applyNumberFormat="1" applyFont="1" applyBorder="1" applyAlignment="1">
      <alignment horizontal="center" vertical="center"/>
    </xf>
    <xf numFmtId="10" fontId="72" fillId="0" borderId="103" xfId="2" applyNumberFormat="1" applyFont="1" applyBorder="1" applyAlignment="1">
      <alignment horizontal="center" vertical="center" wrapText="1"/>
    </xf>
    <xf numFmtId="3" fontId="18" fillId="0" borderId="12" xfId="0" applyNumberFormat="1" applyFont="1" applyBorder="1" applyAlignment="1">
      <alignment horizontal="center" vertical="center"/>
    </xf>
    <xf numFmtId="10" fontId="72" fillId="0" borderId="86" xfId="2" applyNumberFormat="1" applyFont="1" applyBorder="1" applyAlignment="1">
      <alignment horizontal="center" vertical="center" wrapText="1"/>
    </xf>
    <xf numFmtId="164" fontId="63" fillId="7" borderId="13" xfId="1" applyNumberFormat="1" applyFont="1" applyFill="1" applyBorder="1" applyAlignment="1">
      <alignment horizontal="center" vertical="center"/>
    </xf>
    <xf numFmtId="164" fontId="63" fillId="7" borderId="16" xfId="1" applyNumberFormat="1" applyFont="1" applyFill="1" applyBorder="1" applyAlignment="1">
      <alignment horizontal="center" vertical="center"/>
    </xf>
    <xf numFmtId="164" fontId="63" fillId="7" borderId="14" xfId="1" applyNumberFormat="1" applyFont="1" applyFill="1" applyBorder="1" applyAlignment="1">
      <alignment horizontal="center" vertical="center"/>
    </xf>
    <xf numFmtId="164" fontId="63" fillId="7" borderId="33" xfId="1" applyNumberFormat="1" applyFont="1" applyFill="1" applyBorder="1" applyAlignment="1">
      <alignment horizontal="center" vertical="center" wrapText="1"/>
    </xf>
    <xf numFmtId="164" fontId="63" fillId="7" borderId="33" xfId="1" applyNumberFormat="1" applyFont="1" applyFill="1" applyBorder="1" applyAlignment="1">
      <alignment horizontal="center" vertical="center"/>
    </xf>
    <xf numFmtId="3" fontId="18" fillId="0" borderId="11" xfId="0" applyNumberFormat="1" applyFont="1" applyBorder="1" applyAlignment="1">
      <alignment horizontal="center" vertical="center"/>
    </xf>
    <xf numFmtId="169" fontId="0" fillId="0" borderId="88" xfId="0" applyNumberFormat="1" applyBorder="1" applyAlignment="1"/>
    <xf numFmtId="0" fontId="0" fillId="0" borderId="0" xfId="0"/>
    <xf numFmtId="0" fontId="18" fillId="0" borderId="78" xfId="0" applyFont="1" applyBorder="1" applyAlignment="1">
      <alignment horizontal="center" vertical="center" wrapText="1"/>
    </xf>
    <xf numFmtId="0" fontId="0" fillId="0" borderId="0" xfId="0"/>
    <xf numFmtId="0" fontId="54" fillId="0" borderId="0" xfId="11" applyFont="1" applyFill="1" applyBorder="1" applyAlignment="1">
      <alignment wrapText="1"/>
    </xf>
    <xf numFmtId="0" fontId="18" fillId="0" borderId="97" xfId="0" applyFont="1" applyBorder="1" applyAlignment="1">
      <alignment horizontal="center" vertical="center" wrapText="1"/>
    </xf>
    <xf numFmtId="166" fontId="24" fillId="0" borderId="0" xfId="0" applyNumberFormat="1" applyFont="1"/>
    <xf numFmtId="0" fontId="0" fillId="0" borderId="0" xfId="0"/>
    <xf numFmtId="0" fontId="2" fillId="0" borderId="0" xfId="0" applyFont="1" applyAlignment="1">
      <alignment vertical="top" wrapText="1"/>
    </xf>
    <xf numFmtId="0" fontId="2" fillId="0" borderId="0" xfId="0" applyFont="1" applyAlignment="1"/>
    <xf numFmtId="3" fontId="49" fillId="7" borderId="86" xfId="0" applyNumberFormat="1" applyFont="1" applyFill="1" applyBorder="1" applyAlignment="1">
      <alignment horizontal="center" vertical="center"/>
    </xf>
    <xf numFmtId="165" fontId="44" fillId="2" borderId="49" xfId="0" applyNumberFormat="1" applyFont="1" applyFill="1" applyBorder="1" applyAlignment="1">
      <alignment horizontal="center" vertical="center"/>
    </xf>
    <xf numFmtId="166" fontId="43" fillId="4" borderId="56" xfId="2" applyNumberFormat="1" applyFont="1" applyFill="1" applyBorder="1" applyAlignment="1">
      <alignment horizontal="center" vertical="center"/>
    </xf>
    <xf numFmtId="165" fontId="44" fillId="2" borderId="46" xfId="0" applyNumberFormat="1" applyFont="1" applyFill="1" applyBorder="1" applyAlignment="1">
      <alignment horizontal="center" vertical="center"/>
    </xf>
    <xf numFmtId="0" fontId="43" fillId="0" borderId="0" xfId="0" applyFont="1" applyAlignment="1">
      <alignment horizontal="center" vertical="center"/>
    </xf>
    <xf numFmtId="165" fontId="44" fillId="2" borderId="90" xfId="0" applyNumberFormat="1" applyFont="1" applyFill="1" applyBorder="1" applyAlignment="1">
      <alignment horizontal="center" vertical="center"/>
    </xf>
    <xf numFmtId="0" fontId="44" fillId="2" borderId="100" xfId="0" applyFont="1" applyFill="1" applyBorder="1" applyAlignment="1">
      <alignment horizontal="center" vertical="center"/>
    </xf>
    <xf numFmtId="0" fontId="44" fillId="2" borderId="49" xfId="0" applyFont="1" applyFill="1" applyBorder="1" applyAlignment="1">
      <alignment horizontal="center" vertical="center"/>
    </xf>
    <xf numFmtId="165" fontId="44" fillId="2" borderId="98" xfId="0" applyNumberFormat="1" applyFont="1" applyFill="1" applyBorder="1" applyAlignment="1">
      <alignment horizontal="center" vertical="center"/>
    </xf>
    <xf numFmtId="165" fontId="44" fillId="2" borderId="100" xfId="0" applyNumberFormat="1" applyFont="1" applyFill="1" applyBorder="1" applyAlignment="1">
      <alignment horizontal="center" vertical="center"/>
    </xf>
    <xf numFmtId="166" fontId="1" fillId="0" borderId="88" xfId="428" applyNumberFormat="1" applyBorder="1" applyAlignment="1"/>
    <xf numFmtId="166" fontId="1" fillId="0" borderId="88" xfId="429" applyNumberFormat="1" applyBorder="1" applyAlignment="1"/>
    <xf numFmtId="0" fontId="43" fillId="3" borderId="23" xfId="0" applyFont="1" applyFill="1" applyBorder="1" applyAlignment="1">
      <alignment horizontal="center" vertical="center"/>
    </xf>
    <xf numFmtId="166" fontId="43" fillId="3" borderId="20" xfId="0" applyNumberFormat="1" applyFont="1" applyFill="1" applyBorder="1" applyAlignment="1">
      <alignment horizontal="center" vertical="center"/>
    </xf>
    <xf numFmtId="3" fontId="43" fillId="3" borderId="23" xfId="0" applyNumberFormat="1" applyFont="1" applyFill="1" applyBorder="1" applyAlignment="1">
      <alignment horizontal="center" vertical="center"/>
    </xf>
    <xf numFmtId="166" fontId="43" fillId="3" borderId="20" xfId="2" applyNumberFormat="1" applyFont="1" applyFill="1" applyBorder="1" applyAlignment="1">
      <alignment horizontal="center" vertical="center"/>
    </xf>
    <xf numFmtId="0" fontId="45" fillId="0" borderId="0" xfId="0" applyFont="1" applyAlignment="1">
      <alignment horizontal="center" vertical="center"/>
    </xf>
    <xf numFmtId="3" fontId="43" fillId="39" borderId="23" xfId="0" applyNumberFormat="1" applyFont="1" applyFill="1" applyBorder="1" applyAlignment="1">
      <alignment horizontal="center" vertical="center"/>
    </xf>
    <xf numFmtId="166" fontId="43" fillId="39" borderId="20" xfId="0" applyNumberFormat="1" applyFont="1" applyFill="1" applyBorder="1" applyAlignment="1">
      <alignment horizontal="center" vertical="center"/>
    </xf>
    <xf numFmtId="166" fontId="1" fillId="0" borderId="88" xfId="434" applyNumberFormat="1" applyBorder="1" applyAlignment="1"/>
    <xf numFmtId="166" fontId="1" fillId="0" borderId="88" xfId="437" applyNumberFormat="1" applyBorder="1" applyAlignment="1"/>
    <xf numFmtId="166" fontId="1" fillId="0" borderId="88" xfId="435" applyNumberFormat="1" applyBorder="1" applyAlignment="1"/>
    <xf numFmtId="166" fontId="1" fillId="0" borderId="88" xfId="436" applyNumberFormat="1" applyBorder="1" applyAlignment="1"/>
    <xf numFmtId="166" fontId="1" fillId="0" borderId="88" xfId="438" applyNumberFormat="1" applyBorder="1" applyAlignment="1"/>
    <xf numFmtId="166" fontId="1" fillId="0" borderId="88" xfId="439" applyNumberFormat="1" applyBorder="1" applyAlignment="1"/>
    <xf numFmtId="0" fontId="0" fillId="0" borderId="0" xfId="0"/>
    <xf numFmtId="0" fontId="24" fillId="0" borderId="0" xfId="0" applyFont="1" applyAlignment="1">
      <alignment horizontal="center" vertical="center"/>
    </xf>
    <xf numFmtId="166" fontId="24" fillId="4" borderId="102" xfId="2" applyNumberFormat="1" applyFont="1" applyFill="1" applyBorder="1" applyAlignment="1">
      <alignment horizontal="center" vertical="center"/>
    </xf>
    <xf numFmtId="3" fontId="24" fillId="0" borderId="23" xfId="0" applyNumberFormat="1" applyFont="1" applyFill="1" applyBorder="1" applyAlignment="1">
      <alignment horizontal="center" vertical="center"/>
    </xf>
    <xf numFmtId="166" fontId="24" fillId="0" borderId="20" xfId="0" applyNumberFormat="1" applyFont="1" applyFill="1" applyBorder="1" applyAlignment="1">
      <alignment horizontal="center" vertical="center"/>
    </xf>
    <xf numFmtId="166" fontId="24" fillId="39" borderId="20" xfId="0" applyNumberFormat="1" applyFont="1" applyFill="1" applyBorder="1" applyAlignment="1">
      <alignment horizontal="center" vertical="center"/>
    </xf>
    <xf numFmtId="166" fontId="1" fillId="0" borderId="88" xfId="440" applyNumberFormat="1" applyBorder="1" applyAlignment="1"/>
    <xf numFmtId="166" fontId="1" fillId="0" borderId="88" xfId="443" applyNumberFormat="1" applyBorder="1" applyAlignment="1"/>
    <xf numFmtId="166" fontId="1" fillId="0" borderId="88" xfId="441" applyNumberFormat="1" applyBorder="1" applyAlignment="1"/>
    <xf numFmtId="166" fontId="1" fillId="0" borderId="88" xfId="442" applyNumberFormat="1" applyBorder="1" applyAlignment="1"/>
    <xf numFmtId="166" fontId="1" fillId="0" borderId="88" xfId="444" applyNumberFormat="1" applyBorder="1" applyAlignment="1"/>
    <xf numFmtId="166" fontId="1" fillId="0" borderId="88" xfId="445" applyNumberFormat="1" applyBorder="1" applyAlignment="1"/>
    <xf numFmtId="3" fontId="24" fillId="0" borderId="87" xfId="0" applyNumberFormat="1" applyFont="1" applyBorder="1" applyAlignment="1">
      <alignment horizontal="center" vertical="center"/>
    </xf>
    <xf numFmtId="166" fontId="24" fillId="0" borderId="89" xfId="0" applyNumberFormat="1" applyFont="1" applyBorder="1" applyAlignment="1">
      <alignment horizontal="center" vertical="center"/>
    </xf>
    <xf numFmtId="3" fontId="24" fillId="0" borderId="99" xfId="0" applyNumberFormat="1" applyFont="1" applyBorder="1" applyAlignment="1">
      <alignment horizontal="center" vertical="center"/>
    </xf>
    <xf numFmtId="166" fontId="24" fillId="0" borderId="86" xfId="0" applyNumberFormat="1" applyFont="1" applyBorder="1" applyAlignment="1">
      <alignment horizontal="center" vertical="center"/>
    </xf>
    <xf numFmtId="0" fontId="3" fillId="0" borderId="12" xfId="0" applyFont="1" applyBorder="1" applyAlignment="1">
      <alignment horizontal="center"/>
    </xf>
    <xf numFmtId="0" fontId="46" fillId="0" borderId="0" xfId="0" applyFont="1" applyAlignment="1">
      <alignment horizontal="left" vertical="top" wrapText="1"/>
    </xf>
    <xf numFmtId="0" fontId="27" fillId="7" borderId="103" xfId="0" applyFont="1" applyFill="1" applyBorder="1" applyAlignment="1">
      <alignment horizontal="center" vertical="center" wrapText="1"/>
    </xf>
    <xf numFmtId="0" fontId="27" fillId="7" borderId="86" xfId="0" applyFont="1" applyFill="1" applyBorder="1" applyAlignment="1">
      <alignment horizontal="center" vertical="center" wrapText="1"/>
    </xf>
    <xf numFmtId="0" fontId="24" fillId="0" borderId="0" xfId="0" applyFont="1" applyAlignment="1">
      <alignment vertical="center"/>
    </xf>
    <xf numFmtId="0" fontId="3" fillId="0" borderId="87" xfId="0" applyFont="1" applyBorder="1" applyAlignment="1">
      <alignment horizontal="center"/>
    </xf>
    <xf numFmtId="0" fontId="3" fillId="0" borderId="99" xfId="0" applyFont="1" applyBorder="1" applyAlignment="1">
      <alignment horizontal="center"/>
    </xf>
    <xf numFmtId="0" fontId="3" fillId="0" borderId="88" xfId="1" applyNumberFormat="1" applyFont="1" applyFill="1" applyBorder="1" applyAlignment="1">
      <alignment horizontal="center" vertical="center"/>
    </xf>
    <xf numFmtId="0" fontId="3" fillId="0" borderId="89" xfId="1" applyNumberFormat="1" applyFont="1" applyFill="1" applyBorder="1" applyAlignment="1">
      <alignment horizontal="center" vertical="center"/>
    </xf>
    <xf numFmtId="0" fontId="3" fillId="0" borderId="10" xfId="0" applyFont="1" applyBorder="1" applyAlignment="1">
      <alignment horizontal="center" vertical="center"/>
    </xf>
    <xf numFmtId="0" fontId="3" fillId="0" borderId="103" xfId="1" applyNumberFormat="1" applyFont="1" applyFill="1" applyBorder="1" applyAlignment="1">
      <alignment horizontal="center" vertical="center"/>
    </xf>
    <xf numFmtId="0" fontId="3" fillId="0" borderId="86" xfId="1" applyNumberFormat="1" applyFont="1" applyFill="1" applyBorder="1" applyAlignment="1">
      <alignment horizontal="center" vertical="center"/>
    </xf>
    <xf numFmtId="3" fontId="27" fillId="7" borderId="42" xfId="0" applyNumberFormat="1" applyFont="1" applyFill="1" applyBorder="1" applyAlignment="1">
      <alignment horizontal="center" vertical="center" wrapText="1"/>
    </xf>
    <xf numFmtId="0" fontId="3" fillId="0" borderId="10" xfId="0" applyFont="1" applyBorder="1" applyAlignment="1">
      <alignment horizontal="center"/>
    </xf>
    <xf numFmtId="0" fontId="3" fillId="0" borderId="86" xfId="0" applyFont="1" applyBorder="1" applyAlignment="1">
      <alignment horizontal="center"/>
    </xf>
    <xf numFmtId="0" fontId="3" fillId="0" borderId="28" xfId="0" applyFont="1" applyBorder="1" applyAlignment="1">
      <alignment horizontal="center"/>
    </xf>
    <xf numFmtId="0" fontId="3" fillId="0" borderId="25" xfId="1" applyNumberFormat="1" applyFont="1" applyFill="1" applyBorder="1" applyAlignment="1">
      <alignment horizontal="center" vertical="center"/>
    </xf>
    <xf numFmtId="0" fontId="3" fillId="0" borderId="31" xfId="0" applyFont="1" applyBorder="1" applyAlignment="1">
      <alignment horizontal="center"/>
    </xf>
    <xf numFmtId="0" fontId="3" fillId="0" borderId="95" xfId="0" applyFont="1" applyBorder="1" applyAlignment="1">
      <alignment horizontal="center"/>
    </xf>
    <xf numFmtId="0" fontId="3" fillId="0" borderId="87" xfId="0" applyFont="1" applyFill="1" applyBorder="1" applyAlignment="1">
      <alignment horizontal="center" vertical="center"/>
    </xf>
    <xf numFmtId="0" fontId="3" fillId="0" borderId="99" xfId="1" applyNumberFormat="1" applyFont="1" applyFill="1" applyBorder="1" applyAlignment="1">
      <alignment horizontal="center" vertical="center"/>
    </xf>
    <xf numFmtId="0" fontId="27" fillId="7" borderId="2" xfId="0" applyFont="1" applyFill="1" applyBorder="1" applyAlignment="1">
      <alignment horizontal="center" vertical="center" wrapText="1"/>
    </xf>
    <xf numFmtId="0" fontId="3" fillId="0" borderId="86" xfId="0" applyFont="1" applyBorder="1" applyAlignment="1">
      <alignment horizontal="center" vertical="center"/>
    </xf>
    <xf numFmtId="0" fontId="3" fillId="0" borderId="103" xfId="0" applyFont="1" applyBorder="1" applyAlignment="1">
      <alignment horizontal="center" vertical="center"/>
    </xf>
    <xf numFmtId="3" fontId="52" fillId="0" borderId="42" xfId="6" applyNumberFormat="1" applyFont="1" applyFill="1" applyBorder="1" applyAlignment="1">
      <alignment horizontal="center" vertical="center"/>
    </xf>
    <xf numFmtId="0" fontId="52" fillId="0" borderId="10" xfId="6" applyFont="1" applyBorder="1" applyAlignment="1">
      <alignment horizontal="center" vertical="center"/>
    </xf>
    <xf numFmtId="0" fontId="52" fillId="0" borderId="89" xfId="6" applyFont="1" applyBorder="1" applyAlignment="1">
      <alignment horizontal="center" vertical="center"/>
    </xf>
    <xf numFmtId="0" fontId="52" fillId="0" borderId="86" xfId="6" applyFont="1" applyBorder="1" applyAlignment="1">
      <alignment horizontal="center" vertical="center"/>
    </xf>
    <xf numFmtId="3" fontId="50" fillId="7" borderId="77" xfId="6" applyNumberFormat="1" applyFont="1" applyFill="1" applyBorder="1" applyAlignment="1">
      <alignment horizontal="center" vertical="center"/>
    </xf>
    <xf numFmtId="0" fontId="5" fillId="0" borderId="10" xfId="6" applyFont="1" applyBorder="1" applyAlignment="1">
      <alignment horizontal="center" vertical="center"/>
    </xf>
    <xf numFmtId="0" fontId="5" fillId="0" borderId="86" xfId="6" applyFont="1" applyBorder="1" applyAlignment="1">
      <alignment horizontal="center" vertical="center"/>
    </xf>
    <xf numFmtId="0" fontId="0" fillId="0" borderId="89" xfId="0" applyBorder="1" applyAlignment="1">
      <alignment horizontal="center" vertical="center"/>
    </xf>
    <xf numFmtId="0" fontId="52" fillId="0" borderId="93" xfId="6" applyFont="1" applyFill="1" applyBorder="1" applyAlignment="1">
      <alignment horizontal="center" vertical="center"/>
    </xf>
    <xf numFmtId="0" fontId="52" fillId="0" borderId="92" xfId="6" applyFont="1" applyFill="1" applyBorder="1" applyAlignment="1">
      <alignment horizontal="center" vertical="center"/>
    </xf>
    <xf numFmtId="0" fontId="52" fillId="0" borderId="42" xfId="6" applyFont="1" applyFill="1" applyBorder="1" applyAlignment="1">
      <alignment horizontal="center" vertical="center"/>
    </xf>
    <xf numFmtId="0" fontId="24" fillId="0" borderId="0" xfId="0" applyFont="1" applyAlignment="1">
      <alignment vertical="top" wrapText="1"/>
    </xf>
    <xf numFmtId="0" fontId="1" fillId="4" borderId="97" xfId="11" applyFont="1" applyFill="1" applyBorder="1" applyAlignment="1">
      <alignment horizontal="left" vertical="center" wrapText="1"/>
    </xf>
    <xf numFmtId="10" fontId="1" fillId="0" borderId="100" xfId="2" applyNumberFormat="1" applyFont="1" applyBorder="1" applyAlignment="1">
      <alignment horizontal="center" vertical="center"/>
    </xf>
    <xf numFmtId="0" fontId="0" fillId="4" borderId="97" xfId="11" applyFont="1" applyFill="1" applyBorder="1" applyAlignment="1">
      <alignment horizontal="left" vertical="center" wrapText="1"/>
    </xf>
    <xf numFmtId="164" fontId="2" fillId="43" borderId="21" xfId="1" applyNumberFormat="1" applyFont="1" applyFill="1" applyBorder="1" applyAlignment="1">
      <alignment horizontal="center" vertical="center" wrapText="1"/>
    </xf>
    <xf numFmtId="166" fontId="2" fillId="43" borderId="21" xfId="2" applyNumberFormat="1" applyFont="1" applyFill="1" applyBorder="1" applyAlignment="1">
      <alignment horizontal="center" vertical="center" wrapText="1"/>
    </xf>
    <xf numFmtId="164" fontId="2" fillId="43" borderId="20" xfId="1" applyNumberFormat="1" applyFont="1" applyFill="1" applyBorder="1" applyAlignment="1">
      <alignment horizontal="center" vertical="center" wrapText="1"/>
    </xf>
    <xf numFmtId="0" fontId="1" fillId="0" borderId="0" xfId="11" applyFont="1" applyAlignment="1">
      <alignment horizontal="left"/>
    </xf>
    <xf numFmtId="0" fontId="26" fillId="0" borderId="0" xfId="11" applyFont="1" applyAlignment="1">
      <alignment wrapText="1"/>
    </xf>
    <xf numFmtId="0" fontId="24" fillId="0" borderId="0" xfId="11" applyFont="1" applyFill="1"/>
    <xf numFmtId="0" fontId="77" fillId="0" borderId="0" xfId="0" applyFont="1"/>
    <xf numFmtId="0" fontId="18" fillId="0" borderId="0" xfId="0" applyFont="1" applyAlignment="1">
      <alignment horizontal="center"/>
    </xf>
    <xf numFmtId="0" fontId="24" fillId="0" borderId="0" xfId="11" applyFont="1" applyAlignment="1">
      <alignment vertical="center" wrapText="1"/>
    </xf>
    <xf numFmtId="164" fontId="81" fillId="0" borderId="93" xfId="1" applyNumberFormat="1" applyFont="1" applyBorder="1" applyAlignment="1">
      <alignment horizontal="center" vertical="center"/>
    </xf>
    <xf numFmtId="0" fontId="53" fillId="7" borderId="77" xfId="0" applyFont="1" applyFill="1" applyBorder="1" applyAlignment="1">
      <alignment horizontal="center" vertical="center" wrapText="1"/>
    </xf>
    <xf numFmtId="0" fontId="82" fillId="0" borderId="46" xfId="0" applyFont="1" applyBorder="1" applyAlignment="1">
      <alignment horizontal="center" vertical="center"/>
    </xf>
    <xf numFmtId="164" fontId="53" fillId="7" borderId="86" xfId="0" applyNumberFormat="1" applyFont="1" applyFill="1" applyBorder="1" applyAlignment="1">
      <alignment horizontal="center" vertical="center"/>
    </xf>
    <xf numFmtId="0" fontId="53" fillId="7" borderId="21" xfId="0" applyFont="1" applyFill="1" applyBorder="1" applyAlignment="1">
      <alignment horizontal="center" vertical="center" wrapText="1"/>
    </xf>
    <xf numFmtId="164" fontId="83" fillId="0" borderId="66" xfId="1" applyNumberFormat="1" applyFont="1" applyBorder="1" applyAlignment="1">
      <alignment horizontal="center" vertical="center"/>
    </xf>
    <xf numFmtId="0" fontId="53" fillId="7" borderId="20" xfId="0" applyFont="1" applyFill="1" applyBorder="1" applyAlignment="1">
      <alignment horizontal="center" vertical="center" wrapText="1"/>
    </xf>
    <xf numFmtId="164" fontId="83" fillId="0" borderId="32" xfId="1" applyNumberFormat="1" applyFont="1" applyBorder="1" applyAlignment="1">
      <alignment horizontal="center" vertical="center"/>
    </xf>
    <xf numFmtId="0" fontId="70" fillId="7" borderId="36" xfId="0" applyFont="1" applyFill="1" applyBorder="1" applyAlignment="1">
      <alignment horizontal="center" vertical="center"/>
    </xf>
    <xf numFmtId="164" fontId="81" fillId="0" borderId="89" xfId="1" applyNumberFormat="1" applyFont="1" applyBorder="1" applyAlignment="1">
      <alignment horizontal="center" vertical="center"/>
    </xf>
    <xf numFmtId="0" fontId="80" fillId="0" borderId="90" xfId="0" applyFont="1" applyBorder="1" applyAlignment="1">
      <alignment horizontal="center" vertical="center" wrapText="1"/>
    </xf>
    <xf numFmtId="164" fontId="81" fillId="0" borderId="88" xfId="1" applyNumberFormat="1" applyFont="1" applyBorder="1" applyAlignment="1">
      <alignment horizontal="center" vertical="center"/>
    </xf>
    <xf numFmtId="164" fontId="53" fillId="7" borderId="92" xfId="0" applyNumberFormat="1" applyFont="1" applyFill="1" applyBorder="1" applyAlignment="1">
      <alignment horizontal="center" vertical="center"/>
    </xf>
    <xf numFmtId="164" fontId="53" fillId="7" borderId="103" xfId="0" applyNumberFormat="1" applyFont="1" applyFill="1" applyBorder="1" applyAlignment="1">
      <alignment horizontal="center" vertical="center"/>
    </xf>
    <xf numFmtId="164" fontId="83" fillId="0" borderId="29" xfId="1" applyNumberFormat="1" applyFont="1" applyBorder="1" applyAlignment="1">
      <alignment horizontal="center" vertical="center"/>
    </xf>
    <xf numFmtId="0" fontId="63" fillId="7" borderId="100" xfId="0" applyFont="1" applyFill="1" applyBorder="1" applyAlignment="1">
      <alignment horizontal="center" vertical="center"/>
    </xf>
    <xf numFmtId="164" fontId="63" fillId="7" borderId="20" xfId="1" applyNumberFormat="1" applyFont="1" applyFill="1" applyBorder="1" applyAlignment="1">
      <alignment horizontal="center" vertical="center"/>
    </xf>
    <xf numFmtId="164" fontId="84" fillId="0" borderId="68" xfId="1" applyNumberFormat="1" applyFont="1" applyFill="1" applyBorder="1" applyAlignment="1">
      <alignment vertical="center"/>
    </xf>
    <xf numFmtId="164" fontId="84" fillId="0" borderId="16" xfId="1" applyNumberFormat="1" applyFont="1" applyBorder="1" applyAlignment="1">
      <alignment vertical="center" wrapText="1"/>
    </xf>
    <xf numFmtId="164" fontId="63" fillId="7" borderId="77" xfId="1" applyNumberFormat="1" applyFont="1" applyFill="1" applyBorder="1" applyAlignment="1">
      <alignment horizontal="center" vertical="center" wrapText="1"/>
    </xf>
    <xf numFmtId="164" fontId="43" fillId="0" borderId="0" xfId="11" applyNumberFormat="1" applyFont="1" applyAlignment="1">
      <alignment vertical="center"/>
    </xf>
    <xf numFmtId="169" fontId="43" fillId="0" borderId="88" xfId="0" applyNumberFormat="1" applyFont="1" applyBorder="1" applyAlignment="1"/>
    <xf numFmtId="164" fontId="63" fillId="7" borderId="36" xfId="1" applyNumberFormat="1" applyFont="1" applyFill="1" applyBorder="1" applyAlignment="1">
      <alignment horizontal="center" vertical="center"/>
    </xf>
    <xf numFmtId="164" fontId="84" fillId="0" borderId="16" xfId="1" applyNumberFormat="1" applyFont="1" applyBorder="1" applyAlignment="1">
      <alignment vertical="center"/>
    </xf>
    <xf numFmtId="164" fontId="63" fillId="7" borderId="21" xfId="1" applyNumberFormat="1" applyFont="1" applyFill="1" applyBorder="1" applyAlignment="1">
      <alignment horizontal="center" vertical="center"/>
    </xf>
    <xf numFmtId="3" fontId="18" fillId="0" borderId="32" xfId="0" applyNumberFormat="1" applyFont="1" applyBorder="1" applyAlignment="1">
      <alignment horizontal="center" vertical="center"/>
    </xf>
    <xf numFmtId="3" fontId="18" fillId="0" borderId="29" xfId="0" applyNumberFormat="1" applyFont="1" applyBorder="1" applyAlignment="1">
      <alignment horizontal="center" vertical="center"/>
    </xf>
    <xf numFmtId="0" fontId="6" fillId="0" borderId="0" xfId="0" applyFont="1" applyAlignment="1">
      <alignment horizontal="center" vertical="top" wrapText="1"/>
    </xf>
    <xf numFmtId="0" fontId="24" fillId="0" borderId="0" xfId="0" applyFont="1" applyAlignment="1">
      <alignment horizontal="left" vertical="center"/>
    </xf>
    <xf numFmtId="0" fontId="24" fillId="4" borderId="0" xfId="0" quotePrefix="1" applyFont="1" applyFill="1" applyBorder="1" applyAlignment="1">
      <alignment horizontal="left" vertical="top"/>
    </xf>
    <xf numFmtId="0" fontId="24" fillId="4" borderId="0" xfId="0" applyFont="1" applyFill="1" applyBorder="1" applyAlignment="1">
      <alignment horizontal="left" vertical="top"/>
    </xf>
    <xf numFmtId="0" fontId="27" fillId="7" borderId="14" xfId="0" applyFont="1" applyFill="1" applyBorder="1" applyAlignment="1">
      <alignment horizontal="center" vertical="center" wrapText="1"/>
    </xf>
    <xf numFmtId="0" fontId="27" fillId="7" borderId="13" xfId="0" applyFont="1" applyFill="1" applyBorder="1" applyAlignment="1">
      <alignment horizontal="center" vertical="center" wrapText="1"/>
    </xf>
    <xf numFmtId="0" fontId="50" fillId="7" borderId="77" xfId="6" applyFont="1" applyFill="1" applyBorder="1" applyAlignment="1">
      <alignment horizontal="center" vertical="center"/>
    </xf>
    <xf numFmtId="0" fontId="50" fillId="7" borderId="21" xfId="6" applyFont="1" applyFill="1" applyBorder="1" applyAlignment="1">
      <alignment horizontal="center" vertical="center"/>
    </xf>
    <xf numFmtId="0" fontId="0" fillId="0" borderId="87" xfId="0" applyFont="1" applyBorder="1" applyAlignment="1">
      <alignment horizontal="center"/>
    </xf>
    <xf numFmtId="0" fontId="0" fillId="0" borderId="88" xfId="0" applyFont="1" applyBorder="1" applyAlignment="1">
      <alignment horizontal="center"/>
    </xf>
    <xf numFmtId="0" fontId="27" fillId="7" borderId="21" xfId="0" applyFont="1" applyFill="1" applyBorder="1" applyAlignment="1">
      <alignment horizontal="center" vertical="center" wrapText="1"/>
    </xf>
    <xf numFmtId="0" fontId="0" fillId="0" borderId="0" xfId="0"/>
    <xf numFmtId="0" fontId="6" fillId="0" borderId="0" xfId="0" applyFont="1" applyAlignment="1">
      <alignment horizontal="center" vertical="top" wrapText="1"/>
    </xf>
    <xf numFmtId="166" fontId="24" fillId="0" borderId="89" xfId="82" applyNumberFormat="1" applyFont="1" applyBorder="1" applyAlignment="1">
      <alignment horizontal="center" vertical="center"/>
    </xf>
    <xf numFmtId="166" fontId="24" fillId="0" borderId="89" xfId="88" applyNumberFormat="1" applyFont="1" applyBorder="1" applyAlignment="1">
      <alignment horizontal="center" vertical="center"/>
    </xf>
    <xf numFmtId="165" fontId="25" fillId="0" borderId="45" xfId="0" applyNumberFormat="1" applyFont="1" applyFill="1" applyBorder="1" applyAlignment="1">
      <alignment horizontal="center" vertical="center"/>
    </xf>
    <xf numFmtId="3" fontId="24" fillId="0" borderId="87" xfId="82" applyNumberFormat="1" applyFont="1" applyBorder="1" applyAlignment="1">
      <alignment horizontal="center" vertical="center"/>
    </xf>
    <xf numFmtId="3" fontId="24" fillId="0" borderId="87" xfId="83" applyNumberFormat="1" applyFont="1" applyBorder="1" applyAlignment="1">
      <alignment horizontal="center" vertical="center"/>
    </xf>
    <xf numFmtId="166" fontId="24" fillId="0" borderId="89" xfId="86" applyNumberFormat="1" applyFont="1" applyBorder="1" applyAlignment="1">
      <alignment horizontal="center" vertical="center"/>
    </xf>
    <xf numFmtId="165" fontId="25" fillId="0" borderId="78" xfId="0" applyNumberFormat="1" applyFont="1" applyFill="1" applyBorder="1" applyAlignment="1">
      <alignment horizontal="center" vertical="center"/>
    </xf>
    <xf numFmtId="3" fontId="24" fillId="0" borderId="87" xfId="80" applyNumberFormat="1" applyFont="1" applyBorder="1" applyAlignment="1">
      <alignment horizontal="center" vertical="center"/>
    </xf>
    <xf numFmtId="3" fontId="24" fillId="3" borderId="77" xfId="0" applyNumberFormat="1" applyFont="1" applyFill="1" applyBorder="1" applyAlignment="1">
      <alignment horizontal="center" vertical="center"/>
    </xf>
    <xf numFmtId="3" fontId="24" fillId="0" borderId="99" xfId="91" applyNumberFormat="1" applyFont="1" applyBorder="1" applyAlignment="1">
      <alignment horizontal="center" vertical="center"/>
    </xf>
    <xf numFmtId="166" fontId="24" fillId="0" borderId="89" xfId="91" applyNumberFormat="1" applyFont="1" applyBorder="1" applyAlignment="1">
      <alignment horizontal="center" vertical="center"/>
    </xf>
    <xf numFmtId="166" fontId="24" fillId="0" borderId="89" xfId="71" applyNumberFormat="1" applyFont="1" applyBorder="1" applyAlignment="1">
      <alignment horizontal="center" vertical="center"/>
    </xf>
    <xf numFmtId="165" fontId="25" fillId="2" borderId="97" xfId="0" applyNumberFormat="1" applyFont="1" applyFill="1" applyBorder="1" applyAlignment="1">
      <alignment horizontal="center" vertical="center"/>
    </xf>
    <xf numFmtId="0" fontId="25" fillId="2" borderId="97" xfId="0" applyFont="1" applyFill="1" applyBorder="1" applyAlignment="1">
      <alignment horizontal="center" vertical="center"/>
    </xf>
    <xf numFmtId="166" fontId="24" fillId="0" borderId="89" xfId="85" applyNumberFormat="1" applyFont="1" applyBorder="1" applyAlignment="1">
      <alignment horizontal="center" vertical="center"/>
    </xf>
    <xf numFmtId="3" fontId="24" fillId="0" borderId="99" xfId="88" applyNumberFormat="1" applyFont="1" applyBorder="1" applyAlignment="1">
      <alignment horizontal="center" vertical="center"/>
    </xf>
    <xf numFmtId="3" fontId="24" fillId="0" borderId="87" xfId="89" applyNumberFormat="1" applyFont="1" applyBorder="1" applyAlignment="1">
      <alignment horizontal="center" vertical="center"/>
    </xf>
    <xf numFmtId="166" fontId="24" fillId="0" borderId="86" xfId="91" applyNumberFormat="1" applyFont="1" applyBorder="1" applyAlignment="1">
      <alignment horizontal="center" vertical="center"/>
    </xf>
    <xf numFmtId="3" fontId="24" fillId="0" borderId="87" xfId="74" applyNumberFormat="1" applyFont="1" applyBorder="1" applyAlignment="1">
      <alignment horizontal="center" vertical="center"/>
    </xf>
    <xf numFmtId="3" fontId="24" fillId="0" borderId="28" xfId="0" applyNumberFormat="1" applyFont="1" applyBorder="1" applyAlignment="1">
      <alignment horizontal="center" vertical="center"/>
    </xf>
    <xf numFmtId="2" fontId="24" fillId="0" borderId="0" xfId="0" applyNumberFormat="1" applyFont="1" applyAlignment="1">
      <alignment horizontal="center" vertical="center"/>
    </xf>
    <xf numFmtId="165" fontId="25" fillId="0" borderId="47" xfId="0" applyNumberFormat="1" applyFont="1" applyFill="1" applyBorder="1" applyAlignment="1">
      <alignment horizontal="center" vertical="center"/>
    </xf>
    <xf numFmtId="165" fontId="25" fillId="0" borderId="97" xfId="0" applyNumberFormat="1" applyFont="1" applyFill="1" applyBorder="1" applyAlignment="1">
      <alignment horizontal="center" vertical="center"/>
    </xf>
    <xf numFmtId="166" fontId="24" fillId="0" borderId="89" xfId="87" applyNumberFormat="1" applyFont="1" applyBorder="1" applyAlignment="1">
      <alignment horizontal="center" vertical="center"/>
    </xf>
    <xf numFmtId="166" fontId="24" fillId="0" borderId="89" xfId="76" applyNumberFormat="1" applyFont="1" applyBorder="1" applyAlignment="1">
      <alignment horizontal="center" vertical="center"/>
    </xf>
    <xf numFmtId="166" fontId="45" fillId="0" borderId="0" xfId="0" applyNumberFormat="1" applyFont="1" applyBorder="1" applyAlignment="1">
      <alignment horizontal="right"/>
    </xf>
    <xf numFmtId="3" fontId="24" fillId="0" borderId="87" xfId="78" applyNumberFormat="1" applyFont="1" applyBorder="1" applyAlignment="1">
      <alignment horizontal="center" vertical="center"/>
    </xf>
    <xf numFmtId="3" fontId="24" fillId="0" borderId="87" xfId="77" applyNumberFormat="1" applyFont="1" applyBorder="1" applyAlignment="1">
      <alignment horizontal="center" vertical="center"/>
    </xf>
    <xf numFmtId="0" fontId="25" fillId="0" borderId="78" xfId="0" applyFont="1" applyFill="1" applyBorder="1" applyAlignment="1">
      <alignment horizontal="center" vertical="center"/>
    </xf>
    <xf numFmtId="3" fontId="24" fillId="0" borderId="87" xfId="87" applyNumberFormat="1" applyFont="1" applyBorder="1" applyAlignment="1">
      <alignment horizontal="center" vertical="center"/>
    </xf>
    <xf numFmtId="166" fontId="24" fillId="0" borderId="89" xfId="73" applyNumberFormat="1" applyFont="1" applyBorder="1" applyAlignment="1">
      <alignment horizontal="center" vertical="center"/>
    </xf>
    <xf numFmtId="165" fontId="25" fillId="2" borderId="45" xfId="0" applyNumberFormat="1" applyFont="1" applyFill="1" applyBorder="1" applyAlignment="1">
      <alignment horizontal="center" vertical="center"/>
    </xf>
    <xf numFmtId="166" fontId="24" fillId="0" borderId="89" xfId="89" applyNumberFormat="1" applyFont="1" applyBorder="1" applyAlignment="1">
      <alignment horizontal="center" vertical="center"/>
    </xf>
    <xf numFmtId="166" fontId="24" fillId="0" borderId="25" xfId="0" applyNumberFormat="1" applyFont="1" applyBorder="1" applyAlignment="1">
      <alignment horizontal="center" vertical="center"/>
    </xf>
    <xf numFmtId="0" fontId="25" fillId="2" borderId="78" xfId="0" applyFont="1" applyFill="1" applyBorder="1" applyAlignment="1">
      <alignment horizontal="center" vertical="center"/>
    </xf>
    <xf numFmtId="3" fontId="24" fillId="0" borderId="87" xfId="72" applyNumberFormat="1" applyFont="1" applyBorder="1" applyAlignment="1">
      <alignment horizontal="center" vertical="center"/>
    </xf>
    <xf numFmtId="3" fontId="24" fillId="0" borderId="99" xfId="87" applyNumberFormat="1" applyFont="1" applyBorder="1" applyAlignment="1">
      <alignment horizontal="center" vertical="center"/>
    </xf>
    <xf numFmtId="3" fontId="24" fillId="0" borderId="99" xfId="89" applyNumberFormat="1" applyFont="1" applyBorder="1" applyAlignment="1">
      <alignment horizontal="center" vertical="center"/>
    </xf>
    <xf numFmtId="166" fontId="24" fillId="0" borderId="89" xfId="74" applyNumberFormat="1" applyFont="1" applyBorder="1" applyAlignment="1">
      <alignment horizontal="center" vertical="center"/>
    </xf>
    <xf numFmtId="166" fontId="24" fillId="0" borderId="89" xfId="75" applyNumberFormat="1" applyFont="1" applyBorder="1" applyAlignment="1">
      <alignment horizontal="center" vertical="center"/>
    </xf>
    <xf numFmtId="166" fontId="24" fillId="0" borderId="89" xfId="72" applyNumberFormat="1" applyFont="1" applyBorder="1" applyAlignment="1">
      <alignment horizontal="center" vertical="center"/>
    </xf>
    <xf numFmtId="165" fontId="25" fillId="2" borderId="55" xfId="0" applyNumberFormat="1" applyFont="1" applyFill="1" applyBorder="1" applyAlignment="1">
      <alignment horizontal="center" vertical="center"/>
    </xf>
    <xf numFmtId="3" fontId="24" fillId="0" borderId="87" xfId="71" applyNumberFormat="1" applyFont="1" applyBorder="1" applyAlignment="1">
      <alignment horizontal="center" vertical="center"/>
    </xf>
    <xf numFmtId="166" fontId="24" fillId="0" borderId="89" xfId="80" applyNumberFormat="1" applyFont="1" applyBorder="1" applyAlignment="1">
      <alignment horizontal="center" vertical="center"/>
    </xf>
    <xf numFmtId="3" fontId="24" fillId="0" borderId="99" xfId="90" applyNumberFormat="1" applyFont="1" applyBorder="1" applyAlignment="1">
      <alignment horizontal="center" vertical="center"/>
    </xf>
    <xf numFmtId="166" fontId="24" fillId="0" borderId="89" xfId="84" applyNumberFormat="1" applyFont="1" applyBorder="1" applyAlignment="1">
      <alignment horizontal="center" vertical="center"/>
    </xf>
    <xf numFmtId="166" fontId="24" fillId="0" borderId="89" xfId="81" applyNumberFormat="1" applyFont="1" applyBorder="1" applyAlignment="1">
      <alignment horizontal="center" vertical="center"/>
    </xf>
    <xf numFmtId="3" fontId="24" fillId="0" borderId="87" xfId="75" applyNumberFormat="1" applyFont="1" applyBorder="1" applyAlignment="1">
      <alignment horizontal="center" vertical="center"/>
    </xf>
    <xf numFmtId="0" fontId="45" fillId="4" borderId="0" xfId="0" applyFont="1" applyFill="1" applyBorder="1" applyAlignment="1">
      <alignment vertical="top" wrapText="1"/>
    </xf>
    <xf numFmtId="166" fontId="24" fillId="0" borderId="89" xfId="77" applyNumberFormat="1" applyFont="1" applyBorder="1" applyAlignment="1">
      <alignment horizontal="center" vertical="center"/>
    </xf>
    <xf numFmtId="3" fontId="50" fillId="4" borderId="102" xfId="0" applyNumberFormat="1" applyFont="1" applyFill="1" applyBorder="1" applyAlignment="1">
      <alignment horizontal="center" vertical="center"/>
    </xf>
    <xf numFmtId="3" fontId="24" fillId="0" borderId="87" xfId="90" applyNumberFormat="1" applyFont="1" applyBorder="1" applyAlignment="1">
      <alignment horizontal="center" vertical="center"/>
    </xf>
    <xf numFmtId="165" fontId="25" fillId="2" borderId="78" xfId="0" applyNumberFormat="1" applyFont="1" applyFill="1" applyBorder="1" applyAlignment="1">
      <alignment horizontal="center" vertical="center"/>
    </xf>
    <xf numFmtId="0" fontId="50" fillId="4" borderId="102" xfId="0" applyFont="1" applyFill="1" applyBorder="1" applyAlignment="1">
      <alignment horizontal="center" vertical="center"/>
    </xf>
    <xf numFmtId="166" fontId="24" fillId="0" borderId="89" xfId="83" applyNumberFormat="1" applyFont="1" applyBorder="1" applyAlignment="1">
      <alignment horizontal="center" vertical="center"/>
    </xf>
    <xf numFmtId="166" fontId="24" fillId="0" borderId="86" xfId="90" applyNumberFormat="1" applyFont="1" applyBorder="1" applyAlignment="1">
      <alignment horizontal="center" vertical="center"/>
    </xf>
    <xf numFmtId="166" fontId="24" fillId="0" borderId="89" xfId="79" applyNumberFormat="1" applyFont="1" applyBorder="1" applyAlignment="1">
      <alignment horizontal="center" vertical="center"/>
    </xf>
    <xf numFmtId="0" fontId="0" fillId="4" borderId="0" xfId="0" applyFill="1" applyBorder="1"/>
    <xf numFmtId="0" fontId="25" fillId="2" borderId="45" xfId="0" applyFont="1" applyFill="1" applyBorder="1" applyAlignment="1">
      <alignment horizontal="center" vertical="center"/>
    </xf>
    <xf numFmtId="3" fontId="24" fillId="0" borderId="87" xfId="79" applyNumberFormat="1" applyFont="1" applyBorder="1" applyAlignment="1">
      <alignment horizontal="center" vertical="center"/>
    </xf>
    <xf numFmtId="3" fontId="24" fillId="0" borderId="87" xfId="91" applyNumberFormat="1" applyFont="1" applyBorder="1" applyAlignment="1">
      <alignment horizontal="center" vertical="center"/>
    </xf>
    <xf numFmtId="3" fontId="24" fillId="0" borderId="87" xfId="85" applyNumberFormat="1" applyFont="1" applyBorder="1" applyAlignment="1">
      <alignment horizontal="center" vertical="center"/>
    </xf>
    <xf numFmtId="3" fontId="24" fillId="0" borderId="87" xfId="88" applyNumberFormat="1" applyFont="1" applyBorder="1" applyAlignment="1">
      <alignment horizontal="center" vertical="center"/>
    </xf>
    <xf numFmtId="166" fontId="24" fillId="0" borderId="89" xfId="90" applyNumberFormat="1" applyFont="1" applyBorder="1" applyAlignment="1">
      <alignment horizontal="center" vertical="center"/>
    </xf>
    <xf numFmtId="170" fontId="0" fillId="0" borderId="0" xfId="0" applyNumberFormat="1"/>
    <xf numFmtId="3" fontId="24" fillId="0" borderId="87" xfId="86" applyNumberFormat="1" applyFont="1" applyBorder="1" applyAlignment="1">
      <alignment horizontal="center" vertical="center"/>
    </xf>
    <xf numFmtId="3" fontId="24" fillId="0" borderId="87" xfId="73" applyNumberFormat="1" applyFont="1" applyBorder="1" applyAlignment="1">
      <alignment horizontal="center" vertical="center"/>
    </xf>
    <xf numFmtId="3" fontId="24" fillId="0" borderId="99" xfId="86" applyNumberFormat="1" applyFont="1" applyBorder="1" applyAlignment="1">
      <alignment horizontal="center" vertical="center"/>
    </xf>
    <xf numFmtId="3" fontId="24" fillId="0" borderId="87" xfId="81" applyNumberFormat="1" applyFont="1" applyBorder="1" applyAlignment="1">
      <alignment horizontal="center" vertical="center"/>
    </xf>
    <xf numFmtId="166" fontId="24" fillId="0" borderId="86" xfId="88" applyNumberFormat="1" applyFont="1" applyBorder="1" applyAlignment="1">
      <alignment horizontal="center" vertical="center"/>
    </xf>
    <xf numFmtId="166" fontId="24" fillId="0" borderId="86" xfId="89" applyNumberFormat="1" applyFont="1" applyBorder="1" applyAlignment="1">
      <alignment horizontal="center" vertical="center"/>
    </xf>
    <xf numFmtId="0" fontId="45" fillId="4" borderId="0" xfId="0" applyFont="1" applyFill="1" applyAlignment="1">
      <alignment vertical="top" wrapText="1"/>
    </xf>
    <xf numFmtId="3" fontId="24" fillId="0" borderId="87" xfId="84" applyNumberFormat="1" applyFont="1" applyBorder="1" applyAlignment="1">
      <alignment horizontal="center" vertical="center"/>
    </xf>
    <xf numFmtId="2" fontId="24" fillId="4" borderId="102" xfId="2" applyNumberFormat="1" applyFont="1" applyFill="1" applyBorder="1" applyAlignment="1">
      <alignment horizontal="center" vertical="center"/>
    </xf>
    <xf numFmtId="165" fontId="25" fillId="2" borderId="47" xfId="0" applyNumberFormat="1" applyFont="1" applyFill="1" applyBorder="1" applyAlignment="1">
      <alignment horizontal="center" vertical="center"/>
    </xf>
    <xf numFmtId="3" fontId="24" fillId="0" borderId="87" xfId="76" applyNumberFormat="1" applyFont="1" applyBorder="1" applyAlignment="1">
      <alignment horizontal="center" vertical="center"/>
    </xf>
    <xf numFmtId="0" fontId="0" fillId="0" borderId="0" xfId="0"/>
    <xf numFmtId="3" fontId="49" fillId="7" borderId="99" xfId="0" applyNumberFormat="1" applyFont="1" applyFill="1" applyBorder="1" applyAlignment="1">
      <alignment horizontal="center" vertical="center"/>
    </xf>
    <xf numFmtId="3" fontId="24" fillId="3" borderId="23" xfId="0" applyNumberFormat="1" applyFont="1" applyFill="1" applyBorder="1" applyAlignment="1">
      <alignment horizontal="center" vertical="center"/>
    </xf>
    <xf numFmtId="166" fontId="24" fillId="3" borderId="20" xfId="0" applyNumberFormat="1" applyFont="1" applyFill="1" applyBorder="1" applyAlignment="1">
      <alignment horizontal="center" vertical="center"/>
    </xf>
    <xf numFmtId="3" fontId="24" fillId="39" borderId="23" xfId="0" applyNumberFormat="1" applyFont="1" applyFill="1" applyBorder="1" applyAlignment="1">
      <alignment horizontal="center" vertical="center"/>
    </xf>
    <xf numFmtId="0" fontId="0" fillId="0" borderId="0" xfId="0"/>
    <xf numFmtId="165" fontId="44" fillId="2" borderId="45" xfId="0" applyNumberFormat="1" applyFont="1" applyFill="1" applyBorder="1" applyAlignment="1">
      <alignment horizontal="center" vertical="center"/>
    </xf>
    <xf numFmtId="165" fontId="44" fillId="2" borderId="78" xfId="0" applyNumberFormat="1" applyFont="1" applyFill="1" applyBorder="1" applyAlignment="1">
      <alignment horizontal="center" vertical="center"/>
    </xf>
    <xf numFmtId="0" fontId="44" fillId="2" borderId="97" xfId="0" applyFont="1" applyFill="1" applyBorder="1" applyAlignment="1">
      <alignment horizontal="center" vertical="center"/>
    </xf>
    <xf numFmtId="0" fontId="44" fillId="2" borderId="45" xfId="0" applyFont="1" applyFill="1" applyBorder="1" applyAlignment="1">
      <alignment horizontal="center" vertical="center"/>
    </xf>
    <xf numFmtId="165" fontId="44" fillId="2" borderId="97" xfId="0" applyNumberFormat="1" applyFont="1" applyFill="1" applyBorder="1" applyAlignment="1">
      <alignment horizontal="center" vertical="center"/>
    </xf>
    <xf numFmtId="165" fontId="44" fillId="2" borderId="55" xfId="0" applyNumberFormat="1" applyFont="1" applyFill="1" applyBorder="1" applyAlignment="1">
      <alignment horizontal="center" vertical="center"/>
    </xf>
    <xf numFmtId="0" fontId="44" fillId="2" borderId="78" xfId="0" applyFont="1" applyFill="1" applyBorder="1" applyAlignment="1">
      <alignment horizontal="center" vertical="center"/>
    </xf>
    <xf numFmtId="165" fontId="44" fillId="2" borderId="47" xfId="0" applyNumberFormat="1" applyFont="1" applyFill="1" applyBorder="1" applyAlignment="1">
      <alignment horizontal="center" vertical="center"/>
    </xf>
    <xf numFmtId="165" fontId="44" fillId="0" borderId="97" xfId="0" applyNumberFormat="1" applyFont="1" applyFill="1" applyBorder="1" applyAlignment="1">
      <alignment horizontal="center" vertical="center"/>
    </xf>
    <xf numFmtId="165" fontId="44" fillId="0" borderId="78" xfId="0" applyNumberFormat="1" applyFont="1" applyFill="1" applyBorder="1" applyAlignment="1">
      <alignment horizontal="center" vertical="center"/>
    </xf>
    <xf numFmtId="165" fontId="44" fillId="0" borderId="47" xfId="0" applyNumberFormat="1" applyFont="1" applyFill="1" applyBorder="1" applyAlignment="1">
      <alignment horizontal="center" vertical="center"/>
    </xf>
    <xf numFmtId="165" fontId="44" fillId="0" borderId="45" xfId="0" applyNumberFormat="1" applyFont="1" applyFill="1" applyBorder="1" applyAlignment="1">
      <alignment horizontal="center" vertical="center"/>
    </xf>
    <xf numFmtId="0" fontId="44" fillId="0" borderId="78" xfId="0" applyFont="1" applyFill="1" applyBorder="1" applyAlignment="1">
      <alignment horizontal="center" vertical="center"/>
    </xf>
    <xf numFmtId="166" fontId="43" fillId="4" borderId="102" xfId="2" applyNumberFormat="1" applyFont="1" applyFill="1" applyBorder="1" applyAlignment="1">
      <alignment horizontal="center" vertical="center"/>
    </xf>
    <xf numFmtId="3" fontId="43" fillId="0" borderId="87" xfId="0" applyNumberFormat="1" applyFont="1" applyBorder="1" applyAlignment="1">
      <alignment horizontal="center" vertical="center"/>
    </xf>
    <xf numFmtId="166" fontId="43" fillId="0" borderId="89" xfId="0" applyNumberFormat="1" applyFont="1" applyBorder="1" applyAlignment="1">
      <alignment horizontal="center" vertical="center"/>
    </xf>
    <xf numFmtId="3" fontId="43" fillId="0" borderId="99" xfId="0" applyNumberFormat="1" applyFont="1" applyBorder="1" applyAlignment="1">
      <alignment horizontal="center" vertical="center"/>
    </xf>
    <xf numFmtId="166" fontId="43" fillId="0" borderId="86" xfId="0" applyNumberFormat="1" applyFont="1" applyBorder="1" applyAlignment="1">
      <alignment horizontal="center" vertical="center"/>
    </xf>
    <xf numFmtId="3" fontId="43" fillId="0" borderId="28" xfId="0" applyNumberFormat="1" applyFont="1" applyBorder="1" applyAlignment="1">
      <alignment horizontal="center" vertical="center"/>
    </xf>
    <xf numFmtId="166" fontId="43" fillId="0" borderId="25" xfId="0" applyNumberFormat="1" applyFont="1" applyBorder="1" applyAlignment="1">
      <alignment horizontal="center" vertical="center"/>
    </xf>
    <xf numFmtId="3" fontId="43" fillId="0" borderId="30" xfId="0" applyNumberFormat="1" applyFont="1" applyBorder="1" applyAlignment="1">
      <alignment horizontal="center" vertical="center"/>
    </xf>
    <xf numFmtId="166" fontId="43" fillId="0" borderId="32" xfId="0" applyNumberFormat="1" applyFont="1" applyBorder="1" applyAlignment="1">
      <alignment horizontal="center" vertical="center"/>
    </xf>
    <xf numFmtId="3" fontId="43" fillId="39" borderId="3" xfId="0" applyNumberFormat="1" applyFont="1" applyFill="1" applyBorder="1" applyAlignment="1"/>
    <xf numFmtId="166" fontId="43" fillId="39" borderId="2" xfId="0" applyNumberFormat="1" applyFont="1" applyFill="1" applyBorder="1" applyAlignment="1"/>
    <xf numFmtId="3" fontId="43" fillId="39" borderId="2" xfId="0" applyNumberFormat="1" applyFont="1" applyFill="1" applyBorder="1" applyAlignment="1"/>
    <xf numFmtId="166" fontId="43" fillId="39" borderId="40" xfId="0" applyNumberFormat="1" applyFont="1" applyFill="1" applyBorder="1" applyAlignment="1"/>
    <xf numFmtId="3" fontId="43" fillId="0" borderId="12" xfId="0" applyNumberFormat="1" applyFont="1" applyBorder="1" applyAlignment="1">
      <alignment horizontal="center" vertical="center"/>
    </xf>
    <xf numFmtId="166" fontId="43" fillId="0" borderId="10" xfId="0" applyNumberFormat="1" applyFont="1" applyBorder="1" applyAlignment="1">
      <alignment horizontal="center" vertical="center"/>
    </xf>
    <xf numFmtId="3" fontId="43" fillId="0" borderId="23" xfId="0" applyNumberFormat="1" applyFont="1" applyBorder="1" applyAlignment="1">
      <alignment horizontal="center" vertical="center"/>
    </xf>
    <xf numFmtId="166" fontId="43" fillId="0" borderId="20" xfId="0" applyNumberFormat="1" applyFont="1" applyBorder="1" applyAlignment="1">
      <alignment horizontal="center" vertical="center"/>
    </xf>
    <xf numFmtId="165" fontId="49" fillId="7" borderId="52" xfId="0" applyNumberFormat="1" applyFont="1" applyFill="1" applyBorder="1" applyAlignment="1">
      <alignment horizontal="center" vertical="center"/>
    </xf>
    <xf numFmtId="166" fontId="43" fillId="0" borderId="7" xfId="2" applyNumberFormat="1" applyFont="1" applyBorder="1" applyAlignment="1">
      <alignment horizontal="center" vertical="center"/>
    </xf>
    <xf numFmtId="168" fontId="43" fillId="0" borderId="38" xfId="0" applyNumberFormat="1" applyFont="1" applyBorder="1" applyAlignment="1">
      <alignment horizontal="center" vertical="center"/>
    </xf>
    <xf numFmtId="164" fontId="43" fillId="0" borderId="42" xfId="0" applyNumberFormat="1" applyFont="1" applyBorder="1" applyAlignment="1">
      <alignment horizontal="center" vertical="center"/>
    </xf>
    <xf numFmtId="166" fontId="43" fillId="0" borderId="31" xfId="2" applyNumberFormat="1" applyFont="1" applyBorder="1" applyAlignment="1">
      <alignment horizontal="center" vertical="center"/>
    </xf>
    <xf numFmtId="164" fontId="43" fillId="0" borderId="12" xfId="0" applyNumberFormat="1" applyFont="1" applyBorder="1" applyAlignment="1">
      <alignment horizontal="center" vertical="center"/>
    </xf>
    <xf numFmtId="164" fontId="43" fillId="0" borderId="66" xfId="0" applyNumberFormat="1" applyFont="1" applyBorder="1" applyAlignment="1">
      <alignment horizontal="center" vertical="center"/>
    </xf>
    <xf numFmtId="166" fontId="43" fillId="0" borderId="35" xfId="2" applyNumberFormat="1" applyFont="1" applyBorder="1" applyAlignment="1">
      <alignment horizontal="center" vertical="center"/>
    </xf>
    <xf numFmtId="164" fontId="43" fillId="0" borderId="30" xfId="0" applyNumberFormat="1" applyFont="1" applyBorder="1" applyAlignment="1">
      <alignment horizontal="center" vertical="center"/>
    </xf>
    <xf numFmtId="164" fontId="43" fillId="0" borderId="93" xfId="0" applyNumberFormat="1" applyFont="1" applyBorder="1" applyAlignment="1">
      <alignment horizontal="center" vertical="center"/>
    </xf>
    <xf numFmtId="166" fontId="43" fillId="0" borderId="96" xfId="2" applyNumberFormat="1" applyFont="1" applyBorder="1" applyAlignment="1">
      <alignment horizontal="center" vertical="center"/>
    </xf>
    <xf numFmtId="164" fontId="43" fillId="0" borderId="87" xfId="0" applyNumberFormat="1" applyFont="1" applyBorder="1" applyAlignment="1">
      <alignment horizontal="center" vertical="center"/>
    </xf>
    <xf numFmtId="166" fontId="43" fillId="0" borderId="89" xfId="2" applyNumberFormat="1" applyFont="1" applyBorder="1" applyAlignment="1">
      <alignment horizontal="center" vertical="center"/>
    </xf>
    <xf numFmtId="168" fontId="43" fillId="0" borderId="93" xfId="0" applyNumberFormat="1" applyFont="1" applyBorder="1" applyAlignment="1">
      <alignment horizontal="center" vertical="center"/>
    </xf>
    <xf numFmtId="0" fontId="44" fillId="2" borderId="53" xfId="0" applyFont="1" applyFill="1" applyBorder="1" applyAlignment="1">
      <alignment horizontal="center" vertical="center"/>
    </xf>
    <xf numFmtId="164" fontId="43" fillId="0" borderId="38" xfId="0" applyNumberFormat="1" applyFont="1" applyBorder="1" applyAlignment="1">
      <alignment horizontal="center" vertical="center"/>
    </xf>
    <xf numFmtId="166" fontId="43" fillId="0" borderId="24" xfId="2" applyNumberFormat="1" applyFont="1" applyBorder="1" applyAlignment="1">
      <alignment horizontal="center" vertical="center"/>
    </xf>
    <xf numFmtId="164" fontId="43" fillId="0" borderId="9" xfId="0" applyNumberFormat="1" applyFont="1" applyBorder="1" applyAlignment="1">
      <alignment horizontal="center" vertical="center"/>
    </xf>
    <xf numFmtId="168" fontId="43" fillId="0" borderId="87" xfId="0" applyNumberFormat="1" applyFont="1" applyBorder="1" applyAlignment="1">
      <alignment horizontal="center" vertical="center"/>
    </xf>
    <xf numFmtId="165" fontId="44" fillId="2" borderId="53" xfId="0" applyNumberFormat="1" applyFont="1" applyFill="1" applyBorder="1" applyAlignment="1">
      <alignment horizontal="center" vertical="center"/>
    </xf>
    <xf numFmtId="164" fontId="43" fillId="0" borderId="92" xfId="0" applyNumberFormat="1" applyFont="1" applyBorder="1" applyAlignment="1">
      <alignment horizontal="center" vertical="center"/>
    </xf>
    <xf numFmtId="166" fontId="43" fillId="0" borderId="95" xfId="2" applyNumberFormat="1" applyFont="1" applyBorder="1" applyAlignment="1">
      <alignment horizontal="center" vertical="center"/>
    </xf>
    <xf numFmtId="164" fontId="43" fillId="0" borderId="99" xfId="0" applyNumberFormat="1" applyFont="1" applyBorder="1" applyAlignment="1">
      <alignment horizontal="center" vertical="center"/>
    </xf>
    <xf numFmtId="168" fontId="43" fillId="0" borderId="92" xfId="0" applyNumberFormat="1" applyFont="1" applyBorder="1" applyAlignment="1">
      <alignment horizontal="center" vertical="center"/>
    </xf>
    <xf numFmtId="164" fontId="43" fillId="0" borderId="28" xfId="0" applyNumberFormat="1" applyFont="1" applyBorder="1" applyAlignment="1">
      <alignment horizontal="center" vertical="center"/>
    </xf>
    <xf numFmtId="166" fontId="43" fillId="0" borderId="25" xfId="2" applyNumberFormat="1" applyFont="1" applyBorder="1" applyAlignment="1">
      <alignment horizontal="center" vertical="center"/>
    </xf>
    <xf numFmtId="168" fontId="43" fillId="0" borderId="76" xfId="0" applyNumberFormat="1" applyFont="1" applyBorder="1" applyAlignment="1">
      <alignment horizontal="center" vertical="center"/>
    </xf>
    <xf numFmtId="165" fontId="44" fillId="2" borderId="54" xfId="0" applyNumberFormat="1" applyFont="1" applyFill="1" applyBorder="1" applyAlignment="1">
      <alignment horizontal="center" vertical="center"/>
    </xf>
    <xf numFmtId="0" fontId="43" fillId="0" borderId="18" xfId="0" applyFont="1" applyBorder="1" applyAlignment="1">
      <alignment horizontal="center" vertical="center"/>
    </xf>
    <xf numFmtId="165" fontId="44" fillId="2" borderId="36" xfId="0" applyNumberFormat="1" applyFont="1" applyFill="1" applyBorder="1" applyAlignment="1">
      <alignment horizontal="center" vertical="center"/>
    </xf>
    <xf numFmtId="164" fontId="43" fillId="0" borderId="23" xfId="0" applyNumberFormat="1" applyFont="1" applyBorder="1" applyAlignment="1">
      <alignment horizontal="center" vertical="center"/>
    </xf>
    <xf numFmtId="168" fontId="43" fillId="0" borderId="9" xfId="0" applyNumberFormat="1" applyFont="1" applyBorder="1" applyAlignment="1">
      <alignment horizontal="center" vertical="center"/>
    </xf>
    <xf numFmtId="168" fontId="43" fillId="0" borderId="78" xfId="0" applyNumberFormat="1" applyFont="1" applyBorder="1" applyAlignment="1">
      <alignment horizontal="center" vertical="center"/>
    </xf>
    <xf numFmtId="0" fontId="43" fillId="0" borderId="51" xfId="0" applyFont="1" applyBorder="1" applyAlignment="1">
      <alignment horizontal="center" vertical="center"/>
    </xf>
    <xf numFmtId="165" fontId="44" fillId="0" borderId="51" xfId="0" applyNumberFormat="1" applyFont="1" applyFill="1" applyBorder="1" applyAlignment="1">
      <alignment horizontal="center" vertical="center"/>
    </xf>
    <xf numFmtId="166" fontId="43" fillId="0" borderId="4" xfId="2" applyNumberFormat="1" applyFont="1" applyBorder="1" applyAlignment="1">
      <alignment horizontal="center" vertical="center"/>
    </xf>
    <xf numFmtId="164" fontId="43" fillId="0" borderId="37" xfId="0" applyNumberFormat="1" applyFont="1" applyBorder="1" applyAlignment="1">
      <alignment horizontal="center" vertical="center"/>
    </xf>
    <xf numFmtId="166" fontId="43" fillId="0" borderId="34" xfId="2" applyNumberFormat="1" applyFont="1" applyBorder="1" applyAlignment="1">
      <alignment horizontal="center" vertical="center"/>
    </xf>
    <xf numFmtId="168" fontId="43" fillId="0" borderId="6" xfId="0" applyNumberFormat="1" applyFont="1" applyBorder="1" applyAlignment="1">
      <alignment horizontal="center" vertical="center"/>
    </xf>
    <xf numFmtId="164" fontId="24" fillId="0" borderId="0" xfId="0" applyNumberFormat="1" applyFont="1" applyBorder="1" applyAlignment="1">
      <alignment horizontal="center" vertical="center"/>
    </xf>
    <xf numFmtId="166" fontId="24" fillId="4" borderId="0" xfId="2" applyNumberFormat="1" applyFont="1" applyFill="1" applyBorder="1" applyAlignment="1">
      <alignment horizontal="center" vertical="center"/>
    </xf>
    <xf numFmtId="166" fontId="24" fillId="0" borderId="0" xfId="2" applyNumberFormat="1" applyFont="1" applyBorder="1" applyAlignment="1">
      <alignment horizontal="center" vertical="center"/>
    </xf>
    <xf numFmtId="168" fontId="24" fillId="0" borderId="0" xfId="0" applyNumberFormat="1" applyFont="1" applyBorder="1" applyAlignment="1">
      <alignment horizontal="center" vertical="center"/>
    </xf>
    <xf numFmtId="2" fontId="49" fillId="7" borderId="86" xfId="0" applyNumberFormat="1" applyFont="1" applyFill="1" applyBorder="1" applyAlignment="1">
      <alignment horizontal="center" vertical="center"/>
    </xf>
    <xf numFmtId="2" fontId="0" fillId="0" borderId="0" xfId="0" applyNumberFormat="1"/>
    <xf numFmtId="0" fontId="0" fillId="0" borderId="0" xfId="0"/>
    <xf numFmtId="165" fontId="88" fillId="2" borderId="45" xfId="0" applyNumberFormat="1" applyFont="1" applyFill="1" applyBorder="1" applyAlignment="1">
      <alignment horizontal="center" vertical="center"/>
    </xf>
    <xf numFmtId="3" fontId="87" fillId="0" borderId="87" xfId="72" applyNumberFormat="1" applyFont="1" applyBorder="1" applyAlignment="1">
      <alignment horizontal="center" vertical="center"/>
    </xf>
    <xf numFmtId="2" fontId="87" fillId="0" borderId="89" xfId="72" applyNumberFormat="1" applyFont="1" applyBorder="1" applyAlignment="1">
      <alignment horizontal="center" vertical="center"/>
    </xf>
    <xf numFmtId="166" fontId="87" fillId="4" borderId="102" xfId="2" applyNumberFormat="1" applyFont="1" applyFill="1" applyBorder="1" applyAlignment="1">
      <alignment horizontal="center" vertical="center"/>
    </xf>
    <xf numFmtId="165" fontId="88" fillId="2" borderId="55" xfId="0" applyNumberFormat="1" applyFont="1" applyFill="1" applyBorder="1" applyAlignment="1">
      <alignment horizontal="center" vertical="center"/>
    </xf>
    <xf numFmtId="3" fontId="87" fillId="0" borderId="87" xfId="75" applyNumberFormat="1" applyFont="1" applyBorder="1" applyAlignment="1">
      <alignment horizontal="center" vertical="center"/>
    </xf>
    <xf numFmtId="2" fontId="87" fillId="0" borderId="89" xfId="75" applyNumberFormat="1" applyFont="1" applyBorder="1" applyAlignment="1">
      <alignment horizontal="center" vertical="center"/>
    </xf>
    <xf numFmtId="0" fontId="87" fillId="0" borderId="0" xfId="0" applyFont="1" applyAlignment="1">
      <alignment horizontal="center" vertical="center"/>
    </xf>
    <xf numFmtId="165" fontId="88" fillId="0" borderId="78" xfId="0" applyNumberFormat="1" applyFont="1" applyFill="1" applyBorder="1" applyAlignment="1">
      <alignment horizontal="center" vertical="center"/>
    </xf>
    <xf numFmtId="3" fontId="87" fillId="0" borderId="87" xfId="78" applyNumberFormat="1" applyFont="1" applyBorder="1" applyAlignment="1">
      <alignment horizontal="center" vertical="center"/>
    </xf>
    <xf numFmtId="2" fontId="87" fillId="0" borderId="89" xfId="78" applyNumberFormat="1" applyFont="1" applyBorder="1" applyAlignment="1">
      <alignment horizontal="center" vertical="center"/>
    </xf>
    <xf numFmtId="165" fontId="88" fillId="2" borderId="78" xfId="0" applyNumberFormat="1" applyFont="1" applyFill="1" applyBorder="1" applyAlignment="1">
      <alignment horizontal="center" vertical="center"/>
    </xf>
    <xf numFmtId="0" fontId="88" fillId="2" borderId="78" xfId="0" applyFont="1" applyFill="1" applyBorder="1" applyAlignment="1">
      <alignment horizontal="center" vertical="center"/>
    </xf>
    <xf numFmtId="0" fontId="88" fillId="2" borderId="97" xfId="0" applyFont="1" applyFill="1" applyBorder="1" applyAlignment="1">
      <alignment horizontal="center" vertical="center"/>
    </xf>
    <xf numFmtId="2" fontId="87" fillId="3" borderId="20" xfId="0" applyNumberFormat="1" applyFont="1" applyFill="1" applyBorder="1" applyAlignment="1">
      <alignment horizontal="center" vertical="center"/>
    </xf>
    <xf numFmtId="165" fontId="88" fillId="0" borderId="47" xfId="0" applyNumberFormat="1" applyFont="1" applyFill="1" applyBorder="1" applyAlignment="1">
      <alignment horizontal="center" vertical="center"/>
    </xf>
    <xf numFmtId="0" fontId="88" fillId="2" borderId="45" xfId="0" applyFont="1" applyFill="1" applyBorder="1" applyAlignment="1">
      <alignment horizontal="center" vertical="center"/>
    </xf>
    <xf numFmtId="3" fontId="87" fillId="0" borderId="87" xfId="81" applyNumberFormat="1" applyFont="1" applyBorder="1" applyAlignment="1">
      <alignment horizontal="center" vertical="center"/>
    </xf>
    <xf numFmtId="2" fontId="87" fillId="0" borderId="89" xfId="81" applyNumberFormat="1" applyFont="1" applyBorder="1" applyAlignment="1">
      <alignment horizontal="center" vertical="center"/>
    </xf>
    <xf numFmtId="165" fontId="88" fillId="0" borderId="45" xfId="0" applyNumberFormat="1" applyFont="1" applyFill="1" applyBorder="1" applyAlignment="1">
      <alignment horizontal="center" vertical="center"/>
    </xf>
    <xf numFmtId="2" fontId="87" fillId="0" borderId="89" xfId="84" applyNumberFormat="1" applyFont="1" applyBorder="1" applyAlignment="1">
      <alignment horizontal="center" vertical="center"/>
    </xf>
    <xf numFmtId="165" fontId="88" fillId="2" borderId="47" xfId="0" applyNumberFormat="1" applyFont="1" applyFill="1" applyBorder="1" applyAlignment="1">
      <alignment horizontal="center" vertical="center"/>
    </xf>
    <xf numFmtId="3" fontId="87" fillId="0" borderId="87" xfId="87" applyNumberFormat="1" applyFont="1" applyBorder="1" applyAlignment="1">
      <alignment horizontal="center" vertical="center"/>
    </xf>
    <xf numFmtId="2" fontId="87" fillId="0" borderId="89" xfId="87" applyNumberFormat="1" applyFont="1" applyBorder="1" applyAlignment="1">
      <alignment horizontal="center" vertical="center"/>
    </xf>
    <xf numFmtId="0" fontId="88" fillId="0" borderId="78" xfId="0" applyFont="1" applyFill="1" applyBorder="1" applyAlignment="1">
      <alignment horizontal="center" vertical="center"/>
    </xf>
    <xf numFmtId="165" fontId="88" fillId="2" borderId="97" xfId="0" applyNumberFormat="1" applyFont="1" applyFill="1" applyBorder="1" applyAlignment="1">
      <alignment horizontal="center" vertical="center"/>
    </xf>
    <xf numFmtId="3" fontId="87" fillId="0" borderId="87" xfId="90" applyNumberFormat="1" applyFont="1" applyBorder="1" applyAlignment="1">
      <alignment horizontal="center" vertical="center"/>
    </xf>
    <xf numFmtId="2" fontId="87" fillId="0" borderId="89" xfId="90" applyNumberFormat="1" applyFont="1" applyBorder="1" applyAlignment="1">
      <alignment horizontal="center" vertical="center"/>
    </xf>
    <xf numFmtId="165" fontId="88" fillId="0" borderId="97" xfId="0" applyNumberFormat="1" applyFont="1" applyFill="1" applyBorder="1" applyAlignment="1">
      <alignment horizontal="center" vertical="center"/>
    </xf>
    <xf numFmtId="2" fontId="87" fillId="0" borderId="25" xfId="0" applyNumberFormat="1" applyFont="1" applyBorder="1" applyAlignment="1">
      <alignment horizontal="center" vertical="center"/>
    </xf>
    <xf numFmtId="2" fontId="87" fillId="0" borderId="86" xfId="90" applyNumberFormat="1" applyFont="1" applyBorder="1" applyAlignment="1">
      <alignment horizontal="center" vertical="center"/>
    </xf>
    <xf numFmtId="2" fontId="87" fillId="0" borderId="86" xfId="87" applyNumberFormat="1" applyFont="1" applyBorder="1" applyAlignment="1">
      <alignment horizontal="center" vertical="center"/>
    </xf>
    <xf numFmtId="3" fontId="90" fillId="39" borderId="23" xfId="0" applyNumberFormat="1" applyFont="1" applyFill="1" applyBorder="1" applyAlignment="1">
      <alignment horizontal="center" vertical="center"/>
    </xf>
    <xf numFmtId="2" fontId="90" fillId="39" borderId="20" xfId="0" applyNumberFormat="1" applyFont="1" applyFill="1" applyBorder="1" applyAlignment="1">
      <alignment horizontal="center" vertical="center"/>
    </xf>
    <xf numFmtId="0" fontId="0" fillId="0" borderId="0" xfId="0" applyAlignment="1"/>
    <xf numFmtId="0" fontId="2" fillId="0" borderId="0" xfId="0" applyFont="1" applyAlignment="1">
      <alignment horizontal="left" vertical="top"/>
    </xf>
    <xf numFmtId="0" fontId="0" fillId="0" borderId="0" xfId="11" applyFont="1" applyAlignment="1">
      <alignment vertical="center"/>
    </xf>
    <xf numFmtId="0" fontId="24" fillId="0" borderId="0" xfId="0" applyFont="1" applyAlignment="1">
      <alignment vertical="center" wrapText="1"/>
    </xf>
    <xf numFmtId="0" fontId="0" fillId="0" borderId="0" xfId="0"/>
    <xf numFmtId="0" fontId="1" fillId="0" borderId="0" xfId="11"/>
    <xf numFmtId="0" fontId="41" fillId="0" borderId="0" xfId="0" applyFont="1"/>
    <xf numFmtId="0" fontId="24" fillId="0" borderId="0" xfId="0" applyFont="1" applyAlignment="1">
      <alignment horizontal="left" vertical="top" wrapText="1"/>
    </xf>
    <xf numFmtId="3" fontId="0" fillId="0" borderId="87" xfId="0" applyNumberFormat="1" applyFont="1" applyBorder="1" applyAlignment="1">
      <alignment horizontal="center" vertical="center"/>
    </xf>
    <xf numFmtId="0" fontId="0" fillId="0" borderId="0" xfId="0"/>
    <xf numFmtId="0" fontId="1" fillId="0" borderId="0" xfId="11"/>
    <xf numFmtId="0" fontId="1" fillId="0" borderId="0" xfId="11" applyAlignment="1">
      <alignment wrapText="1"/>
    </xf>
    <xf numFmtId="0" fontId="0" fillId="0" borderId="0" xfId="0"/>
    <xf numFmtId="0" fontId="0" fillId="0" borderId="0" xfId="0" applyBorder="1"/>
    <xf numFmtId="0" fontId="1" fillId="0" borderId="0" xfId="11"/>
    <xf numFmtId="0" fontId="1" fillId="0" borderId="0" xfId="11" applyBorder="1"/>
    <xf numFmtId="0" fontId="24" fillId="0" borderId="0" xfId="0" applyFont="1" applyAlignment="1">
      <alignment vertical="top" wrapText="1"/>
    </xf>
    <xf numFmtId="0" fontId="27" fillId="7" borderId="10"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0" fillId="0" borderId="0" xfId="0"/>
    <xf numFmtId="0" fontId="1" fillId="0" borderId="0" xfId="11"/>
    <xf numFmtId="0" fontId="0" fillId="0" borderId="0" xfId="0"/>
    <xf numFmtId="166" fontId="45" fillId="0" borderId="0" xfId="0" applyNumberFormat="1" applyFont="1"/>
    <xf numFmtId="9" fontId="1" fillId="0" borderId="0" xfId="11" applyNumberFormat="1"/>
    <xf numFmtId="9" fontId="0" fillId="0" borderId="0" xfId="2" applyFont="1"/>
    <xf numFmtId="0" fontId="1" fillId="0" borderId="0" xfId="11"/>
    <xf numFmtId="0" fontId="0" fillId="0" borderId="51" xfId="0" applyBorder="1"/>
    <xf numFmtId="0" fontId="0" fillId="0" borderId="0" xfId="0"/>
    <xf numFmtId="170" fontId="68" fillId="0" borderId="0" xfId="0" applyNumberFormat="1" applyFont="1"/>
    <xf numFmtId="0" fontId="11" fillId="0" borderId="87" xfId="0" applyFont="1" applyFill="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left"/>
    </xf>
    <xf numFmtId="166" fontId="46" fillId="0" borderId="41" xfId="2" applyNumberFormat="1" applyFont="1" applyBorder="1" applyAlignment="1">
      <alignment horizontal="center" vertical="center"/>
    </xf>
    <xf numFmtId="164" fontId="46" fillId="0" borderId="80" xfId="1" applyNumberFormat="1" applyFont="1" applyBorder="1" applyAlignment="1">
      <alignment horizontal="center" vertical="center"/>
    </xf>
    <xf numFmtId="164" fontId="52" fillId="0" borderId="99" xfId="1" applyNumberFormat="1" applyFont="1" applyFill="1" applyBorder="1" applyAlignment="1">
      <alignment horizontal="center" vertical="center" wrapText="1"/>
    </xf>
    <xf numFmtId="0" fontId="12" fillId="0" borderId="0" xfId="0" applyFont="1" applyFill="1" applyAlignment="1">
      <alignment horizontal="left" vertical="top" wrapText="1"/>
    </xf>
    <xf numFmtId="0" fontId="26" fillId="0" borderId="0" xfId="0" applyFont="1" applyAlignment="1">
      <alignment vertical="top"/>
    </xf>
    <xf numFmtId="0" fontId="0" fillId="0" borderId="0" xfId="0"/>
    <xf numFmtId="0" fontId="3" fillId="0" borderId="73" xfId="0" applyFont="1" applyFill="1" applyBorder="1" applyAlignment="1">
      <alignment horizontal="center" vertical="center"/>
    </xf>
    <xf numFmtId="0" fontId="52" fillId="0" borderId="67" xfId="6" applyFont="1" applyFill="1" applyBorder="1" applyAlignment="1">
      <alignment horizontal="center" vertical="center"/>
    </xf>
    <xf numFmtId="0" fontId="52" fillId="0" borderId="105" xfId="6" applyFont="1" applyFill="1" applyBorder="1" applyAlignment="1">
      <alignment horizontal="center" vertical="center"/>
    </xf>
    <xf numFmtId="0" fontId="3" fillId="0" borderId="68" xfId="0" applyFont="1" applyFill="1" applyBorder="1" applyAlignment="1">
      <alignment horizontal="center" vertical="center"/>
    </xf>
    <xf numFmtId="0" fontId="50" fillId="7" borderId="20" xfId="6" applyNumberFormat="1" applyFont="1" applyFill="1" applyBorder="1" applyAlignment="1">
      <alignment horizontal="center" vertical="center"/>
    </xf>
    <xf numFmtId="0" fontId="26" fillId="0" borderId="0" xfId="0" applyFont="1" applyAlignment="1">
      <alignment vertical="top" wrapText="1"/>
    </xf>
    <xf numFmtId="0" fontId="0" fillId="0" borderId="0" xfId="0"/>
    <xf numFmtId="0" fontId="0" fillId="0" borderId="0" xfId="0"/>
    <xf numFmtId="3" fontId="24" fillId="0" borderId="87" xfId="71" applyNumberFormat="1" applyFont="1" applyBorder="1" applyAlignment="1">
      <alignment horizontal="center" vertical="center"/>
    </xf>
    <xf numFmtId="0" fontId="24" fillId="0" borderId="0" xfId="11" applyFont="1" applyAlignment="1">
      <alignment vertical="top" wrapText="1"/>
    </xf>
    <xf numFmtId="0" fontId="0" fillId="0" borderId="0" xfId="0"/>
    <xf numFmtId="3" fontId="49" fillId="39" borderId="23" xfId="0" applyNumberFormat="1" applyFont="1" applyFill="1" applyBorder="1" applyAlignment="1">
      <alignment horizontal="center" vertical="center"/>
    </xf>
    <xf numFmtId="3" fontId="24" fillId="0" borderId="14" xfId="0" applyNumberFormat="1" applyFont="1" applyBorder="1" applyAlignment="1">
      <alignment horizontal="center" vertical="center"/>
    </xf>
    <xf numFmtId="169" fontId="49" fillId="39" borderId="22" xfId="0" applyNumberFormat="1" applyFont="1" applyFill="1" applyBorder="1" applyAlignment="1">
      <alignment horizontal="center" vertical="center"/>
    </xf>
    <xf numFmtId="170" fontId="24" fillId="0" borderId="13" xfId="0" applyNumberFormat="1" applyFont="1" applyBorder="1" applyAlignment="1">
      <alignment horizontal="center" vertical="center"/>
    </xf>
    <xf numFmtId="3" fontId="49" fillId="39" borderId="77" xfId="0" applyNumberFormat="1" applyFont="1" applyFill="1" applyBorder="1" applyAlignment="1">
      <alignment horizontal="center" vertical="center"/>
    </xf>
    <xf numFmtId="169" fontId="49" fillId="39" borderId="20" xfId="0" applyNumberFormat="1" applyFont="1" applyFill="1" applyBorder="1" applyAlignment="1">
      <alignment horizontal="center" vertical="center"/>
    </xf>
    <xf numFmtId="0" fontId="0" fillId="0" borderId="99" xfId="0" applyFont="1" applyBorder="1" applyAlignment="1">
      <alignment horizontal="center"/>
    </xf>
    <xf numFmtId="0" fontId="26" fillId="0" borderId="0" xfId="0" applyFont="1" applyAlignment="1"/>
    <xf numFmtId="0" fontId="26" fillId="0" borderId="0" xfId="0" applyFont="1" applyAlignment="1">
      <alignment horizontal="center" vertical="top" wrapText="1"/>
    </xf>
    <xf numFmtId="164" fontId="64" fillId="0" borderId="42" xfId="1" applyNumberFormat="1" applyFont="1" applyBorder="1" applyAlignment="1">
      <alignment horizontal="center" vertical="center" wrapText="1"/>
    </xf>
    <xf numFmtId="9" fontId="98" fillId="0" borderId="76" xfId="2" applyFont="1" applyBorder="1" applyAlignment="1">
      <alignment horizontal="center" vertical="center" wrapText="1"/>
    </xf>
    <xf numFmtId="10" fontId="71" fillId="0" borderId="26" xfId="2" applyNumberFormat="1" applyFont="1" applyBorder="1" applyAlignment="1">
      <alignment horizontal="center" vertical="center" wrapText="1"/>
    </xf>
    <xf numFmtId="10" fontId="71" fillId="0" borderId="25" xfId="2" applyNumberFormat="1" applyFont="1" applyBorder="1" applyAlignment="1">
      <alignment horizontal="center" vertical="center" wrapText="1"/>
    </xf>
    <xf numFmtId="164" fontId="65" fillId="0" borderId="42" xfId="1" applyNumberFormat="1" applyFont="1" applyBorder="1" applyAlignment="1">
      <alignment horizontal="center" vertical="center" wrapText="1"/>
    </xf>
    <xf numFmtId="3" fontId="45" fillId="0" borderId="0" xfId="0" applyNumberFormat="1" applyFont="1"/>
    <xf numFmtId="0" fontId="0" fillId="0" borderId="0" xfId="0" applyFont="1" applyAlignment="1">
      <alignment horizontal="left" wrapText="1"/>
    </xf>
    <xf numFmtId="0" fontId="24" fillId="0" borderId="0" xfId="0" applyFont="1" applyAlignment="1">
      <alignment vertical="top" wrapText="1"/>
    </xf>
    <xf numFmtId="0" fontId="18" fillId="0" borderId="55" xfId="0" applyFont="1" applyBorder="1" applyAlignment="1">
      <alignment horizontal="left" vertical="top" wrapText="1"/>
    </xf>
    <xf numFmtId="0" fontId="18" fillId="0" borderId="78" xfId="0" applyFont="1" applyBorder="1" applyAlignment="1">
      <alignment horizontal="left" vertical="top" wrapText="1"/>
    </xf>
    <xf numFmtId="0" fontId="24" fillId="0" borderId="0" xfId="0" applyFont="1" applyAlignment="1">
      <alignment vertical="top" wrapText="1"/>
    </xf>
    <xf numFmtId="0" fontId="70" fillId="7" borderId="77" xfId="11" applyFont="1" applyFill="1" applyBorder="1" applyAlignment="1">
      <alignment horizontal="center" vertical="center"/>
    </xf>
    <xf numFmtId="0" fontId="0" fillId="0" borderId="78" xfId="0" applyFont="1" applyBorder="1" applyAlignment="1">
      <alignment horizontal="left" vertical="center" wrapText="1"/>
    </xf>
    <xf numFmtId="3" fontId="0" fillId="0" borderId="99" xfId="0" applyNumberFormat="1" applyFont="1" applyBorder="1" applyAlignment="1">
      <alignment horizontal="center" vertical="center"/>
    </xf>
    <xf numFmtId="3" fontId="0" fillId="0" borderId="92" xfId="0" applyNumberFormat="1" applyFont="1" applyBorder="1" applyAlignment="1">
      <alignment horizontal="center" vertical="center"/>
    </xf>
    <xf numFmtId="0" fontId="0" fillId="0" borderId="45" xfId="0" applyFont="1" applyBorder="1" applyAlignment="1">
      <alignment horizontal="left" vertical="center" wrapText="1"/>
    </xf>
    <xf numFmtId="0" fontId="0" fillId="0" borderId="97" xfId="0" applyFont="1" applyBorder="1" applyAlignment="1">
      <alignment horizontal="left" vertical="center" wrapText="1"/>
    </xf>
    <xf numFmtId="166" fontId="1" fillId="0" borderId="0" xfId="11" applyNumberFormat="1"/>
    <xf numFmtId="166" fontId="101" fillId="39" borderId="1" xfId="2" applyNumberFormat="1" applyFont="1" applyFill="1" applyBorder="1" applyAlignment="1">
      <alignment horizontal="center" vertical="center" wrapText="1" readingOrder="1"/>
    </xf>
    <xf numFmtId="10" fontId="54" fillId="0" borderId="86" xfId="2" applyNumberFormat="1" applyFont="1" applyBorder="1" applyAlignment="1">
      <alignment horizontal="center" vertical="center" wrapText="1"/>
    </xf>
    <xf numFmtId="166" fontId="101" fillId="39" borderId="40" xfId="2" applyNumberFormat="1" applyFont="1" applyFill="1" applyBorder="1" applyAlignment="1">
      <alignment horizontal="center" vertical="center" wrapText="1" readingOrder="1"/>
    </xf>
    <xf numFmtId="0" fontId="70" fillId="7" borderId="73" xfId="11" applyFont="1" applyFill="1" applyBorder="1" applyAlignment="1">
      <alignment horizontal="center" vertical="center"/>
    </xf>
    <xf numFmtId="0" fontId="70" fillId="7" borderId="109" xfId="11" applyFont="1" applyFill="1" applyBorder="1" applyAlignment="1">
      <alignment horizontal="center" vertical="center"/>
    </xf>
    <xf numFmtId="0" fontId="70" fillId="7" borderId="67" xfId="11" applyFont="1" applyFill="1" applyBorder="1" applyAlignment="1">
      <alignment horizontal="center" vertical="center"/>
    </xf>
    <xf numFmtId="0" fontId="70" fillId="7" borderId="105" xfId="11" applyFont="1" applyFill="1" applyBorder="1" applyAlignment="1">
      <alignment horizontal="center" vertical="center"/>
    </xf>
    <xf numFmtId="3" fontId="18" fillId="0" borderId="42" xfId="0" applyNumberFormat="1" applyFont="1" applyBorder="1" applyAlignment="1">
      <alignment horizontal="center" vertical="center"/>
    </xf>
    <xf numFmtId="0" fontId="18" fillId="0" borderId="0" xfId="0" applyFont="1"/>
    <xf numFmtId="3" fontId="18" fillId="0" borderId="99" xfId="0" applyNumberFormat="1" applyFont="1" applyBorder="1" applyAlignment="1">
      <alignment horizontal="center" vertical="center"/>
    </xf>
    <xf numFmtId="3" fontId="18" fillId="0" borderId="92" xfId="0" applyNumberFormat="1" applyFont="1" applyBorder="1" applyAlignment="1">
      <alignment horizontal="center" vertical="center"/>
    </xf>
    <xf numFmtId="0" fontId="70" fillId="7" borderId="23" xfId="11" applyFont="1" applyFill="1" applyBorder="1" applyAlignment="1">
      <alignment horizontal="center" vertical="center"/>
    </xf>
    <xf numFmtId="0" fontId="70" fillId="7" borderId="20" xfId="11" applyFont="1" applyFill="1" applyBorder="1" applyAlignment="1">
      <alignment horizontal="center" vertical="center"/>
    </xf>
    <xf numFmtId="0" fontId="70" fillId="7" borderId="22" xfId="11" applyFont="1" applyFill="1" applyBorder="1" applyAlignment="1">
      <alignment horizontal="center" vertical="center"/>
    </xf>
    <xf numFmtId="166" fontId="18" fillId="0" borderId="35" xfId="2" applyNumberFormat="1" applyFont="1" applyBorder="1" applyAlignment="1">
      <alignment horizontal="center" vertical="center" wrapText="1"/>
    </xf>
    <xf numFmtId="166" fontId="18" fillId="0" borderId="32" xfId="2" applyNumberFormat="1" applyFont="1" applyBorder="1" applyAlignment="1">
      <alignment horizontal="center" vertical="center" wrapText="1"/>
    </xf>
    <xf numFmtId="0" fontId="18" fillId="0" borderId="30" xfId="11" applyFont="1" applyBorder="1" applyAlignment="1">
      <alignment horizontal="center" vertical="center" wrapText="1"/>
    </xf>
    <xf numFmtId="0" fontId="18" fillId="0" borderId="66" xfId="11" applyFont="1" applyBorder="1" applyAlignment="1">
      <alignment horizontal="center" vertical="center" wrapText="1"/>
    </xf>
    <xf numFmtId="3" fontId="18" fillId="0" borderId="30" xfId="11" applyNumberFormat="1" applyFont="1" applyBorder="1" applyAlignment="1">
      <alignment horizontal="center" vertical="center" wrapText="1"/>
    </xf>
    <xf numFmtId="3" fontId="18" fillId="0" borderId="66" xfId="11" applyNumberFormat="1" applyFont="1" applyBorder="1" applyAlignment="1">
      <alignment horizontal="center" vertical="center" wrapText="1"/>
    </xf>
    <xf numFmtId="166" fontId="18" fillId="0" borderId="96" xfId="2" applyNumberFormat="1" applyFont="1" applyBorder="1" applyAlignment="1">
      <alignment horizontal="center" vertical="center" wrapText="1"/>
    </xf>
    <xf numFmtId="166" fontId="18" fillId="0" borderId="89" xfId="2" applyNumberFormat="1" applyFont="1" applyBorder="1" applyAlignment="1">
      <alignment horizontal="center" vertical="center" wrapText="1"/>
    </xf>
    <xf numFmtId="0" fontId="18" fillId="0" borderId="87" xfId="11" applyFont="1" applyBorder="1" applyAlignment="1">
      <alignment horizontal="center" vertical="center" wrapText="1"/>
    </xf>
    <xf numFmtId="0" fontId="18" fillId="0" borderId="93" xfId="11" applyFont="1" applyBorder="1" applyAlignment="1">
      <alignment horizontal="center" vertical="center" wrapText="1"/>
    </xf>
    <xf numFmtId="3" fontId="18" fillId="0" borderId="87" xfId="11" applyNumberFormat="1" applyFont="1" applyBorder="1" applyAlignment="1">
      <alignment horizontal="center" vertical="center" wrapText="1"/>
    </xf>
    <xf numFmtId="3" fontId="18" fillId="0" borderId="93" xfId="11" applyNumberFormat="1" applyFont="1" applyBorder="1" applyAlignment="1">
      <alignment horizontal="center" vertical="center" wrapText="1"/>
    </xf>
    <xf numFmtId="0" fontId="18" fillId="0" borderId="28" xfId="11" applyFont="1" applyBorder="1" applyAlignment="1">
      <alignment horizontal="center" vertical="center" wrapText="1"/>
    </xf>
    <xf numFmtId="166" fontId="18" fillId="0" borderId="27" xfId="2" applyNumberFormat="1" applyFont="1" applyBorder="1" applyAlignment="1">
      <alignment horizontal="center" vertical="center" wrapText="1"/>
    </xf>
    <xf numFmtId="166" fontId="18" fillId="0" borderId="25" xfId="2" applyNumberFormat="1" applyFont="1" applyBorder="1" applyAlignment="1">
      <alignment horizontal="center" vertical="center" wrapText="1"/>
    </xf>
    <xf numFmtId="0" fontId="18" fillId="0" borderId="76" xfId="11" applyFont="1" applyBorder="1" applyAlignment="1">
      <alignment horizontal="center" vertical="center" wrapText="1"/>
    </xf>
    <xf numFmtId="3" fontId="18" fillId="0" borderId="28" xfId="0" applyNumberFormat="1" applyFont="1" applyFill="1" applyBorder="1" applyAlignment="1">
      <alignment horizontal="center" vertical="center"/>
    </xf>
    <xf numFmtId="0" fontId="104" fillId="0" borderId="0" xfId="11" applyFont="1" applyAlignment="1">
      <alignment wrapText="1"/>
    </xf>
    <xf numFmtId="164" fontId="54" fillId="4" borderId="49" xfId="1" applyNumberFormat="1" applyFont="1" applyFill="1" applyBorder="1" applyAlignment="1">
      <alignment horizontal="left" vertical="top"/>
    </xf>
    <xf numFmtId="164" fontId="54" fillId="4" borderId="90" xfId="1" applyNumberFormat="1" applyFont="1" applyFill="1" applyBorder="1" applyAlignment="1">
      <alignment horizontal="left" vertical="top"/>
    </xf>
    <xf numFmtId="164" fontId="54" fillId="4" borderId="98" xfId="1" applyNumberFormat="1" applyFont="1" applyFill="1" applyBorder="1" applyAlignment="1">
      <alignment horizontal="left" vertical="top"/>
    </xf>
    <xf numFmtId="164" fontId="63" fillId="39" borderId="18" xfId="1" applyNumberFormat="1" applyFont="1" applyFill="1" applyBorder="1" applyAlignment="1">
      <alignment horizontal="left" vertical="top" wrapText="1"/>
    </xf>
    <xf numFmtId="164" fontId="54" fillId="4" borderId="100" xfId="1" applyNumberFormat="1" applyFont="1" applyFill="1" applyBorder="1" applyAlignment="1">
      <alignment horizontal="left" vertical="top"/>
    </xf>
    <xf numFmtId="164" fontId="101" fillId="39" borderId="52" xfId="1" applyNumberFormat="1" applyFont="1" applyFill="1" applyBorder="1" applyAlignment="1">
      <alignment horizontal="left" vertical="top" wrapText="1"/>
    </xf>
    <xf numFmtId="164" fontId="54" fillId="4" borderId="78" xfId="1" applyNumberFormat="1" applyFont="1" applyFill="1" applyBorder="1" applyAlignment="1">
      <alignment horizontal="left" vertical="top"/>
    </xf>
    <xf numFmtId="164" fontId="54" fillId="4" borderId="47" xfId="1" applyNumberFormat="1" applyFont="1" applyFill="1" applyBorder="1" applyAlignment="1">
      <alignment horizontal="left" vertical="top"/>
    </xf>
    <xf numFmtId="166" fontId="0" fillId="0" borderId="89" xfId="2" applyNumberFormat="1" applyFont="1" applyBorder="1" applyAlignment="1">
      <alignment horizontal="center" vertical="center"/>
    </xf>
    <xf numFmtId="164" fontId="54" fillId="4" borderId="55" xfId="1" applyNumberFormat="1" applyFont="1" applyFill="1" applyBorder="1" applyAlignment="1">
      <alignment horizontal="left" vertical="top"/>
    </xf>
    <xf numFmtId="0" fontId="63" fillId="7" borderId="18" xfId="0" applyFont="1" applyFill="1" applyBorder="1" applyAlignment="1">
      <alignment horizontal="center" vertical="center" wrapText="1"/>
    </xf>
    <xf numFmtId="166" fontId="18" fillId="0" borderId="31" xfId="2" applyNumberFormat="1" applyFont="1" applyBorder="1" applyAlignment="1">
      <alignment horizontal="center" vertical="center"/>
    </xf>
    <xf numFmtId="166" fontId="18" fillId="0" borderId="10" xfId="2" applyNumberFormat="1" applyFont="1" applyBorder="1" applyAlignment="1">
      <alignment horizontal="center" vertical="center"/>
    </xf>
    <xf numFmtId="9" fontId="0" fillId="0" borderId="0" xfId="0" applyNumberFormat="1" applyBorder="1"/>
    <xf numFmtId="0" fontId="41" fillId="4" borderId="0" xfId="0" applyFont="1" applyFill="1" applyBorder="1"/>
    <xf numFmtId="0" fontId="41" fillId="4" borderId="0" xfId="11" applyFont="1" applyFill="1" applyBorder="1"/>
    <xf numFmtId="0" fontId="11" fillId="4" borderId="0" xfId="0" applyFont="1" applyFill="1" applyBorder="1"/>
    <xf numFmtId="0" fontId="11" fillId="4" borderId="0" xfId="11" applyFont="1" applyFill="1" applyBorder="1"/>
    <xf numFmtId="0" fontId="105" fillId="4" borderId="0" xfId="0" applyFont="1" applyFill="1" applyBorder="1"/>
    <xf numFmtId="3" fontId="0" fillId="0" borderId="30" xfId="0" applyNumberFormat="1" applyBorder="1" applyAlignment="1">
      <alignment horizontal="center" vertical="center"/>
    </xf>
    <xf numFmtId="3" fontId="0" fillId="0" borderId="87" xfId="0" applyNumberFormat="1" applyBorder="1" applyAlignment="1">
      <alignment horizontal="center" vertical="center"/>
    </xf>
    <xf numFmtId="166" fontId="54" fillId="0" borderId="31" xfId="2" applyNumberFormat="1" applyFont="1" applyBorder="1" applyAlignment="1">
      <alignment horizontal="center" vertical="center" wrapText="1"/>
    </xf>
    <xf numFmtId="166" fontId="54" fillId="0" borderId="10" xfId="2" applyNumberFormat="1" applyFont="1" applyBorder="1" applyAlignment="1">
      <alignment horizontal="center" vertical="center" wrapText="1"/>
    </xf>
    <xf numFmtId="166" fontId="54" fillId="0" borderId="96" xfId="2" applyNumberFormat="1" applyFont="1" applyBorder="1" applyAlignment="1">
      <alignment horizontal="center" vertical="center" wrapText="1"/>
    </xf>
    <xf numFmtId="166" fontId="54" fillId="0" borderId="89" xfId="2" applyNumberFormat="1" applyFont="1" applyBorder="1" applyAlignment="1">
      <alignment horizontal="center" vertical="center" wrapText="1"/>
    </xf>
    <xf numFmtId="166" fontId="54" fillId="0" borderId="95" xfId="2" applyNumberFormat="1" applyFont="1" applyBorder="1" applyAlignment="1">
      <alignment horizontal="center" vertical="center" wrapText="1"/>
    </xf>
    <xf numFmtId="166" fontId="54" fillId="0" borderId="86" xfId="2" applyNumberFormat="1" applyFont="1" applyBorder="1" applyAlignment="1">
      <alignment horizontal="center" vertical="center" wrapText="1"/>
    </xf>
    <xf numFmtId="3" fontId="101" fillId="39" borderId="3" xfId="1" applyNumberFormat="1" applyFont="1" applyFill="1" applyBorder="1" applyAlignment="1">
      <alignment horizontal="center" vertical="center" wrapText="1" readingOrder="1"/>
    </xf>
    <xf numFmtId="3" fontId="101" fillId="39" borderId="39" xfId="1" applyNumberFormat="1" applyFont="1" applyFill="1" applyBorder="1" applyAlignment="1">
      <alignment horizontal="center" vertical="center" wrapText="1" readingOrder="1"/>
    </xf>
    <xf numFmtId="0" fontId="18" fillId="0" borderId="0" xfId="11" applyFont="1"/>
    <xf numFmtId="0" fontId="76" fillId="0" borderId="0" xfId="0" applyFont="1" applyAlignment="1">
      <alignment vertical="center" readingOrder="1"/>
    </xf>
    <xf numFmtId="9" fontId="1" fillId="0" borderId="0" xfId="2" applyFont="1" applyAlignment="1">
      <alignment wrapText="1"/>
    </xf>
    <xf numFmtId="1" fontId="1" fillId="0" borderId="0" xfId="2" applyNumberFormat="1" applyFont="1" applyAlignment="1">
      <alignment wrapText="1"/>
    </xf>
    <xf numFmtId="3" fontId="1" fillId="0" borderId="0" xfId="11" applyNumberFormat="1" applyFont="1"/>
    <xf numFmtId="9" fontId="1" fillId="0" borderId="0" xfId="2"/>
    <xf numFmtId="164" fontId="27" fillId="39" borderId="18" xfId="1" applyNumberFormat="1" applyFont="1" applyFill="1" applyBorder="1" applyAlignment="1">
      <alignment horizontal="left" vertical="top" wrapText="1"/>
    </xf>
    <xf numFmtId="3" fontId="27" fillId="39" borderId="23" xfId="0" applyNumberFormat="1" applyFont="1" applyFill="1" applyBorder="1" applyAlignment="1">
      <alignment horizontal="center" vertical="center"/>
    </xf>
    <xf numFmtId="3" fontId="27" fillId="39" borderId="77" xfId="11" applyNumberFormat="1" applyFont="1" applyFill="1" applyBorder="1" applyAlignment="1">
      <alignment horizontal="center" vertical="center"/>
    </xf>
    <xf numFmtId="0" fontId="1" fillId="0" borderId="0" xfId="0" applyFont="1"/>
    <xf numFmtId="3" fontId="41" fillId="39" borderId="23" xfId="11" applyNumberFormat="1" applyFont="1" applyFill="1" applyBorder="1" applyAlignment="1">
      <alignment horizontal="center" vertical="center"/>
    </xf>
    <xf numFmtId="3" fontId="41" fillId="39" borderId="77" xfId="11" applyNumberFormat="1" applyFont="1" applyFill="1" applyBorder="1" applyAlignment="1">
      <alignment horizontal="center" vertical="center"/>
    </xf>
    <xf numFmtId="3" fontId="18" fillId="0" borderId="76" xfId="11" applyNumberFormat="1" applyFont="1" applyBorder="1" applyAlignment="1">
      <alignment horizontal="center" vertical="center"/>
    </xf>
    <xf numFmtId="3" fontId="18" fillId="0" borderId="28" xfId="11" applyNumberFormat="1" applyFont="1" applyBorder="1" applyAlignment="1">
      <alignment horizontal="center" vertical="center" wrapText="1"/>
    </xf>
    <xf numFmtId="3" fontId="18" fillId="0" borderId="76" xfId="11" applyNumberFormat="1" applyFont="1" applyBorder="1" applyAlignment="1">
      <alignment horizontal="center" vertical="center" wrapText="1"/>
    </xf>
    <xf numFmtId="0" fontId="18" fillId="0" borderId="25" xfId="2" applyNumberFormat="1" applyFont="1" applyBorder="1" applyAlignment="1">
      <alignment horizontal="center" vertical="center" wrapText="1"/>
    </xf>
    <xf numFmtId="0" fontId="18" fillId="0" borderId="27" xfId="2" applyNumberFormat="1" applyFont="1" applyBorder="1" applyAlignment="1">
      <alignment horizontal="center" vertical="center" wrapText="1"/>
    </xf>
    <xf numFmtId="166" fontId="41" fillId="39" borderId="22" xfId="2" applyNumberFormat="1" applyFont="1" applyFill="1" applyBorder="1" applyAlignment="1">
      <alignment horizontal="center" vertical="center"/>
    </xf>
    <xf numFmtId="166" fontId="41" fillId="39" borderId="20" xfId="2" applyNumberFormat="1" applyFont="1" applyFill="1" applyBorder="1" applyAlignment="1">
      <alignment horizontal="center" vertical="center"/>
    </xf>
    <xf numFmtId="37" fontId="41" fillId="39" borderId="23" xfId="11" applyNumberFormat="1" applyFont="1" applyFill="1" applyBorder="1" applyAlignment="1">
      <alignment horizontal="center" vertical="center"/>
    </xf>
    <xf numFmtId="37" fontId="41" fillId="39" borderId="77" xfId="11" applyNumberFormat="1" applyFont="1" applyFill="1" applyBorder="1" applyAlignment="1">
      <alignment horizontal="center" vertical="center"/>
    </xf>
    <xf numFmtId="166" fontId="41" fillId="39" borderId="20" xfId="2" applyNumberFormat="1" applyFont="1" applyFill="1" applyBorder="1" applyAlignment="1">
      <alignment horizontal="center" vertical="center" wrapText="1"/>
    </xf>
    <xf numFmtId="9" fontId="1" fillId="46" borderId="0" xfId="2" applyFont="1" applyFill="1" applyAlignment="1">
      <alignment wrapText="1"/>
    </xf>
    <xf numFmtId="3" fontId="1" fillId="46" borderId="0" xfId="11" applyNumberFormat="1" applyFont="1" applyFill="1"/>
    <xf numFmtId="166" fontId="18" fillId="0" borderId="0" xfId="0" applyNumberFormat="1" applyFont="1"/>
    <xf numFmtId="166" fontId="0" fillId="0" borderId="0" xfId="0" applyNumberFormat="1"/>
    <xf numFmtId="3" fontId="0" fillId="0" borderId="88" xfId="0" applyNumberFormat="1" applyBorder="1" applyAlignment="1"/>
    <xf numFmtId="166" fontId="0" fillId="0" borderId="88" xfId="0" applyNumberFormat="1" applyBorder="1" applyAlignment="1"/>
    <xf numFmtId="0" fontId="24" fillId="0" borderId="0" xfId="0" applyFont="1" applyAlignment="1">
      <alignment vertical="top" wrapText="1"/>
    </xf>
    <xf numFmtId="9" fontId="1" fillId="0" borderId="0" xfId="2" applyFont="1" applyFill="1" applyAlignment="1">
      <alignment wrapText="1"/>
    </xf>
    <xf numFmtId="3" fontId="1" fillId="0" borderId="0" xfId="11" applyNumberFormat="1" applyFont="1" applyFill="1"/>
    <xf numFmtId="9" fontId="0" fillId="0" borderId="88" xfId="2" applyFont="1" applyBorder="1" applyAlignment="1"/>
    <xf numFmtId="166" fontId="0" fillId="0" borderId="88" xfId="2" applyNumberFormat="1" applyFont="1" applyBorder="1" applyAlignment="1"/>
    <xf numFmtId="0" fontId="0" fillId="0" borderId="0" xfId="0" applyAlignment="1">
      <alignment horizontal="left"/>
    </xf>
    <xf numFmtId="0" fontId="0" fillId="0" borderId="0" xfId="0" applyNumberFormat="1"/>
    <xf numFmtId="3" fontId="27" fillId="7" borderId="101" xfId="0" applyNumberFormat="1" applyFont="1" applyFill="1" applyBorder="1" applyAlignment="1">
      <alignment horizontal="center" vertical="center" wrapText="1"/>
    </xf>
    <xf numFmtId="3" fontId="27" fillId="7" borderId="16" xfId="0" applyNumberFormat="1" applyFont="1" applyFill="1" applyBorder="1" applyAlignment="1">
      <alignment horizontal="center" vertical="center" wrapText="1"/>
    </xf>
    <xf numFmtId="3" fontId="27" fillId="7" borderId="13" xfId="0" applyNumberFormat="1" applyFont="1" applyFill="1" applyBorder="1" applyAlignment="1">
      <alignment horizontal="center" vertical="center" wrapText="1"/>
    </xf>
    <xf numFmtId="0" fontId="3" fillId="0" borderId="99" xfId="0" applyFont="1" applyFill="1" applyBorder="1" applyAlignment="1">
      <alignment horizontal="center" vertical="center"/>
    </xf>
    <xf numFmtId="0" fontId="52" fillId="0" borderId="86" xfId="6" applyFont="1" applyFill="1" applyBorder="1" applyAlignment="1">
      <alignment horizontal="center" vertical="center"/>
    </xf>
    <xf numFmtId="0" fontId="0" fillId="0" borderId="0" xfId="0"/>
    <xf numFmtId="0" fontId="24" fillId="0" borderId="0" xfId="0" applyFont="1" applyAlignment="1">
      <alignment vertical="top" wrapText="1"/>
    </xf>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0" fontId="0" fillId="0" borderId="0" xfId="0"/>
    <xf numFmtId="0" fontId="1" fillId="0" borderId="0" xfId="11"/>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0" fontId="0" fillId="0" borderId="0" xfId="0"/>
    <xf numFmtId="0" fontId="1" fillId="0" borderId="0" xfId="11"/>
    <xf numFmtId="166" fontId="0" fillId="0" borderId="88" xfId="0" applyNumberFormat="1" applyBorder="1" applyAlignment="1"/>
    <xf numFmtId="166" fontId="0" fillId="0" borderId="88" xfId="0" applyNumberFormat="1" applyBorder="1" applyAlignment="1"/>
    <xf numFmtId="166" fontId="0" fillId="0" borderId="88" xfId="0" applyNumberFormat="1" applyBorder="1" applyAlignment="1"/>
    <xf numFmtId="0" fontId="0" fillId="0" borderId="0" xfId="0"/>
    <xf numFmtId="166" fontId="0" fillId="0" borderId="88" xfId="0" applyNumberFormat="1" applyBorder="1" applyAlignment="1"/>
    <xf numFmtId="0" fontId="1" fillId="0" borderId="0" xfId="11"/>
    <xf numFmtId="0" fontId="1" fillId="0" borderId="0" xfId="11" applyAlignment="1">
      <alignment wrapText="1"/>
    </xf>
    <xf numFmtId="0" fontId="24" fillId="0" borderId="0" xfId="0" applyFont="1" applyAlignment="1">
      <alignment vertical="top" wrapText="1"/>
    </xf>
    <xf numFmtId="0" fontId="0" fillId="0" borderId="102" xfId="0" applyBorder="1"/>
    <xf numFmtId="0" fontId="53" fillId="7" borderId="52" xfId="0" applyFont="1" applyFill="1" applyBorder="1" applyAlignment="1">
      <alignment horizontal="left" wrapText="1"/>
    </xf>
    <xf numFmtId="0" fontId="85" fillId="0" borderId="0" xfId="0" applyFont="1" applyAlignment="1">
      <alignment vertical="center" wrapText="1"/>
    </xf>
    <xf numFmtId="0" fontId="24" fillId="0" borderId="0" xfId="11" applyFont="1" applyAlignment="1">
      <alignment vertical="center"/>
    </xf>
    <xf numFmtId="166" fontId="3" fillId="0" borderId="31" xfId="0" applyNumberFormat="1" applyFont="1" applyBorder="1" applyAlignment="1">
      <alignment horizontal="center" vertical="center"/>
    </xf>
    <xf numFmtId="166" fontId="3" fillId="0" borderId="10" xfId="0" applyNumberFormat="1" applyFont="1" applyBorder="1" applyAlignment="1">
      <alignment horizontal="center" vertical="center"/>
    </xf>
    <xf numFmtId="166" fontId="3" fillId="0" borderId="89" xfId="0" applyNumberFormat="1" applyFont="1" applyBorder="1" applyAlignment="1">
      <alignment horizontal="center" vertical="center"/>
    </xf>
    <xf numFmtId="0" fontId="3" fillId="0" borderId="41" xfId="0" applyFont="1" applyBorder="1" applyAlignment="1">
      <alignment horizontal="center" vertical="center"/>
    </xf>
    <xf numFmtId="0" fontId="3" fillId="0" borderId="74" xfId="0" applyFont="1" applyBorder="1" applyAlignment="1">
      <alignment horizontal="center" vertical="center"/>
    </xf>
    <xf numFmtId="0" fontId="3" fillId="0" borderId="108" xfId="0" applyFont="1" applyBorder="1" applyAlignment="1">
      <alignment horizontal="center" vertical="center"/>
    </xf>
    <xf numFmtId="0" fontId="3" fillId="0" borderId="106" xfId="0" applyFont="1" applyBorder="1" applyAlignment="1">
      <alignment horizontal="center" vertical="center"/>
    </xf>
    <xf numFmtId="0" fontId="3" fillId="0" borderId="80" xfId="11" applyFont="1" applyBorder="1" applyAlignment="1">
      <alignment horizontal="center" vertical="center"/>
    </xf>
    <xf numFmtId="0" fontId="3" fillId="0" borderId="79" xfId="11" applyFont="1" applyBorder="1" applyAlignment="1">
      <alignment horizontal="center" vertical="center"/>
    </xf>
    <xf numFmtId="3" fontId="63" fillId="7" borderId="3" xfId="0" applyNumberFormat="1" applyFont="1" applyFill="1" applyBorder="1" applyAlignment="1">
      <alignment horizontal="center" vertical="center"/>
    </xf>
    <xf numFmtId="166" fontId="63" fillId="7" borderId="1" xfId="2" applyNumberFormat="1" applyFont="1" applyFill="1" applyBorder="1" applyAlignment="1">
      <alignment horizontal="center" vertical="center"/>
    </xf>
    <xf numFmtId="0" fontId="107" fillId="0" borderId="0" xfId="11" applyFont="1"/>
    <xf numFmtId="0" fontId="107" fillId="0" borderId="0" xfId="0" applyFont="1"/>
    <xf numFmtId="0" fontId="76" fillId="0" borderId="0" xfId="0" applyFont="1" applyAlignment="1">
      <alignment vertical="center" wrapText="1" readingOrder="1"/>
    </xf>
    <xf numFmtId="164" fontId="50" fillId="39" borderId="18" xfId="1" applyNumberFormat="1" applyFont="1" applyFill="1" applyBorder="1" applyAlignment="1">
      <alignment horizontal="left" vertical="top" wrapText="1"/>
    </xf>
    <xf numFmtId="0" fontId="0" fillId="0" borderId="87" xfId="11" applyFont="1" applyBorder="1" applyAlignment="1">
      <alignment horizontal="center" vertical="center" wrapText="1"/>
    </xf>
    <xf numFmtId="166" fontId="0" fillId="0" borderId="86" xfId="2" applyNumberFormat="1" applyFont="1" applyBorder="1" applyAlignment="1">
      <alignment horizontal="center" vertical="center"/>
    </xf>
    <xf numFmtId="0" fontId="0" fillId="0" borderId="0" xfId="11" applyFont="1" applyAlignment="1">
      <alignment wrapText="1"/>
    </xf>
    <xf numFmtId="166" fontId="0" fillId="0" borderId="89" xfId="2" applyNumberFormat="1" applyFont="1" applyBorder="1" applyAlignment="1">
      <alignment horizontal="center" vertical="center" wrapText="1"/>
    </xf>
    <xf numFmtId="3" fontId="0" fillId="0" borderId="87" xfId="11" applyNumberFormat="1" applyFont="1" applyBorder="1" applyAlignment="1">
      <alignment horizontal="center" vertical="center" wrapText="1"/>
    </xf>
    <xf numFmtId="3" fontId="27" fillId="39" borderId="23" xfId="0" applyNumberFormat="1" applyFont="1" applyFill="1" applyBorder="1" applyAlignment="1">
      <alignment horizontal="center" vertical="center"/>
    </xf>
    <xf numFmtId="3" fontId="27" fillId="39" borderId="77" xfId="11" applyNumberFormat="1" applyFont="1" applyFill="1" applyBorder="1" applyAlignment="1">
      <alignment horizontal="center" vertical="center"/>
    </xf>
    <xf numFmtId="3" fontId="41" fillId="39" borderId="23" xfId="11" applyNumberFormat="1" applyFont="1" applyFill="1" applyBorder="1" applyAlignment="1">
      <alignment horizontal="center" vertical="center"/>
    </xf>
    <xf numFmtId="3" fontId="41" fillId="39" borderId="77" xfId="11" applyNumberFormat="1" applyFont="1" applyFill="1" applyBorder="1" applyAlignment="1">
      <alignment horizontal="center" vertical="center"/>
    </xf>
    <xf numFmtId="37" fontId="41" fillId="39" borderId="23" xfId="11" applyNumberFormat="1" applyFont="1" applyFill="1" applyBorder="1" applyAlignment="1">
      <alignment horizontal="center" vertical="center"/>
    </xf>
    <xf numFmtId="37" fontId="41" fillId="39" borderId="77" xfId="11" applyNumberFormat="1" applyFont="1" applyFill="1" applyBorder="1" applyAlignment="1">
      <alignment horizontal="center" vertical="center"/>
    </xf>
    <xf numFmtId="0" fontId="43" fillId="0" borderId="0" xfId="0" applyFont="1" applyAlignment="1">
      <alignment horizontal="left" vertical="top" wrapText="1"/>
    </xf>
    <xf numFmtId="0" fontId="43" fillId="0" borderId="0" xfId="0" applyFont="1" applyAlignment="1">
      <alignment horizontal="left" vertical="center" wrapText="1"/>
    </xf>
    <xf numFmtId="3" fontId="1" fillId="0" borderId="0" xfId="11" applyNumberFormat="1" applyAlignment="1">
      <alignment wrapText="1"/>
    </xf>
    <xf numFmtId="0" fontId="24" fillId="0" borderId="0" xfId="0" applyFont="1" applyAlignment="1">
      <alignment vertical="top" wrapText="1"/>
    </xf>
    <xf numFmtId="0" fontId="0" fillId="0" borderId="0" xfId="0"/>
    <xf numFmtId="166" fontId="104" fillId="0" borderId="0" xfId="2" applyNumberFormat="1" applyFont="1" applyAlignment="1">
      <alignment wrapText="1"/>
    </xf>
    <xf numFmtId="10" fontId="18" fillId="0" borderId="25" xfId="2" applyNumberFormat="1" applyFont="1" applyBorder="1" applyAlignment="1">
      <alignment horizontal="center" vertical="center" wrapText="1"/>
    </xf>
    <xf numFmtId="166" fontId="108" fillId="0" borderId="89" xfId="2" applyNumberFormat="1" applyFont="1" applyBorder="1" applyAlignment="1">
      <alignment horizontal="center" vertical="center" wrapText="1"/>
    </xf>
    <xf numFmtId="10" fontId="18" fillId="0" borderId="27" xfId="2" applyNumberFormat="1" applyFont="1" applyBorder="1" applyAlignment="1">
      <alignment horizontal="center" vertical="center" wrapText="1"/>
    </xf>
    <xf numFmtId="166" fontId="108" fillId="0" borderId="31" xfId="2" applyNumberFormat="1" applyFont="1" applyBorder="1" applyAlignment="1">
      <alignment horizontal="center" vertical="center" wrapText="1"/>
    </xf>
    <xf numFmtId="166" fontId="108" fillId="0" borderId="86" xfId="2" applyNumberFormat="1" applyFont="1" applyBorder="1" applyAlignment="1">
      <alignment horizontal="center" vertical="center" wrapText="1"/>
    </xf>
    <xf numFmtId="0" fontId="2" fillId="0" borderId="0" xfId="0" applyFont="1"/>
    <xf numFmtId="0" fontId="0" fillId="0" borderId="0" xfId="0"/>
    <xf numFmtId="0" fontId="1" fillId="0" borderId="0" xfId="11"/>
    <xf numFmtId="0" fontId="1" fillId="0" borderId="0" xfId="11" applyAlignment="1">
      <alignment wrapText="1"/>
    </xf>
    <xf numFmtId="0" fontId="63" fillId="7" borderId="105" xfId="11" applyFont="1" applyFill="1" applyBorder="1" applyAlignment="1">
      <alignment horizontal="center" vertical="center"/>
    </xf>
    <xf numFmtId="166" fontId="108" fillId="0" borderId="96" xfId="2" applyNumberFormat="1" applyFont="1" applyBorder="1" applyAlignment="1">
      <alignment horizontal="center" vertical="center" wrapText="1"/>
    </xf>
    <xf numFmtId="0" fontId="63" fillId="7" borderId="109" xfId="11" applyFont="1" applyFill="1" applyBorder="1" applyAlignment="1">
      <alignment horizontal="center" vertical="center"/>
    </xf>
    <xf numFmtId="0" fontId="63" fillId="7" borderId="67" xfId="11" applyFont="1" applyFill="1" applyBorder="1" applyAlignment="1">
      <alignment horizontal="center" vertical="center"/>
    </xf>
    <xf numFmtId="166" fontId="108" fillId="0" borderId="95" xfId="2" applyNumberFormat="1" applyFont="1" applyBorder="1" applyAlignment="1">
      <alignment horizontal="center" vertical="center" wrapText="1"/>
    </xf>
    <xf numFmtId="0" fontId="63" fillId="7" borderId="73" xfId="11" applyFont="1" applyFill="1" applyBorder="1" applyAlignment="1">
      <alignment horizontal="center" vertical="center"/>
    </xf>
    <xf numFmtId="166" fontId="108" fillId="0" borderId="10" xfId="2" applyNumberFormat="1" applyFont="1" applyBorder="1" applyAlignment="1">
      <alignment horizontal="center" vertical="center" wrapText="1"/>
    </xf>
    <xf numFmtId="166" fontId="2" fillId="0" borderId="0" xfId="0" applyNumberFormat="1" applyFont="1"/>
    <xf numFmtId="0" fontId="0" fillId="0" borderId="0" xfId="0" applyFill="1"/>
    <xf numFmtId="0" fontId="0" fillId="0" borderId="12" xfId="0" applyBorder="1" applyAlignment="1">
      <alignment horizontal="center" vertical="center"/>
    </xf>
    <xf numFmtId="0" fontId="0" fillId="0" borderId="31" xfId="0" applyBorder="1" applyAlignment="1">
      <alignment horizontal="center" vertical="center"/>
    </xf>
    <xf numFmtId="0" fontId="0" fillId="0" borderId="10" xfId="0" applyBorder="1" applyAlignment="1">
      <alignment horizontal="center" vertical="center"/>
    </xf>
    <xf numFmtId="0" fontId="0" fillId="0" borderId="42" xfId="0"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99" xfId="0" applyBorder="1" applyAlignment="1">
      <alignment horizontal="center" vertical="center"/>
    </xf>
    <xf numFmtId="0" fontId="0" fillId="0" borderId="95" xfId="0" applyBorder="1" applyAlignment="1">
      <alignment horizontal="center" vertical="center"/>
    </xf>
    <xf numFmtId="0" fontId="0" fillId="0" borderId="86" xfId="0" applyBorder="1" applyAlignment="1">
      <alignment horizontal="center" vertical="center"/>
    </xf>
    <xf numFmtId="0" fontId="0" fillId="0" borderId="92" xfId="0" applyBorder="1" applyAlignment="1">
      <alignment horizontal="center" vertical="center"/>
    </xf>
    <xf numFmtId="0" fontId="24" fillId="0" borderId="0" xfId="0" applyFont="1" applyAlignment="1">
      <alignment vertical="top" wrapText="1"/>
    </xf>
    <xf numFmtId="164" fontId="27" fillId="7" borderId="33" xfId="1" applyNumberFormat="1" applyFont="1" applyFill="1" applyBorder="1" applyAlignment="1">
      <alignment horizontal="center" vertical="center" wrapText="1"/>
    </xf>
    <xf numFmtId="166" fontId="1" fillId="0" borderId="0" xfId="2" applyNumberFormat="1"/>
    <xf numFmtId="166" fontId="1" fillId="0" borderId="0" xfId="2" applyNumberFormat="1" applyFont="1" applyAlignment="1">
      <alignment wrapText="1"/>
    </xf>
    <xf numFmtId="166" fontId="1" fillId="46" borderId="0" xfId="2" applyNumberFormat="1" applyFont="1" applyFill="1" applyAlignment="1">
      <alignment wrapText="1"/>
    </xf>
    <xf numFmtId="166" fontId="1" fillId="0" borderId="0" xfId="2" applyNumberFormat="1" applyFont="1" applyFill="1" applyAlignment="1">
      <alignment wrapText="1"/>
    </xf>
    <xf numFmtId="166" fontId="105" fillId="4" borderId="0" xfId="0" applyNumberFormat="1" applyFont="1" applyFill="1" applyBorder="1"/>
    <xf numFmtId="0" fontId="68" fillId="0" borderId="0" xfId="11" applyFont="1"/>
    <xf numFmtId="164" fontId="69" fillId="0" borderId="16" xfId="1" applyNumberFormat="1" applyFont="1" applyBorder="1" applyAlignment="1">
      <alignment vertical="center" wrapText="1"/>
    </xf>
    <xf numFmtId="0" fontId="68" fillId="0" borderId="0" xfId="0" applyFont="1" applyAlignment="1">
      <alignment horizontal="center" wrapText="1"/>
    </xf>
    <xf numFmtId="0" fontId="68" fillId="0" borderId="0" xfId="11" applyFont="1" applyAlignment="1">
      <alignment wrapText="1"/>
    </xf>
    <xf numFmtId="164" fontId="68" fillId="0" borderId="0" xfId="11" applyNumberFormat="1" applyFont="1"/>
    <xf numFmtId="9" fontId="68" fillId="0" borderId="0" xfId="11" applyNumberFormat="1" applyFont="1"/>
    <xf numFmtId="9" fontId="68" fillId="0" borderId="0" xfId="0" applyNumberFormat="1" applyFont="1"/>
    <xf numFmtId="0" fontId="0" fillId="0" borderId="68" xfId="0" applyFill="1" applyBorder="1" applyAlignment="1">
      <alignment horizontal="center" vertical="center" wrapText="1"/>
    </xf>
    <xf numFmtId="0" fontId="18" fillId="0" borderId="55" xfId="0" applyFont="1" applyBorder="1" applyAlignment="1">
      <alignment horizontal="center" vertical="center" wrapText="1"/>
    </xf>
    <xf numFmtId="3" fontId="24" fillId="0" borderId="0" xfId="0" applyNumberFormat="1" applyFont="1" applyAlignment="1">
      <alignment wrapText="1"/>
    </xf>
    <xf numFmtId="3" fontId="0" fillId="0" borderId="99" xfId="0" applyNumberFormat="1" applyBorder="1" applyAlignment="1">
      <alignment horizontal="center" vertical="center"/>
    </xf>
    <xf numFmtId="3" fontId="0" fillId="0" borderId="12" xfId="0" applyNumberFormat="1" applyBorder="1" applyAlignment="1">
      <alignment horizontal="center" vertical="center"/>
    </xf>
    <xf numFmtId="0" fontId="0" fillId="0" borderId="0" xfId="0" applyAlignment="1">
      <alignment horizontal="center" wrapText="1"/>
    </xf>
    <xf numFmtId="0" fontId="0" fillId="0" borderId="0" xfId="11" applyFont="1" applyAlignment="1">
      <alignment wrapText="1"/>
    </xf>
    <xf numFmtId="0" fontId="0" fillId="0" borderId="0" xfId="0"/>
    <xf numFmtId="0" fontId="0" fillId="0" borderId="0" xfId="0" applyAlignment="1">
      <alignment horizontal="center" wrapText="1"/>
    </xf>
    <xf numFmtId="0" fontId="0" fillId="0" borderId="88" xfId="0" applyBorder="1" applyAlignment="1">
      <alignment horizontal="center" vertical="center" wrapText="1"/>
    </xf>
    <xf numFmtId="3" fontId="0" fillId="0" borderId="89" xfId="0" applyNumberFormat="1" applyBorder="1" applyAlignment="1">
      <alignment horizontal="center" vertical="center"/>
    </xf>
    <xf numFmtId="3" fontId="0" fillId="0" borderId="88" xfId="0" applyNumberFormat="1" applyBorder="1" applyAlignment="1">
      <alignment horizontal="center" vertical="center"/>
    </xf>
    <xf numFmtId="0" fontId="0" fillId="0" borderId="0" xfId="0" applyAlignment="1">
      <alignment horizontal="center" wrapText="1"/>
    </xf>
    <xf numFmtId="0" fontId="0" fillId="0" borderId="88" xfId="0" applyBorder="1" applyAlignment="1">
      <alignment horizontal="center" vertical="center" wrapText="1"/>
    </xf>
    <xf numFmtId="0" fontId="0" fillId="0" borderId="0" xfId="0" applyAlignment="1">
      <alignment horizontal="center" wrapText="1"/>
    </xf>
    <xf numFmtId="0" fontId="0" fillId="0" borderId="88" xfId="0" applyBorder="1" applyAlignment="1">
      <alignment horizontal="center" vertical="center" wrapText="1"/>
    </xf>
    <xf numFmtId="0" fontId="0" fillId="0" borderId="0" xfId="0" applyAlignment="1">
      <alignment horizontal="center" wrapText="1"/>
    </xf>
    <xf numFmtId="0" fontId="0" fillId="0" borderId="0" xfId="11" applyFont="1" applyAlignment="1">
      <alignment wrapText="1"/>
    </xf>
    <xf numFmtId="3" fontId="0" fillId="0" borderId="103" xfId="0" applyNumberFormat="1" applyBorder="1" applyAlignment="1">
      <alignment horizontal="center" vertical="center"/>
    </xf>
    <xf numFmtId="3" fontId="0" fillId="0" borderId="86" xfId="0" applyNumberFormat="1" applyBorder="1" applyAlignment="1">
      <alignment horizontal="center" vertical="center"/>
    </xf>
    <xf numFmtId="3" fontId="0" fillId="0" borderId="29" xfId="0" applyNumberFormat="1" applyBorder="1" applyAlignment="1">
      <alignment horizontal="center" vertical="center"/>
    </xf>
    <xf numFmtId="3" fontId="0" fillId="0" borderId="32" xfId="0" applyNumberFormat="1" applyBorder="1" applyAlignment="1">
      <alignment horizontal="center" vertical="center"/>
    </xf>
    <xf numFmtId="0" fontId="63" fillId="7" borderId="36" xfId="0" applyFont="1" applyFill="1" applyBorder="1" applyAlignment="1">
      <alignment vertical="center"/>
    </xf>
    <xf numFmtId="164" fontId="53" fillId="40" borderId="23" xfId="1" applyNumberFormat="1" applyFont="1" applyFill="1" applyBorder="1" applyAlignment="1">
      <alignment vertical="center" wrapText="1"/>
    </xf>
    <xf numFmtId="164" fontId="53" fillId="41" borderId="21" xfId="1" applyNumberFormat="1" applyFont="1" applyFill="1" applyBorder="1" applyAlignment="1">
      <alignment vertical="center" wrapText="1"/>
    </xf>
    <xf numFmtId="164" fontId="53" fillId="42" borderId="20" xfId="1" applyNumberFormat="1" applyFont="1" applyFill="1" applyBorder="1" applyAlignment="1">
      <alignment vertical="center" wrapText="1"/>
    </xf>
    <xf numFmtId="0" fontId="0" fillId="0" borderId="88" xfId="0"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0" xfId="0"/>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88" xfId="0" applyBorder="1" applyAlignment="1">
      <alignment horizontal="center" vertical="center" wrapText="1"/>
    </xf>
    <xf numFmtId="0" fontId="0" fillId="0" borderId="68" xfId="0" applyFill="1" applyBorder="1" applyAlignment="1">
      <alignment horizontal="center" vertical="center" wrapText="1"/>
    </xf>
    <xf numFmtId="0" fontId="0" fillId="0" borderId="0" xfId="0"/>
    <xf numFmtId="0" fontId="0" fillId="0" borderId="88" xfId="0" applyBorder="1" applyAlignment="1">
      <alignment horizontal="center" vertical="center" wrapText="1"/>
    </xf>
    <xf numFmtId="164" fontId="1" fillId="0" borderId="0" xfId="1" applyNumberFormat="1"/>
    <xf numFmtId="0" fontId="0" fillId="0" borderId="0" xfId="0"/>
    <xf numFmtId="0" fontId="0" fillId="0" borderId="88" xfId="0" applyBorder="1" applyAlignment="1">
      <alignment horizontal="center" vertical="center" wrapText="1"/>
    </xf>
    <xf numFmtId="0" fontId="0" fillId="0" borderId="0" xfId="0" applyBorder="1"/>
    <xf numFmtId="166" fontId="0" fillId="0" borderId="88" xfId="0" applyNumberFormat="1" applyBorder="1" applyAlignment="1"/>
    <xf numFmtId="166" fontId="107" fillId="0" borderId="88" xfId="0" applyNumberFormat="1" applyFont="1" applyBorder="1" applyAlignment="1"/>
    <xf numFmtId="3" fontId="24" fillId="3" borderId="23" xfId="0" applyNumberFormat="1" applyFont="1" applyFill="1" applyBorder="1" applyAlignment="1">
      <alignment horizontal="center" vertical="center"/>
    </xf>
    <xf numFmtId="0" fontId="23" fillId="0" borderId="0" xfId="0" applyFont="1" applyAlignment="1"/>
    <xf numFmtId="0" fontId="112" fillId="0" borderId="0" xfId="11" applyFont="1" applyAlignment="1">
      <alignment vertical="top" wrapText="1"/>
    </xf>
    <xf numFmtId="0" fontId="24" fillId="0" borderId="110" xfId="0" applyFont="1" applyBorder="1" applyAlignment="1">
      <alignment horizontal="left" vertical="center" wrapText="1"/>
    </xf>
    <xf numFmtId="0" fontId="24" fillId="0" borderId="108" xfId="0" applyFont="1" applyBorder="1" applyAlignment="1">
      <alignment horizontal="left" vertical="center" wrapText="1"/>
    </xf>
    <xf numFmtId="0" fontId="24" fillId="0" borderId="108" xfId="11" applyFont="1" applyBorder="1" applyAlignment="1">
      <alignment horizontal="left" vertical="center" wrapText="1"/>
    </xf>
    <xf numFmtId="0" fontId="24" fillId="0" borderId="80" xfId="11" applyFont="1" applyBorder="1" applyAlignment="1">
      <alignment horizontal="left" vertical="center" wrapText="1"/>
    </xf>
    <xf numFmtId="0" fontId="72" fillId="48" borderId="99" xfId="0" applyFont="1" applyFill="1" applyBorder="1" applyAlignment="1">
      <alignment horizontal="center" vertical="center"/>
    </xf>
    <xf numFmtId="0" fontId="72" fillId="49" borderId="103" xfId="0" applyFont="1" applyFill="1" applyBorder="1" applyAlignment="1">
      <alignment horizontal="center" vertical="center"/>
    </xf>
    <xf numFmtId="0" fontId="72" fillId="50" borderId="103" xfId="0" applyFont="1" applyFill="1" applyBorder="1" applyAlignment="1">
      <alignment horizontal="center" vertical="center"/>
    </xf>
    <xf numFmtId="0" fontId="72" fillId="51" borderId="103" xfId="0" applyFont="1" applyFill="1" applyBorder="1" applyAlignment="1">
      <alignment horizontal="center" vertical="center"/>
    </xf>
    <xf numFmtId="0" fontId="72" fillId="52" borderId="103" xfId="0" applyFont="1" applyFill="1" applyBorder="1" applyAlignment="1">
      <alignment horizontal="center" vertical="center"/>
    </xf>
    <xf numFmtId="0" fontId="72" fillId="53" borderId="103" xfId="0" applyFont="1" applyFill="1" applyBorder="1" applyAlignment="1">
      <alignment horizontal="center" vertical="center"/>
    </xf>
    <xf numFmtId="0" fontId="72" fillId="54" borderId="86" xfId="0" applyFont="1" applyFill="1" applyBorder="1" applyAlignment="1">
      <alignment horizontal="center" vertical="center"/>
    </xf>
    <xf numFmtId="0" fontId="118" fillId="0" borderId="30" xfId="11" applyFont="1" applyBorder="1" applyAlignment="1">
      <alignment horizontal="center" vertical="center"/>
    </xf>
    <xf numFmtId="0" fontId="119" fillId="0" borderId="29" xfId="0" applyFont="1" applyBorder="1" applyAlignment="1">
      <alignment horizontal="center" vertical="center"/>
    </xf>
    <xf numFmtId="0" fontId="119" fillId="0" borderId="29" xfId="11" applyFont="1" applyBorder="1" applyAlignment="1">
      <alignment horizontal="center" vertical="center"/>
    </xf>
    <xf numFmtId="0" fontId="119" fillId="0" borderId="32" xfId="0" applyFont="1" applyBorder="1" applyAlignment="1">
      <alignment horizontal="center" vertical="center"/>
    </xf>
    <xf numFmtId="0" fontId="118" fillId="0" borderId="87" xfId="11" applyFont="1" applyBorder="1" applyAlignment="1">
      <alignment horizontal="center" vertical="center"/>
    </xf>
    <xf numFmtId="0" fontId="118" fillId="0" borderId="88" xfId="11" applyFont="1" applyBorder="1" applyAlignment="1">
      <alignment horizontal="center" vertical="center"/>
    </xf>
    <xf numFmtId="0" fontId="119" fillId="0" borderId="88" xfId="0" applyFont="1" applyBorder="1" applyAlignment="1">
      <alignment horizontal="center" vertical="center"/>
    </xf>
    <xf numFmtId="0" fontId="119" fillId="0" borderId="88" xfId="11" applyFont="1" applyBorder="1" applyAlignment="1">
      <alignment horizontal="center" vertical="center"/>
    </xf>
    <xf numFmtId="0" fontId="119" fillId="0" borderId="89" xfId="0" applyFont="1" applyBorder="1" applyAlignment="1">
      <alignment horizontal="center" vertical="center"/>
    </xf>
    <xf numFmtId="0" fontId="119" fillId="0" borderId="87" xfId="11" applyFont="1" applyBorder="1" applyAlignment="1">
      <alignment horizontal="center" vertical="center"/>
    </xf>
    <xf numFmtId="0" fontId="119" fillId="0" borderId="99" xfId="11" applyFont="1" applyBorder="1" applyAlignment="1">
      <alignment horizontal="center" vertical="center"/>
    </xf>
    <xf numFmtId="0" fontId="119" fillId="0" borderId="103" xfId="0" applyFont="1" applyBorder="1" applyAlignment="1">
      <alignment horizontal="center" vertical="center"/>
    </xf>
    <xf numFmtId="0" fontId="119" fillId="0" borderId="103" xfId="11" applyFont="1" applyBorder="1" applyAlignment="1">
      <alignment horizontal="center" vertical="center"/>
    </xf>
    <xf numFmtId="0" fontId="118" fillId="0" borderId="86" xfId="11" applyFont="1" applyBorder="1" applyAlignment="1">
      <alignment horizontal="center" vertical="center"/>
    </xf>
    <xf numFmtId="0" fontId="46" fillId="0" borderId="88" xfId="11" applyFont="1" applyFill="1" applyBorder="1" applyAlignment="1">
      <alignment horizontal="center" vertical="center"/>
    </xf>
    <xf numFmtId="0" fontId="3" fillId="0" borderId="88" xfId="11" applyFont="1" applyFill="1" applyBorder="1" applyAlignment="1">
      <alignment horizontal="center" vertical="center"/>
    </xf>
    <xf numFmtId="166" fontId="0" fillId="0" borderId="89" xfId="0" applyNumberFormat="1" applyBorder="1"/>
    <xf numFmtId="0" fontId="3" fillId="0" borderId="103" xfId="11" applyFont="1" applyFill="1" applyBorder="1" applyAlignment="1">
      <alignment horizontal="center" vertical="center"/>
    </xf>
    <xf numFmtId="166" fontId="0" fillId="0" borderId="86" xfId="0" applyNumberFormat="1" applyBorder="1"/>
    <xf numFmtId="3" fontId="0" fillId="0" borderId="103" xfId="0" applyNumberFormat="1" applyBorder="1"/>
    <xf numFmtId="0" fontId="3" fillId="0" borderId="87" xfId="11" applyFont="1" applyFill="1" applyBorder="1" applyAlignment="1">
      <alignment horizontal="center" vertical="center"/>
    </xf>
    <xf numFmtId="3" fontId="2" fillId="43" borderId="103" xfId="0" applyNumberFormat="1" applyFont="1" applyFill="1" applyBorder="1" applyAlignment="1">
      <alignment horizontal="center" vertical="center"/>
    </xf>
    <xf numFmtId="0" fontId="46" fillId="0" borderId="88" xfId="0" applyFont="1" applyFill="1" applyBorder="1" applyAlignment="1">
      <alignment horizontal="center" vertical="center"/>
    </xf>
    <xf numFmtId="166" fontId="2" fillId="43" borderId="86" xfId="2" applyNumberFormat="1" applyFont="1" applyFill="1" applyBorder="1" applyAlignment="1">
      <alignment horizontal="center" vertical="center"/>
    </xf>
    <xf numFmtId="0" fontId="2" fillId="43" borderId="13" xfId="0" applyFont="1" applyFill="1" applyBorder="1" applyAlignment="1">
      <alignment horizontal="center"/>
    </xf>
    <xf numFmtId="3" fontId="0" fillId="0" borderId="88" xfId="0" applyNumberFormat="1" applyBorder="1"/>
    <xf numFmtId="0" fontId="2" fillId="43" borderId="16" xfId="0" applyFont="1" applyFill="1" applyBorder="1" applyAlignment="1">
      <alignment horizontal="center"/>
    </xf>
    <xf numFmtId="3" fontId="0" fillId="0" borderId="88" xfId="0" applyNumberFormat="1" applyBorder="1"/>
    <xf numFmtId="3" fontId="0" fillId="0" borderId="88" xfId="0" applyNumberFormat="1" applyFill="1" applyBorder="1"/>
    <xf numFmtId="3" fontId="0" fillId="0" borderId="11" xfId="0" applyNumberFormat="1" applyBorder="1"/>
    <xf numFmtId="3" fontId="0" fillId="0" borderId="10" xfId="0" applyNumberFormat="1" applyBorder="1"/>
    <xf numFmtId="3" fontId="0" fillId="0" borderId="26" xfId="0" applyNumberFormat="1" applyBorder="1"/>
    <xf numFmtId="3" fontId="0" fillId="0" borderId="25" xfId="0" applyNumberFormat="1" applyBorder="1"/>
    <xf numFmtId="0" fontId="1" fillId="4" borderId="47" xfId="11" applyFont="1" applyFill="1" applyBorder="1" applyAlignment="1">
      <alignment horizontal="left" vertical="center" wrapText="1"/>
    </xf>
    <xf numFmtId="37" fontId="2" fillId="0" borderId="41" xfId="1" applyNumberFormat="1" applyFont="1" applyBorder="1" applyAlignment="1">
      <alignment horizontal="center" vertical="center"/>
    </xf>
    <xf numFmtId="10" fontId="120" fillId="0" borderId="100" xfId="450" applyNumberFormat="1" applyBorder="1" applyAlignment="1">
      <alignment horizontal="center" vertical="center"/>
    </xf>
    <xf numFmtId="0" fontId="1" fillId="0" borderId="80" xfId="11" applyFont="1" applyBorder="1" applyAlignment="1">
      <alignment horizontal="center" vertical="center" wrapText="1"/>
    </xf>
    <xf numFmtId="0" fontId="1" fillId="0" borderId="0" xfId="11" applyFont="1" applyAlignment="1">
      <alignment horizontal="left" vertical="center" wrapText="1"/>
    </xf>
    <xf numFmtId="0" fontId="0" fillId="0" borderId="0" xfId="0" applyNumberFormat="1" applyBorder="1"/>
    <xf numFmtId="3" fontId="0" fillId="0" borderId="0" xfId="0" applyNumberFormat="1" applyBorder="1"/>
    <xf numFmtId="37" fontId="0" fillId="0" borderId="0" xfId="0" applyNumberFormat="1" applyBorder="1"/>
    <xf numFmtId="166" fontId="1" fillId="0" borderId="100" xfId="2" applyNumberFormat="1" applyFont="1" applyBorder="1" applyAlignment="1">
      <alignment horizontal="center" vertical="center"/>
    </xf>
    <xf numFmtId="37" fontId="1" fillId="4" borderId="74" xfId="1" applyNumberFormat="1" applyFont="1" applyFill="1" applyBorder="1" applyAlignment="1">
      <alignment horizontal="center" vertical="center" wrapText="1"/>
    </xf>
    <xf numFmtId="166" fontId="1" fillId="0" borderId="112" xfId="2" applyNumberFormat="1" applyFont="1" applyBorder="1" applyAlignment="1">
      <alignment horizontal="center" vertical="center"/>
    </xf>
    <xf numFmtId="164" fontId="2" fillId="4" borderId="115" xfId="1" applyNumberFormat="1" applyFont="1" applyFill="1" applyBorder="1" applyAlignment="1">
      <alignment horizontal="center" vertical="center" wrapText="1"/>
    </xf>
    <xf numFmtId="166" fontId="2" fillId="0" borderId="21" xfId="0" applyNumberFormat="1" applyFont="1" applyBorder="1" applyAlignment="1">
      <alignment horizontal="center" vertical="center"/>
    </xf>
    <xf numFmtId="166" fontId="2" fillId="0" borderId="20" xfId="0" applyNumberFormat="1" applyFont="1" applyBorder="1" applyAlignment="1">
      <alignment horizontal="center" vertical="center"/>
    </xf>
    <xf numFmtId="3" fontId="120" fillId="0" borderId="49" xfId="450" applyNumberFormat="1" applyBorder="1" applyAlignment="1">
      <alignment horizontal="center" vertical="center"/>
    </xf>
    <xf numFmtId="3" fontId="120" fillId="0" borderId="74" xfId="450" applyNumberFormat="1" applyBorder="1" applyAlignment="1">
      <alignment horizontal="center" vertical="center"/>
    </xf>
    <xf numFmtId="0" fontId="27" fillId="7" borderId="86" xfId="0" applyFont="1" applyFill="1" applyBorder="1" applyAlignment="1">
      <alignment horizontal="center" vertical="center" wrapText="1"/>
    </xf>
    <xf numFmtId="0" fontId="24" fillId="0" borderId="0" xfId="0" applyFont="1" applyAlignment="1">
      <alignment horizontal="left" vertical="top"/>
    </xf>
    <xf numFmtId="0" fontId="24" fillId="0" borderId="0" xfId="0" applyFont="1" applyAlignment="1">
      <alignment horizontal="left"/>
    </xf>
    <xf numFmtId="0" fontId="121" fillId="0" borderId="89" xfId="0" applyFont="1" applyFill="1" applyBorder="1" applyAlignment="1">
      <alignment horizontal="center" vertical="center"/>
    </xf>
    <xf numFmtId="0" fontId="121" fillId="0" borderId="89" xfId="0" applyFont="1" applyBorder="1" applyAlignment="1">
      <alignment horizontal="center" vertical="center"/>
    </xf>
    <xf numFmtId="0" fontId="106" fillId="0" borderId="89" xfId="0" applyFont="1" applyFill="1" applyBorder="1" applyAlignment="1">
      <alignment horizontal="center" vertical="center"/>
    </xf>
    <xf numFmtId="0" fontId="3" fillId="0" borderId="0" xfId="0" applyFont="1" applyBorder="1" applyAlignment="1">
      <alignment horizontal="center"/>
    </xf>
    <xf numFmtId="0" fontId="0" fillId="0" borderId="0" xfId="0" applyAlignment="1">
      <alignment horizontal="center" vertical="center"/>
    </xf>
    <xf numFmtId="0" fontId="3" fillId="0" borderId="116" xfId="0" applyFont="1" applyBorder="1" applyAlignment="1">
      <alignment horizontal="center" vertical="center"/>
    </xf>
    <xf numFmtId="0" fontId="3" fillId="0" borderId="95" xfId="0" applyFont="1" applyBorder="1" applyAlignment="1">
      <alignment horizontal="center" vertical="center"/>
    </xf>
    <xf numFmtId="0" fontId="0" fillId="0" borderId="103" xfId="0" applyBorder="1" applyAlignment="1">
      <alignment horizontal="center" vertical="center"/>
    </xf>
    <xf numFmtId="0" fontId="3" fillId="0" borderId="31" xfId="0" applyFont="1" applyBorder="1" applyAlignment="1">
      <alignment horizontal="center" vertical="center"/>
    </xf>
    <xf numFmtId="0" fontId="106" fillId="0" borderId="10" xfId="0" applyFont="1" applyBorder="1" applyAlignment="1">
      <alignment horizontal="center" vertical="center"/>
    </xf>
    <xf numFmtId="0" fontId="106" fillId="0" borderId="89" xfId="0" applyFont="1" applyBorder="1" applyAlignment="1">
      <alignment horizontal="center" vertical="center"/>
    </xf>
    <xf numFmtId="0" fontId="3" fillId="0" borderId="119" xfId="0" applyFont="1" applyBorder="1" applyAlignment="1">
      <alignment horizontal="center" vertical="center"/>
    </xf>
    <xf numFmtId="0" fontId="52" fillId="0" borderId="121" xfId="6" applyFont="1" applyFill="1" applyBorder="1" applyAlignment="1">
      <alignment horizontal="center" vertical="center"/>
    </xf>
    <xf numFmtId="0" fontId="3" fillId="0" borderId="122" xfId="0" applyFont="1" applyFill="1" applyBorder="1" applyAlignment="1">
      <alignment horizontal="center" vertical="center"/>
    </xf>
    <xf numFmtId="0" fontId="3" fillId="0" borderId="120" xfId="0" applyFont="1" applyFill="1" applyBorder="1" applyAlignment="1">
      <alignment horizontal="center" vertical="center"/>
    </xf>
    <xf numFmtId="0" fontId="3" fillId="0" borderId="119" xfId="0" applyFont="1" applyBorder="1" applyAlignment="1">
      <alignment horizontal="center"/>
    </xf>
    <xf numFmtId="0" fontId="3" fillId="0" borderId="122" xfId="0" applyFont="1" applyBorder="1" applyAlignment="1">
      <alignment horizontal="center" vertical="center"/>
    </xf>
    <xf numFmtId="0" fontId="3" fillId="0" borderId="121" xfId="0" applyFont="1" applyBorder="1" applyAlignment="1">
      <alignment horizontal="center" vertical="center"/>
    </xf>
    <xf numFmtId="0" fontId="5" fillId="0" borderId="32" xfId="6" applyFont="1" applyBorder="1" applyAlignment="1">
      <alignment horizontal="center" vertical="center"/>
    </xf>
    <xf numFmtId="0" fontId="106" fillId="0" borderId="10" xfId="0" applyFont="1" applyFill="1" applyBorder="1" applyAlignment="1">
      <alignment horizontal="center" vertical="center"/>
    </xf>
    <xf numFmtId="0" fontId="106" fillId="0" borderId="120" xfId="0" applyFont="1" applyFill="1" applyBorder="1" applyAlignment="1">
      <alignment horizontal="center" vertical="center"/>
    </xf>
    <xf numFmtId="0" fontId="106" fillId="0" borderId="86" xfId="0" applyFont="1" applyFill="1" applyBorder="1" applyAlignment="1">
      <alignment horizontal="center" vertical="center"/>
    </xf>
    <xf numFmtId="0" fontId="106" fillId="0" borderId="116" xfId="0" applyFont="1" applyBorder="1" applyAlignment="1">
      <alignment horizontal="center" vertical="center"/>
    </xf>
    <xf numFmtId="0" fontId="106" fillId="0" borderId="89" xfId="1" applyNumberFormat="1" applyFont="1" applyFill="1" applyBorder="1" applyAlignment="1">
      <alignment horizontal="center" vertical="center"/>
    </xf>
    <xf numFmtId="0" fontId="106" fillId="0" borderId="25" xfId="1" applyNumberFormat="1" applyFont="1" applyFill="1" applyBorder="1" applyAlignment="1">
      <alignment horizontal="center" vertical="center"/>
    </xf>
    <xf numFmtId="0" fontId="70" fillId="7" borderId="123" xfId="11" applyFont="1" applyFill="1" applyBorder="1" applyAlignment="1">
      <alignment horizontal="center"/>
    </xf>
    <xf numFmtId="0" fontId="70" fillId="7" borderId="118" xfId="11" applyFont="1" applyFill="1" applyBorder="1" applyAlignment="1">
      <alignment horizontal="center"/>
    </xf>
    <xf numFmtId="3" fontId="0" fillId="0" borderId="12" xfId="0" applyNumberFormat="1" applyBorder="1"/>
    <xf numFmtId="3" fontId="0" fillId="0" borderId="87" xfId="0" applyNumberFormat="1" applyBorder="1"/>
    <xf numFmtId="0" fontId="70" fillId="7" borderId="124" xfId="11" applyFont="1" applyFill="1" applyBorder="1" applyAlignment="1">
      <alignment horizontal="center"/>
    </xf>
    <xf numFmtId="3" fontId="0" fillId="0" borderId="42" xfId="0" applyNumberFormat="1" applyBorder="1"/>
    <xf numFmtId="3" fontId="0" fillId="0" borderId="121" xfId="0" applyNumberFormat="1" applyBorder="1"/>
    <xf numFmtId="166" fontId="3" fillId="0" borderId="86" xfId="0" applyNumberFormat="1" applyFont="1" applyBorder="1" applyAlignment="1">
      <alignment horizontal="center" vertical="center"/>
    </xf>
    <xf numFmtId="0" fontId="53" fillId="7" borderId="123" xfId="11" applyFont="1" applyFill="1" applyBorder="1" applyAlignment="1">
      <alignment horizontal="center" vertical="center"/>
    </xf>
    <xf numFmtId="0" fontId="53" fillId="7" borderId="125" xfId="11" applyFont="1" applyFill="1" applyBorder="1" applyAlignment="1">
      <alignment horizontal="center" vertical="center"/>
    </xf>
    <xf numFmtId="0" fontId="53" fillId="7" borderId="118" xfId="11" applyFont="1" applyFill="1" applyBorder="1" applyAlignment="1">
      <alignment horizontal="center" vertical="center"/>
    </xf>
    <xf numFmtId="0" fontId="53" fillId="7" borderId="124" xfId="11" applyFont="1" applyFill="1" applyBorder="1" applyAlignment="1">
      <alignment horizontal="center" vertical="center"/>
    </xf>
    <xf numFmtId="3" fontId="0" fillId="0" borderId="122" xfId="0" applyNumberFormat="1" applyBorder="1" applyAlignment="1">
      <alignment horizontal="center" vertical="center"/>
    </xf>
    <xf numFmtId="166" fontId="3" fillId="0" borderId="116" xfId="0" applyNumberFormat="1" applyFont="1" applyBorder="1" applyAlignment="1">
      <alignment horizontal="center" vertical="center"/>
    </xf>
    <xf numFmtId="166" fontId="3" fillId="0" borderId="95" xfId="0" applyNumberFormat="1" applyFont="1" applyBorder="1" applyAlignment="1">
      <alignment horizontal="center" vertical="center"/>
    </xf>
    <xf numFmtId="0" fontId="53" fillId="45" borderId="52" xfId="11" applyFont="1" applyFill="1" applyBorder="1" applyAlignment="1">
      <alignment vertical="center"/>
    </xf>
    <xf numFmtId="0" fontId="53" fillId="45" borderId="75" xfId="11" applyFont="1" applyFill="1" applyBorder="1" applyAlignment="1">
      <alignment vertical="center"/>
    </xf>
    <xf numFmtId="0" fontId="53" fillId="45" borderId="111" xfId="11" applyFont="1" applyFill="1" applyBorder="1" applyAlignment="1">
      <alignment vertical="center"/>
    </xf>
    <xf numFmtId="3" fontId="0" fillId="0" borderId="42" xfId="0" applyNumberFormat="1" applyBorder="1" applyAlignment="1">
      <alignment horizontal="center" vertical="center"/>
    </xf>
    <xf numFmtId="3" fontId="0" fillId="0" borderId="121" xfId="0" applyNumberFormat="1" applyBorder="1" applyAlignment="1">
      <alignment horizontal="center" vertical="center"/>
    </xf>
    <xf numFmtId="0" fontId="18" fillId="0" borderId="0" xfId="0" applyFont="1" applyAlignment="1">
      <alignment horizontal="center" vertical="center"/>
    </xf>
    <xf numFmtId="3" fontId="0" fillId="0" borderId="11" xfId="0" applyNumberFormat="1" applyBorder="1" applyAlignment="1">
      <alignment horizontal="center" vertical="center"/>
    </xf>
    <xf numFmtId="164" fontId="54" fillId="4" borderId="45" xfId="1" applyNumberFormat="1" applyFont="1" applyFill="1" applyBorder="1" applyAlignment="1">
      <alignment horizontal="left" vertical="top"/>
    </xf>
    <xf numFmtId="164" fontId="54" fillId="4" borderId="97" xfId="1" applyNumberFormat="1" applyFont="1" applyFill="1" applyBorder="1" applyAlignment="1">
      <alignment horizontal="left" vertical="top"/>
    </xf>
    <xf numFmtId="0" fontId="70" fillId="7" borderId="123" xfId="11" applyFont="1" applyFill="1" applyBorder="1" applyAlignment="1">
      <alignment horizontal="center" vertical="center"/>
    </xf>
    <xf numFmtId="0" fontId="70" fillId="7" borderId="125" xfId="11" applyFont="1" applyFill="1" applyBorder="1" applyAlignment="1">
      <alignment horizontal="center" vertical="center"/>
    </xf>
    <xf numFmtId="0" fontId="70" fillId="7" borderId="118" xfId="11" applyFont="1" applyFill="1" applyBorder="1" applyAlignment="1">
      <alignment horizontal="center" vertical="center"/>
    </xf>
    <xf numFmtId="0" fontId="70" fillId="7" borderId="124" xfId="11" applyFont="1" applyFill="1" applyBorder="1" applyAlignment="1">
      <alignment horizontal="center" vertical="center"/>
    </xf>
    <xf numFmtId="166" fontId="54" fillId="0" borderId="122" xfId="2" applyNumberFormat="1" applyFont="1" applyBorder="1" applyAlignment="1">
      <alignment horizontal="center" vertical="center" wrapText="1"/>
    </xf>
    <xf numFmtId="166" fontId="54" fillId="0" borderId="11" xfId="2" applyNumberFormat="1" applyFont="1" applyBorder="1" applyAlignment="1">
      <alignment horizontal="center" vertical="center" wrapText="1"/>
    </xf>
    <xf numFmtId="10" fontId="54" fillId="0" borderId="103" xfId="2" applyNumberFormat="1" applyFont="1" applyBorder="1" applyAlignment="1">
      <alignment horizontal="center" vertical="center" wrapText="1"/>
    </xf>
    <xf numFmtId="0" fontId="70" fillId="7" borderId="28" xfId="11" applyFont="1" applyFill="1" applyBorder="1" applyAlignment="1">
      <alignment horizontal="center" vertical="center"/>
    </xf>
    <xf numFmtId="0" fontId="70" fillId="7" borderId="25" xfId="11" applyFont="1" applyFill="1" applyBorder="1" applyAlignment="1">
      <alignment horizontal="center" vertical="center"/>
    </xf>
    <xf numFmtId="3" fontId="41" fillId="39" borderId="3" xfId="0" applyNumberFormat="1" applyFont="1" applyFill="1" applyBorder="1" applyAlignment="1">
      <alignment horizontal="center" vertical="center"/>
    </xf>
    <xf numFmtId="9" fontId="41" fillId="39" borderId="40" xfId="2" applyNumberFormat="1" applyFont="1" applyFill="1" applyBorder="1" applyAlignment="1">
      <alignment horizontal="center" vertical="center"/>
    </xf>
    <xf numFmtId="9" fontId="41" fillId="39" borderId="1" xfId="2" applyNumberFormat="1" applyFont="1" applyFill="1" applyBorder="1" applyAlignment="1">
      <alignment horizontal="center" vertical="center"/>
    </xf>
    <xf numFmtId="166" fontId="3" fillId="0" borderId="10" xfId="2" applyNumberFormat="1" applyFont="1" applyBorder="1" applyAlignment="1">
      <alignment horizontal="center" vertical="center" wrapText="1"/>
    </xf>
    <xf numFmtId="3" fontId="3" fillId="0" borderId="99" xfId="0" applyNumberFormat="1" applyFont="1" applyFill="1" applyBorder="1" applyAlignment="1">
      <alignment horizontal="center" vertical="center"/>
    </xf>
    <xf numFmtId="166" fontId="3" fillId="0" borderId="86" xfId="2" applyNumberFormat="1" applyFont="1" applyBorder="1" applyAlignment="1">
      <alignment horizontal="center" vertical="center" wrapText="1"/>
    </xf>
    <xf numFmtId="9" fontId="41" fillId="39" borderId="1" xfId="2" applyNumberFormat="1" applyFont="1" applyFill="1" applyBorder="1" applyAlignment="1">
      <alignment horizontal="center" vertical="center" wrapText="1"/>
    </xf>
    <xf numFmtId="0" fontId="3" fillId="0" borderId="99" xfId="11" applyFont="1" applyBorder="1" applyAlignment="1">
      <alignment horizontal="center" vertical="center" wrapText="1"/>
    </xf>
    <xf numFmtId="3" fontId="63" fillId="39" borderId="3" xfId="0" applyNumberFormat="1" applyFont="1" applyFill="1" applyBorder="1" applyAlignment="1">
      <alignment horizontal="center" vertical="center"/>
    </xf>
    <xf numFmtId="9" fontId="70" fillId="39" borderId="40" xfId="2" applyNumberFormat="1" applyFont="1" applyFill="1" applyBorder="1" applyAlignment="1">
      <alignment horizontal="center" vertical="center"/>
    </xf>
    <xf numFmtId="9" fontId="70" fillId="39" borderId="1" xfId="2" applyNumberFormat="1" applyFont="1" applyFill="1" applyBorder="1" applyAlignment="1">
      <alignment horizontal="center" vertical="center"/>
    </xf>
    <xf numFmtId="3" fontId="63" fillId="39" borderId="39" xfId="11" applyNumberFormat="1" applyFont="1" applyFill="1" applyBorder="1" applyAlignment="1">
      <alignment horizontal="center" vertical="center"/>
    </xf>
    <xf numFmtId="166" fontId="70" fillId="39" borderId="1" xfId="2" applyNumberFormat="1" applyFont="1" applyFill="1" applyBorder="1" applyAlignment="1">
      <alignment horizontal="center" vertical="center"/>
    </xf>
    <xf numFmtId="3" fontId="18" fillId="0" borderId="103" xfId="0" applyNumberFormat="1" applyFont="1" applyBorder="1" applyAlignment="1">
      <alignment horizontal="center" vertical="center"/>
    </xf>
    <xf numFmtId="166" fontId="18" fillId="0" borderId="86" xfId="2" applyNumberFormat="1" applyFont="1" applyBorder="1" applyAlignment="1">
      <alignment horizontal="center" vertical="center"/>
    </xf>
    <xf numFmtId="166" fontId="0" fillId="0" borderId="10" xfId="0" applyNumberFormat="1" applyBorder="1" applyAlignment="1">
      <alignment horizontal="center" vertical="center"/>
    </xf>
    <xf numFmtId="166" fontId="0" fillId="0" borderId="89" xfId="0" applyNumberFormat="1" applyBorder="1" applyAlignment="1">
      <alignment horizontal="center" vertical="center"/>
    </xf>
    <xf numFmtId="166" fontId="70" fillId="39" borderId="40" xfId="2" applyNumberFormat="1" applyFont="1" applyFill="1" applyBorder="1" applyAlignment="1">
      <alignment horizontal="center" vertical="center"/>
    </xf>
    <xf numFmtId="166" fontId="0" fillId="0" borderId="10" xfId="0" applyNumberFormat="1" applyBorder="1" applyAlignment="1">
      <alignment horizontal="center"/>
    </xf>
    <xf numFmtId="0" fontId="0" fillId="0" borderId="0" xfId="0"/>
    <xf numFmtId="3" fontId="0" fillId="0" borderId="0" xfId="0" applyNumberFormat="1"/>
    <xf numFmtId="0" fontId="63" fillId="7" borderId="123" xfId="0" applyFont="1" applyFill="1" applyBorder="1" applyAlignment="1">
      <alignment horizontal="center" vertical="center" wrapText="1"/>
    </xf>
    <xf numFmtId="0" fontId="63" fillId="7" borderId="118" xfId="0" applyFont="1" applyFill="1" applyBorder="1" applyAlignment="1">
      <alignment horizontal="center" vertical="center" wrapText="1"/>
    </xf>
    <xf numFmtId="0" fontId="63" fillId="7" borderId="3" xfId="0" applyFont="1" applyFill="1" applyBorder="1" applyAlignment="1">
      <alignment horizontal="center" vertical="center" wrapText="1"/>
    </xf>
    <xf numFmtId="3" fontId="0" fillId="0" borderId="0" xfId="0" applyNumberFormat="1"/>
    <xf numFmtId="166" fontId="0" fillId="0" borderId="0" xfId="0" applyNumberFormat="1"/>
    <xf numFmtId="166" fontId="0" fillId="0" borderId="0" xfId="0" applyNumberFormat="1"/>
    <xf numFmtId="3" fontId="63" fillId="40" borderId="14" xfId="0" applyNumberFormat="1" applyFont="1" applyFill="1" applyBorder="1" applyAlignment="1">
      <alignment vertical="center"/>
    </xf>
    <xf numFmtId="3" fontId="63" fillId="41" borderId="16" xfId="0" applyNumberFormat="1" applyFont="1" applyFill="1" applyBorder="1" applyAlignment="1">
      <alignment vertical="center"/>
    </xf>
    <xf numFmtId="3" fontId="63" fillId="42" borderId="13" xfId="0" applyNumberFormat="1" applyFont="1" applyFill="1" applyBorder="1" applyAlignment="1">
      <alignment vertical="center"/>
    </xf>
    <xf numFmtId="9" fontId="63" fillId="39" borderId="18" xfId="1" applyNumberFormat="1" applyFont="1" applyFill="1" applyBorder="1" applyAlignment="1">
      <alignment horizontal="left" vertical="top" wrapText="1"/>
    </xf>
    <xf numFmtId="164" fontId="54" fillId="4" borderId="126" xfId="1" applyNumberFormat="1" applyFont="1" applyFill="1" applyBorder="1" applyAlignment="1">
      <alignment horizontal="left" vertical="top"/>
    </xf>
    <xf numFmtId="0" fontId="0" fillId="0" borderId="78" xfId="0" applyFont="1" applyBorder="1" applyAlignment="1">
      <alignment horizontal="left" vertical="top" wrapText="1"/>
    </xf>
    <xf numFmtId="0" fontId="63" fillId="7" borderId="18" xfId="0" applyFont="1" applyFill="1" applyBorder="1" applyAlignment="1">
      <alignment horizontal="left" vertical="center" wrapText="1"/>
    </xf>
    <xf numFmtId="0" fontId="41" fillId="39" borderId="73" xfId="11" applyFont="1" applyFill="1" applyBorder="1" applyAlignment="1">
      <alignment horizontal="center" vertical="center"/>
    </xf>
    <xf numFmtId="0" fontId="41" fillId="39" borderId="67" xfId="0" applyFont="1" applyFill="1" applyBorder="1" applyAlignment="1">
      <alignment horizontal="center" vertical="center"/>
    </xf>
    <xf numFmtId="0" fontId="41" fillId="39" borderId="105" xfId="11" applyFont="1" applyFill="1" applyBorder="1" applyAlignment="1">
      <alignment horizontal="center" vertical="center"/>
    </xf>
    <xf numFmtId="3" fontId="0" fillId="0" borderId="117" xfId="0" applyNumberFormat="1" applyBorder="1" applyAlignment="1">
      <alignment horizontal="center" vertical="center"/>
    </xf>
    <xf numFmtId="3" fontId="63" fillId="7" borderId="21" xfId="0" applyNumberFormat="1" applyFont="1" applyFill="1" applyBorder="1" applyAlignment="1">
      <alignment horizontal="center" vertical="center"/>
    </xf>
    <xf numFmtId="166" fontId="27" fillId="7" borderId="21" xfId="0" applyNumberFormat="1" applyFont="1" applyFill="1" applyBorder="1" applyAlignment="1">
      <alignment horizontal="center" vertical="center"/>
    </xf>
    <xf numFmtId="3" fontId="27" fillId="7" borderId="21" xfId="0" applyNumberFormat="1" applyFont="1" applyFill="1" applyBorder="1" applyAlignment="1">
      <alignment horizontal="center" vertical="center"/>
    </xf>
    <xf numFmtId="0" fontId="0" fillId="0" borderId="21" xfId="0" applyBorder="1" applyAlignment="1">
      <alignment horizontal="center" vertical="center"/>
    </xf>
    <xf numFmtId="166" fontId="27" fillId="7" borderId="20" xfId="0" applyNumberFormat="1" applyFont="1" applyFill="1" applyBorder="1" applyAlignment="1">
      <alignment horizontal="center" vertical="center"/>
    </xf>
    <xf numFmtId="0" fontId="0" fillId="0" borderId="45" xfId="0" applyFont="1" applyBorder="1" applyAlignment="1">
      <alignment horizontal="left" vertical="top" wrapText="1"/>
    </xf>
    <xf numFmtId="0" fontId="0" fillId="0" borderId="97" xfId="0" applyFont="1" applyBorder="1" applyAlignment="1">
      <alignment horizontal="left" vertical="top" wrapText="1"/>
    </xf>
    <xf numFmtId="0" fontId="0" fillId="0" borderId="127" xfId="0" applyBorder="1" applyAlignment="1">
      <alignment horizontal="center" vertical="center"/>
    </xf>
    <xf numFmtId="0" fontId="0" fillId="0" borderId="114" xfId="0" applyBorder="1" applyAlignment="1">
      <alignment horizontal="center" vertical="center"/>
    </xf>
    <xf numFmtId="166" fontId="0" fillId="0" borderId="86" xfId="0" applyNumberFormat="1" applyBorder="1" applyAlignment="1">
      <alignment horizontal="center" vertical="center"/>
    </xf>
    <xf numFmtId="166" fontId="0" fillId="0" borderId="31" xfId="0" applyNumberFormat="1" applyBorder="1" applyAlignment="1">
      <alignment horizontal="center" vertical="center"/>
    </xf>
    <xf numFmtId="166" fontId="0" fillId="0" borderId="116" xfId="0" applyNumberFormat="1" applyBorder="1" applyAlignment="1">
      <alignment horizontal="center" vertical="center"/>
    </xf>
    <xf numFmtId="166" fontId="0" fillId="0" borderId="95" xfId="0" applyNumberFormat="1" applyBorder="1" applyAlignment="1">
      <alignment horizontal="center" vertical="center"/>
    </xf>
    <xf numFmtId="3" fontId="0" fillId="0" borderId="121" xfId="0" applyNumberFormat="1" applyFont="1" applyBorder="1" applyAlignment="1">
      <alignment horizontal="center" vertical="center"/>
    </xf>
    <xf numFmtId="166" fontId="0" fillId="0" borderId="31" xfId="2" applyNumberFormat="1" applyFont="1" applyBorder="1" applyAlignment="1">
      <alignment horizontal="center" vertical="center"/>
    </xf>
    <xf numFmtId="166" fontId="0" fillId="0" borderId="116" xfId="2" applyNumberFormat="1" applyFont="1" applyBorder="1" applyAlignment="1">
      <alignment horizontal="center" vertical="center"/>
    </xf>
    <xf numFmtId="3" fontId="0" fillId="0" borderId="92" xfId="0" applyNumberFormat="1" applyBorder="1" applyAlignment="1">
      <alignment horizontal="center" vertical="center"/>
    </xf>
    <xf numFmtId="0" fontId="27" fillId="7" borderId="0" xfId="0" applyFont="1" applyFill="1" applyAlignment="1">
      <alignment vertical="center"/>
    </xf>
    <xf numFmtId="0" fontId="3" fillId="0" borderId="78" xfId="0" applyFont="1" applyBorder="1" applyAlignment="1">
      <alignment horizontal="left" vertical="top" wrapText="1"/>
    </xf>
    <xf numFmtId="0" fontId="3" fillId="0" borderId="126" xfId="0" applyFont="1" applyBorder="1" applyAlignment="1">
      <alignment horizontal="left" vertical="top" wrapText="1"/>
    </xf>
    <xf numFmtId="0" fontId="3" fillId="0" borderId="55" xfId="0" applyFont="1" applyBorder="1" applyAlignment="1">
      <alignment horizontal="left" vertical="top" wrapText="1"/>
    </xf>
    <xf numFmtId="3" fontId="0" fillId="0" borderId="33" xfId="0" applyNumberFormat="1" applyBorder="1" applyAlignment="1">
      <alignment horizontal="center" vertical="center"/>
    </xf>
    <xf numFmtId="166" fontId="0" fillId="0" borderId="104" xfId="0" applyNumberFormat="1" applyBorder="1" applyAlignment="1">
      <alignment horizontal="center" vertical="center"/>
    </xf>
    <xf numFmtId="3" fontId="27" fillId="7" borderId="23" xfId="0" applyNumberFormat="1" applyFont="1" applyFill="1" applyBorder="1" applyAlignment="1">
      <alignment vertical="center"/>
    </xf>
    <xf numFmtId="166" fontId="27" fillId="7" borderId="20" xfId="0" applyNumberFormat="1" applyFont="1" applyFill="1" applyBorder="1" applyAlignment="1">
      <alignment vertical="center"/>
    </xf>
    <xf numFmtId="166" fontId="0" fillId="0" borderId="116" xfId="2" applyNumberFormat="1" applyFont="1" applyBorder="1" applyAlignment="1">
      <alignment horizontal="center" vertical="center" wrapText="1"/>
    </xf>
    <xf numFmtId="166" fontId="0" fillId="0" borderId="125" xfId="0" applyNumberFormat="1" applyBorder="1" applyAlignment="1">
      <alignment horizontal="center" vertical="center"/>
    </xf>
    <xf numFmtId="166" fontId="27" fillId="7" borderId="22" xfId="0" applyNumberFormat="1" applyFont="1" applyFill="1" applyBorder="1" applyAlignment="1">
      <alignment vertical="center"/>
    </xf>
    <xf numFmtId="3" fontId="0" fillId="0" borderId="124" xfId="0" applyNumberFormat="1" applyBorder="1" applyAlignment="1">
      <alignment horizontal="center" vertical="center"/>
    </xf>
    <xf numFmtId="3" fontId="27" fillId="7" borderId="77" xfId="0" applyNumberFormat="1" applyFont="1" applyFill="1" applyBorder="1" applyAlignment="1">
      <alignment vertical="center"/>
    </xf>
    <xf numFmtId="3" fontId="0" fillId="0" borderId="123" xfId="0" applyNumberFormat="1" applyBorder="1" applyAlignment="1">
      <alignment horizontal="center" vertical="center"/>
    </xf>
    <xf numFmtId="0" fontId="70" fillId="7" borderId="14" xfId="11" applyFont="1" applyFill="1" applyBorder="1" applyAlignment="1">
      <alignment horizontal="center" vertical="center"/>
    </xf>
    <xf numFmtId="0" fontId="70" fillId="7" borderId="15" xfId="11" applyFont="1" applyFill="1" applyBorder="1" applyAlignment="1">
      <alignment horizontal="center" vertical="center"/>
    </xf>
    <xf numFmtId="0" fontId="70" fillId="7" borderId="13" xfId="11" applyFont="1" applyFill="1" applyBorder="1" applyAlignment="1">
      <alignment horizontal="center" vertical="center"/>
    </xf>
    <xf numFmtId="0" fontId="70" fillId="7" borderId="101" xfId="11" applyFont="1" applyFill="1" applyBorder="1" applyAlignment="1">
      <alignment horizontal="center" vertical="center"/>
    </xf>
    <xf numFmtId="3" fontId="27" fillId="7" borderId="3" xfId="0" applyNumberFormat="1" applyFont="1" applyFill="1" applyBorder="1" applyAlignment="1">
      <alignment vertical="center"/>
    </xf>
    <xf numFmtId="166" fontId="27" fillId="7" borderId="1" xfId="0" applyNumberFormat="1" applyFont="1" applyFill="1" applyBorder="1" applyAlignment="1">
      <alignment vertical="center"/>
    </xf>
    <xf numFmtId="166" fontId="27" fillId="7" borderId="40" xfId="0" applyNumberFormat="1" applyFont="1" applyFill="1" applyBorder="1" applyAlignment="1">
      <alignment vertical="center"/>
    </xf>
    <xf numFmtId="3" fontId="0" fillId="0" borderId="121" xfId="11" applyNumberFormat="1" applyFont="1" applyBorder="1" applyAlignment="1">
      <alignment horizontal="center" vertical="center" wrapText="1"/>
    </xf>
    <xf numFmtId="3" fontId="27" fillId="7" borderId="39" xfId="0" applyNumberFormat="1" applyFont="1" applyFill="1" applyBorder="1" applyAlignment="1">
      <alignment vertical="center"/>
    </xf>
    <xf numFmtId="3" fontId="0" fillId="0" borderId="12" xfId="11" applyNumberFormat="1" applyFont="1" applyBorder="1" applyAlignment="1">
      <alignment horizontal="center" vertical="center" wrapText="1"/>
    </xf>
    <xf numFmtId="166" fontId="0" fillId="0" borderId="10" xfId="2" applyNumberFormat="1" applyFont="1" applyBorder="1" applyAlignment="1">
      <alignment horizontal="center" vertical="center" wrapText="1"/>
    </xf>
    <xf numFmtId="0" fontId="106" fillId="0" borderId="45" xfId="0" applyFont="1" applyFill="1" applyBorder="1" applyAlignment="1">
      <alignment horizontal="left" vertical="top" wrapText="1"/>
    </xf>
    <xf numFmtId="0" fontId="106" fillId="0" borderId="78" xfId="0" applyFont="1" applyFill="1" applyBorder="1" applyAlignment="1">
      <alignment horizontal="left" vertical="top" wrapText="1"/>
    </xf>
    <xf numFmtId="0" fontId="3" fillId="0" borderId="97" xfId="0" applyFont="1" applyBorder="1" applyAlignment="1">
      <alignment horizontal="left" vertical="top" wrapText="1"/>
    </xf>
    <xf numFmtId="0" fontId="41" fillId="39" borderId="14" xfId="11" applyFont="1" applyFill="1" applyBorder="1" applyAlignment="1">
      <alignment horizontal="center" vertical="center"/>
    </xf>
    <xf numFmtId="0" fontId="41" fillId="39" borderId="13" xfId="0" applyFont="1" applyFill="1" applyBorder="1" applyAlignment="1">
      <alignment horizontal="center" vertical="center"/>
    </xf>
    <xf numFmtId="0" fontId="41" fillId="39" borderId="101" xfId="11" applyFont="1" applyFill="1" applyBorder="1" applyAlignment="1">
      <alignment horizontal="center" vertical="center"/>
    </xf>
    <xf numFmtId="10" fontId="0" fillId="0" borderId="10" xfId="0" applyNumberFormat="1" applyBorder="1" applyAlignment="1">
      <alignment horizontal="center" vertical="center"/>
    </xf>
    <xf numFmtId="10" fontId="0" fillId="0" borderId="89" xfId="0" applyNumberFormat="1" applyBorder="1" applyAlignment="1">
      <alignment horizontal="center" vertical="center"/>
    </xf>
    <xf numFmtId="10" fontId="0" fillId="0" borderId="86" xfId="0" applyNumberFormat="1" applyBorder="1" applyAlignment="1">
      <alignment horizontal="center" vertical="center"/>
    </xf>
    <xf numFmtId="10" fontId="27" fillId="7" borderId="86" xfId="0" applyNumberFormat="1" applyFont="1" applyFill="1" applyBorder="1" applyAlignment="1">
      <alignment horizontal="center" vertical="center"/>
    </xf>
    <xf numFmtId="3" fontId="27" fillId="7" borderId="92" xfId="0" applyNumberFormat="1" applyFont="1" applyFill="1" applyBorder="1" applyAlignment="1">
      <alignment horizontal="center" vertical="center"/>
    </xf>
    <xf numFmtId="0" fontId="0" fillId="0" borderId="74" xfId="0" applyBorder="1" applyAlignment="1">
      <alignment horizontal="center" vertical="center"/>
    </xf>
    <xf numFmtId="0" fontId="41" fillId="39" borderId="15" xfId="0" applyFont="1" applyFill="1" applyBorder="1" applyAlignment="1">
      <alignment horizontal="center" vertical="center"/>
    </xf>
    <xf numFmtId="10" fontId="0" fillId="0" borderId="31" xfId="0" applyNumberFormat="1" applyBorder="1" applyAlignment="1">
      <alignment horizontal="center" vertical="center"/>
    </xf>
    <xf numFmtId="10" fontId="0" fillId="0" borderId="116" xfId="0" applyNumberFormat="1" applyBorder="1" applyAlignment="1">
      <alignment horizontal="center" vertical="center"/>
    </xf>
    <xf numFmtId="3" fontId="27" fillId="7" borderId="3" xfId="0" applyNumberFormat="1" applyFont="1" applyFill="1" applyBorder="1" applyAlignment="1">
      <alignment horizontal="center" vertical="center"/>
    </xf>
    <xf numFmtId="10" fontId="27" fillId="7" borderId="40" xfId="0" applyNumberFormat="1" applyFont="1" applyFill="1" applyBorder="1" applyAlignment="1">
      <alignment horizontal="center" vertical="center"/>
    </xf>
    <xf numFmtId="10" fontId="27" fillId="7" borderId="1" xfId="0" applyNumberFormat="1" applyFont="1" applyFill="1" applyBorder="1" applyAlignment="1">
      <alignment horizontal="center" vertical="center"/>
    </xf>
    <xf numFmtId="10" fontId="0" fillId="0" borderId="95" xfId="0" applyNumberFormat="1" applyBorder="1" applyAlignment="1">
      <alignment horizontal="center" vertical="center"/>
    </xf>
    <xf numFmtId="10" fontId="0" fillId="0" borderId="86" xfId="0" applyNumberFormat="1" applyBorder="1"/>
    <xf numFmtId="3" fontId="0" fillId="0" borderId="12" xfId="0" applyNumberFormat="1" applyBorder="1" applyAlignment="1">
      <alignment horizontal="center"/>
    </xf>
    <xf numFmtId="10" fontId="0" fillId="0" borderId="10" xfId="0" applyNumberFormat="1" applyBorder="1" applyAlignment="1">
      <alignment horizontal="center"/>
    </xf>
    <xf numFmtId="3" fontId="0" fillId="0" borderId="87" xfId="0" applyNumberFormat="1" applyBorder="1" applyAlignment="1">
      <alignment horizontal="center"/>
    </xf>
    <xf numFmtId="10" fontId="0" fillId="0" borderId="89" xfId="0" applyNumberFormat="1" applyBorder="1" applyAlignment="1">
      <alignment horizontal="center"/>
    </xf>
    <xf numFmtId="166" fontId="0" fillId="0" borderId="89" xfId="2" applyNumberFormat="1" applyFont="1" applyBorder="1" applyAlignment="1">
      <alignment horizontal="center"/>
    </xf>
    <xf numFmtId="3" fontId="27" fillId="7" borderId="99" xfId="0" applyNumberFormat="1" applyFont="1" applyFill="1" applyBorder="1" applyAlignment="1">
      <alignment horizontal="center"/>
    </xf>
    <xf numFmtId="10" fontId="27" fillId="7" borderId="86" xfId="0" applyNumberFormat="1" applyFont="1" applyFill="1" applyBorder="1" applyAlignment="1">
      <alignment horizontal="center"/>
    </xf>
    <xf numFmtId="0" fontId="27" fillId="0" borderId="0" xfId="0" applyFont="1" applyFill="1" applyBorder="1" applyAlignment="1">
      <alignment horizontal="center" vertical="center"/>
    </xf>
    <xf numFmtId="3" fontId="27" fillId="7" borderId="23" xfId="0" applyNumberFormat="1" applyFont="1" applyFill="1" applyBorder="1" applyAlignment="1">
      <alignment horizontal="center" vertical="center"/>
    </xf>
    <xf numFmtId="10" fontId="27" fillId="7" borderId="20" xfId="0" applyNumberFormat="1" applyFont="1" applyFill="1" applyBorder="1" applyAlignment="1">
      <alignment horizontal="center" vertical="center"/>
    </xf>
    <xf numFmtId="10" fontId="27" fillId="7" borderId="79" xfId="0" applyNumberFormat="1" applyFont="1" applyFill="1" applyBorder="1" applyAlignment="1">
      <alignment horizontal="center" vertical="center"/>
    </xf>
    <xf numFmtId="3" fontId="27" fillId="7" borderId="36" xfId="0" applyNumberFormat="1" applyFont="1" applyFill="1" applyBorder="1" applyAlignment="1">
      <alignment horizontal="center" vertical="center"/>
    </xf>
    <xf numFmtId="0" fontId="0" fillId="0" borderId="0" xfId="0"/>
    <xf numFmtId="3" fontId="0" fillId="7" borderId="2" xfId="0" applyNumberFormat="1" applyFill="1" applyBorder="1" applyAlignment="1">
      <alignment horizontal="center" vertical="center"/>
    </xf>
    <xf numFmtId="166" fontId="0" fillId="7" borderId="2" xfId="0" applyNumberFormat="1" applyFill="1" applyBorder="1" applyAlignment="1">
      <alignment horizontal="center" vertical="center"/>
    </xf>
    <xf numFmtId="166" fontId="0" fillId="7" borderId="1" xfId="0" applyNumberFormat="1" applyFill="1" applyBorder="1" applyAlignment="1">
      <alignment horizontal="center" vertical="center"/>
    </xf>
    <xf numFmtId="0" fontId="24" fillId="0" borderId="0" xfId="0" applyFont="1" applyAlignment="1">
      <alignment horizontal="left" vertical="top"/>
    </xf>
    <xf numFmtId="9" fontId="0" fillId="0" borderId="11" xfId="0" applyNumberFormat="1" applyBorder="1" applyAlignment="1">
      <alignment horizontal="center" vertical="center"/>
    </xf>
    <xf numFmtId="9" fontId="0" fillId="0" borderId="103" xfId="0" applyNumberFormat="1" applyBorder="1" applyAlignment="1">
      <alignment horizontal="center" vertical="center"/>
    </xf>
    <xf numFmtId="9" fontId="0" fillId="0" borderId="88" xfId="0" applyNumberFormat="1" applyBorder="1" applyAlignment="1">
      <alignment horizontal="center" vertical="center"/>
    </xf>
    <xf numFmtId="0" fontId="3" fillId="0" borderId="0" xfId="1" applyNumberFormat="1" applyFont="1" applyFill="1" applyBorder="1" applyAlignment="1">
      <alignment horizontal="center" vertical="center"/>
    </xf>
    <xf numFmtId="0" fontId="121" fillId="0" borderId="0" xfId="1" applyNumberFormat="1" applyFont="1" applyFill="1" applyBorder="1" applyAlignment="1">
      <alignment horizontal="center" vertical="center"/>
    </xf>
    <xf numFmtId="0" fontId="27" fillId="7" borderId="124" xfId="0" applyFont="1" applyFill="1" applyBorder="1" applyAlignment="1">
      <alignment horizontal="center" vertical="center" wrapText="1"/>
    </xf>
    <xf numFmtId="0" fontId="27" fillId="7" borderId="26" xfId="0" applyFont="1" applyFill="1" applyBorder="1" applyAlignment="1">
      <alignment horizontal="center" vertical="center" wrapText="1"/>
    </xf>
    <xf numFmtId="0" fontId="27" fillId="7" borderId="25" xfId="0" applyFont="1" applyFill="1" applyBorder="1" applyAlignment="1">
      <alignment horizontal="center" vertical="center" wrapText="1"/>
    </xf>
    <xf numFmtId="0" fontId="3" fillId="0" borderId="88" xfId="0" applyFont="1" applyBorder="1" applyAlignment="1">
      <alignment horizontal="center"/>
    </xf>
    <xf numFmtId="0" fontId="3" fillId="0" borderId="11" xfId="0" applyFont="1" applyBorder="1" applyAlignment="1">
      <alignment horizontal="center"/>
    </xf>
    <xf numFmtId="0" fontId="3" fillId="0" borderId="103" xfId="0" applyFont="1" applyBorder="1" applyAlignment="1">
      <alignment horizontal="center"/>
    </xf>
    <xf numFmtId="3" fontId="87" fillId="0" borderId="99" xfId="90" applyNumberFormat="1" applyFont="1" applyBorder="1" applyAlignment="1">
      <alignment horizontal="center" vertical="center"/>
    </xf>
    <xf numFmtId="3" fontId="87" fillId="0" borderId="99" xfId="87" applyNumberFormat="1" applyFont="1" applyBorder="1" applyAlignment="1">
      <alignment horizontal="center" vertical="center"/>
    </xf>
    <xf numFmtId="3" fontId="87" fillId="0" borderId="87" xfId="84" applyNumberFormat="1" applyFont="1" applyBorder="1" applyAlignment="1">
      <alignment horizontal="center" vertical="center"/>
    </xf>
    <xf numFmtId="3" fontId="87" fillId="0" borderId="28" xfId="0" applyNumberFormat="1" applyFont="1" applyBorder="1" applyAlignment="1">
      <alignment horizontal="center" vertical="center"/>
    </xf>
    <xf numFmtId="3" fontId="87" fillId="3" borderId="23" xfId="0" applyNumberFormat="1" applyFont="1" applyFill="1" applyBorder="1" applyAlignment="1">
      <alignment horizontal="center" vertical="center"/>
    </xf>
    <xf numFmtId="3" fontId="90" fillId="39" borderId="23" xfId="0" applyNumberFormat="1" applyFont="1" applyFill="1" applyBorder="1" applyAlignment="1">
      <alignment horizontal="center" vertical="center"/>
    </xf>
    <xf numFmtId="3" fontId="87" fillId="0" borderId="119" xfId="72" applyNumberFormat="1" applyFont="1" applyBorder="1" applyAlignment="1">
      <alignment horizontal="center" vertical="center"/>
    </xf>
    <xf numFmtId="3" fontId="87" fillId="0" borderId="119" xfId="81" applyNumberFormat="1" applyFont="1" applyBorder="1" applyAlignment="1">
      <alignment horizontal="center" vertical="center"/>
    </xf>
    <xf numFmtId="3" fontId="87" fillId="0" borderId="119" xfId="90" applyNumberFormat="1" applyFont="1" applyBorder="1" applyAlignment="1">
      <alignment horizontal="center" vertical="center"/>
    </xf>
    <xf numFmtId="3" fontId="87" fillId="0" borderId="119" xfId="75" applyNumberFormat="1" applyFont="1" applyBorder="1" applyAlignment="1">
      <alignment horizontal="center" vertical="center"/>
    </xf>
    <xf numFmtId="3" fontId="87" fillId="0" borderId="119" xfId="87" applyNumberFormat="1" applyFont="1" applyBorder="1" applyAlignment="1">
      <alignment horizontal="center" vertical="center"/>
    </xf>
    <xf numFmtId="3" fontId="87" fillId="0" borderId="119" xfId="78" applyNumberFormat="1" applyFont="1" applyBorder="1" applyAlignment="1">
      <alignment horizontal="center" vertical="center"/>
    </xf>
    <xf numFmtId="3" fontId="87" fillId="0" borderId="119" xfId="84" applyNumberFormat="1" applyFont="1" applyBorder="1" applyAlignment="1">
      <alignment horizontal="center" vertical="center"/>
    </xf>
    <xf numFmtId="3" fontId="87" fillId="0" borderId="123" xfId="0" applyNumberFormat="1" applyFont="1" applyBorder="1" applyAlignment="1">
      <alignment horizontal="center" vertical="center"/>
    </xf>
    <xf numFmtId="3" fontId="87" fillId="3" borderId="18" xfId="0" applyNumberFormat="1" applyFont="1" applyFill="1" applyBorder="1" applyAlignment="1">
      <alignment horizontal="center" vertical="center"/>
    </xf>
    <xf numFmtId="3" fontId="87" fillId="0" borderId="128" xfId="81" applyNumberFormat="1" applyFont="1" applyBorder="1" applyAlignment="1">
      <alignment horizontal="center" vertical="center"/>
    </xf>
    <xf numFmtId="2" fontId="49" fillId="7" borderId="118" xfId="0" applyNumberFormat="1" applyFont="1" applyFill="1" applyBorder="1" applyAlignment="1">
      <alignment horizontal="center" vertical="center"/>
    </xf>
    <xf numFmtId="3" fontId="87" fillId="0" borderId="55" xfId="81" applyNumberFormat="1" applyFont="1" applyBorder="1" applyAlignment="1">
      <alignment horizontal="center" vertical="center"/>
    </xf>
    <xf numFmtId="3" fontId="49" fillId="7" borderId="123" xfId="0" applyNumberFormat="1" applyFont="1" applyFill="1" applyBorder="1" applyAlignment="1">
      <alignment horizontal="center" vertical="center"/>
    </xf>
    <xf numFmtId="4" fontId="87" fillId="0" borderId="10" xfId="0" applyNumberFormat="1" applyFont="1" applyBorder="1" applyAlignment="1">
      <alignment horizontal="center" vertical="center"/>
    </xf>
    <xf numFmtId="4" fontId="87" fillId="0" borderId="120" xfId="0" applyNumberFormat="1" applyFont="1" applyBorder="1" applyAlignment="1">
      <alignment horizontal="center" vertical="center"/>
    </xf>
    <xf numFmtId="4" fontId="87" fillId="0" borderId="118" xfId="0" applyNumberFormat="1" applyFont="1" applyBorder="1" applyAlignment="1">
      <alignment horizontal="center" vertical="center"/>
    </xf>
    <xf numFmtId="4" fontId="87" fillId="0" borderId="32" xfId="0" applyNumberFormat="1" applyFont="1" applyBorder="1" applyAlignment="1">
      <alignment horizontal="center" vertical="center"/>
    </xf>
    <xf numFmtId="4" fontId="87" fillId="0" borderId="86" xfId="0" applyNumberFormat="1" applyFont="1" applyBorder="1" applyAlignment="1">
      <alignment horizontal="center" vertical="center"/>
    </xf>
    <xf numFmtId="3" fontId="87" fillId="0" borderId="12" xfId="75" applyNumberFormat="1" applyFont="1" applyBorder="1" applyAlignment="1">
      <alignment horizontal="center" vertical="center"/>
    </xf>
    <xf numFmtId="169" fontId="87" fillId="0" borderId="10" xfId="0" applyNumberFormat="1" applyFont="1" applyBorder="1" applyAlignment="1">
      <alignment horizontal="center" vertical="center"/>
    </xf>
    <xf numFmtId="169" fontId="87" fillId="0" borderId="120" xfId="0" applyNumberFormat="1" applyFont="1" applyBorder="1" applyAlignment="1">
      <alignment horizontal="center" vertical="center"/>
    </xf>
    <xf numFmtId="169" fontId="87" fillId="0" borderId="86" xfId="0" applyNumberFormat="1" applyFont="1" applyBorder="1" applyAlignment="1">
      <alignment horizontal="center" vertical="center"/>
    </xf>
    <xf numFmtId="169" fontId="87" fillId="3" borderId="36" xfId="0" applyNumberFormat="1" applyFont="1" applyFill="1" applyBorder="1" applyAlignment="1">
      <alignment horizontal="center" vertical="center"/>
    </xf>
    <xf numFmtId="3" fontId="87" fillId="0" borderId="12" xfId="78" applyNumberFormat="1" applyFont="1" applyBorder="1" applyAlignment="1">
      <alignment horizontal="center" vertical="center"/>
    </xf>
    <xf numFmtId="3" fontId="87" fillId="3" borderId="52" xfId="0" applyNumberFormat="1" applyFont="1" applyFill="1" applyBorder="1" applyAlignment="1">
      <alignment horizontal="center" vertical="center"/>
    </xf>
    <xf numFmtId="2" fontId="87" fillId="0" borderId="67" xfId="0" applyNumberFormat="1" applyFont="1" applyBorder="1" applyAlignment="1">
      <alignment horizontal="center" vertical="center"/>
    </xf>
    <xf numFmtId="3" fontId="90" fillId="39" borderId="18" xfId="0" applyNumberFormat="1" applyFont="1" applyFill="1" applyBorder="1" applyAlignment="1">
      <alignment horizontal="center" vertical="center"/>
    </xf>
    <xf numFmtId="4" fontId="41" fillId="39" borderId="36" xfId="0" applyNumberFormat="1" applyFont="1" applyFill="1" applyBorder="1" applyAlignment="1">
      <alignment horizontal="center" vertical="center"/>
    </xf>
    <xf numFmtId="0" fontId="0" fillId="0" borderId="122" xfId="0" applyBorder="1" applyAlignment="1"/>
    <xf numFmtId="0" fontId="0" fillId="0" borderId="122" xfId="0" applyBorder="1" applyAlignment="1">
      <alignment horizontal="center" vertical="center" wrapText="1"/>
    </xf>
    <xf numFmtId="171" fontId="0" fillId="0" borderId="122" xfId="0" applyNumberFormat="1" applyBorder="1"/>
    <xf numFmtId="4" fontId="87" fillId="0" borderId="122" xfId="0" applyNumberFormat="1" applyFont="1" applyFill="1" applyBorder="1" applyAlignment="1">
      <alignment horizontal="center" vertical="center"/>
    </xf>
    <xf numFmtId="169" fontId="87" fillId="0" borderId="122" xfId="0" applyNumberFormat="1" applyFont="1" applyFill="1" applyBorder="1" applyAlignment="1">
      <alignment horizontal="center" vertical="center"/>
    </xf>
    <xf numFmtId="4" fontId="0" fillId="0" borderId="122" xfId="0" applyNumberFormat="1" applyFont="1" applyFill="1" applyBorder="1" applyAlignment="1">
      <alignment horizontal="center" vertical="center"/>
    </xf>
    <xf numFmtId="2" fontId="24" fillId="0" borderId="10" xfId="0" applyNumberFormat="1" applyFont="1" applyBorder="1" applyAlignment="1">
      <alignment horizontal="center" vertical="center"/>
    </xf>
    <xf numFmtId="2" fontId="24" fillId="0" borderId="120" xfId="0" applyNumberFormat="1" applyFont="1" applyBorder="1" applyAlignment="1">
      <alignment horizontal="center" vertical="center"/>
    </xf>
    <xf numFmtId="2" fontId="24" fillId="0" borderId="122" xfId="0" applyNumberFormat="1" applyFont="1" applyBorder="1" applyAlignment="1">
      <alignment horizontal="center" vertical="center"/>
    </xf>
    <xf numFmtId="0" fontId="0" fillId="0" borderId="0" xfId="0" applyAlignment="1">
      <alignment vertical="center"/>
    </xf>
    <xf numFmtId="2" fontId="0" fillId="0" borderId="0" xfId="0" applyNumberFormat="1" applyAlignment="1">
      <alignment vertical="center"/>
    </xf>
    <xf numFmtId="3" fontId="87" fillId="0" borderId="73" xfId="0" applyNumberFormat="1" applyFont="1" applyBorder="1" applyAlignment="1">
      <alignment horizontal="center" vertical="center"/>
    </xf>
    <xf numFmtId="2" fontId="24" fillId="0" borderId="86" xfId="0" applyNumberFormat="1" applyFont="1" applyBorder="1" applyAlignment="1">
      <alignment horizontal="center" vertical="center"/>
    </xf>
    <xf numFmtId="3" fontId="87" fillId="0" borderId="119" xfId="72" applyNumberFormat="1" applyFont="1" applyBorder="1" applyAlignment="1">
      <alignment horizontal="center" vertical="center"/>
    </xf>
    <xf numFmtId="3" fontId="87" fillId="0" borderId="119" xfId="81" applyNumberFormat="1" applyFont="1" applyBorder="1" applyAlignment="1">
      <alignment horizontal="center" vertical="center"/>
    </xf>
    <xf numFmtId="3" fontId="87" fillId="0" borderId="119" xfId="90" applyNumberFormat="1" applyFont="1" applyBorder="1" applyAlignment="1">
      <alignment horizontal="center" vertical="center"/>
    </xf>
    <xf numFmtId="3" fontId="87" fillId="0" borderId="99" xfId="90" applyNumberFormat="1" applyFont="1" applyBorder="1" applyAlignment="1">
      <alignment horizontal="center" vertical="center"/>
    </xf>
    <xf numFmtId="3" fontId="87" fillId="3" borderId="23" xfId="0" applyNumberFormat="1" applyFont="1" applyFill="1" applyBorder="1" applyAlignment="1">
      <alignment horizontal="center" vertical="center"/>
    </xf>
    <xf numFmtId="3" fontId="87" fillId="0" borderId="119" xfId="75" applyNumberFormat="1" applyFont="1" applyBorder="1" applyAlignment="1">
      <alignment horizontal="center" vertical="center"/>
    </xf>
    <xf numFmtId="3" fontId="87" fillId="0" borderId="119" xfId="87" applyNumberFormat="1" applyFont="1" applyBorder="1" applyAlignment="1">
      <alignment horizontal="center" vertical="center"/>
    </xf>
    <xf numFmtId="3" fontId="87" fillId="0" borderId="99" xfId="87" applyNumberFormat="1" applyFont="1" applyBorder="1" applyAlignment="1">
      <alignment horizontal="center" vertical="center"/>
    </xf>
    <xf numFmtId="3" fontId="87" fillId="0" borderId="119" xfId="78" applyNumberFormat="1" applyFont="1" applyBorder="1" applyAlignment="1">
      <alignment horizontal="center" vertical="center"/>
    </xf>
    <xf numFmtId="3" fontId="87" fillId="0" borderId="119" xfId="84" applyNumberFormat="1" applyFont="1" applyBorder="1" applyAlignment="1">
      <alignment horizontal="center" vertical="center"/>
    </xf>
    <xf numFmtId="2" fontId="0" fillId="0" borderId="0" xfId="0" applyNumberFormat="1"/>
    <xf numFmtId="2" fontId="2" fillId="0" borderId="0" xfId="0" applyNumberFormat="1" applyFont="1"/>
    <xf numFmtId="2" fontId="2" fillId="0" borderId="0" xfId="0" applyNumberFormat="1" applyFont="1"/>
    <xf numFmtId="2" fontId="2" fillId="0" borderId="0" xfId="0" applyNumberFormat="1" applyFont="1"/>
    <xf numFmtId="2" fontId="2" fillId="0" borderId="0" xfId="0" applyNumberFormat="1" applyFont="1"/>
    <xf numFmtId="2" fontId="2" fillId="0" borderId="0" xfId="0" applyNumberFormat="1" applyFont="1"/>
    <xf numFmtId="2" fontId="2" fillId="0" borderId="0" xfId="0" applyNumberFormat="1" applyFont="1"/>
    <xf numFmtId="2" fontId="2" fillId="0" borderId="0" xfId="0" applyNumberFormat="1" applyFont="1"/>
    <xf numFmtId="2" fontId="0" fillId="0" borderId="0" xfId="0" applyNumberFormat="1"/>
    <xf numFmtId="165" fontId="44" fillId="0" borderId="128" xfId="0" applyNumberFormat="1" applyFont="1" applyFill="1" applyBorder="1" applyAlignment="1">
      <alignment horizontal="center" vertical="center"/>
    </xf>
    <xf numFmtId="0" fontId="44" fillId="0" borderId="128" xfId="0" applyFont="1" applyFill="1" applyBorder="1" applyAlignment="1">
      <alignment horizontal="center" vertical="center"/>
    </xf>
    <xf numFmtId="164" fontId="43" fillId="0" borderId="119" xfId="0" applyNumberFormat="1" applyFont="1" applyBorder="1" applyAlignment="1">
      <alignment horizontal="center" vertical="center"/>
    </xf>
    <xf numFmtId="164" fontId="43" fillId="0" borderId="97" xfId="0" applyNumberFormat="1" applyFont="1" applyBorder="1" applyAlignment="1">
      <alignment horizontal="center" vertical="center"/>
    </xf>
    <xf numFmtId="164" fontId="43" fillId="0" borderId="51" xfId="0" applyNumberFormat="1" applyFont="1" applyBorder="1" applyAlignment="1">
      <alignment horizontal="center" vertical="center"/>
    </xf>
    <xf numFmtId="166" fontId="43" fillId="0" borderId="120" xfId="0" applyNumberFormat="1" applyFont="1" applyBorder="1" applyAlignment="1">
      <alignment horizontal="center" vertical="center"/>
    </xf>
    <xf numFmtId="3" fontId="87" fillId="0" borderId="99" xfId="72" applyNumberFormat="1" applyFont="1" applyBorder="1" applyAlignment="1">
      <alignment horizontal="center" vertical="center"/>
    </xf>
    <xf numFmtId="2" fontId="24" fillId="3" borderId="36" xfId="0" applyNumberFormat="1" applyFont="1" applyFill="1" applyBorder="1" applyAlignment="1">
      <alignment horizontal="center" vertical="center"/>
    </xf>
    <xf numFmtId="2" fontId="87" fillId="0" borderId="129" xfId="90" applyNumberFormat="1" applyFont="1" applyBorder="1" applyAlignment="1">
      <alignment horizontal="center" vertical="center"/>
    </xf>
    <xf numFmtId="0" fontId="43" fillId="0" borderId="12" xfId="0" applyFont="1" applyBorder="1" applyAlignment="1">
      <alignment horizontal="center" vertical="center"/>
    </xf>
    <xf numFmtId="3" fontId="87" fillId="0" borderId="12" xfId="90" applyNumberFormat="1" applyFont="1" applyBorder="1" applyAlignment="1">
      <alignment horizontal="center" vertical="center"/>
    </xf>
    <xf numFmtId="2" fontId="24" fillId="0" borderId="118" xfId="0" applyNumberFormat="1" applyFont="1" applyBorder="1" applyAlignment="1">
      <alignment horizontal="center" vertical="center"/>
    </xf>
    <xf numFmtId="2" fontId="87" fillId="0" borderId="116" xfId="72" applyNumberFormat="1" applyFont="1" applyBorder="1" applyAlignment="1">
      <alignment horizontal="center" vertical="center"/>
    </xf>
    <xf numFmtId="3" fontId="87" fillId="0" borderId="128" xfId="78" applyNumberFormat="1" applyFont="1" applyBorder="1" applyAlignment="1">
      <alignment horizontal="center" vertical="center"/>
    </xf>
    <xf numFmtId="9" fontId="99" fillId="0" borderId="124" xfId="2" applyFont="1" applyBorder="1" applyAlignment="1">
      <alignment horizontal="center" vertical="center" wrapText="1"/>
    </xf>
    <xf numFmtId="0" fontId="43" fillId="0" borderId="29" xfId="0" applyFont="1" applyBorder="1" applyAlignment="1">
      <alignment horizontal="center" vertical="center"/>
    </xf>
    <xf numFmtId="169" fontId="87" fillId="0" borderId="49" xfId="0" applyNumberFormat="1" applyFont="1" applyBorder="1" applyAlignment="1">
      <alignment horizontal="center" vertical="center"/>
    </xf>
    <xf numFmtId="0" fontId="43" fillId="0" borderId="0" xfId="11" applyFont="1" applyAlignment="1">
      <alignment horizontal="left"/>
    </xf>
    <xf numFmtId="2" fontId="24" fillId="0" borderId="117" xfId="0" applyNumberFormat="1" applyFont="1" applyBorder="1" applyAlignment="1">
      <alignment horizontal="center" vertical="center"/>
    </xf>
    <xf numFmtId="3" fontId="87" fillId="0" borderId="97" xfId="78" applyNumberFormat="1" applyFont="1" applyBorder="1" applyAlignment="1">
      <alignment horizontal="center" vertical="center"/>
    </xf>
    <xf numFmtId="166" fontId="49" fillId="7" borderId="122" xfId="0" applyNumberFormat="1" applyFont="1" applyFill="1" applyBorder="1" applyAlignment="1">
      <alignment horizontal="center" vertical="center"/>
    </xf>
    <xf numFmtId="169" fontId="87" fillId="3" borderId="68" xfId="0" applyNumberFormat="1" applyFont="1" applyFill="1" applyBorder="1" applyAlignment="1">
      <alignment horizontal="center" vertical="center"/>
    </xf>
    <xf numFmtId="4" fontId="87" fillId="3" borderId="43" xfId="0" applyNumberFormat="1" applyFont="1" applyFill="1" applyBorder="1" applyAlignment="1">
      <alignment horizontal="center" vertical="center"/>
    </xf>
    <xf numFmtId="166" fontId="43" fillId="0" borderId="29" xfId="0" applyNumberFormat="1" applyFont="1" applyBorder="1" applyAlignment="1">
      <alignment horizontal="center" vertical="center"/>
    </xf>
    <xf numFmtId="2" fontId="87" fillId="0" borderId="130" xfId="84" applyNumberFormat="1" applyFont="1" applyBorder="1" applyAlignment="1">
      <alignment horizontal="center" vertical="center"/>
    </xf>
    <xf numFmtId="2" fontId="87" fillId="0" borderId="10" xfId="87" applyNumberFormat="1" applyFont="1" applyBorder="1" applyAlignment="1">
      <alignment horizontal="center" vertical="center"/>
    </xf>
    <xf numFmtId="169" fontId="87" fillId="0" borderId="130" xfId="0" applyNumberFormat="1" applyFont="1" applyBorder="1" applyAlignment="1">
      <alignment horizontal="center" vertical="center"/>
    </xf>
    <xf numFmtId="2" fontId="24" fillId="0" borderId="36" xfId="0" applyNumberFormat="1" applyFont="1" applyBorder="1" applyAlignment="1">
      <alignment horizontal="center" vertical="center"/>
    </xf>
    <xf numFmtId="169" fontId="87" fillId="3" borderId="43" xfId="0" applyNumberFormat="1" applyFont="1" applyFill="1" applyBorder="1" applyAlignment="1">
      <alignment horizontal="center" vertical="center"/>
    </xf>
    <xf numFmtId="0" fontId="43" fillId="0" borderId="68" xfId="0" applyFont="1" applyBorder="1" applyAlignment="1">
      <alignment horizontal="center" vertical="center"/>
    </xf>
    <xf numFmtId="2" fontId="87" fillId="0" borderId="130" xfId="87" applyNumberFormat="1" applyFont="1" applyBorder="1" applyAlignment="1">
      <alignment horizontal="center" vertical="center"/>
    </xf>
    <xf numFmtId="169" fontId="87" fillId="0" borderId="100" xfId="0" applyNumberFormat="1" applyFont="1" applyBorder="1" applyAlignment="1">
      <alignment horizontal="center" vertical="center"/>
    </xf>
    <xf numFmtId="3" fontId="87" fillId="0" borderId="128" xfId="84" applyNumberFormat="1" applyFont="1" applyBorder="1" applyAlignment="1">
      <alignment horizontal="center" vertical="center"/>
    </xf>
    <xf numFmtId="0" fontId="43" fillId="0" borderId="119" xfId="0" applyFont="1" applyBorder="1" applyAlignment="1">
      <alignment horizontal="center" vertical="center"/>
    </xf>
    <xf numFmtId="166" fontId="43" fillId="0" borderId="68" xfId="0" applyNumberFormat="1" applyFont="1" applyBorder="1" applyAlignment="1">
      <alignment horizontal="center" vertical="center"/>
    </xf>
    <xf numFmtId="2" fontId="24" fillId="0" borderId="1" xfId="0" applyNumberFormat="1" applyFont="1" applyBorder="1" applyAlignment="1">
      <alignment horizontal="center" vertical="center"/>
    </xf>
    <xf numFmtId="9" fontId="100" fillId="0" borderId="97" xfId="2" applyFont="1" applyBorder="1" applyAlignment="1">
      <alignment horizontal="center" vertical="center" wrapText="1"/>
    </xf>
    <xf numFmtId="0" fontId="43" fillId="0" borderId="99" xfId="0" applyFont="1" applyBorder="1" applyAlignment="1">
      <alignment horizontal="center" vertical="center"/>
    </xf>
    <xf numFmtId="4" fontId="87" fillId="3" borderId="1" xfId="0" applyNumberFormat="1" applyFont="1" applyFill="1" applyBorder="1" applyAlignment="1">
      <alignment horizontal="center" vertical="center"/>
    </xf>
    <xf numFmtId="2" fontId="87" fillId="0" borderId="116" xfId="87" applyNumberFormat="1" applyFont="1" applyBorder="1" applyAlignment="1">
      <alignment horizontal="center" vertical="center"/>
    </xf>
    <xf numFmtId="3" fontId="87" fillId="3" borderId="33" xfId="0" applyNumberFormat="1" applyFont="1" applyFill="1" applyBorder="1" applyAlignment="1">
      <alignment horizontal="center" vertical="center"/>
    </xf>
    <xf numFmtId="166" fontId="43" fillId="0" borderId="120" xfId="2" applyNumberFormat="1" applyFont="1" applyBorder="1" applyAlignment="1">
      <alignment horizontal="center" vertical="center"/>
    </xf>
    <xf numFmtId="166" fontId="43" fillId="0" borderId="10" xfId="2" applyNumberFormat="1" applyFont="1" applyBorder="1" applyAlignment="1">
      <alignment horizontal="center" vertical="center"/>
    </xf>
    <xf numFmtId="168" fontId="43" fillId="0" borderId="42" xfId="0" applyNumberFormat="1" applyFont="1" applyBorder="1" applyAlignment="1">
      <alignment horizontal="center" vertical="center"/>
    </xf>
    <xf numFmtId="166" fontId="43" fillId="0" borderId="32" xfId="2" applyNumberFormat="1" applyFont="1" applyBorder="1" applyAlignment="1">
      <alignment horizontal="center" vertical="center"/>
    </xf>
    <xf numFmtId="166" fontId="43" fillId="0" borderId="86" xfId="2" applyNumberFormat="1" applyFont="1" applyBorder="1" applyAlignment="1">
      <alignment horizontal="center" vertical="center"/>
    </xf>
    <xf numFmtId="168" fontId="43" fillId="0" borderId="99" xfId="0" applyNumberFormat="1" applyFont="1" applyBorder="1" applyAlignment="1">
      <alignment horizontal="center" vertical="center"/>
    </xf>
    <xf numFmtId="168" fontId="43" fillId="0" borderId="30" xfId="0" applyNumberFormat="1" applyFont="1" applyBorder="1" applyAlignment="1">
      <alignment horizontal="center" vertical="center"/>
    </xf>
    <xf numFmtId="0" fontId="43" fillId="0" borderId="18" xfId="0" applyFont="1" applyBorder="1" applyAlignment="1">
      <alignment horizontal="center" vertical="center"/>
    </xf>
    <xf numFmtId="168" fontId="43" fillId="0" borderId="66" xfId="0" applyNumberFormat="1" applyFont="1" applyBorder="1" applyAlignment="1">
      <alignment horizontal="center" vertical="center"/>
    </xf>
    <xf numFmtId="168" fontId="43" fillId="0" borderId="12" xfId="0" applyNumberFormat="1" applyFont="1" applyBorder="1" applyAlignment="1">
      <alignment horizontal="center" vertical="center"/>
    </xf>
    <xf numFmtId="166" fontId="43" fillId="0" borderId="20" xfId="2" applyNumberFormat="1" applyFont="1" applyBorder="1" applyAlignment="1">
      <alignment horizontal="center" vertical="center"/>
    </xf>
    <xf numFmtId="168" fontId="43" fillId="0" borderId="77" xfId="0" applyNumberFormat="1" applyFont="1" applyBorder="1" applyAlignment="1">
      <alignment horizontal="center" vertical="center"/>
    </xf>
    <xf numFmtId="166" fontId="49" fillId="7" borderId="1" xfId="2" applyNumberFormat="1" applyFont="1" applyFill="1" applyBorder="1" applyAlignment="1">
      <alignment horizontal="center" vertical="center"/>
    </xf>
    <xf numFmtId="3" fontId="49" fillId="7" borderId="52" xfId="0" applyNumberFormat="1" applyFont="1" applyFill="1" applyBorder="1" applyAlignment="1">
      <alignment horizontal="center" vertical="center"/>
    </xf>
    <xf numFmtId="168" fontId="43" fillId="0" borderId="97" xfId="0" applyNumberFormat="1" applyFont="1" applyBorder="1" applyAlignment="1">
      <alignment horizontal="center" vertical="center"/>
    </xf>
    <xf numFmtId="166" fontId="43" fillId="0" borderId="67" xfId="2" applyNumberFormat="1" applyFont="1" applyBorder="1" applyAlignment="1">
      <alignment horizontal="center" vertical="center"/>
    </xf>
    <xf numFmtId="0" fontId="43" fillId="0" borderId="20" xfId="0" applyFont="1" applyBorder="1" applyAlignment="1">
      <alignment horizontal="center" vertical="center"/>
    </xf>
    <xf numFmtId="3" fontId="43" fillId="0" borderId="51" xfId="0" applyNumberFormat="1" applyFont="1" applyBorder="1" applyAlignment="1">
      <alignment horizontal="center" vertical="center"/>
    </xf>
    <xf numFmtId="10" fontId="6" fillId="0" borderId="99" xfId="0" applyNumberFormat="1" applyFont="1" applyBorder="1" applyAlignment="1">
      <alignment horizontal="center" vertical="center"/>
    </xf>
    <xf numFmtId="2" fontId="87" fillId="0" borderId="129" xfId="87" applyNumberFormat="1" applyFont="1" applyBorder="1" applyAlignment="1">
      <alignment horizontal="center" vertical="center"/>
    </xf>
    <xf numFmtId="10" fontId="71" fillId="0" borderId="117" xfId="2" applyNumberFormat="1" applyFont="1" applyBorder="1" applyAlignment="1">
      <alignment horizontal="center" vertical="center" wrapText="1"/>
    </xf>
    <xf numFmtId="10" fontId="71" fillId="0" borderId="118" xfId="2" applyNumberFormat="1" applyFont="1" applyBorder="1" applyAlignment="1">
      <alignment horizontal="center" vertical="center" wrapText="1"/>
    </xf>
    <xf numFmtId="0" fontId="0" fillId="0" borderId="10" xfId="0" applyNumberFormat="1" applyBorder="1" applyAlignment="1">
      <alignment horizontal="center" vertical="center"/>
    </xf>
    <xf numFmtId="10" fontId="6" fillId="0" borderId="103" xfId="0" applyNumberFormat="1" applyFont="1" applyBorder="1" applyAlignment="1">
      <alignment horizontal="center" vertical="center"/>
    </xf>
    <xf numFmtId="2" fontId="24" fillId="0" borderId="29" xfId="0" applyNumberFormat="1" applyFont="1" applyBorder="1" applyAlignment="1">
      <alignment horizontal="center" vertical="center"/>
    </xf>
    <xf numFmtId="10" fontId="6" fillId="0" borderId="86" xfId="0" applyNumberFormat="1" applyFont="1" applyBorder="1" applyAlignment="1">
      <alignment horizontal="center" vertical="center"/>
    </xf>
    <xf numFmtId="2" fontId="87" fillId="0" borderId="116" xfId="90" applyNumberFormat="1" applyFont="1" applyBorder="1" applyAlignment="1">
      <alignment horizontal="center" vertical="center"/>
    </xf>
    <xf numFmtId="2" fontId="87" fillId="0" borderId="116" xfId="75" applyNumberFormat="1" applyFont="1" applyBorder="1" applyAlignment="1">
      <alignment horizontal="center" vertical="center"/>
    </xf>
    <xf numFmtId="2" fontId="24" fillId="0" borderId="32" xfId="0" applyNumberFormat="1" applyFont="1" applyBorder="1" applyAlignment="1">
      <alignment horizontal="center" vertical="center"/>
    </xf>
    <xf numFmtId="2" fontId="87" fillId="0" borderId="120" xfId="87" applyNumberFormat="1" applyFont="1" applyBorder="1" applyAlignment="1">
      <alignment horizontal="center" vertical="center"/>
    </xf>
    <xf numFmtId="164" fontId="66" fillId="0" borderId="45" xfId="1" applyNumberFormat="1" applyFont="1" applyBorder="1" applyAlignment="1">
      <alignment horizontal="center" vertical="center" wrapText="1"/>
    </xf>
    <xf numFmtId="2" fontId="43" fillId="0" borderId="0" xfId="0" applyNumberFormat="1" applyFont="1" applyAlignment="1">
      <alignment horizontal="right" vertical="center"/>
    </xf>
    <xf numFmtId="3" fontId="87" fillId="0" borderId="12" xfId="72" applyNumberFormat="1" applyFont="1" applyBorder="1" applyAlignment="1">
      <alignment horizontal="center" vertical="center"/>
    </xf>
    <xf numFmtId="3" fontId="87" fillId="0" borderId="99" xfId="75" applyNumberFormat="1" applyFont="1" applyBorder="1" applyAlignment="1">
      <alignment horizontal="center" vertical="center"/>
    </xf>
    <xf numFmtId="0" fontId="0" fillId="0" borderId="11" xfId="0" applyNumberFormat="1" applyBorder="1" applyAlignment="1">
      <alignment horizontal="center" vertical="center"/>
    </xf>
    <xf numFmtId="3" fontId="49" fillId="7" borderId="52" xfId="0" applyNumberFormat="1" applyFont="1" applyFill="1" applyBorder="1" applyAlignment="1">
      <alignment horizontal="center" vertical="center"/>
    </xf>
    <xf numFmtId="0" fontId="0" fillId="0" borderId="12" xfId="0" applyNumberFormat="1" applyBorder="1" applyAlignment="1">
      <alignment horizontal="center" vertical="center"/>
    </xf>
    <xf numFmtId="3" fontId="87" fillId="0" borderId="45" xfId="78" applyNumberFormat="1" applyFont="1" applyBorder="1" applyAlignment="1">
      <alignment horizontal="center" vertical="center"/>
    </xf>
    <xf numFmtId="3" fontId="87" fillId="0" borderId="12" xfId="87" applyNumberFormat="1" applyFont="1" applyBorder="1" applyAlignment="1">
      <alignment horizontal="center" vertical="center"/>
    </xf>
    <xf numFmtId="169" fontId="87" fillId="3" borderId="44" xfId="0" applyNumberFormat="1" applyFont="1" applyFill="1" applyBorder="1" applyAlignment="1">
      <alignment horizontal="center" vertical="center"/>
    </xf>
    <xf numFmtId="0" fontId="11" fillId="0" borderId="123" xfId="0" applyFont="1" applyFill="1" applyBorder="1" applyAlignment="1">
      <alignment horizontal="center" vertical="center" wrapText="1"/>
    </xf>
    <xf numFmtId="0" fontId="12" fillId="0" borderId="23" xfId="0" applyFont="1" applyFill="1" applyBorder="1" applyAlignment="1">
      <alignment horizontal="center" vertical="center" wrapText="1"/>
    </xf>
    <xf numFmtId="3" fontId="0" fillId="0" borderId="89" xfId="0" applyNumberFormat="1" applyFont="1" applyBorder="1" applyAlignment="1">
      <alignment horizontal="center" vertical="center"/>
    </xf>
    <xf numFmtId="3" fontId="0" fillId="0" borderId="118" xfId="0" applyNumberFormat="1" applyFont="1" applyBorder="1" applyAlignment="1">
      <alignment horizontal="center" vertical="center"/>
    </xf>
    <xf numFmtId="3" fontId="2" fillId="0" borderId="20" xfId="0" applyNumberFormat="1" applyFont="1" applyBorder="1" applyAlignment="1">
      <alignment horizontal="center" vertical="center"/>
    </xf>
    <xf numFmtId="0" fontId="0" fillId="0" borderId="0" xfId="0" applyNumberFormat="1"/>
    <xf numFmtId="0" fontId="0" fillId="0" borderId="88" xfId="0" applyBorder="1"/>
    <xf numFmtId="0" fontId="0" fillId="0" borderId="88" xfId="11" applyFont="1" applyBorder="1"/>
    <xf numFmtId="0" fontId="53" fillId="7" borderId="88" xfId="0" applyFont="1" applyFill="1" applyBorder="1" applyAlignment="1">
      <alignment horizontal="center" vertical="center" wrapText="1"/>
    </xf>
    <xf numFmtId="0" fontId="82" fillId="0" borderId="88" xfId="0" applyFont="1" applyBorder="1" applyAlignment="1">
      <alignment horizontal="center" vertical="center"/>
    </xf>
    <xf numFmtId="164" fontId="83" fillId="0" borderId="88" xfId="1" applyNumberFormat="1" applyFont="1" applyBorder="1" applyAlignment="1">
      <alignment horizontal="center" vertical="center"/>
    </xf>
    <xf numFmtId="0" fontId="0" fillId="0" borderId="88" xfId="0" applyNumberFormat="1" applyBorder="1"/>
    <xf numFmtId="0" fontId="80" fillId="0" borderId="88" xfId="0" applyFont="1" applyBorder="1" applyAlignment="1">
      <alignment horizontal="center" vertical="center" wrapText="1"/>
    </xf>
    <xf numFmtId="164" fontId="1" fillId="0" borderId="88" xfId="11" applyNumberFormat="1" applyBorder="1"/>
    <xf numFmtId="164" fontId="64" fillId="0" borderId="12" xfId="1" applyNumberFormat="1" applyFont="1" applyBorder="1" applyAlignment="1">
      <alignment horizontal="center" vertical="center" wrapText="1"/>
    </xf>
    <xf numFmtId="9" fontId="60" fillId="0" borderId="99" xfId="2" applyFont="1" applyBorder="1" applyAlignment="1">
      <alignment horizontal="center" vertical="center" wrapText="1"/>
    </xf>
    <xf numFmtId="9" fontId="59" fillId="0" borderId="99" xfId="2" applyFont="1" applyBorder="1" applyAlignment="1">
      <alignment horizontal="center" vertical="center" wrapText="1"/>
    </xf>
    <xf numFmtId="164" fontId="66" fillId="0" borderId="12" xfId="1" applyNumberFormat="1" applyFont="1" applyBorder="1" applyAlignment="1">
      <alignment horizontal="center" vertical="center" wrapText="1"/>
    </xf>
    <xf numFmtId="0" fontId="0" fillId="0" borderId="87" xfId="0" applyNumberFormat="1" applyBorder="1" applyAlignment="1">
      <alignment horizontal="center" vertical="center"/>
    </xf>
    <xf numFmtId="0" fontId="0" fillId="0" borderId="99" xfId="0" applyNumberFormat="1" applyBorder="1" applyAlignment="1">
      <alignment horizontal="center" vertical="center"/>
    </xf>
    <xf numFmtId="166" fontId="54" fillId="0" borderId="103" xfId="2" applyNumberFormat="1" applyFont="1" applyBorder="1" applyAlignment="1">
      <alignment horizontal="center" vertical="center" wrapText="1"/>
    </xf>
    <xf numFmtId="0" fontId="0" fillId="0" borderId="103" xfId="0" applyNumberFormat="1" applyBorder="1" applyAlignment="1">
      <alignment horizontal="center" vertical="center"/>
    </xf>
    <xf numFmtId="3" fontId="122" fillId="39" borderId="3" xfId="1" applyNumberFormat="1" applyFont="1" applyFill="1" applyBorder="1" applyAlignment="1">
      <alignment horizontal="center" vertical="center" wrapText="1" readingOrder="1"/>
    </xf>
    <xf numFmtId="166" fontId="122" fillId="39" borderId="40" xfId="2" applyNumberFormat="1" applyFont="1" applyFill="1" applyBorder="1" applyAlignment="1">
      <alignment horizontal="center" vertical="center" wrapText="1" readingOrder="1"/>
    </xf>
    <xf numFmtId="166" fontId="122" fillId="39" borderId="1" xfId="2" applyNumberFormat="1" applyFont="1" applyFill="1" applyBorder="1" applyAlignment="1">
      <alignment horizontal="center" vertical="center" wrapText="1" readingOrder="1"/>
    </xf>
    <xf numFmtId="3" fontId="122" fillId="39" borderId="39" xfId="1" applyNumberFormat="1" applyFont="1" applyFill="1" applyBorder="1" applyAlignment="1">
      <alignment horizontal="center" vertical="center" wrapText="1" readingOrder="1"/>
    </xf>
    <xf numFmtId="0" fontId="123" fillId="0" borderId="0" xfId="0" applyFont="1"/>
    <xf numFmtId="3" fontId="27" fillId="39" borderId="3" xfId="0" applyNumberFormat="1" applyFont="1" applyFill="1" applyBorder="1" applyAlignment="1">
      <alignment horizontal="center" vertical="center"/>
    </xf>
    <xf numFmtId="166" fontId="41" fillId="39" borderId="40" xfId="2" applyNumberFormat="1" applyFont="1" applyFill="1" applyBorder="1" applyAlignment="1">
      <alignment horizontal="center" vertical="center"/>
    </xf>
    <xf numFmtId="166" fontId="41" fillId="39" borderId="1" xfId="2" applyNumberFormat="1" applyFont="1" applyFill="1" applyBorder="1" applyAlignment="1">
      <alignment horizontal="center" vertical="center"/>
    </xf>
    <xf numFmtId="3" fontId="27" fillId="39" borderId="39" xfId="11" applyNumberFormat="1" applyFont="1" applyFill="1" applyBorder="1" applyAlignment="1">
      <alignment horizontal="center" vertical="center"/>
    </xf>
    <xf numFmtId="0" fontId="18" fillId="0" borderId="12" xfId="0" applyNumberFormat="1" applyFont="1" applyBorder="1" applyAlignment="1">
      <alignment horizontal="center" vertical="center"/>
    </xf>
    <xf numFmtId="166" fontId="18" fillId="0" borderId="10" xfId="2" applyNumberFormat="1" applyFont="1" applyBorder="1" applyAlignment="1">
      <alignment horizontal="center" vertical="center" wrapText="1"/>
    </xf>
    <xf numFmtId="0" fontId="18" fillId="0" borderId="87" xfId="0" applyNumberFormat="1" applyFont="1" applyBorder="1" applyAlignment="1">
      <alignment horizontal="center" vertical="center"/>
    </xf>
    <xf numFmtId="0" fontId="18" fillId="0" borderId="99" xfId="0" applyNumberFormat="1" applyFont="1" applyBorder="1" applyAlignment="1">
      <alignment horizontal="center" vertical="center"/>
    </xf>
    <xf numFmtId="166" fontId="18" fillId="0" borderId="86" xfId="2" applyNumberFormat="1" applyFont="1" applyBorder="1" applyAlignment="1">
      <alignment horizontal="center" vertical="center" wrapText="1"/>
    </xf>
    <xf numFmtId="166" fontId="18" fillId="0" borderId="31" xfId="2" applyNumberFormat="1" applyFont="1" applyBorder="1" applyAlignment="1">
      <alignment horizontal="center" vertical="center" wrapText="1"/>
    </xf>
    <xf numFmtId="166" fontId="18" fillId="0" borderId="95" xfId="2" applyNumberFormat="1" applyFont="1" applyBorder="1" applyAlignment="1">
      <alignment horizontal="center" vertical="center" wrapText="1"/>
    </xf>
    <xf numFmtId="0" fontId="18" fillId="0" borderId="42" xfId="0" applyNumberFormat="1" applyFont="1" applyBorder="1" applyAlignment="1">
      <alignment horizontal="center" vertical="center"/>
    </xf>
    <xf numFmtId="0" fontId="18" fillId="0" borderId="93" xfId="0" applyNumberFormat="1" applyFont="1" applyBorder="1" applyAlignment="1">
      <alignment horizontal="center" vertical="center"/>
    </xf>
    <xf numFmtId="0" fontId="18" fillId="0" borderId="92" xfId="0" applyNumberFormat="1" applyFont="1" applyBorder="1" applyAlignment="1">
      <alignment horizontal="center" vertical="center"/>
    </xf>
    <xf numFmtId="3" fontId="41" fillId="39" borderId="3" xfId="11" applyNumberFormat="1" applyFont="1" applyFill="1" applyBorder="1" applyAlignment="1">
      <alignment horizontal="center" vertical="center"/>
    </xf>
    <xf numFmtId="3" fontId="41" fillId="39" borderId="39" xfId="11" applyNumberFormat="1" applyFont="1" applyFill="1" applyBorder="1" applyAlignment="1">
      <alignment horizontal="center" vertical="center"/>
    </xf>
    <xf numFmtId="0" fontId="0" fillId="0" borderId="0" xfId="0"/>
    <xf numFmtId="166" fontId="18" fillId="0" borderId="0" xfId="2" applyNumberFormat="1" applyFont="1" applyBorder="1" applyAlignment="1">
      <alignment horizontal="center" vertical="center" wrapText="1"/>
    </xf>
    <xf numFmtId="0" fontId="24" fillId="0" borderId="103" xfId="0" applyNumberFormat="1" applyFont="1" applyBorder="1" applyAlignment="1">
      <alignment horizontal="center" vertical="center"/>
    </xf>
    <xf numFmtId="0" fontId="18" fillId="0" borderId="11" xfId="0" applyNumberFormat="1" applyFont="1" applyBorder="1" applyAlignment="1">
      <alignment horizontal="center" vertical="center"/>
    </xf>
    <xf numFmtId="170" fontId="24" fillId="0" borderId="116" xfId="0" applyNumberFormat="1" applyFont="1" applyBorder="1" applyAlignment="1">
      <alignment horizontal="center" vertical="center"/>
    </xf>
    <xf numFmtId="166" fontId="54" fillId="0" borderId="120" xfId="2" applyNumberFormat="1" applyFont="1" applyBorder="1" applyAlignment="1">
      <alignment horizontal="center" vertical="center" wrapText="1"/>
    </xf>
    <xf numFmtId="0" fontId="18" fillId="0" borderId="103" xfId="0" applyNumberFormat="1" applyFont="1" applyBorder="1" applyAlignment="1">
      <alignment horizontal="center" vertical="center"/>
    </xf>
    <xf numFmtId="170" fontId="24" fillId="0" borderId="117" xfId="0" applyNumberFormat="1" applyFont="1" applyBorder="1" applyAlignment="1">
      <alignment horizontal="center" vertical="center"/>
    </xf>
    <xf numFmtId="170" fontId="24" fillId="0" borderId="35" xfId="0" applyNumberFormat="1" applyFont="1" applyBorder="1" applyAlignment="1">
      <alignment horizontal="center" vertical="center"/>
    </xf>
    <xf numFmtId="0" fontId="0" fillId="0" borderId="92" xfId="0" applyNumberFormat="1" applyBorder="1" applyAlignment="1">
      <alignment horizontal="center" vertical="center"/>
    </xf>
    <xf numFmtId="2" fontId="25" fillId="2" borderId="126" xfId="0" applyNumberFormat="1" applyFont="1" applyFill="1" applyBorder="1" applyAlignment="1">
      <alignment horizontal="center" vertical="center"/>
    </xf>
    <xf numFmtId="170" fontId="24" fillId="0" borderId="116" xfId="80" applyNumberFormat="1" applyFont="1" applyBorder="1" applyAlignment="1">
      <alignment horizontal="center" vertical="center"/>
    </xf>
    <xf numFmtId="0" fontId="18" fillId="0" borderId="122" xfId="0" applyNumberFormat="1" applyFont="1" applyBorder="1" applyAlignment="1">
      <alignment horizontal="center" vertical="center"/>
    </xf>
    <xf numFmtId="2" fontId="25" fillId="2" borderId="78" xfId="0" applyNumberFormat="1" applyFont="1" applyFill="1" applyBorder="1" applyAlignment="1">
      <alignment horizontal="center" vertical="center"/>
    </xf>
    <xf numFmtId="170" fontId="49" fillId="7" borderId="118" xfId="0" applyNumberFormat="1" applyFont="1" applyFill="1" applyBorder="1" applyAlignment="1">
      <alignment horizontal="center" vertical="center"/>
    </xf>
    <xf numFmtId="2" fontId="25" fillId="2" borderId="45" xfId="0" applyNumberFormat="1" applyFont="1" applyFill="1" applyBorder="1" applyAlignment="1">
      <alignment horizontal="center" vertical="center"/>
    </xf>
    <xf numFmtId="170" fontId="24" fillId="0" borderId="20" xfId="0" applyNumberFormat="1" applyFont="1" applyBorder="1" applyAlignment="1">
      <alignment horizontal="center" vertical="center"/>
    </xf>
    <xf numFmtId="2" fontId="25" fillId="0" borderId="126" xfId="0" applyNumberFormat="1" applyFont="1" applyFill="1" applyBorder="1" applyAlignment="1">
      <alignment horizontal="center" vertical="center"/>
    </xf>
    <xf numFmtId="166" fontId="18" fillId="0" borderId="116" xfId="2" applyNumberFormat="1" applyFont="1" applyBorder="1" applyAlignment="1">
      <alignment horizontal="center" vertical="center"/>
    </xf>
    <xf numFmtId="170" fontId="49" fillId="7" borderId="125" xfId="0" applyNumberFormat="1" applyFont="1" applyFill="1" applyBorder="1" applyAlignment="1">
      <alignment horizontal="center" vertical="center"/>
    </xf>
    <xf numFmtId="170" fontId="24" fillId="0" borderId="21" xfId="0" applyNumberFormat="1" applyFont="1" applyBorder="1" applyAlignment="1">
      <alignment horizontal="center" vertical="center"/>
    </xf>
    <xf numFmtId="170" fontId="24" fillId="0" borderId="109" xfId="0" applyNumberFormat="1" applyFont="1" applyBorder="1" applyAlignment="1">
      <alignment horizontal="center" vertical="center"/>
    </xf>
    <xf numFmtId="3" fontId="122" fillId="39" borderId="2" xfId="1" applyNumberFormat="1" applyFont="1" applyFill="1" applyBorder="1" applyAlignment="1">
      <alignment horizontal="center" vertical="center" wrapText="1" readingOrder="1"/>
    </xf>
    <xf numFmtId="170" fontId="24" fillId="0" borderId="122" xfId="0" applyNumberFormat="1" applyFont="1" applyBorder="1" applyAlignment="1">
      <alignment horizontal="center" vertical="center"/>
    </xf>
    <xf numFmtId="170" fontId="24" fillId="0" borderId="95" xfId="0" applyNumberFormat="1" applyFont="1" applyBorder="1" applyAlignment="1">
      <alignment horizontal="center" vertical="center"/>
    </xf>
    <xf numFmtId="0" fontId="24" fillId="0" borderId="87" xfId="0" applyNumberFormat="1" applyFont="1" applyBorder="1" applyAlignment="1">
      <alignment horizontal="center" vertical="center"/>
    </xf>
    <xf numFmtId="170" fontId="24" fillId="0" borderId="31" xfId="80" applyNumberFormat="1" applyFont="1" applyBorder="1" applyAlignment="1">
      <alignment horizontal="center" vertical="center"/>
    </xf>
    <xf numFmtId="3" fontId="49" fillId="7" borderId="124" xfId="0" applyNumberFormat="1" applyFont="1" applyFill="1" applyBorder="1" applyAlignment="1">
      <alignment horizontal="center" vertical="center"/>
    </xf>
    <xf numFmtId="2" fontId="25" fillId="0" borderId="45" xfId="0" applyNumberFormat="1" applyFont="1" applyFill="1" applyBorder="1" applyAlignment="1">
      <alignment horizontal="center" vertical="center"/>
    </xf>
    <xf numFmtId="0" fontId="24" fillId="0" borderId="121" xfId="0" applyNumberFormat="1" applyFont="1" applyBorder="1" applyAlignment="1">
      <alignment horizontal="center" vertical="center"/>
    </xf>
    <xf numFmtId="2" fontId="25" fillId="0" borderId="78" xfId="0" applyNumberFormat="1" applyFont="1" applyFill="1" applyBorder="1" applyAlignment="1">
      <alignment horizontal="center" vertical="center"/>
    </xf>
    <xf numFmtId="0" fontId="18" fillId="0" borderId="121" xfId="0" applyNumberFormat="1" applyFont="1" applyBorder="1" applyAlignment="1">
      <alignment horizontal="center" vertical="center"/>
    </xf>
    <xf numFmtId="166" fontId="54" fillId="0" borderId="116" xfId="2" applyNumberFormat="1" applyFont="1" applyBorder="1" applyAlignment="1">
      <alignment horizontal="center" vertical="center" wrapText="1"/>
    </xf>
    <xf numFmtId="3" fontId="0" fillId="0" borderId="0" xfId="0" applyNumberFormat="1" applyAlignment="1">
      <alignment horizontal="center" vertical="center"/>
    </xf>
    <xf numFmtId="3" fontId="24" fillId="0" borderId="121" xfId="73" applyNumberFormat="1" applyFont="1" applyBorder="1" applyAlignment="1">
      <alignment horizontal="center" vertical="center"/>
    </xf>
    <xf numFmtId="170" fontId="24" fillId="0" borderId="67" xfId="0" applyNumberFormat="1" applyFont="1" applyBorder="1" applyAlignment="1">
      <alignment horizontal="center" vertical="center"/>
    </xf>
    <xf numFmtId="0" fontId="24" fillId="0" borderId="99" xfId="0" applyNumberFormat="1" applyFont="1" applyBorder="1" applyAlignment="1">
      <alignment horizontal="center" vertical="center"/>
    </xf>
    <xf numFmtId="3" fontId="24" fillId="0" borderId="99" xfId="72" applyNumberFormat="1" applyFont="1" applyBorder="1" applyAlignment="1">
      <alignment horizontal="center" vertical="center"/>
    </xf>
    <xf numFmtId="170" fontId="24" fillId="0" borderId="86" xfId="0" applyNumberFormat="1" applyFont="1" applyBorder="1" applyAlignment="1">
      <alignment horizontal="center" vertical="center"/>
    </xf>
    <xf numFmtId="0" fontId="24" fillId="0" borderId="12" xfId="0" applyNumberFormat="1" applyFont="1" applyBorder="1" applyAlignment="1">
      <alignment horizontal="center" vertical="center"/>
    </xf>
    <xf numFmtId="0" fontId="24" fillId="0" borderId="123" xfId="0" applyNumberFormat="1" applyFont="1" applyBorder="1" applyAlignment="1">
      <alignment horizontal="center" vertical="center"/>
    </xf>
    <xf numFmtId="166" fontId="18" fillId="0" borderId="95" xfId="2" applyNumberFormat="1" applyFont="1" applyBorder="1" applyAlignment="1">
      <alignment horizontal="center" vertical="center"/>
    </xf>
    <xf numFmtId="3" fontId="24" fillId="0" borderId="12" xfId="71" applyNumberFormat="1" applyFont="1" applyBorder="1" applyAlignment="1">
      <alignment horizontal="center" vertical="center"/>
    </xf>
    <xf numFmtId="3" fontId="24" fillId="0" borderId="87" xfId="71" applyNumberFormat="1" applyFont="1" applyBorder="1" applyAlignment="1">
      <alignment horizontal="center" vertical="center" wrapText="1"/>
    </xf>
    <xf numFmtId="0" fontId="24" fillId="0" borderId="30" xfId="0" applyNumberFormat="1" applyFont="1" applyBorder="1" applyAlignment="1">
      <alignment horizontal="center" vertical="center"/>
    </xf>
    <xf numFmtId="0" fontId="0" fillId="0" borderId="42" xfId="0" applyNumberFormat="1" applyBorder="1" applyAlignment="1">
      <alignment horizontal="center" vertical="center"/>
    </xf>
    <xf numFmtId="0" fontId="0" fillId="0" borderId="121" xfId="0" applyNumberFormat="1" applyBorder="1" applyAlignment="1">
      <alignment horizontal="center" vertical="center"/>
    </xf>
    <xf numFmtId="170" fontId="24" fillId="0" borderId="11" xfId="0" applyNumberFormat="1" applyFont="1" applyBorder="1" applyAlignment="1">
      <alignment horizontal="center" vertical="center"/>
    </xf>
    <xf numFmtId="3" fontId="24" fillId="3" borderId="21" xfId="0" applyNumberFormat="1" applyFont="1" applyFill="1" applyBorder="1" applyAlignment="1">
      <alignment horizontal="center" vertical="center"/>
    </xf>
    <xf numFmtId="3" fontId="24" fillId="0" borderId="42" xfId="73" applyNumberFormat="1" applyFont="1" applyBorder="1" applyAlignment="1">
      <alignment horizontal="center" vertical="center"/>
    </xf>
    <xf numFmtId="0" fontId="24" fillId="0" borderId="11" xfId="0" applyNumberFormat="1" applyFont="1" applyBorder="1" applyAlignment="1">
      <alignment horizontal="center" vertical="center"/>
    </xf>
    <xf numFmtId="3" fontId="24" fillId="0" borderId="99" xfId="71" applyNumberFormat="1" applyFont="1" applyBorder="1" applyAlignment="1">
      <alignment horizontal="center" vertical="center"/>
    </xf>
    <xf numFmtId="0" fontId="63" fillId="7" borderId="13" xfId="0" applyFont="1" applyFill="1" applyBorder="1" applyAlignment="1">
      <alignment horizontal="center" vertical="center" wrapText="1"/>
    </xf>
    <xf numFmtId="170" fontId="24" fillId="0" borderId="125" xfId="0" applyNumberFormat="1" applyFont="1" applyBorder="1" applyAlignment="1">
      <alignment horizontal="center" vertical="center"/>
    </xf>
    <xf numFmtId="0" fontId="63" fillId="7" borderId="14" xfId="0" applyFont="1" applyFill="1" applyBorder="1" applyAlignment="1">
      <alignment horizontal="center" vertical="center" wrapText="1"/>
    </xf>
    <xf numFmtId="0" fontId="24" fillId="0" borderId="42" xfId="0" applyNumberFormat="1" applyFont="1" applyBorder="1" applyAlignment="1">
      <alignment horizontal="center" vertical="center"/>
    </xf>
    <xf numFmtId="3" fontId="24" fillId="0" borderId="105" xfId="0" applyNumberFormat="1" applyFont="1" applyBorder="1" applyAlignment="1">
      <alignment horizontal="center" vertical="center"/>
    </xf>
    <xf numFmtId="0" fontId="24" fillId="0" borderId="92" xfId="0" applyNumberFormat="1" applyFont="1" applyBorder="1" applyAlignment="1">
      <alignment horizontal="center" vertical="center"/>
    </xf>
    <xf numFmtId="0" fontId="24" fillId="0" borderId="124" xfId="0" applyNumberFormat="1" applyFont="1" applyBorder="1" applyAlignment="1">
      <alignment horizontal="center" vertical="center"/>
    </xf>
    <xf numFmtId="3" fontId="24" fillId="0" borderId="92" xfId="73" applyNumberFormat="1" applyFont="1" applyBorder="1" applyAlignment="1">
      <alignment horizontal="center" vertical="center"/>
    </xf>
    <xf numFmtId="170" fontId="24" fillId="0" borderId="32" xfId="0" applyNumberFormat="1" applyFont="1" applyBorder="1" applyAlignment="1">
      <alignment horizontal="center" vertical="center"/>
    </xf>
    <xf numFmtId="3" fontId="24" fillId="3" borderId="73" xfId="0" applyNumberFormat="1" applyFont="1" applyFill="1" applyBorder="1" applyAlignment="1">
      <alignment horizontal="center" vertical="center"/>
    </xf>
    <xf numFmtId="170" fontId="0" fillId="0" borderId="0" xfId="0" applyNumberFormat="1" applyAlignment="1">
      <alignment horizontal="center" vertical="center"/>
    </xf>
    <xf numFmtId="170" fontId="24" fillId="0" borderId="22" xfId="0" applyNumberFormat="1" applyFont="1" applyBorder="1" applyAlignment="1">
      <alignment horizontal="center" vertical="center"/>
    </xf>
    <xf numFmtId="0" fontId="24" fillId="0" borderId="122" xfId="0" applyNumberFormat="1" applyFont="1" applyBorder="1" applyAlignment="1">
      <alignment horizontal="center" vertical="center"/>
    </xf>
    <xf numFmtId="3" fontId="24" fillId="3" borderId="105" xfId="0" applyNumberFormat="1" applyFont="1" applyFill="1" applyBorder="1" applyAlignment="1">
      <alignment horizontal="center" vertical="center"/>
    </xf>
    <xf numFmtId="170" fontId="24" fillId="0" borderId="95" xfId="80" applyNumberFormat="1" applyFont="1" applyBorder="1" applyAlignment="1">
      <alignment horizontal="center" vertical="center"/>
    </xf>
    <xf numFmtId="0" fontId="24" fillId="0" borderId="66" xfId="0" applyNumberFormat="1" applyFont="1" applyBorder="1" applyAlignment="1">
      <alignment horizontal="center" vertical="center"/>
    </xf>
    <xf numFmtId="2" fontId="25" fillId="0" borderId="97" xfId="0" applyNumberFormat="1" applyFont="1" applyFill="1" applyBorder="1" applyAlignment="1">
      <alignment horizontal="center" vertical="center"/>
    </xf>
    <xf numFmtId="170" fontId="24" fillId="0" borderId="10" xfId="0" applyNumberFormat="1" applyFont="1" applyBorder="1" applyAlignment="1">
      <alignment horizontal="center" vertical="center"/>
    </xf>
    <xf numFmtId="0" fontId="24" fillId="0" borderId="117" xfId="0" applyNumberFormat="1" applyFont="1" applyBorder="1" applyAlignment="1">
      <alignment horizontal="center" vertical="center"/>
    </xf>
    <xf numFmtId="166" fontId="18" fillId="0" borderId="120" xfId="2" applyNumberFormat="1" applyFont="1" applyBorder="1" applyAlignment="1">
      <alignment horizontal="center" vertical="center"/>
    </xf>
    <xf numFmtId="166" fontId="122" fillId="39" borderId="2" xfId="2" applyNumberFormat="1" applyFont="1" applyFill="1" applyBorder="1" applyAlignment="1">
      <alignment horizontal="center" vertical="center" wrapText="1" readingOrder="1"/>
    </xf>
    <xf numFmtId="0" fontId="0" fillId="0" borderId="0" xfId="0"/>
    <xf numFmtId="170" fontId="24" fillId="0" borderId="120" xfId="0" applyNumberFormat="1" applyFont="1" applyBorder="1" applyAlignment="1">
      <alignment horizontal="center" vertical="center"/>
    </xf>
    <xf numFmtId="0" fontId="0" fillId="0" borderId="0" xfId="0"/>
    <xf numFmtId="0" fontId="0" fillId="0" borderId="0" xfId="0"/>
    <xf numFmtId="0" fontId="0" fillId="0" borderId="0" xfId="0" applyNumberFormat="1"/>
    <xf numFmtId="0" fontId="0" fillId="0" borderId="0" xfId="0" applyNumberFormat="1"/>
    <xf numFmtId="3" fontId="24" fillId="0" borderId="73" xfId="0" applyNumberFormat="1" applyFont="1" applyBorder="1" applyAlignment="1">
      <alignment horizontal="center" vertical="center"/>
    </xf>
    <xf numFmtId="2" fontId="25" fillId="2" borderId="55" xfId="0" applyNumberFormat="1" applyFont="1" applyFill="1" applyBorder="1" applyAlignment="1">
      <alignment horizontal="center" vertical="center"/>
    </xf>
    <xf numFmtId="0" fontId="0" fillId="0" borderId="0" xfId="0"/>
    <xf numFmtId="0" fontId="0" fillId="0" borderId="0" xfId="0" applyNumberFormat="1"/>
    <xf numFmtId="169" fontId="24" fillId="3" borderId="109" xfId="0" applyNumberFormat="1" applyFont="1" applyFill="1" applyBorder="1" applyAlignment="1">
      <alignment horizontal="center" vertical="center"/>
    </xf>
    <xf numFmtId="170" fontId="24" fillId="0" borderId="31" xfId="0" applyNumberFormat="1" applyFont="1" applyBorder="1" applyAlignment="1">
      <alignment horizontal="center" vertical="center"/>
    </xf>
    <xf numFmtId="3" fontId="24" fillId="0" borderId="12" xfId="72" applyNumberFormat="1" applyFont="1" applyBorder="1" applyAlignment="1">
      <alignment horizontal="center" vertical="center"/>
    </xf>
    <xf numFmtId="170" fontId="24" fillId="0" borderId="118" xfId="0" applyNumberFormat="1" applyFont="1" applyBorder="1" applyAlignment="1">
      <alignment horizontal="center" vertical="center"/>
    </xf>
    <xf numFmtId="170" fontId="24" fillId="0" borderId="103" xfId="0" applyNumberFormat="1" applyFont="1" applyBorder="1" applyAlignment="1">
      <alignment horizontal="center" vertical="center"/>
    </xf>
    <xf numFmtId="0" fontId="24" fillId="0" borderId="0" xfId="0" applyFont="1" applyAlignment="1">
      <alignment horizontal="left" vertical="top"/>
    </xf>
    <xf numFmtId="0" fontId="27" fillId="7" borderId="14" xfId="0" applyFont="1" applyFill="1" applyBorder="1" applyAlignment="1">
      <alignment horizontal="center" vertical="center" wrapText="1"/>
    </xf>
    <xf numFmtId="0" fontId="27" fillId="7" borderId="13" xfId="0" applyFont="1" applyFill="1" applyBorder="1" applyAlignment="1">
      <alignment horizontal="center" vertical="center" wrapText="1"/>
    </xf>
    <xf numFmtId="2" fontId="25" fillId="0" borderId="128" xfId="0" applyNumberFormat="1" applyFont="1" applyFill="1" applyBorder="1" applyAlignment="1">
      <alignment horizontal="center" vertical="center"/>
    </xf>
    <xf numFmtId="170" fontId="24" fillId="0" borderId="129" xfId="0" applyNumberFormat="1" applyFont="1" applyBorder="1" applyAlignment="1">
      <alignment horizontal="center" vertical="center"/>
    </xf>
    <xf numFmtId="0" fontId="42" fillId="0" borderId="23" xfId="0" applyNumberFormat="1" applyFont="1" applyBorder="1" applyAlignment="1">
      <alignment horizontal="center" vertical="center"/>
    </xf>
    <xf numFmtId="0" fontId="42" fillId="0" borderId="73" xfId="0" applyNumberFormat="1" applyFont="1" applyBorder="1" applyAlignment="1">
      <alignment horizontal="center" vertical="center"/>
    </xf>
    <xf numFmtId="0" fontId="24" fillId="0" borderId="23" xfId="0" applyNumberFormat="1" applyFont="1" applyBorder="1" applyAlignment="1">
      <alignment horizontal="center" vertical="center"/>
    </xf>
    <xf numFmtId="0" fontId="24" fillId="0" borderId="77" xfId="0" applyNumberFormat="1" applyFont="1" applyBorder="1" applyAlignment="1">
      <alignment horizontal="center" vertical="center"/>
    </xf>
    <xf numFmtId="2" fontId="25" fillId="2" borderId="128" xfId="0" applyNumberFormat="1" applyFont="1" applyFill="1" applyBorder="1" applyAlignment="1">
      <alignment horizontal="center" vertical="center"/>
    </xf>
    <xf numFmtId="169" fontId="49" fillId="39" borderId="86" xfId="0" applyNumberFormat="1" applyFont="1" applyFill="1" applyBorder="1" applyAlignment="1">
      <alignment horizontal="center" vertical="center"/>
    </xf>
    <xf numFmtId="165" fontId="25" fillId="2" borderId="128" xfId="0" applyNumberFormat="1" applyFont="1" applyFill="1" applyBorder="1" applyAlignment="1">
      <alignment horizontal="center" vertical="center"/>
    </xf>
    <xf numFmtId="0" fontId="24" fillId="0" borderId="119" xfId="0" applyNumberFormat="1" applyFont="1" applyBorder="1" applyAlignment="1">
      <alignment horizontal="center" vertical="center"/>
    </xf>
    <xf numFmtId="3" fontId="49" fillId="39" borderId="99" xfId="0" applyNumberFormat="1" applyFont="1" applyFill="1" applyBorder="1" applyAlignment="1">
      <alignment horizontal="center" vertical="center"/>
    </xf>
    <xf numFmtId="0" fontId="25" fillId="2" borderId="128" xfId="0" applyFont="1" applyFill="1" applyBorder="1" applyAlignment="1">
      <alignment horizontal="center" vertical="center"/>
    </xf>
    <xf numFmtId="0" fontId="24" fillId="0" borderId="131" xfId="0" applyNumberFormat="1" applyFont="1" applyBorder="1" applyAlignment="1">
      <alignment horizontal="center" vertical="center"/>
    </xf>
    <xf numFmtId="0" fontId="24" fillId="0" borderId="73" xfId="0" applyNumberFormat="1" applyFont="1" applyBorder="1" applyAlignment="1">
      <alignment horizontal="center" vertical="center"/>
    </xf>
    <xf numFmtId="0" fontId="24" fillId="0" borderId="105" xfId="0" applyNumberFormat="1" applyFont="1" applyBorder="1" applyAlignment="1">
      <alignment horizontal="center" vertical="center"/>
    </xf>
    <xf numFmtId="169" fontId="49" fillId="39" borderId="129" xfId="0" applyNumberFormat="1" applyFont="1" applyFill="1" applyBorder="1" applyAlignment="1">
      <alignment horizontal="center" vertical="center"/>
    </xf>
    <xf numFmtId="3" fontId="49" fillId="39" borderId="131" xfId="0" applyNumberFormat="1" applyFont="1" applyFill="1" applyBorder="1" applyAlignment="1">
      <alignment horizontal="center" vertical="center"/>
    </xf>
    <xf numFmtId="0" fontId="3" fillId="0" borderId="123" xfId="0" applyFont="1" applyBorder="1" applyAlignment="1">
      <alignment horizontal="center" vertical="center"/>
    </xf>
    <xf numFmtId="0" fontId="52" fillId="0" borderId="118" xfId="6" applyFont="1" applyBorder="1" applyAlignment="1">
      <alignment horizontal="center" vertical="center"/>
    </xf>
    <xf numFmtId="0" fontId="52" fillId="0" borderId="124" xfId="6" applyFont="1" applyFill="1" applyBorder="1" applyAlignment="1">
      <alignment horizontal="center" vertical="center"/>
    </xf>
    <xf numFmtId="0" fontId="3" fillId="0" borderId="117" xfId="0" applyFont="1" applyFill="1" applyBorder="1" applyAlignment="1">
      <alignment horizontal="center" vertical="center"/>
    </xf>
    <xf numFmtId="0" fontId="52" fillId="0" borderId="120" xfId="6" applyFont="1" applyBorder="1" applyAlignment="1">
      <alignment horizontal="center" vertical="center"/>
    </xf>
    <xf numFmtId="0" fontId="3" fillId="0" borderId="119" xfId="0" applyFont="1" applyFill="1" applyBorder="1" applyAlignment="1">
      <alignment horizontal="center" vertical="center"/>
    </xf>
    <xf numFmtId="0" fontId="52" fillId="0" borderId="131" xfId="6" applyFont="1" applyFill="1" applyBorder="1" applyAlignment="1">
      <alignment horizontal="center" vertical="center"/>
    </xf>
    <xf numFmtId="0" fontId="52" fillId="0" borderId="120" xfId="6" applyFont="1" applyFill="1" applyBorder="1" applyAlignment="1">
      <alignment horizontal="center" vertical="center"/>
    </xf>
    <xf numFmtId="0" fontId="24" fillId="0" borderId="122" xfId="0" applyFont="1" applyBorder="1" applyAlignment="1">
      <alignment horizontal="center"/>
    </xf>
    <xf numFmtId="0" fontId="24" fillId="0" borderId="122" xfId="0" applyFont="1" applyFill="1" applyBorder="1" applyAlignment="1">
      <alignment horizontal="center"/>
    </xf>
    <xf numFmtId="0" fontId="0" fillId="0" borderId="119" xfId="0" applyFont="1" applyBorder="1" applyAlignment="1">
      <alignment horizontal="center"/>
    </xf>
    <xf numFmtId="0" fontId="121" fillId="0" borderId="120" xfId="0" applyFont="1" applyBorder="1" applyAlignment="1">
      <alignment horizontal="center" vertical="center"/>
    </xf>
    <xf numFmtId="0" fontId="0" fillId="0" borderId="119" xfId="0" applyFont="1" applyFill="1" applyBorder="1" applyAlignment="1">
      <alignment horizontal="center"/>
    </xf>
    <xf numFmtId="0" fontId="24" fillId="0" borderId="103" xfId="0" applyFont="1" applyBorder="1" applyAlignment="1">
      <alignment horizontal="center"/>
    </xf>
    <xf numFmtId="0" fontId="50" fillId="7" borderId="36" xfId="6" applyFont="1" applyFill="1" applyBorder="1" applyAlignment="1">
      <alignment horizontal="center" vertical="center"/>
    </xf>
    <xf numFmtId="0" fontId="52" fillId="0" borderId="116" xfId="6" applyFont="1" applyBorder="1" applyAlignment="1">
      <alignment horizontal="center" vertical="center"/>
    </xf>
    <xf numFmtId="0" fontId="3" fillId="0" borderId="12" xfId="0" applyFont="1" applyFill="1" applyBorder="1" applyAlignment="1">
      <alignment horizontal="center" vertical="center"/>
    </xf>
    <xf numFmtId="0" fontId="0" fillId="0" borderId="0" xfId="0" applyNumberFormat="1" applyAlignment="1">
      <alignment horizontal="center" vertical="center"/>
    </xf>
    <xf numFmtId="164" fontId="50" fillId="7" borderId="20" xfId="6" applyNumberFormat="1" applyFont="1" applyFill="1" applyBorder="1" applyAlignment="1">
      <alignment vertical="center"/>
    </xf>
    <xf numFmtId="0" fontId="52" fillId="0" borderId="129" xfId="6" applyFont="1" applyBorder="1" applyAlignment="1">
      <alignment horizontal="center" vertical="center"/>
    </xf>
    <xf numFmtId="0" fontId="0" fillId="0" borderId="119" xfId="0" applyFont="1" applyBorder="1" applyAlignment="1">
      <alignment horizontal="center"/>
    </xf>
    <xf numFmtId="0" fontId="0" fillId="0" borderId="122" xfId="0" applyFont="1" applyBorder="1" applyAlignment="1">
      <alignment horizontal="center"/>
    </xf>
    <xf numFmtId="3" fontId="3" fillId="0" borderId="122" xfId="0" applyNumberFormat="1" applyFont="1" applyBorder="1" applyAlignment="1">
      <alignment horizontal="center" vertical="center"/>
    </xf>
    <xf numFmtId="0" fontId="3" fillId="0" borderId="11"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22" xfId="0" applyFont="1" applyFill="1" applyBorder="1" applyAlignment="1">
      <alignment horizontal="center" vertical="center"/>
    </xf>
    <xf numFmtId="0" fontId="3" fillId="0" borderId="120" xfId="0" applyFont="1" applyFill="1" applyBorder="1" applyAlignment="1">
      <alignment horizontal="center" vertical="center"/>
    </xf>
    <xf numFmtId="0" fontId="3" fillId="0" borderId="120" xfId="0" applyFont="1" applyBorder="1" applyAlignment="1">
      <alignment horizontal="center" vertical="center"/>
    </xf>
    <xf numFmtId="0" fontId="3" fillId="0" borderId="103" xfId="0" applyFont="1" applyFill="1" applyBorder="1" applyAlignment="1">
      <alignment horizontal="center" vertical="center"/>
    </xf>
    <xf numFmtId="0" fontId="3" fillId="0" borderId="86" xfId="0" applyFont="1" applyFill="1" applyBorder="1" applyAlignment="1">
      <alignment horizontal="center" vertical="center"/>
    </xf>
    <xf numFmtId="3" fontId="3" fillId="0" borderId="122" xfId="0" applyNumberFormat="1" applyFont="1" applyFill="1" applyBorder="1" applyAlignment="1">
      <alignment horizontal="center" vertical="center"/>
    </xf>
    <xf numFmtId="0" fontId="50" fillId="7" borderId="77" xfId="6" applyFont="1" applyFill="1" applyBorder="1" applyAlignment="1">
      <alignment horizontal="center" vertical="center"/>
    </xf>
    <xf numFmtId="0" fontId="50" fillId="7" borderId="21" xfId="6" applyFont="1" applyFill="1" applyBorder="1" applyAlignment="1">
      <alignment horizontal="center" vertical="center"/>
    </xf>
    <xf numFmtId="0" fontId="3" fillId="0" borderId="30" xfId="0" applyFont="1" applyBorder="1" applyAlignment="1">
      <alignment horizontal="center" vertical="center"/>
    </xf>
    <xf numFmtId="0" fontId="52" fillId="0" borderId="32" xfId="6" applyFont="1" applyBorder="1" applyAlignment="1">
      <alignment horizontal="center" vertical="center"/>
    </xf>
    <xf numFmtId="0" fontId="52" fillId="0" borderId="66" xfId="6" applyFont="1" applyFill="1" applyBorder="1" applyAlignment="1">
      <alignment horizontal="center" vertical="center"/>
    </xf>
    <xf numFmtId="0" fontId="3" fillId="0" borderId="29" xfId="0" applyFont="1" applyFill="1" applyBorder="1" applyAlignment="1">
      <alignment horizontal="center" vertical="center"/>
    </xf>
    <xf numFmtId="3" fontId="27" fillId="7" borderId="101" xfId="0" applyNumberFormat="1" applyFont="1" applyFill="1" applyBorder="1" applyAlignment="1">
      <alignment horizontal="center" vertical="center" wrapText="1"/>
    </xf>
    <xf numFmtId="3" fontId="27" fillId="7" borderId="16" xfId="0" applyNumberFormat="1" applyFont="1" applyFill="1" applyBorder="1" applyAlignment="1">
      <alignment horizontal="center" vertical="center" wrapText="1"/>
    </xf>
    <xf numFmtId="3" fontId="27" fillId="7" borderId="13" xfId="0" applyNumberFormat="1" applyFont="1" applyFill="1" applyBorder="1" applyAlignment="1">
      <alignment horizontal="center" vertical="center" wrapText="1"/>
    </xf>
    <xf numFmtId="0" fontId="3" fillId="0" borderId="99" xfId="0" applyFont="1" applyFill="1" applyBorder="1" applyAlignment="1">
      <alignment horizontal="center" vertical="center"/>
    </xf>
    <xf numFmtId="0" fontId="24" fillId="0" borderId="0" xfId="0" applyFont="1" applyAlignment="1">
      <alignment horizontal="left" vertical="top"/>
    </xf>
    <xf numFmtId="0" fontId="24" fillId="0" borderId="0" xfId="0" applyFont="1" applyAlignment="1">
      <alignment horizontal="left" vertical="center"/>
    </xf>
    <xf numFmtId="0" fontId="3" fillId="0" borderId="0" xfId="0" applyFont="1" applyFill="1" applyBorder="1" applyAlignment="1">
      <alignment horizontal="center" vertical="center"/>
    </xf>
    <xf numFmtId="0" fontId="50" fillId="7" borderId="39" xfId="6" applyFont="1" applyFill="1" applyBorder="1" applyAlignment="1">
      <alignment horizontal="center" vertical="center"/>
    </xf>
    <xf numFmtId="0" fontId="50" fillId="7" borderId="2" xfId="6" applyFont="1" applyFill="1" applyBorder="1" applyAlignment="1">
      <alignment horizontal="center" vertical="center"/>
    </xf>
    <xf numFmtId="0" fontId="52" fillId="0" borderId="31" xfId="6" applyFont="1" applyBorder="1" applyAlignment="1">
      <alignment horizontal="center" vertical="center"/>
    </xf>
    <xf numFmtId="0" fontId="3" fillId="0" borderId="121" xfId="0" applyFont="1" applyFill="1" applyBorder="1" applyAlignment="1">
      <alignment horizontal="center" vertical="center"/>
    </xf>
    <xf numFmtId="0" fontId="3" fillId="0" borderId="12" xfId="0" applyFont="1" applyBorder="1" applyAlignment="1">
      <alignment horizontal="center" vertical="center"/>
    </xf>
    <xf numFmtId="0" fontId="3" fillId="0" borderId="119" xfId="0" applyFont="1" applyBorder="1" applyAlignment="1">
      <alignment horizontal="center" vertical="center"/>
    </xf>
    <xf numFmtId="0" fontId="3" fillId="0" borderId="11" xfId="0" applyFont="1" applyFill="1" applyBorder="1" applyAlignment="1">
      <alignment horizontal="center" vertical="center"/>
    </xf>
    <xf numFmtId="0" fontId="3" fillId="0" borderId="122" xfId="0" applyFont="1" applyFill="1" applyBorder="1" applyAlignment="1">
      <alignment horizontal="center" vertical="center"/>
    </xf>
    <xf numFmtId="0" fontId="3" fillId="0" borderId="120" xfId="0" applyFont="1" applyFill="1" applyBorder="1" applyAlignment="1">
      <alignment horizontal="center" vertical="center"/>
    </xf>
    <xf numFmtId="0" fontId="3" fillId="0" borderId="99" xfId="0" applyFont="1" applyBorder="1" applyAlignment="1">
      <alignment horizontal="center" vertical="center"/>
    </xf>
    <xf numFmtId="0" fontId="3" fillId="0" borderId="119" xfId="0" applyFont="1" applyFill="1" applyBorder="1" applyAlignment="1">
      <alignment horizontal="center" vertical="center"/>
    </xf>
    <xf numFmtId="0" fontId="52" fillId="0" borderId="10" xfId="6" applyFont="1" applyBorder="1" applyAlignment="1">
      <alignment horizontal="center" vertical="center"/>
    </xf>
    <xf numFmtId="0" fontId="52" fillId="0" borderId="120" xfId="6" applyFont="1" applyBorder="1" applyAlignment="1">
      <alignment horizontal="center" vertical="center"/>
    </xf>
    <xf numFmtId="0" fontId="52" fillId="0" borderId="86" xfId="6" applyFont="1" applyBorder="1" applyAlignment="1">
      <alignment horizontal="center" vertical="center"/>
    </xf>
    <xf numFmtId="0" fontId="52" fillId="0" borderId="121" xfId="6" applyFont="1" applyFill="1" applyBorder="1" applyAlignment="1">
      <alignment horizontal="center" vertical="center"/>
    </xf>
    <xf numFmtId="3" fontId="27" fillId="7" borderId="101" xfId="0" applyNumberFormat="1" applyFont="1" applyFill="1" applyBorder="1" applyAlignment="1">
      <alignment horizontal="center" vertical="center" wrapText="1"/>
    </xf>
    <xf numFmtId="3" fontId="27" fillId="7" borderId="16" xfId="0" applyNumberFormat="1" applyFont="1" applyFill="1" applyBorder="1" applyAlignment="1">
      <alignment horizontal="center" vertical="center" wrapText="1"/>
    </xf>
    <xf numFmtId="3" fontId="27" fillId="7" borderId="13" xfId="0" applyNumberFormat="1" applyFont="1" applyFill="1" applyBorder="1" applyAlignment="1">
      <alignment horizontal="center" vertical="center" wrapText="1"/>
    </xf>
    <xf numFmtId="0" fontId="52" fillId="0" borderId="120" xfId="6" applyFont="1" applyFill="1" applyBorder="1" applyAlignment="1">
      <alignment horizontal="center" vertical="center"/>
    </xf>
    <xf numFmtId="0" fontId="24" fillId="0" borderId="0" xfId="0" applyFont="1" applyAlignment="1">
      <alignment horizontal="left" vertical="top"/>
    </xf>
    <xf numFmtId="0" fontId="27" fillId="7" borderId="86" xfId="0" applyFont="1" applyFill="1" applyBorder="1" applyAlignment="1">
      <alignment horizontal="center" vertical="center" wrapText="1"/>
    </xf>
    <xf numFmtId="0" fontId="6" fillId="0" borderId="0" xfId="0" applyFont="1" applyAlignment="1">
      <alignment horizontal="center" vertical="top" wrapText="1"/>
    </xf>
    <xf numFmtId="0" fontId="3" fillId="0" borderId="87" xfId="0" applyFont="1" applyFill="1" applyBorder="1" applyAlignment="1">
      <alignment horizontal="center" vertical="center"/>
    </xf>
    <xf numFmtId="0" fontId="24" fillId="0" borderId="0" xfId="0" applyFont="1" applyAlignment="1">
      <alignment horizontal="left" vertical="center"/>
    </xf>
    <xf numFmtId="0" fontId="27" fillId="7" borderId="86" xfId="0" applyFont="1" applyFill="1" applyBorder="1" applyAlignment="1">
      <alignment horizontal="center" vertical="center" wrapText="1"/>
    </xf>
    <xf numFmtId="0" fontId="27" fillId="7" borderId="99" xfId="0" applyFont="1" applyFill="1" applyBorder="1" applyAlignment="1">
      <alignment horizontal="center" vertical="center" wrapText="1"/>
    </xf>
    <xf numFmtId="0" fontId="24" fillId="0" borderId="0" xfId="0" applyFont="1" applyAlignment="1">
      <alignment horizontal="left" vertical="top"/>
    </xf>
    <xf numFmtId="0" fontId="27" fillId="7" borderId="20"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27" fillId="7" borderId="131" xfId="0" applyFont="1" applyFill="1" applyBorder="1" applyAlignment="1">
      <alignment horizontal="center" vertical="center" wrapText="1"/>
    </xf>
    <xf numFmtId="3" fontId="52" fillId="0" borderId="121" xfId="6" applyNumberFormat="1" applyFont="1" applyFill="1" applyBorder="1" applyAlignment="1">
      <alignment horizontal="center" vertical="center"/>
    </xf>
    <xf numFmtId="3" fontId="3" fillId="0" borderId="120" xfId="0" applyNumberFormat="1" applyFont="1" applyFill="1" applyBorder="1" applyAlignment="1">
      <alignment horizontal="center" vertical="center"/>
    </xf>
    <xf numFmtId="3" fontId="3" fillId="0" borderId="120" xfId="0" applyNumberFormat="1" applyFont="1" applyBorder="1" applyAlignment="1">
      <alignment horizontal="center" vertical="center"/>
    </xf>
    <xf numFmtId="3" fontId="52" fillId="0" borderId="131" xfId="6" applyNumberFormat="1" applyFont="1" applyFill="1" applyBorder="1" applyAlignment="1">
      <alignment horizontal="center" vertical="center"/>
    </xf>
    <xf numFmtId="0" fontId="3" fillId="0" borderId="120" xfId="1" applyNumberFormat="1" applyFont="1" applyFill="1" applyBorder="1" applyAlignment="1">
      <alignment horizontal="center" vertical="center"/>
    </xf>
    <xf numFmtId="0" fontId="3" fillId="0" borderId="131" xfId="0" applyFont="1" applyBorder="1" applyAlignment="1">
      <alignment horizontal="center" vertical="center"/>
    </xf>
    <xf numFmtId="164" fontId="27" fillId="7" borderId="77" xfId="1" applyNumberFormat="1" applyFont="1" applyFill="1" applyBorder="1" applyAlignment="1">
      <alignment horizontal="center" vertical="center" wrapText="1"/>
    </xf>
    <xf numFmtId="164" fontId="27" fillId="7" borderId="21" xfId="1" applyNumberFormat="1" applyFont="1" applyFill="1" applyBorder="1" applyAlignment="1">
      <alignment horizontal="center" vertical="center" wrapText="1"/>
    </xf>
    <xf numFmtId="0" fontId="0" fillId="0" borderId="122" xfId="0"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1" fontId="0" fillId="0" borderId="11" xfId="0" applyNumberFormat="1" applyBorder="1" applyAlignment="1">
      <alignment horizontal="center" vertical="center"/>
    </xf>
    <xf numFmtId="1" fontId="11" fillId="0" borderId="10" xfId="0" applyNumberFormat="1" applyFont="1" applyBorder="1" applyAlignment="1">
      <alignment horizontal="center" vertical="center"/>
    </xf>
    <xf numFmtId="1" fontId="3" fillId="0" borderId="121" xfId="1" applyNumberFormat="1" applyFont="1" applyFill="1" applyBorder="1" applyAlignment="1">
      <alignment horizontal="center" vertical="center"/>
    </xf>
    <xf numFmtId="1" fontId="3" fillId="0" borderId="122" xfId="1" applyNumberFormat="1" applyFont="1" applyFill="1" applyBorder="1" applyAlignment="1">
      <alignment horizontal="center" vertical="center"/>
    </xf>
    <xf numFmtId="1" fontId="3" fillId="0" borderId="120" xfId="1" applyNumberFormat="1" applyFont="1" applyFill="1" applyBorder="1" applyAlignment="1">
      <alignment horizontal="center" vertical="center"/>
    </xf>
    <xf numFmtId="1" fontId="3" fillId="0" borderId="121" xfId="0" applyNumberFormat="1" applyFont="1" applyFill="1" applyBorder="1" applyAlignment="1">
      <alignment horizontal="center" vertical="center"/>
    </xf>
    <xf numFmtId="1" fontId="3" fillId="0" borderId="122" xfId="0" applyNumberFormat="1" applyFont="1" applyFill="1" applyBorder="1" applyAlignment="1">
      <alignment horizontal="center" vertical="center"/>
    </xf>
    <xf numFmtId="1" fontId="3" fillId="0" borderId="120" xfId="0" applyNumberFormat="1" applyFont="1" applyFill="1" applyBorder="1" applyAlignment="1">
      <alignment horizontal="center" vertical="center"/>
    </xf>
    <xf numFmtId="1" fontId="3" fillId="0" borderId="131" xfId="1" applyNumberFormat="1" applyFont="1" applyFill="1" applyBorder="1" applyAlignment="1">
      <alignment horizontal="center" vertical="center"/>
    </xf>
    <xf numFmtId="1" fontId="3" fillId="0" borderId="103" xfId="1" applyNumberFormat="1" applyFont="1" applyFill="1" applyBorder="1" applyAlignment="1">
      <alignment horizontal="center" vertical="center"/>
    </xf>
    <xf numFmtId="1" fontId="3" fillId="0" borderId="86" xfId="1" applyNumberFormat="1" applyFont="1" applyFill="1" applyBorder="1" applyAlignment="1">
      <alignment horizontal="center" vertical="center"/>
    </xf>
    <xf numFmtId="0" fontId="3" fillId="0" borderId="116" xfId="0" applyFont="1" applyBorder="1" applyAlignment="1">
      <alignment horizontal="center"/>
    </xf>
    <xf numFmtId="0" fontId="3" fillId="0" borderId="119" xfId="1" applyNumberFormat="1" applyFont="1" applyFill="1" applyBorder="1" applyAlignment="1">
      <alignment horizontal="center" vertical="center"/>
    </xf>
    <xf numFmtId="0" fontId="3" fillId="0" borderId="122" xfId="1" applyNumberFormat="1" applyFont="1" applyFill="1" applyBorder="1" applyAlignment="1">
      <alignment horizontal="center" vertical="center"/>
    </xf>
    <xf numFmtId="0" fontId="3" fillId="0" borderId="120" xfId="0" applyFont="1" applyBorder="1" applyAlignment="1">
      <alignment horizontal="center"/>
    </xf>
    <xf numFmtId="0" fontId="27" fillId="7" borderId="86" xfId="0" applyFont="1" applyFill="1" applyBorder="1" applyAlignment="1">
      <alignment horizontal="center" vertical="center" wrapText="1"/>
    </xf>
    <xf numFmtId="0" fontId="24" fillId="0" borderId="0" xfId="0" applyFont="1" applyAlignment="1">
      <alignment horizontal="left" vertical="top"/>
    </xf>
    <xf numFmtId="0" fontId="27" fillId="39" borderId="17" xfId="0" applyFont="1" applyFill="1" applyBorder="1" applyAlignment="1">
      <alignment horizontal="center" vertical="center"/>
    </xf>
    <xf numFmtId="0" fontId="0" fillId="0" borderId="119" xfId="0" applyFont="1" applyBorder="1" applyAlignment="1">
      <alignment horizontal="center" vertical="center"/>
    </xf>
    <xf numFmtId="0" fontId="5" fillId="0" borderId="120" xfId="6" applyFont="1" applyBorder="1" applyAlignment="1">
      <alignment horizontal="center" vertical="center"/>
    </xf>
    <xf numFmtId="0" fontId="27" fillId="7" borderId="77" xfId="6" applyFont="1" applyFill="1" applyBorder="1" applyAlignment="1">
      <alignment horizontal="center" vertical="center"/>
    </xf>
    <xf numFmtId="164" fontId="63" fillId="7" borderId="33" xfId="1" applyNumberFormat="1" applyFont="1" applyFill="1" applyBorder="1" applyAlignment="1">
      <alignment horizontal="center" vertical="center" wrapText="1"/>
    </xf>
    <xf numFmtId="0" fontId="0" fillId="0" borderId="0" xfId="0" applyNumberFormat="1"/>
    <xf numFmtId="164" fontId="65" fillId="0" borderId="30" xfId="1" applyNumberFormat="1" applyFont="1" applyBorder="1" applyAlignment="1">
      <alignment horizontal="center" vertical="center" wrapText="1"/>
    </xf>
    <xf numFmtId="0" fontId="0" fillId="0" borderId="29" xfId="0" applyNumberFormat="1" applyBorder="1" applyAlignment="1">
      <alignment horizontal="center" vertical="center"/>
    </xf>
    <xf numFmtId="0" fontId="0" fillId="0" borderId="32" xfId="0" applyNumberFormat="1" applyBorder="1" applyAlignment="1">
      <alignment horizontal="center" vertical="center"/>
    </xf>
    <xf numFmtId="9" fontId="61" fillId="0" borderId="123" xfId="2" applyFont="1" applyBorder="1" applyAlignment="1">
      <alignment horizontal="center" vertical="center" wrapText="1"/>
    </xf>
    <xf numFmtId="10" fontId="72" fillId="0" borderId="117" xfId="2" applyNumberFormat="1" applyFont="1" applyBorder="1" applyAlignment="1">
      <alignment horizontal="center" vertical="center" wrapText="1"/>
    </xf>
    <xf numFmtId="10" fontId="72" fillId="0" borderId="118" xfId="2" applyNumberFormat="1" applyFont="1" applyBorder="1" applyAlignment="1">
      <alignment horizontal="center" vertical="center" wrapText="1"/>
    </xf>
    <xf numFmtId="164" fontId="2" fillId="0" borderId="122" xfId="1" applyNumberFormat="1" applyFont="1" applyBorder="1" applyAlignment="1">
      <alignment vertical="center" wrapText="1"/>
    </xf>
    <xf numFmtId="164" fontId="26" fillId="0" borderId="122" xfId="1" applyNumberFormat="1" applyFont="1" applyBorder="1" applyAlignment="1">
      <alignment vertical="center"/>
    </xf>
    <xf numFmtId="164" fontId="26" fillId="0" borderId="122" xfId="1" applyNumberFormat="1" applyFont="1" applyFill="1" applyBorder="1" applyAlignment="1">
      <alignment vertical="center"/>
    </xf>
    <xf numFmtId="164" fontId="0" fillId="0" borderId="122" xfId="11" applyNumberFormat="1" applyFont="1" applyBorder="1" applyAlignment="1">
      <alignment vertical="center"/>
    </xf>
    <xf numFmtId="170" fontId="0" fillId="0" borderId="122" xfId="0" applyNumberFormat="1" applyBorder="1"/>
    <xf numFmtId="164" fontId="54" fillId="4" borderId="128" xfId="1" applyNumberFormat="1" applyFont="1" applyFill="1" applyBorder="1" applyAlignment="1">
      <alignment horizontal="left" vertical="top"/>
    </xf>
    <xf numFmtId="0" fontId="0" fillId="0" borderId="119" xfId="0" applyNumberFormat="1" applyBorder="1" applyAlignment="1">
      <alignment horizontal="center" vertical="center"/>
    </xf>
    <xf numFmtId="0" fontId="0" fillId="0" borderId="122" xfId="0" applyNumberFormat="1" applyBorder="1" applyAlignment="1">
      <alignment horizontal="center" vertical="center"/>
    </xf>
    <xf numFmtId="3" fontId="18" fillId="0" borderId="122" xfId="0" applyNumberFormat="1" applyFont="1" applyBorder="1" applyAlignment="1">
      <alignment horizontal="center" vertical="center"/>
    </xf>
    <xf numFmtId="3" fontId="18" fillId="0" borderId="121" xfId="0" applyNumberFormat="1" applyFont="1" applyBorder="1" applyAlignment="1">
      <alignment horizontal="center" vertical="center"/>
    </xf>
    <xf numFmtId="0" fontId="3" fillId="0" borderId="32" xfId="0" applyFont="1" applyFill="1" applyBorder="1" applyAlignment="1">
      <alignment horizontal="center" vertical="center"/>
    </xf>
    <xf numFmtId="0" fontId="106"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25" xfId="0" applyFont="1" applyFill="1" applyBorder="1" applyAlignment="1">
      <alignment horizontal="center" vertical="center"/>
    </xf>
    <xf numFmtId="0" fontId="106" fillId="0" borderId="25" xfId="0" applyFont="1" applyFill="1" applyBorder="1" applyAlignment="1">
      <alignment horizontal="center" vertical="center"/>
    </xf>
    <xf numFmtId="1" fontId="106" fillId="0" borderId="10" xfId="0" applyNumberFormat="1" applyFont="1" applyFill="1" applyBorder="1" applyAlignment="1">
      <alignment horizontal="center" vertical="center"/>
    </xf>
    <xf numFmtId="1" fontId="3" fillId="0" borderId="103" xfId="0" applyNumberFormat="1" applyFont="1" applyFill="1" applyBorder="1" applyAlignment="1">
      <alignment horizontal="center" vertical="center"/>
    </xf>
    <xf numFmtId="1" fontId="3" fillId="0" borderId="86" xfId="0" applyNumberFormat="1" applyFont="1" applyFill="1" applyBorder="1" applyAlignment="1">
      <alignment horizontal="center" vertical="center"/>
    </xf>
    <xf numFmtId="1" fontId="106" fillId="0" borderId="86" xfId="0" applyNumberFormat="1" applyFont="1" applyFill="1" applyBorder="1" applyAlignment="1">
      <alignment horizontal="center" vertical="center"/>
    </xf>
    <xf numFmtId="1" fontId="52" fillId="0" borderId="121" xfId="6" applyNumberFormat="1" applyFont="1" applyFill="1" applyBorder="1" applyAlignment="1">
      <alignment horizontal="center" vertical="center"/>
    </xf>
    <xf numFmtId="1" fontId="3" fillId="0" borderId="122" xfId="0" applyNumberFormat="1" applyFont="1" applyBorder="1" applyAlignment="1">
      <alignment horizontal="center" vertical="center"/>
    </xf>
    <xf numFmtId="1" fontId="3" fillId="0" borderId="120" xfId="0" applyNumberFormat="1" applyFont="1" applyBorder="1" applyAlignment="1">
      <alignment horizontal="center" vertical="center"/>
    </xf>
    <xf numFmtId="1" fontId="52" fillId="0" borderId="131" xfId="6" applyNumberFormat="1" applyFont="1" applyFill="1" applyBorder="1" applyAlignment="1">
      <alignment horizontal="center" vertical="center"/>
    </xf>
    <xf numFmtId="1" fontId="3" fillId="0" borderId="31" xfId="0" applyNumberFormat="1" applyFont="1" applyFill="1" applyBorder="1" applyAlignment="1">
      <alignment horizontal="center" vertical="center"/>
    </xf>
    <xf numFmtId="1" fontId="3" fillId="0" borderId="35" xfId="0" applyNumberFormat="1" applyFont="1" applyFill="1" applyBorder="1" applyAlignment="1">
      <alignment horizontal="center" vertical="center"/>
    </xf>
    <xf numFmtId="1" fontId="3" fillId="0" borderId="116" xfId="0" applyNumberFormat="1" applyFont="1" applyFill="1" applyBorder="1" applyAlignment="1">
      <alignment horizontal="center" vertical="center"/>
    </xf>
    <xf numFmtId="1" fontId="3" fillId="0" borderId="129" xfId="0" applyNumberFormat="1" applyFont="1" applyFill="1" applyBorder="1" applyAlignment="1">
      <alignment horizontal="center" vertical="center"/>
    </xf>
    <xf numFmtId="0" fontId="27" fillId="7" borderId="118" xfId="0" applyFont="1" applyFill="1" applyBorder="1" applyAlignment="1">
      <alignment horizontal="center" vertical="center" wrapText="1"/>
    </xf>
    <xf numFmtId="0" fontId="27" fillId="7" borderId="117" xfId="0" applyFont="1" applyFill="1" applyBorder="1" applyAlignment="1">
      <alignment horizontal="center" vertical="center" wrapText="1"/>
    </xf>
    <xf numFmtId="1" fontId="3" fillId="0" borderId="12" xfId="0" applyNumberFormat="1" applyFont="1" applyFill="1" applyBorder="1" applyAlignment="1">
      <alignment horizontal="center" vertical="center"/>
    </xf>
    <xf numFmtId="1" fontId="3" fillId="0" borderId="30" xfId="0" applyNumberFormat="1" applyFont="1" applyFill="1" applyBorder="1" applyAlignment="1">
      <alignment horizontal="center" vertical="center"/>
    </xf>
    <xf numFmtId="1" fontId="106" fillId="0" borderId="120" xfId="0" applyNumberFormat="1" applyFont="1" applyFill="1" applyBorder="1" applyAlignment="1">
      <alignment horizontal="center" vertical="center"/>
    </xf>
    <xf numFmtId="1" fontId="3" fillId="0" borderId="119" xfId="0" applyNumberFormat="1" applyFont="1" applyFill="1" applyBorder="1" applyAlignment="1">
      <alignment horizontal="center" vertical="center"/>
    </xf>
    <xf numFmtId="1" fontId="3" fillId="0" borderId="99" xfId="0" applyNumberFormat="1" applyFont="1" applyFill="1" applyBorder="1" applyAlignment="1">
      <alignment horizontal="center" vertical="center"/>
    </xf>
    <xf numFmtId="164" fontId="0" fillId="0" borderId="0" xfId="11" applyNumberFormat="1" applyFont="1" applyAlignment="1">
      <alignment vertical="center"/>
    </xf>
    <xf numFmtId="0" fontId="0" fillId="0" borderId="0" xfId="0"/>
    <xf numFmtId="0" fontId="0" fillId="0" borderId="0" xfId="0"/>
    <xf numFmtId="166" fontId="43" fillId="0" borderId="0" xfId="0" applyNumberFormat="1" applyFont="1"/>
    <xf numFmtId="0" fontId="0" fillId="0" borderId="0" xfId="0"/>
    <xf numFmtId="0" fontId="0" fillId="0" borderId="0" xfId="0"/>
    <xf numFmtId="166" fontId="0" fillId="0" borderId="0" xfId="0" applyNumberFormat="1"/>
    <xf numFmtId="166" fontId="0" fillId="0" borderId="0" xfId="0" applyNumberFormat="1"/>
    <xf numFmtId="166" fontId="2" fillId="55" borderId="132" xfId="0" applyNumberFormat="1" applyFont="1" applyFill="1" applyBorder="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3" fillId="0" borderId="120" xfId="2" applyNumberFormat="1" applyFont="1" applyBorder="1" applyAlignment="1">
      <alignment horizontal="center" vertical="center" wrapText="1"/>
    </xf>
    <xf numFmtId="166" fontId="3" fillId="0" borderId="31" xfId="2" applyNumberFormat="1" applyFont="1" applyBorder="1" applyAlignment="1">
      <alignment horizontal="center" vertical="center" wrapText="1"/>
    </xf>
    <xf numFmtId="166" fontId="3" fillId="0" borderId="116" xfId="2" applyNumberFormat="1" applyFont="1" applyBorder="1" applyAlignment="1">
      <alignment horizontal="center" vertical="center" wrapText="1"/>
    </xf>
    <xf numFmtId="166" fontId="3" fillId="0" borderId="129" xfId="2" applyNumberFormat="1" applyFont="1" applyBorder="1" applyAlignment="1">
      <alignment horizontal="center" vertical="center" wrapText="1"/>
    </xf>
    <xf numFmtId="0" fontId="3" fillId="0" borderId="131" xfId="11" applyFont="1" applyBorder="1" applyAlignment="1">
      <alignment horizontal="center" vertical="center"/>
    </xf>
    <xf numFmtId="3" fontId="0" fillId="0" borderId="119" xfId="0" applyNumberFormat="1" applyBorder="1" applyAlignment="1">
      <alignment horizontal="center" vertical="center"/>
    </xf>
    <xf numFmtId="3" fontId="0" fillId="0" borderId="131" xfId="0" applyNumberFormat="1" applyBorder="1" applyAlignment="1">
      <alignment horizontal="center" vertical="center"/>
    </xf>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18" fillId="0" borderId="129" xfId="2" applyNumberFormat="1" applyFont="1" applyBorder="1" applyAlignment="1">
      <alignment horizontal="center" vertical="center"/>
    </xf>
    <xf numFmtId="166" fontId="0" fillId="0" borderId="120" xfId="0" applyNumberFormat="1" applyBorder="1" applyAlignment="1">
      <alignment horizontal="center" vertical="center"/>
    </xf>
    <xf numFmtId="166" fontId="0" fillId="0" borderId="120" xfId="0" applyNumberFormat="1" applyBorder="1" applyAlignment="1">
      <alignment horizontal="center"/>
    </xf>
    <xf numFmtId="166" fontId="0" fillId="0" borderId="31" xfId="0" applyNumberFormat="1" applyBorder="1" applyAlignment="1">
      <alignment horizontal="center"/>
    </xf>
    <xf numFmtId="166" fontId="0" fillId="0" borderId="116" xfId="0" applyNumberFormat="1" applyBorder="1" applyAlignment="1">
      <alignment horizontal="center"/>
    </xf>
    <xf numFmtId="166" fontId="0" fillId="0" borderId="0" xfId="0" applyNumberFormat="1" applyBorder="1" applyAlignment="1">
      <alignment horizontal="center"/>
    </xf>
    <xf numFmtId="166" fontId="0" fillId="0" borderId="0" xfId="0" applyNumberFormat="1" applyBorder="1" applyAlignment="1">
      <alignment horizontal="center" vertical="center"/>
    </xf>
    <xf numFmtId="3" fontId="0" fillId="0" borderId="0" xfId="0" applyNumberFormat="1"/>
    <xf numFmtId="166" fontId="0" fillId="0" borderId="0" xfId="0" applyNumberFormat="1"/>
    <xf numFmtId="166" fontId="0" fillId="0" borderId="0" xfId="0" applyNumberFormat="1"/>
    <xf numFmtId="0" fontId="18" fillId="0" borderId="45" xfId="0" applyFont="1" applyBorder="1" applyAlignment="1">
      <alignment horizontal="center" vertical="center" wrapText="1"/>
    </xf>
    <xf numFmtId="0" fontId="18" fillId="0" borderId="128" xfId="0" applyFont="1" applyBorder="1" applyAlignment="1">
      <alignment horizontal="center" vertical="center" wrapText="1"/>
    </xf>
    <xf numFmtId="10" fontId="0" fillId="0" borderId="120" xfId="0" applyNumberFormat="1" applyBorder="1" applyAlignment="1">
      <alignment horizontal="center" vertical="center"/>
    </xf>
    <xf numFmtId="166" fontId="0" fillId="0" borderId="0" xfId="0" applyNumberFormat="1"/>
    <xf numFmtId="0" fontId="0" fillId="0" borderId="0" xfId="0"/>
    <xf numFmtId="3" fontId="0" fillId="0" borderId="0" xfId="0" applyNumberFormat="1"/>
    <xf numFmtId="166" fontId="0" fillId="0" borderId="0" xfId="0" applyNumberFormat="1"/>
    <xf numFmtId="166" fontId="0" fillId="0" borderId="0" xfId="0" applyNumberFormat="1"/>
    <xf numFmtId="9" fontId="0" fillId="0" borderId="12" xfId="0" applyNumberFormat="1" applyBorder="1" applyAlignment="1">
      <alignment horizontal="center" vertical="center"/>
    </xf>
    <xf numFmtId="9" fontId="0" fillId="0" borderId="87" xfId="0" applyNumberFormat="1" applyBorder="1" applyAlignment="1">
      <alignment horizontal="center" vertical="center"/>
    </xf>
    <xf numFmtId="9" fontId="0" fillId="0" borderId="99" xfId="0" applyNumberFormat="1" applyBorder="1" applyAlignment="1">
      <alignment horizontal="center" vertical="center"/>
    </xf>
    <xf numFmtId="9" fontId="0" fillId="0" borderId="12" xfId="0" applyNumberFormat="1" applyFill="1" applyBorder="1" applyAlignment="1">
      <alignment horizontal="center" vertical="center"/>
    </xf>
    <xf numFmtId="9" fontId="0" fillId="0" borderId="31" xfId="0" applyNumberFormat="1" applyBorder="1" applyAlignment="1">
      <alignment horizontal="center" vertical="center"/>
    </xf>
    <xf numFmtId="9" fontId="0" fillId="0" borderId="10" xfId="0" applyNumberFormat="1" applyBorder="1" applyAlignment="1">
      <alignment horizontal="center" vertical="center"/>
    </xf>
    <xf numFmtId="9" fontId="0" fillId="0" borderId="42" xfId="0" applyNumberFormat="1" applyBorder="1" applyAlignment="1">
      <alignment horizontal="center" vertical="center"/>
    </xf>
    <xf numFmtId="9" fontId="0" fillId="0" borderId="87" xfId="0" applyNumberFormat="1" applyFill="1" applyBorder="1" applyAlignment="1">
      <alignment horizontal="center" vertical="center"/>
    </xf>
    <xf numFmtId="9" fontId="0" fillId="0" borderId="122" xfId="0" applyNumberFormat="1" applyBorder="1" applyAlignment="1">
      <alignment horizontal="center" vertical="center"/>
    </xf>
    <xf numFmtId="9" fontId="0" fillId="0" borderId="116" xfId="0" applyNumberFormat="1" applyBorder="1" applyAlignment="1">
      <alignment horizontal="center" vertical="center"/>
    </xf>
    <xf numFmtId="9" fontId="0" fillId="0" borderId="89" xfId="0" applyNumberFormat="1" applyBorder="1" applyAlignment="1">
      <alignment horizontal="center" vertical="center"/>
    </xf>
    <xf numFmtId="9" fontId="0" fillId="0" borderId="121" xfId="0" applyNumberFormat="1" applyBorder="1" applyAlignment="1">
      <alignment horizontal="center" vertical="center"/>
    </xf>
    <xf numFmtId="9" fontId="0" fillId="0" borderId="96" xfId="0" applyNumberFormat="1" applyBorder="1" applyAlignment="1">
      <alignment horizontal="center" vertical="center"/>
    </xf>
    <xf numFmtId="9" fontId="0" fillId="0" borderId="99" xfId="0" applyNumberFormat="1" applyFill="1" applyBorder="1" applyAlignment="1">
      <alignment horizontal="center" vertical="center"/>
    </xf>
    <xf numFmtId="9" fontId="0" fillId="0" borderId="95" xfId="0" applyNumberFormat="1" applyBorder="1" applyAlignment="1">
      <alignment horizontal="center" vertical="center"/>
    </xf>
    <xf numFmtId="9" fontId="0" fillId="0" borderId="86" xfId="0" applyNumberFormat="1" applyBorder="1" applyAlignment="1">
      <alignment horizontal="center" vertical="center"/>
    </xf>
    <xf numFmtId="9" fontId="0" fillId="0" borderId="92" xfId="0" applyNumberFormat="1" applyBorder="1" applyAlignment="1">
      <alignment horizontal="center" vertical="center"/>
    </xf>
    <xf numFmtId="9" fontId="41" fillId="39" borderId="23" xfId="0" applyNumberFormat="1" applyFont="1" applyFill="1" applyBorder="1" applyAlignment="1">
      <alignment horizontal="center" vertical="center"/>
    </xf>
    <xf numFmtId="9" fontId="41" fillId="39" borderId="21" xfId="0" applyNumberFormat="1" applyFont="1" applyFill="1" applyBorder="1" applyAlignment="1">
      <alignment horizontal="center" vertical="center"/>
    </xf>
    <xf numFmtId="9" fontId="41" fillId="39" borderId="19" xfId="0" applyNumberFormat="1" applyFont="1" applyFill="1" applyBorder="1" applyAlignment="1">
      <alignment horizontal="center" vertical="center"/>
    </xf>
    <xf numFmtId="9" fontId="41" fillId="39" borderId="20" xfId="0" applyNumberFormat="1" applyFont="1" applyFill="1" applyBorder="1" applyAlignment="1">
      <alignment horizontal="center" vertical="center"/>
    </xf>
    <xf numFmtId="166" fontId="0" fillId="0" borderId="0" xfId="0" applyNumberFormat="1"/>
    <xf numFmtId="166" fontId="0" fillId="0" borderId="0" xfId="0" applyNumberFormat="1"/>
    <xf numFmtId="166" fontId="0" fillId="0" borderId="0" xfId="0" applyNumberFormat="1"/>
    <xf numFmtId="166" fontId="0" fillId="0" borderId="0" xfId="2" applyNumberFormat="1" applyFont="1" applyBorder="1" applyAlignment="1">
      <alignment horizontal="center" vertical="center" wrapText="1"/>
    </xf>
    <xf numFmtId="3" fontId="0" fillId="0" borderId="0" xfId="0" applyNumberFormat="1"/>
    <xf numFmtId="166" fontId="0" fillId="0" borderId="0" xfId="0" applyNumberFormat="1"/>
    <xf numFmtId="166" fontId="0" fillId="0" borderId="0" xfId="0" applyNumberFormat="1"/>
    <xf numFmtId="3" fontId="0" fillId="0" borderId="0" xfId="0" applyNumberFormat="1"/>
    <xf numFmtId="3" fontId="0" fillId="0" borderId="0" xfId="0" applyNumberFormat="1"/>
    <xf numFmtId="166" fontId="0" fillId="0" borderId="0" xfId="0" applyNumberFormat="1"/>
    <xf numFmtId="166" fontId="0" fillId="0" borderId="0" xfId="0" applyNumberFormat="1"/>
    <xf numFmtId="0" fontId="1" fillId="0" borderId="0" xfId="11" applyAlignmen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0" fontId="0" fillId="0" borderId="0" xfId="0" applyNumberFormat="1" applyBorder="1" applyAlignment="1">
      <alignment horizontal="center" vertical="center"/>
    </xf>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2" applyNumberFormat="1" applyFont="1" applyBorder="1" applyAlignment="1">
      <alignment horizontal="center" vertical="center"/>
    </xf>
    <xf numFmtId="0" fontId="1" fillId="0" borderId="0" xfId="11" applyBorder="1" applyAlignment="1">
      <alignment wrapText="1"/>
    </xf>
    <xf numFmtId="3" fontId="0" fillId="0" borderId="119" xfId="0" applyNumberFormat="1" applyFont="1" applyBorder="1" applyAlignment="1">
      <alignment horizontal="center" vertical="center"/>
    </xf>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54" fillId="0" borderId="0" xfId="2" applyNumberFormat="1" applyFont="1" applyBorder="1" applyAlignment="1">
      <alignment horizontal="center" vertical="center" wrapText="1"/>
    </xf>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3"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0"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166" fontId="108" fillId="0" borderId="0" xfId="2" applyNumberFormat="1" applyFont="1" applyBorder="1" applyAlignment="1">
      <alignment horizontal="center" vertical="center" wrapText="1"/>
    </xf>
    <xf numFmtId="166"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101" fillId="0" borderId="0" xfId="2" applyNumberFormat="1" applyFont="1" applyFill="1" applyBorder="1" applyAlignment="1">
      <alignment horizontal="center" vertical="center" wrapText="1" readingOrder="1"/>
    </xf>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166" fontId="0" fillId="0" borderId="0" xfId="0" applyNumberFormat="1"/>
    <xf numFmtId="166"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3" fontId="0" fillId="0" borderId="0" xfId="0" applyNumberFormat="1"/>
    <xf numFmtId="166" fontId="0" fillId="0" borderId="0" xfId="0" applyNumberFormat="1"/>
    <xf numFmtId="0" fontId="2" fillId="0" borderId="0" xfId="0" applyNumberFormat="1" applyFont="1" applyFill="1" applyBorder="1"/>
    <xf numFmtId="0" fontId="2" fillId="0" borderId="133" xfId="0" applyNumberFormat="1" applyFont="1" applyFill="1" applyBorder="1"/>
    <xf numFmtId="3" fontId="0" fillId="0" borderId="0" xfId="0" applyNumberFormat="1" applyFont="1" applyFill="1" applyBorder="1" applyAlignment="1">
      <alignment horizontal="center" vertical="center"/>
    </xf>
    <xf numFmtId="164" fontId="2" fillId="0" borderId="0" xfId="0" applyNumberFormat="1" applyFont="1" applyBorder="1" applyAlignment="1">
      <alignment horizontal="center"/>
    </xf>
    <xf numFmtId="166" fontId="2" fillId="0" borderId="0" xfId="0" applyNumberFormat="1" applyFont="1" applyBorder="1" applyAlignment="1">
      <alignment horizontal="center"/>
    </xf>
    <xf numFmtId="164" fontId="46" fillId="0" borderId="0" xfId="1" applyNumberFormat="1" applyFont="1" applyBorder="1" applyAlignment="1">
      <alignment horizontal="center" vertical="center"/>
    </xf>
    <xf numFmtId="166" fontId="5" fillId="0" borderId="0" xfId="2" applyNumberFormat="1" applyFont="1" applyFill="1" applyBorder="1" applyAlignment="1">
      <alignment horizontal="center" vertical="center" wrapText="1"/>
    </xf>
    <xf numFmtId="166" fontId="4" fillId="0" borderId="0" xfId="2" applyNumberFormat="1" applyFont="1" applyFill="1" applyBorder="1" applyAlignment="1">
      <alignment horizontal="center" vertical="center" wrapText="1"/>
    </xf>
    <xf numFmtId="164" fontId="5" fillId="0" borderId="0" xfId="1" applyNumberFormat="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166" fontId="5" fillId="0" borderId="0" xfId="63" applyNumberFormat="1" applyFont="1" applyFill="1" applyBorder="1" applyAlignment="1">
      <alignment horizontal="center" vertical="center" wrapText="1"/>
    </xf>
    <xf numFmtId="0" fontId="0" fillId="0" borderId="0" xfId="0" applyBorder="1"/>
    <xf numFmtId="164" fontId="52" fillId="0" borderId="0" xfId="1" applyNumberFormat="1" applyFont="1" applyFill="1" applyBorder="1" applyAlignment="1">
      <alignment horizontal="center" vertical="center" wrapText="1"/>
    </xf>
    <xf numFmtId="10" fontId="52" fillId="0" borderId="0" xfId="63" applyNumberFormat="1" applyFont="1" applyFill="1" applyBorder="1" applyAlignment="1">
      <alignment horizontal="center" vertical="center" wrapText="1"/>
    </xf>
    <xf numFmtId="3" fontId="3" fillId="0" borderId="0" xfId="0" applyNumberFormat="1" applyFont="1" applyBorder="1" applyAlignment="1">
      <alignment horizontal="right" vertical="center"/>
    </xf>
    <xf numFmtId="164" fontId="52" fillId="0" borderId="0" xfId="1" applyNumberFormat="1" applyFont="1" applyFill="1" applyBorder="1" applyAlignment="1" applyProtection="1">
      <alignment horizontal="center" vertical="center" wrapText="1"/>
      <protection locked="0"/>
    </xf>
    <xf numFmtId="166" fontId="52" fillId="0" borderId="0" xfId="2" applyNumberFormat="1" applyFont="1" applyFill="1" applyBorder="1" applyAlignment="1">
      <alignment horizontal="center" vertical="center" wrapText="1"/>
    </xf>
    <xf numFmtId="166" fontId="46" fillId="0" borderId="0" xfId="2" applyNumberFormat="1" applyFont="1" applyBorder="1" applyAlignment="1">
      <alignment horizontal="center" vertical="center"/>
    </xf>
    <xf numFmtId="166" fontId="52" fillId="0" borderId="0" xfId="63" applyNumberFormat="1" applyFont="1" applyFill="1" applyBorder="1" applyAlignment="1">
      <alignment horizontal="center" vertical="center" wrapText="1"/>
    </xf>
    <xf numFmtId="0" fontId="0" fillId="0" borderId="0" xfId="0" applyBorder="1"/>
    <xf numFmtId="166" fontId="52" fillId="0" borderId="0" xfId="63" applyNumberFormat="1" applyFont="1" applyFill="1" applyBorder="1" applyAlignment="1" applyProtection="1">
      <alignment horizontal="center" vertical="center" wrapText="1"/>
    </xf>
    <xf numFmtId="3" fontId="52" fillId="0" borderId="0" xfId="2" applyNumberFormat="1" applyFont="1" applyFill="1" applyBorder="1" applyAlignment="1">
      <alignment horizontal="center" vertical="center" wrapText="1"/>
    </xf>
    <xf numFmtId="3" fontId="52" fillId="0" borderId="0" xfId="63" applyNumberFormat="1" applyFont="1" applyFill="1" applyBorder="1" applyAlignment="1">
      <alignment horizontal="center" vertical="center" wrapText="1"/>
    </xf>
    <xf numFmtId="3" fontId="52" fillId="0" borderId="0" xfId="63" applyNumberFormat="1" applyFont="1" applyFill="1" applyBorder="1" applyAlignment="1" applyProtection="1">
      <alignment horizontal="center" vertical="center" wrapText="1"/>
    </xf>
    <xf numFmtId="3" fontId="46" fillId="0" borderId="0" xfId="2" applyNumberFormat="1" applyFont="1" applyBorder="1" applyAlignment="1">
      <alignment horizontal="center" vertical="center"/>
    </xf>
    <xf numFmtId="3" fontId="0" fillId="0" borderId="0" xfId="0" applyNumberFormat="1" applyBorder="1"/>
    <xf numFmtId="3" fontId="0" fillId="0" borderId="0" xfId="0" applyNumberFormat="1" applyFont="1" applyBorder="1"/>
    <xf numFmtId="0" fontId="0" fillId="0" borderId="0" xfId="0"/>
    <xf numFmtId="164" fontId="0" fillId="0" borderId="0" xfId="0" applyNumberFormat="1" applyBorder="1"/>
    <xf numFmtId="164" fontId="46" fillId="0" borderId="0" xfId="1" applyNumberFormat="1" applyFont="1" applyFill="1" applyBorder="1" applyAlignment="1">
      <alignment horizontal="center" vertical="center"/>
    </xf>
    <xf numFmtId="164" fontId="3" fillId="0" borderId="0" xfId="1" applyNumberFormat="1" applyFont="1" applyBorder="1" applyAlignment="1">
      <alignment horizontal="center" vertical="center"/>
    </xf>
    <xf numFmtId="164" fontId="3" fillId="0" borderId="0" xfId="1" applyNumberFormat="1" applyFont="1" applyFill="1" applyBorder="1" applyAlignment="1">
      <alignment horizontal="center" vertical="center"/>
    </xf>
    <xf numFmtId="164" fontId="2" fillId="0" borderId="0" xfId="1" applyNumberFormat="1" applyFont="1" applyFill="1" applyBorder="1" applyAlignment="1">
      <alignment horizontal="center" vertical="center" wrapText="1"/>
    </xf>
    <xf numFmtId="0" fontId="24" fillId="0" borderId="0" xfId="0" applyFont="1" applyBorder="1"/>
    <xf numFmtId="170" fontId="24" fillId="0" borderId="0" xfId="0" applyNumberFormat="1" applyFont="1"/>
    <xf numFmtId="0" fontId="0" fillId="0" borderId="0" xfId="0" applyBorder="1"/>
    <xf numFmtId="3" fontId="0" fillId="0" borderId="0" xfId="0" applyNumberFormat="1" applyFont="1" applyBorder="1"/>
    <xf numFmtId="164" fontId="3" fillId="0" borderId="0" xfId="1" applyNumberFormat="1" applyFont="1" applyFill="1" applyBorder="1" applyAlignment="1">
      <alignment horizontal="center" vertical="center"/>
    </xf>
    <xf numFmtId="0" fontId="0" fillId="0" borderId="0" xfId="0" applyBorder="1"/>
    <xf numFmtId="3" fontId="0" fillId="0" borderId="0" xfId="0" applyNumberFormat="1" applyFont="1" applyBorder="1"/>
    <xf numFmtId="170" fontId="24" fillId="0" borderId="0" xfId="0" applyNumberFormat="1" applyFont="1" applyBorder="1"/>
    <xf numFmtId="170" fontId="0" fillId="0" borderId="0" xfId="0" applyNumberFormat="1" applyFont="1" applyBorder="1" applyAlignment="1">
      <alignment horizontal="right"/>
    </xf>
    <xf numFmtId="172" fontId="24" fillId="0" borderId="0" xfId="0" applyNumberFormat="1" applyFont="1"/>
    <xf numFmtId="10" fontId="24" fillId="0" borderId="0" xfId="0" applyNumberFormat="1" applyFont="1"/>
    <xf numFmtId="10" fontId="0" fillId="0" borderId="0" xfId="0" applyNumberFormat="1" applyFont="1" applyBorder="1" applyAlignment="1">
      <alignment horizontal="right"/>
    </xf>
    <xf numFmtId="10" fontId="0" fillId="0" borderId="0" xfId="0" applyNumberFormat="1" applyAlignment="1">
      <alignment wrapText="1"/>
    </xf>
    <xf numFmtId="170" fontId="0" fillId="0" borderId="0" xfId="0" applyNumberFormat="1" applyFont="1"/>
    <xf numFmtId="166" fontId="24" fillId="0" borderId="0" xfId="2" applyNumberFormat="1" applyFont="1" applyBorder="1"/>
    <xf numFmtId="170" fontId="0" fillId="0" borderId="0" xfId="0" applyNumberFormat="1" applyFont="1" applyAlignment="1">
      <alignment wrapText="1"/>
    </xf>
    <xf numFmtId="170" fontId="0" fillId="0" borderId="0" xfId="0" applyNumberFormat="1" applyFont="1" applyFill="1" applyBorder="1"/>
    <xf numFmtId="170" fontId="0" fillId="0" borderId="0" xfId="0" applyNumberFormat="1" applyFont="1" applyFill="1"/>
    <xf numFmtId="43" fontId="0" fillId="0" borderId="0" xfId="0" applyNumberFormat="1" applyBorder="1"/>
    <xf numFmtId="0" fontId="0" fillId="0" borderId="0" xfId="0" applyAlignment="1">
      <alignment horizontal="left"/>
    </xf>
    <xf numFmtId="3" fontId="0" fillId="0" borderId="0" xfId="0" applyNumberFormat="1"/>
    <xf numFmtId="166" fontId="0" fillId="0" borderId="0" xfId="0" applyNumberFormat="1"/>
    <xf numFmtId="0" fontId="0" fillId="0" borderId="0" xfId="0" applyAlignment="1">
      <alignment horizontal="left"/>
    </xf>
    <xf numFmtId="3" fontId="0" fillId="0" borderId="0" xfId="0" applyNumberFormat="1"/>
    <xf numFmtId="166" fontId="0" fillId="0" borderId="0" xfId="0" applyNumberFormat="1"/>
    <xf numFmtId="0" fontId="0" fillId="0" borderId="0" xfId="0" applyAlignment="1">
      <alignment horizontal="left"/>
    </xf>
    <xf numFmtId="3" fontId="0" fillId="0" borderId="0" xfId="0" applyNumberFormat="1"/>
    <xf numFmtId="166" fontId="0" fillId="0" borderId="0" xfId="0" applyNumberFormat="1"/>
    <xf numFmtId="0" fontId="0" fillId="0" borderId="0" xfId="0" applyAlignment="1">
      <alignment horizontal="left"/>
    </xf>
    <xf numFmtId="3" fontId="0" fillId="0" borderId="0" xfId="0" applyNumberFormat="1"/>
    <xf numFmtId="166" fontId="0" fillId="0" borderId="0" xfId="0" applyNumberFormat="1"/>
    <xf numFmtId="0" fontId="0" fillId="0" borderId="0" xfId="0" applyAlignment="1">
      <alignment horizontal="left"/>
    </xf>
    <xf numFmtId="3" fontId="0" fillId="0" borderId="0" xfId="0" applyNumberFormat="1"/>
    <xf numFmtId="166" fontId="0" fillId="0" borderId="0" xfId="0" applyNumberFormat="1"/>
    <xf numFmtId="166" fontId="18" fillId="0" borderId="0" xfId="2" applyNumberFormat="1" applyFont="1" applyFill="1" applyBorder="1" applyAlignment="1">
      <alignment horizontal="center" vertical="center" wrapText="1"/>
    </xf>
    <xf numFmtId="166" fontId="54" fillId="0" borderId="0" xfId="2" applyNumberFormat="1" applyFont="1" applyFill="1" applyBorder="1" applyAlignment="1">
      <alignment horizontal="center" vertical="center" wrapText="1"/>
    </xf>
    <xf numFmtId="166" fontId="108" fillId="0" borderId="0" xfId="2" applyNumberFormat="1" applyFont="1" applyFill="1" applyBorder="1" applyAlignment="1">
      <alignment horizontal="center" vertical="center" wrapText="1"/>
    </xf>
    <xf numFmtId="3" fontId="0" fillId="0" borderId="0" xfId="0" applyNumberFormat="1" applyFill="1" applyBorder="1"/>
    <xf numFmtId="166" fontId="0" fillId="0" borderId="0" xfId="0" applyNumberFormat="1" applyFill="1" applyBorder="1"/>
    <xf numFmtId="0" fontId="24" fillId="0" borderId="0" xfId="0" applyFont="1" applyAlignment="1">
      <alignment horizontal="left" vertical="top"/>
    </xf>
    <xf numFmtId="0" fontId="117" fillId="0" borderId="0" xfId="0" applyFont="1" applyBorder="1" applyAlignment="1">
      <alignment horizontal="center" vertical="center" wrapText="1"/>
    </xf>
    <xf numFmtId="0" fontId="26" fillId="0" borderId="46" xfId="0" applyFont="1" applyBorder="1" applyAlignment="1">
      <alignment horizontal="left" vertical="center" wrapText="1"/>
    </xf>
    <xf numFmtId="0" fontId="26" fillId="0" borderId="90" xfId="0" applyFont="1" applyBorder="1" applyAlignment="1">
      <alignment horizontal="left" vertical="center" wrapText="1"/>
    </xf>
    <xf numFmtId="0" fontId="26" fillId="0" borderId="100" xfId="0" applyFont="1" applyBorder="1" applyAlignment="1">
      <alignment horizontal="left" vertical="center" wrapText="1"/>
    </xf>
    <xf numFmtId="0" fontId="63" fillId="7" borderId="135" xfId="11" applyFont="1" applyFill="1" applyBorder="1" applyAlignment="1">
      <alignment horizontal="center" vertical="center"/>
    </xf>
    <xf numFmtId="0" fontId="3" fillId="0" borderId="0" xfId="0" applyFont="1" applyBorder="1" applyAlignment="1">
      <alignment horizontal="center" vertical="center"/>
    </xf>
    <xf numFmtId="0" fontId="52" fillId="0" borderId="0" xfId="6" applyFont="1" applyBorder="1" applyAlignment="1">
      <alignment horizontal="center" vertical="center"/>
    </xf>
    <xf numFmtId="0" fontId="121" fillId="0" borderId="0" xfId="0" applyFont="1" applyFill="1" applyBorder="1" applyAlignment="1">
      <alignment horizontal="center" vertical="center"/>
    </xf>
    <xf numFmtId="0" fontId="50" fillId="0" borderId="0" xfId="6" applyFont="1" applyFill="1" applyBorder="1" applyAlignment="1">
      <alignment horizontal="center" vertical="center"/>
    </xf>
    <xf numFmtId="1" fontId="124" fillId="0" borderId="0" xfId="6" applyNumberFormat="1" applyFont="1" applyFill="1" applyBorder="1" applyAlignment="1">
      <alignment horizontal="center" vertical="center"/>
    </xf>
    <xf numFmtId="0" fontId="24" fillId="0" borderId="0" xfId="0" applyFont="1" applyAlignment="1">
      <alignment horizontal="left" vertical="top"/>
    </xf>
    <xf numFmtId="0" fontId="27" fillId="7" borderId="3" xfId="0" applyFont="1" applyFill="1" applyBorder="1" applyAlignment="1">
      <alignment horizontal="center" vertical="center" wrapText="1"/>
    </xf>
    <xf numFmtId="166" fontId="0" fillId="0" borderId="0" xfId="0" applyNumberFormat="1"/>
    <xf numFmtId="166" fontId="0" fillId="0" borderId="0" xfId="0" applyNumberFormat="1"/>
    <xf numFmtId="166" fontId="0" fillId="0" borderId="0" xfId="0" applyNumberFormat="1"/>
    <xf numFmtId="3" fontId="0" fillId="0" borderId="138" xfId="0" applyNumberFormat="1" applyBorder="1" applyAlignment="1">
      <alignment horizontal="center" vertical="center"/>
    </xf>
    <xf numFmtId="166" fontId="1" fillId="0" borderId="137" xfId="2" applyNumberFormat="1" applyFont="1" applyBorder="1" applyAlignment="1">
      <alignment horizontal="center" vertical="center"/>
    </xf>
    <xf numFmtId="164" fontId="2" fillId="0" borderId="115" xfId="1" applyNumberFormat="1" applyFont="1" applyBorder="1" applyAlignment="1">
      <alignment horizontal="center" vertical="center"/>
    </xf>
    <xf numFmtId="3" fontId="0" fillId="0" borderId="43" xfId="0" applyNumberFormat="1" applyBorder="1" applyAlignment="1">
      <alignment horizontal="center" vertical="center"/>
    </xf>
    <xf numFmtId="3" fontId="0" fillId="0" borderId="56" xfId="0" applyNumberFormat="1" applyBorder="1" applyAlignment="1">
      <alignment horizontal="center" vertical="center"/>
    </xf>
    <xf numFmtId="10" fontId="120" fillId="0" borderId="113" xfId="450" applyNumberFormat="1" applyBorder="1" applyAlignment="1">
      <alignment horizontal="center" vertical="center"/>
    </xf>
    <xf numFmtId="10" fontId="120" fillId="0" borderId="114" xfId="450" applyNumberFormat="1" applyBorder="1" applyAlignment="1">
      <alignment horizontal="center" vertical="center"/>
    </xf>
    <xf numFmtId="166" fontId="2" fillId="0" borderId="46" xfId="0" applyNumberFormat="1" applyFont="1" applyBorder="1" applyAlignment="1">
      <alignment horizontal="center" vertical="center"/>
    </xf>
    <xf numFmtId="166" fontId="2" fillId="0" borderId="90" xfId="0" applyNumberFormat="1" applyFont="1" applyBorder="1" applyAlignment="1">
      <alignment horizontal="center" vertical="center"/>
    </xf>
    <xf numFmtId="3" fontId="0" fillId="0" borderId="12" xfId="0" applyNumberFormat="1" applyFont="1" applyBorder="1" applyAlignment="1">
      <alignment horizontal="center" vertical="center"/>
    </xf>
    <xf numFmtId="37" fontId="63" fillId="39" borderId="23" xfId="1" applyNumberFormat="1" applyFont="1" applyFill="1" applyBorder="1" applyAlignment="1">
      <alignment horizontal="center" vertical="center" wrapText="1" readingOrder="1"/>
    </xf>
    <xf numFmtId="166" fontId="63" fillId="39" borderId="21" xfId="2" applyNumberFormat="1" applyFont="1" applyFill="1" applyBorder="1" applyAlignment="1">
      <alignment horizontal="center" vertical="center" wrapText="1"/>
    </xf>
    <xf numFmtId="166" fontId="63" fillId="39" borderId="20" xfId="2" applyNumberFormat="1" applyFont="1" applyFill="1" applyBorder="1" applyAlignment="1">
      <alignment horizontal="center" vertical="center" wrapText="1"/>
    </xf>
    <xf numFmtId="3" fontId="63" fillId="39" borderId="3" xfId="11" applyNumberFormat="1" applyFont="1" applyFill="1" applyBorder="1" applyAlignment="1">
      <alignment horizontal="center" vertical="center"/>
    </xf>
    <xf numFmtId="166" fontId="0" fillId="0" borderId="102" xfId="0" applyNumberFormat="1" applyBorder="1"/>
    <xf numFmtId="3" fontId="0" fillId="0" borderId="134" xfId="0" applyNumberFormat="1" applyBorder="1" applyAlignment="1">
      <alignment horizontal="center" vertical="center"/>
    </xf>
    <xf numFmtId="166" fontId="0" fillId="0" borderId="136" xfId="0" applyNumberFormat="1" applyBorder="1" applyAlignment="1">
      <alignment horizontal="center" vertical="center"/>
    </xf>
    <xf numFmtId="166" fontId="0" fillId="0" borderId="120" xfId="2" applyNumberFormat="1" applyFont="1" applyBorder="1" applyAlignment="1">
      <alignment horizontal="center" vertical="center" wrapText="1"/>
    </xf>
    <xf numFmtId="166" fontId="0" fillId="0" borderId="102" xfId="0" applyNumberFormat="1" applyBorder="1" applyAlignment="1">
      <alignment horizontal="center" vertical="center"/>
    </xf>
    <xf numFmtId="3" fontId="0" fillId="0" borderId="10" xfId="0" applyNumberFormat="1" applyBorder="1" applyAlignment="1">
      <alignment horizontal="center" vertical="center"/>
    </xf>
    <xf numFmtId="0" fontId="0" fillId="0" borderId="0" xfId="0" applyFont="1" applyBorder="1" applyAlignment="1">
      <alignment horizontal="center" vertical="center"/>
    </xf>
    <xf numFmtId="0" fontId="5" fillId="0" borderId="0" xfId="6" applyFont="1" applyBorder="1" applyAlignment="1">
      <alignment horizontal="center" vertical="center"/>
    </xf>
    <xf numFmtId="1" fontId="3" fillId="0" borderId="0" xfId="0" applyNumberFormat="1" applyFont="1" applyFill="1" applyBorder="1" applyAlignment="1">
      <alignment horizontal="center" vertical="center"/>
    </xf>
    <xf numFmtId="1" fontId="106" fillId="0" borderId="0" xfId="0" applyNumberFormat="1" applyFont="1" applyFill="1" applyBorder="1" applyAlignment="1">
      <alignment horizontal="center" vertical="center"/>
    </xf>
    <xf numFmtId="0" fontId="106" fillId="0" borderId="0" xfId="0" applyFont="1" applyFill="1" applyBorder="1" applyAlignment="1">
      <alignment horizontal="center" vertical="center"/>
    </xf>
    <xf numFmtId="0" fontId="52" fillId="0" borderId="0" xfId="6" applyFont="1" applyFill="1" applyBorder="1" applyAlignment="1">
      <alignment horizontal="center" vertical="center"/>
    </xf>
    <xf numFmtId="0" fontId="27" fillId="7" borderId="135" xfId="0" applyFont="1" applyFill="1" applyBorder="1" applyAlignment="1">
      <alignment horizontal="center" vertical="center" wrapText="1"/>
    </xf>
    <xf numFmtId="0" fontId="27" fillId="7" borderId="136" xfId="0" applyFont="1" applyFill="1" applyBorder="1" applyAlignment="1">
      <alignment horizontal="center" vertical="center" wrapText="1"/>
    </xf>
    <xf numFmtId="0" fontId="106" fillId="0" borderId="120" xfId="0" applyFont="1" applyBorder="1" applyAlignment="1">
      <alignment horizontal="center" vertical="center"/>
    </xf>
    <xf numFmtId="0" fontId="106" fillId="0" borderId="120" xfId="1" applyNumberFormat="1" applyFont="1" applyFill="1" applyBorder="1" applyAlignment="1">
      <alignment horizontal="center" vertical="center"/>
    </xf>
    <xf numFmtId="0" fontId="3" fillId="0" borderId="134" xfId="0" applyFont="1" applyBorder="1" applyAlignment="1">
      <alignment horizontal="center"/>
    </xf>
    <xf numFmtId="0" fontId="3" fillId="0" borderId="136" xfId="0" applyFont="1" applyBorder="1" applyAlignment="1">
      <alignment horizontal="center"/>
    </xf>
    <xf numFmtId="0" fontId="3" fillId="0" borderId="135" xfId="1" applyNumberFormat="1" applyFont="1" applyFill="1" applyBorder="1" applyAlignment="1">
      <alignment horizontal="center" vertical="center"/>
    </xf>
    <xf numFmtId="0" fontId="3" fillId="0" borderId="136" xfId="1" applyNumberFormat="1" applyFont="1" applyFill="1" applyBorder="1" applyAlignment="1">
      <alignment horizontal="center" vertical="center"/>
    </xf>
    <xf numFmtId="0" fontId="106" fillId="0" borderId="136" xfId="1" applyNumberFormat="1" applyFont="1" applyFill="1" applyBorder="1" applyAlignment="1">
      <alignment horizontal="center" vertical="center"/>
    </xf>
    <xf numFmtId="0" fontId="3" fillId="0" borderId="30" xfId="0" applyFont="1" applyBorder="1" applyAlignment="1">
      <alignment horizontal="center"/>
    </xf>
    <xf numFmtId="0" fontId="3" fillId="0" borderId="32" xfId="0" applyFont="1" applyBorder="1" applyAlignment="1">
      <alignment horizontal="center"/>
    </xf>
    <xf numFmtId="0" fontId="3" fillId="0" borderId="32" xfId="0" applyFont="1" applyBorder="1" applyAlignment="1">
      <alignment horizontal="center" vertical="center"/>
    </xf>
    <xf numFmtId="0" fontId="106" fillId="0" borderId="32" xfId="0" applyFont="1" applyBorder="1" applyAlignment="1">
      <alignment horizontal="center" vertical="center"/>
    </xf>
    <xf numFmtId="0" fontId="3" fillId="0" borderId="29" xfId="1" applyNumberFormat="1" applyFont="1" applyFill="1" applyBorder="1" applyAlignment="1">
      <alignment horizontal="center" vertical="center"/>
    </xf>
    <xf numFmtId="0" fontId="121" fillId="0" borderId="29" xfId="1" applyNumberFormat="1" applyFont="1" applyFill="1" applyBorder="1" applyAlignment="1">
      <alignment horizontal="center" vertical="center"/>
    </xf>
    <xf numFmtId="0" fontId="3" fillId="0" borderId="66" xfId="1" applyNumberFormat="1" applyFont="1" applyFill="1" applyBorder="1" applyAlignment="1">
      <alignment horizontal="center" vertical="center"/>
    </xf>
    <xf numFmtId="0" fontId="3" fillId="0" borderId="66" xfId="0" applyFont="1" applyBorder="1" applyAlignment="1">
      <alignment horizontal="center" vertical="center"/>
    </xf>
    <xf numFmtId="0" fontId="3" fillId="0" borderId="121" xfId="1" applyNumberFormat="1" applyFont="1" applyFill="1" applyBorder="1" applyAlignment="1">
      <alignment horizontal="center" vertical="center"/>
    </xf>
    <xf numFmtId="0" fontId="3" fillId="0" borderId="124" xfId="1" applyNumberFormat="1" applyFont="1" applyFill="1" applyBorder="1" applyAlignment="1">
      <alignment horizontal="center" vertical="center"/>
    </xf>
    <xf numFmtId="0" fontId="3" fillId="0" borderId="125" xfId="0" applyFont="1" applyBorder="1" applyAlignment="1">
      <alignment horizontal="center"/>
    </xf>
    <xf numFmtId="0" fontId="3" fillId="0" borderId="134" xfId="1" applyNumberFormat="1" applyFont="1" applyFill="1" applyBorder="1" applyAlignment="1">
      <alignment horizontal="center" vertical="center"/>
    </xf>
    <xf numFmtId="10" fontId="1" fillId="0" borderId="0" xfId="11" applyNumberFormat="1"/>
    <xf numFmtId="166" fontId="0" fillId="0" borderId="0" xfId="0" applyNumberFormat="1" applyBorder="1" applyAlignment="1"/>
    <xf numFmtId="0" fontId="24" fillId="0" borderId="0" xfId="0" applyFont="1" applyAlignment="1">
      <alignment horizontal="left" vertical="top"/>
    </xf>
    <xf numFmtId="0" fontId="0" fillId="0" borderId="0" xfId="0" applyAlignment="1">
      <alignment horizontal="center"/>
    </xf>
    <xf numFmtId="0" fontId="24" fillId="0" borderId="0" xfId="0" applyFont="1" applyAlignment="1">
      <alignment horizontal="center" vertical="top"/>
    </xf>
    <xf numFmtId="0" fontId="52" fillId="0" borderId="12" xfId="6" applyFont="1" applyFill="1" applyBorder="1" applyAlignment="1">
      <alignment horizontal="center" vertical="center"/>
    </xf>
    <xf numFmtId="0" fontId="0" fillId="0" borderId="10" xfId="0" applyBorder="1" applyAlignment="1">
      <alignment horizontal="center"/>
    </xf>
    <xf numFmtId="0" fontId="52" fillId="0" borderId="119" xfId="6" applyFont="1" applyFill="1" applyBorder="1" applyAlignment="1">
      <alignment horizontal="center" vertical="center"/>
    </xf>
    <xf numFmtId="0" fontId="0" fillId="0" borderId="120" xfId="0" applyBorder="1" applyAlignment="1">
      <alignment horizontal="center"/>
    </xf>
    <xf numFmtId="0" fontId="52" fillId="0" borderId="134" xfId="6" applyFont="1" applyFill="1" applyBorder="1" applyAlignment="1">
      <alignment horizontal="center" vertical="center"/>
    </xf>
    <xf numFmtId="0" fontId="3" fillId="0" borderId="135" xfId="0" applyFont="1" applyFill="1" applyBorder="1" applyAlignment="1">
      <alignment horizontal="center" vertical="center"/>
    </xf>
    <xf numFmtId="0" fontId="0" fillId="0" borderId="136" xfId="0" applyBorder="1" applyAlignment="1">
      <alignment horizontal="center"/>
    </xf>
    <xf numFmtId="0" fontId="106" fillId="0" borderId="12" xfId="0" applyFont="1" applyFill="1" applyBorder="1" applyAlignment="1">
      <alignment horizontal="center" vertical="center"/>
    </xf>
    <xf numFmtId="0" fontId="106" fillId="0" borderId="11" xfId="0" applyFont="1" applyFill="1" applyBorder="1" applyAlignment="1">
      <alignment horizontal="center" vertical="center"/>
    </xf>
    <xf numFmtId="0" fontId="106" fillId="0" borderId="119" xfId="0" applyFont="1" applyFill="1" applyBorder="1" applyAlignment="1">
      <alignment horizontal="center" vertical="center"/>
    </xf>
    <xf numFmtId="0" fontId="106" fillId="0" borderId="122" xfId="0" applyFont="1" applyFill="1" applyBorder="1" applyAlignment="1">
      <alignment horizontal="center" vertical="center"/>
    </xf>
    <xf numFmtId="0" fontId="106" fillId="0" borderId="99" xfId="0" applyFont="1" applyFill="1" applyBorder="1" applyAlignment="1">
      <alignment horizontal="center" vertical="center"/>
    </xf>
    <xf numFmtId="0" fontId="106" fillId="0" borderId="103" xfId="0" applyFont="1" applyFill="1" applyBorder="1" applyAlignment="1">
      <alignment horizontal="center" vertical="center"/>
    </xf>
    <xf numFmtId="0" fontId="106" fillId="0" borderId="42" xfId="0" applyFont="1" applyFill="1" applyBorder="1" applyAlignment="1">
      <alignment horizontal="center" vertical="center"/>
    </xf>
    <xf numFmtId="0" fontId="106" fillId="0" borderId="121" xfId="0" applyFont="1" applyFill="1" applyBorder="1" applyAlignment="1">
      <alignment horizontal="center" vertical="center"/>
    </xf>
    <xf numFmtId="0" fontId="106" fillId="0" borderId="121" xfId="6" applyFont="1" applyFill="1" applyBorder="1" applyAlignment="1">
      <alignment horizontal="center" vertical="center"/>
    </xf>
    <xf numFmtId="0" fontId="106" fillId="0" borderId="131" xfId="6" applyFont="1" applyFill="1" applyBorder="1" applyAlignment="1">
      <alignment horizontal="center" vertical="center"/>
    </xf>
    <xf numFmtId="0" fontId="125" fillId="7" borderId="39" xfId="6" applyFont="1" applyFill="1" applyBorder="1" applyAlignment="1">
      <alignment horizontal="center" vertical="center"/>
    </xf>
    <xf numFmtId="1" fontId="125" fillId="7" borderId="1" xfId="6" applyNumberFormat="1" applyFont="1" applyFill="1" applyBorder="1" applyAlignment="1">
      <alignment horizontal="center" vertical="center"/>
    </xf>
    <xf numFmtId="1" fontId="125" fillId="7" borderId="20" xfId="6" applyNumberFormat="1" applyFont="1" applyFill="1" applyBorder="1" applyAlignment="1">
      <alignment horizontal="center" vertical="center"/>
    </xf>
    <xf numFmtId="0" fontId="106" fillId="0" borderId="119" xfId="0" applyFont="1" applyBorder="1" applyAlignment="1">
      <alignment horizontal="center" vertical="center"/>
    </xf>
    <xf numFmtId="3" fontId="0" fillId="0" borderId="0" xfId="0" applyNumberFormat="1"/>
    <xf numFmtId="0" fontId="106" fillId="0" borderId="120" xfId="6" applyFont="1" applyBorder="1" applyAlignment="1">
      <alignment horizontal="center" vertical="center"/>
    </xf>
    <xf numFmtId="0" fontId="106" fillId="0" borderId="118" xfId="0" applyFont="1" applyFill="1" applyBorder="1" applyAlignment="1">
      <alignment horizontal="center" vertical="center"/>
    </xf>
    <xf numFmtId="0" fontId="11" fillId="0" borderId="0" xfId="0" applyFont="1"/>
    <xf numFmtId="0" fontId="106" fillId="0" borderId="67" xfId="0" applyFont="1" applyFill="1" applyBorder="1" applyAlignment="1">
      <alignment horizontal="center" vertical="center"/>
    </xf>
    <xf numFmtId="0" fontId="106" fillId="0" borderId="86" xfId="0" applyFont="1" applyBorder="1" applyAlignment="1">
      <alignment horizontal="center" vertical="center"/>
    </xf>
    <xf numFmtId="0" fontId="106" fillId="0" borderId="96" xfId="0" applyFont="1" applyBorder="1" applyAlignment="1">
      <alignment horizontal="center"/>
    </xf>
    <xf numFmtId="164" fontId="2" fillId="0" borderId="90" xfId="0" applyNumberFormat="1" applyFont="1" applyBorder="1" applyAlignment="1">
      <alignment horizontal="center" vertical="center"/>
    </xf>
    <xf numFmtId="164" fontId="2" fillId="0" borderId="48" xfId="0" applyNumberFormat="1" applyFont="1" applyBorder="1" applyAlignment="1">
      <alignment horizontal="center" vertical="center"/>
    </xf>
    <xf numFmtId="0" fontId="43" fillId="0" borderId="0" xfId="0" applyFont="1" applyAlignment="1">
      <alignment vertical="center"/>
    </xf>
    <xf numFmtId="3" fontId="101" fillId="7" borderId="99" xfId="0" applyNumberFormat="1" applyFont="1" applyFill="1" applyBorder="1" applyAlignment="1">
      <alignment horizontal="center" vertical="center"/>
    </xf>
    <xf numFmtId="3" fontId="101" fillId="7" borderId="86" xfId="0" applyNumberFormat="1" applyFont="1" applyFill="1" applyBorder="1" applyAlignment="1">
      <alignment horizontal="center" vertical="center"/>
    </xf>
    <xf numFmtId="165" fontId="126" fillId="0" borderId="18" xfId="0" applyNumberFormat="1" applyFont="1" applyFill="1" applyBorder="1" applyAlignment="1">
      <alignment horizontal="center" vertical="center"/>
    </xf>
    <xf numFmtId="3" fontId="127" fillId="0" borderId="23" xfId="0" applyNumberFormat="1" applyFont="1" applyFill="1" applyBorder="1" applyAlignment="1">
      <alignment horizontal="center" vertical="center"/>
    </xf>
    <xf numFmtId="166" fontId="127" fillId="0" borderId="20" xfId="0" applyNumberFormat="1" applyFont="1" applyFill="1" applyBorder="1" applyAlignment="1">
      <alignment horizontal="center" vertical="center"/>
    </xf>
    <xf numFmtId="3" fontId="127" fillId="0" borderId="77" xfId="0" applyNumberFormat="1" applyFont="1" applyFill="1" applyBorder="1" applyAlignment="1">
      <alignment horizontal="center" vertical="center"/>
    </xf>
    <xf numFmtId="166" fontId="127" fillId="0" borderId="22" xfId="0" applyNumberFormat="1" applyFont="1" applyFill="1" applyBorder="1" applyAlignment="1">
      <alignment horizontal="center" vertical="center"/>
    </xf>
    <xf numFmtId="166" fontId="127" fillId="3" borderId="22" xfId="0" applyNumberFormat="1" applyFont="1" applyFill="1" applyBorder="1" applyAlignment="1">
      <alignment horizontal="center" vertical="center"/>
    </xf>
    <xf numFmtId="166" fontId="127" fillId="3" borderId="20" xfId="0" applyNumberFormat="1" applyFont="1" applyFill="1" applyBorder="1" applyAlignment="1">
      <alignment horizontal="center" vertical="center"/>
    </xf>
    <xf numFmtId="0" fontId="101" fillId="7" borderId="18" xfId="0" applyFont="1" applyFill="1" applyBorder="1" applyAlignment="1">
      <alignment horizontal="center" vertical="center"/>
    </xf>
    <xf numFmtId="3" fontId="101" fillId="39" borderId="23" xfId="0" applyNumberFormat="1" applyFont="1" applyFill="1" applyBorder="1" applyAlignment="1">
      <alignment horizontal="center" vertical="center"/>
    </xf>
    <xf numFmtId="166" fontId="101" fillId="39" borderId="20" xfId="0" applyNumberFormat="1" applyFont="1" applyFill="1" applyBorder="1" applyAlignment="1">
      <alignment horizontal="center" vertical="center"/>
    </xf>
    <xf numFmtId="3" fontId="101" fillId="39" borderId="77" xfId="0" applyNumberFormat="1" applyFont="1" applyFill="1" applyBorder="1" applyAlignment="1">
      <alignment horizontal="center" vertical="center"/>
    </xf>
    <xf numFmtId="166" fontId="101" fillId="39" borderId="22" xfId="0" applyNumberFormat="1" applyFont="1" applyFill="1" applyBorder="1" applyAlignment="1">
      <alignment horizontal="center" vertical="center"/>
    </xf>
    <xf numFmtId="166" fontId="127" fillId="3" borderId="20" xfId="116" applyNumberFormat="1" applyFont="1" applyFill="1" applyBorder="1" applyAlignment="1">
      <alignment horizontal="center" vertical="center"/>
    </xf>
    <xf numFmtId="166" fontId="127" fillId="3" borderId="20" xfId="117" applyNumberFormat="1" applyFont="1" applyFill="1" applyBorder="1" applyAlignment="1">
      <alignment horizontal="center" vertical="center"/>
    </xf>
    <xf numFmtId="166" fontId="127" fillId="3" borderId="20" xfId="118" applyNumberFormat="1" applyFont="1" applyFill="1" applyBorder="1" applyAlignment="1">
      <alignment horizontal="center" vertical="center"/>
    </xf>
    <xf numFmtId="166" fontId="127" fillId="3" borderId="20" xfId="131" applyNumberFormat="1" applyFont="1" applyFill="1" applyBorder="1" applyAlignment="1">
      <alignment horizontal="center" vertical="center"/>
    </xf>
    <xf numFmtId="166" fontId="127" fillId="3" borderId="20" xfId="132" applyNumberFormat="1" applyFont="1" applyFill="1" applyBorder="1" applyAlignment="1">
      <alignment horizontal="center" vertical="center"/>
    </xf>
    <xf numFmtId="166" fontId="127" fillId="3" borderId="20" xfId="133" applyNumberFormat="1" applyFont="1" applyFill="1" applyBorder="1" applyAlignment="1">
      <alignment horizontal="center" vertical="center"/>
    </xf>
    <xf numFmtId="0" fontId="43" fillId="0" borderId="0" xfId="0" applyFont="1" applyAlignment="1">
      <alignment horizontal="left" vertical="top"/>
    </xf>
    <xf numFmtId="3" fontId="127" fillId="0" borderId="23" xfId="101" applyNumberFormat="1" applyFont="1" applyFill="1" applyBorder="1" applyAlignment="1">
      <alignment horizontal="center" vertical="center"/>
    </xf>
    <xf numFmtId="166" fontId="127" fillId="0" borderId="20" xfId="101" applyNumberFormat="1" applyFont="1" applyFill="1" applyBorder="1" applyAlignment="1">
      <alignment horizontal="center" vertical="center"/>
    </xf>
    <xf numFmtId="3" fontId="127" fillId="0" borderId="23" xfId="102" applyNumberFormat="1" applyFont="1" applyFill="1" applyBorder="1" applyAlignment="1">
      <alignment horizontal="center" vertical="center"/>
    </xf>
    <xf numFmtId="166" fontId="127" fillId="0" borderId="20" xfId="102" applyNumberFormat="1" applyFont="1" applyFill="1" applyBorder="1" applyAlignment="1">
      <alignment horizontal="center" vertical="center"/>
    </xf>
    <xf numFmtId="3" fontId="127" fillId="0" borderId="23" xfId="103" applyNumberFormat="1" applyFont="1" applyFill="1" applyBorder="1" applyAlignment="1">
      <alignment horizontal="center" vertical="center"/>
    </xf>
    <xf numFmtId="166" fontId="127" fillId="0" borderId="20" xfId="103" applyNumberFormat="1" applyFont="1" applyFill="1" applyBorder="1" applyAlignment="1">
      <alignment horizontal="center" vertical="center"/>
    </xf>
    <xf numFmtId="3" fontId="127" fillId="0" borderId="23" xfId="122" applyNumberFormat="1" applyFont="1" applyFill="1" applyBorder="1" applyAlignment="1">
      <alignment horizontal="center" vertical="center"/>
    </xf>
    <xf numFmtId="166" fontId="127" fillId="0" borderId="20" xfId="122" applyNumberFormat="1" applyFont="1" applyFill="1" applyBorder="1" applyAlignment="1">
      <alignment horizontal="center" vertical="center"/>
    </xf>
    <xf numFmtId="3" fontId="127" fillId="0" borderId="23" xfId="123" applyNumberFormat="1" applyFont="1" applyFill="1" applyBorder="1" applyAlignment="1">
      <alignment horizontal="center" vertical="center"/>
    </xf>
    <xf numFmtId="166" fontId="127" fillId="0" borderId="20" xfId="123" applyNumberFormat="1" applyFont="1" applyFill="1" applyBorder="1" applyAlignment="1">
      <alignment horizontal="center" vertical="center"/>
    </xf>
    <xf numFmtId="3" fontId="127" fillId="0" borderId="23" xfId="124" applyNumberFormat="1" applyFont="1" applyFill="1" applyBorder="1" applyAlignment="1">
      <alignment horizontal="center" vertical="center"/>
    </xf>
    <xf numFmtId="166" fontId="127" fillId="0" borderId="20" xfId="124" applyNumberFormat="1" applyFont="1" applyFill="1" applyBorder="1" applyAlignment="1">
      <alignment horizontal="center" vertical="center"/>
    </xf>
    <xf numFmtId="3" fontId="127" fillId="0" borderId="23" xfId="113" applyNumberFormat="1" applyFont="1" applyFill="1" applyBorder="1" applyAlignment="1">
      <alignment horizontal="center" vertical="center"/>
    </xf>
    <xf numFmtId="166" fontId="127" fillId="0" borderId="20" xfId="113" applyNumberFormat="1" applyFont="1" applyFill="1" applyBorder="1" applyAlignment="1">
      <alignment horizontal="center" vertical="center"/>
    </xf>
    <xf numFmtId="3" fontId="127" fillId="0" borderId="23" xfId="114" applyNumberFormat="1" applyFont="1" applyFill="1" applyBorder="1" applyAlignment="1">
      <alignment horizontal="center" vertical="center"/>
    </xf>
    <xf numFmtId="166" fontId="127" fillId="0" borderId="20" xfId="114" applyNumberFormat="1" applyFont="1" applyFill="1" applyBorder="1" applyAlignment="1">
      <alignment horizontal="center" vertical="center"/>
    </xf>
    <xf numFmtId="3" fontId="127" fillId="0" borderId="23" xfId="115" applyNumberFormat="1" applyFont="1" applyFill="1" applyBorder="1" applyAlignment="1">
      <alignment horizontal="center" vertical="center"/>
    </xf>
    <xf numFmtId="166" fontId="127" fillId="0" borderId="20" xfId="115" applyNumberFormat="1" applyFont="1" applyFill="1" applyBorder="1" applyAlignment="1">
      <alignment horizontal="center" vertical="center"/>
    </xf>
    <xf numFmtId="3" fontId="127" fillId="0" borderId="23" xfId="116" applyNumberFormat="1" applyFont="1" applyFill="1" applyBorder="1" applyAlignment="1">
      <alignment horizontal="center" vertical="center"/>
    </xf>
    <xf numFmtId="3" fontId="127" fillId="0" borderId="23" xfId="107" applyNumberFormat="1" applyFont="1" applyFill="1" applyBorder="1" applyAlignment="1">
      <alignment horizontal="center" vertical="center"/>
    </xf>
    <xf numFmtId="3" fontId="127" fillId="0" borderId="23" xfId="128" applyNumberFormat="1" applyFont="1" applyFill="1" applyBorder="1" applyAlignment="1">
      <alignment horizontal="center" vertical="center"/>
    </xf>
    <xf numFmtId="3" fontId="127" fillId="0" borderId="23" xfId="131" applyNumberFormat="1" applyFont="1" applyFill="1" applyBorder="1" applyAlignment="1">
      <alignment horizontal="center" vertical="center"/>
    </xf>
    <xf numFmtId="166" fontId="127" fillId="0" borderId="20" xfId="107" applyNumberFormat="1" applyFont="1" applyFill="1" applyBorder="1" applyAlignment="1">
      <alignment horizontal="center" vertical="center"/>
    </xf>
    <xf numFmtId="166" fontId="127" fillId="0" borderId="20" xfId="128" applyNumberFormat="1" applyFont="1" applyFill="1" applyBorder="1" applyAlignment="1">
      <alignment horizontal="center" vertical="center"/>
    </xf>
    <xf numFmtId="3" fontId="127" fillId="0" borderId="23" xfId="117" applyNumberFormat="1" applyFont="1" applyFill="1" applyBorder="1" applyAlignment="1">
      <alignment horizontal="center" vertical="center"/>
    </xf>
    <xf numFmtId="3" fontId="127" fillId="0" borderId="23" xfId="108" applyNumberFormat="1" applyFont="1" applyFill="1" applyBorder="1" applyAlignment="1">
      <alignment horizontal="center" vertical="center"/>
    </xf>
    <xf numFmtId="3" fontId="127" fillId="0" borderId="23" xfId="129" applyNumberFormat="1" applyFont="1" applyFill="1" applyBorder="1" applyAlignment="1">
      <alignment horizontal="center" vertical="center"/>
    </xf>
    <xf numFmtId="3" fontId="127" fillId="0" borderId="23" xfId="132" applyNumberFormat="1" applyFont="1" applyFill="1" applyBorder="1" applyAlignment="1">
      <alignment horizontal="center" vertical="center"/>
    </xf>
    <xf numFmtId="166" fontId="127" fillId="0" borderId="20" xfId="108" applyNumberFormat="1" applyFont="1" applyFill="1" applyBorder="1" applyAlignment="1">
      <alignment horizontal="center" vertical="center"/>
    </xf>
    <xf numFmtId="3" fontId="127" fillId="0" borderId="23" xfId="109" applyNumberFormat="1" applyFont="1" applyFill="1" applyBorder="1" applyAlignment="1">
      <alignment horizontal="center" vertical="center"/>
    </xf>
    <xf numFmtId="166" fontId="127" fillId="0" borderId="20" xfId="109" applyNumberFormat="1" applyFont="1" applyFill="1" applyBorder="1" applyAlignment="1">
      <alignment horizontal="center" vertical="center"/>
    </xf>
    <xf numFmtId="166" fontId="127" fillId="0" borderId="20" xfId="129" applyNumberFormat="1" applyFont="1" applyFill="1" applyBorder="1" applyAlignment="1">
      <alignment horizontal="center" vertical="center"/>
    </xf>
    <xf numFmtId="3" fontId="127" fillId="0" borderId="23" xfId="130" applyNumberFormat="1" applyFont="1" applyFill="1" applyBorder="1" applyAlignment="1">
      <alignment horizontal="center" vertical="center"/>
    </xf>
    <xf numFmtId="166" fontId="127" fillId="0" borderId="20" xfId="130" applyNumberFormat="1" applyFont="1" applyFill="1" applyBorder="1" applyAlignment="1">
      <alignment horizontal="center" vertical="center"/>
    </xf>
    <xf numFmtId="3" fontId="127" fillId="0" borderId="23" xfId="118" applyNumberFormat="1" applyFont="1" applyFill="1" applyBorder="1" applyAlignment="1">
      <alignment horizontal="center" vertical="center"/>
    </xf>
    <xf numFmtId="3" fontId="127" fillId="0" borderId="23" xfId="133" applyNumberFormat="1" applyFont="1" applyFill="1" applyBorder="1" applyAlignment="1">
      <alignment horizontal="center" vertical="center"/>
    </xf>
    <xf numFmtId="3" fontId="101" fillId="39" borderId="23" xfId="137" applyNumberFormat="1" applyFont="1" applyFill="1" applyBorder="1" applyAlignment="1">
      <alignment horizontal="center" vertical="center"/>
    </xf>
    <xf numFmtId="166" fontId="101" fillId="39" borderId="20" xfId="137" applyNumberFormat="1" applyFont="1" applyFill="1" applyBorder="1" applyAlignment="1">
      <alignment horizontal="center" vertical="center"/>
    </xf>
    <xf numFmtId="3" fontId="101" fillId="39" borderId="23" xfId="138" applyNumberFormat="1" applyFont="1" applyFill="1" applyBorder="1" applyAlignment="1">
      <alignment horizontal="center" vertical="center"/>
    </xf>
    <xf numFmtId="166" fontId="101" fillId="39" borderId="20" xfId="138" applyNumberFormat="1" applyFont="1" applyFill="1" applyBorder="1" applyAlignment="1">
      <alignment horizontal="center" vertical="center"/>
    </xf>
    <xf numFmtId="3" fontId="101" fillId="39" borderId="23" xfId="139" applyNumberFormat="1" applyFont="1" applyFill="1" applyBorder="1" applyAlignment="1">
      <alignment horizontal="center" vertical="center"/>
    </xf>
    <xf numFmtId="166" fontId="101" fillId="39" borderId="20" xfId="139" applyNumberFormat="1" applyFont="1" applyFill="1" applyBorder="1" applyAlignment="1">
      <alignment horizontal="center" vertical="center"/>
    </xf>
    <xf numFmtId="166" fontId="127" fillId="3" borderId="20" xfId="209" applyNumberFormat="1" applyFont="1" applyFill="1" applyBorder="1" applyAlignment="1">
      <alignment horizontal="center" vertical="center"/>
    </xf>
    <xf numFmtId="166" fontId="127" fillId="3" borderId="20" xfId="210" applyNumberFormat="1" applyFont="1" applyFill="1" applyBorder="1" applyAlignment="1">
      <alignment horizontal="center" vertical="center"/>
    </xf>
    <xf numFmtId="166" fontId="127" fillId="3" borderId="20" xfId="211" applyNumberFormat="1" applyFont="1" applyFill="1" applyBorder="1" applyAlignment="1">
      <alignment horizontal="center" vertical="center"/>
    </xf>
    <xf numFmtId="3" fontId="101" fillId="39" borderId="23" xfId="228" applyNumberFormat="1" applyFont="1" applyFill="1" applyBorder="1" applyAlignment="1">
      <alignment horizontal="center" vertical="center"/>
    </xf>
    <xf numFmtId="166" fontId="101" fillId="39" borderId="20" xfId="228" applyNumberFormat="1" applyFont="1" applyFill="1" applyBorder="1" applyAlignment="1">
      <alignment horizontal="center" vertical="center"/>
    </xf>
    <xf numFmtId="3" fontId="101" fillId="39" borderId="23" xfId="229" applyNumberFormat="1" applyFont="1" applyFill="1" applyBorder="1" applyAlignment="1">
      <alignment horizontal="center" vertical="center"/>
    </xf>
    <xf numFmtId="166" fontId="101" fillId="39" borderId="20" xfId="229" applyNumberFormat="1" applyFont="1" applyFill="1" applyBorder="1" applyAlignment="1">
      <alignment horizontal="center" vertical="center"/>
    </xf>
    <xf numFmtId="3" fontId="101" fillId="39" borderId="23" xfId="230" applyNumberFormat="1" applyFont="1" applyFill="1" applyBorder="1" applyAlignment="1">
      <alignment horizontal="center" vertical="center"/>
    </xf>
    <xf numFmtId="166" fontId="101" fillId="39" borderId="20" xfId="230" applyNumberFormat="1" applyFont="1" applyFill="1" applyBorder="1" applyAlignment="1">
      <alignment horizontal="center" vertical="center"/>
    </xf>
    <xf numFmtId="3" fontId="127" fillId="0" borderId="23" xfId="195" applyNumberFormat="1" applyFont="1" applyFill="1" applyBorder="1" applyAlignment="1">
      <alignment horizontal="center" vertical="center"/>
    </xf>
    <xf numFmtId="166" fontId="127" fillId="0" borderId="20" xfId="195" applyNumberFormat="1" applyFont="1" applyFill="1" applyBorder="1" applyAlignment="1">
      <alignment horizontal="center" vertical="center"/>
    </xf>
    <xf numFmtId="3" fontId="127" fillId="0" borderId="23" xfId="196" applyNumberFormat="1" applyFont="1" applyFill="1" applyBorder="1" applyAlignment="1">
      <alignment horizontal="center" vertical="center"/>
    </xf>
    <xf numFmtId="166" fontId="127" fillId="0" borderId="20" xfId="196" applyNumberFormat="1" applyFont="1" applyFill="1" applyBorder="1" applyAlignment="1">
      <alignment horizontal="center" vertical="center"/>
    </xf>
    <xf numFmtId="3" fontId="127" fillId="0" borderId="23" xfId="197" applyNumberFormat="1" applyFont="1" applyFill="1" applyBorder="1" applyAlignment="1">
      <alignment horizontal="center" vertical="center"/>
    </xf>
    <xf numFmtId="166" fontId="127" fillId="0" borderId="20" xfId="197" applyNumberFormat="1" applyFont="1" applyFill="1" applyBorder="1" applyAlignment="1">
      <alignment horizontal="center" vertical="center"/>
    </xf>
    <xf numFmtId="3" fontId="127" fillId="0" borderId="23" xfId="214" applyNumberFormat="1" applyFont="1" applyFill="1" applyBorder="1" applyAlignment="1">
      <alignment horizontal="center" vertical="center"/>
    </xf>
    <xf numFmtId="166" fontId="127" fillId="0" borderId="20" xfId="214" applyNumberFormat="1" applyFont="1" applyFill="1" applyBorder="1" applyAlignment="1">
      <alignment horizontal="center" vertical="center"/>
    </xf>
    <xf numFmtId="3" fontId="127" fillId="0" borderId="23" xfId="215" applyNumberFormat="1" applyFont="1" applyFill="1" applyBorder="1" applyAlignment="1">
      <alignment horizontal="center" vertical="center"/>
    </xf>
    <xf numFmtId="166" fontId="127" fillId="0" borderId="20" xfId="215" applyNumberFormat="1" applyFont="1" applyFill="1" applyBorder="1" applyAlignment="1">
      <alignment horizontal="center" vertical="center"/>
    </xf>
    <xf numFmtId="3" fontId="127" fillId="0" borderId="23" xfId="216" applyNumberFormat="1" applyFont="1" applyFill="1" applyBorder="1" applyAlignment="1">
      <alignment horizontal="center" vertical="center"/>
    </xf>
    <xf numFmtId="166" fontId="127" fillId="0" borderId="20" xfId="216" applyNumberFormat="1" applyFont="1" applyFill="1" applyBorder="1" applyAlignment="1">
      <alignment horizontal="center" vertical="center"/>
    </xf>
    <xf numFmtId="3" fontId="127" fillId="0" borderId="23" xfId="206" applyNumberFormat="1" applyFont="1" applyFill="1" applyBorder="1" applyAlignment="1">
      <alignment horizontal="center" vertical="center"/>
    </xf>
    <xf numFmtId="166" fontId="127" fillId="0" borderId="20" xfId="206" applyNumberFormat="1" applyFont="1" applyFill="1" applyBorder="1" applyAlignment="1">
      <alignment horizontal="center" vertical="center"/>
    </xf>
    <xf numFmtId="3" fontId="127" fillId="0" borderId="23" xfId="207" applyNumberFormat="1" applyFont="1" applyFill="1" applyBorder="1" applyAlignment="1">
      <alignment horizontal="center" vertical="center"/>
    </xf>
    <xf numFmtId="166" fontId="127" fillId="0" borderId="20" xfId="207" applyNumberFormat="1" applyFont="1" applyFill="1" applyBorder="1" applyAlignment="1">
      <alignment horizontal="center" vertical="center"/>
    </xf>
    <xf numFmtId="3" fontId="127" fillId="0" borderId="23" xfId="208" applyNumberFormat="1" applyFont="1" applyFill="1" applyBorder="1" applyAlignment="1">
      <alignment horizontal="center" vertical="center"/>
    </xf>
    <xf numFmtId="166" fontId="127" fillId="0" borderId="20" xfId="208" applyNumberFormat="1" applyFont="1" applyFill="1" applyBorder="1" applyAlignment="1">
      <alignment horizontal="center" vertical="center"/>
    </xf>
    <xf numFmtId="3" fontId="127" fillId="0" borderId="23" xfId="209" applyNumberFormat="1" applyFont="1" applyFill="1" applyBorder="1" applyAlignment="1">
      <alignment horizontal="center" vertical="center"/>
    </xf>
    <xf numFmtId="3" fontId="127" fillId="0" borderId="23" xfId="200" applyNumberFormat="1" applyFont="1" applyFill="1" applyBorder="1" applyAlignment="1">
      <alignment horizontal="center" vertical="center"/>
    </xf>
    <xf numFmtId="3" fontId="127" fillId="0" borderId="23" xfId="219" applyNumberFormat="1" applyFont="1" applyFill="1" applyBorder="1" applyAlignment="1">
      <alignment horizontal="center" vertical="center"/>
    </xf>
    <xf numFmtId="3" fontId="127" fillId="0" borderId="23" xfId="222" applyNumberFormat="1" applyFont="1" applyFill="1" applyBorder="1" applyAlignment="1">
      <alignment horizontal="center" vertical="center"/>
    </xf>
    <xf numFmtId="166" fontId="127" fillId="0" borderId="20" xfId="200" applyNumberFormat="1" applyFont="1" applyFill="1" applyBorder="1" applyAlignment="1">
      <alignment horizontal="center" vertical="center"/>
    </xf>
    <xf numFmtId="3" fontId="127" fillId="0" borderId="23" xfId="201" applyNumberFormat="1" applyFont="1" applyFill="1" applyBorder="1" applyAlignment="1">
      <alignment horizontal="center" vertical="center"/>
    </xf>
    <xf numFmtId="166" fontId="127" fillId="0" borderId="20" xfId="188" applyNumberFormat="1" applyFont="1" applyFill="1" applyBorder="1" applyAlignment="1">
      <alignment horizontal="center" vertical="center"/>
    </xf>
    <xf numFmtId="3" fontId="127" fillId="0" borderId="18" xfId="202" applyNumberFormat="1" applyFont="1" applyFill="1" applyBorder="1" applyAlignment="1">
      <alignment horizontal="center" vertical="center"/>
    </xf>
    <xf numFmtId="166" fontId="127" fillId="0" borderId="36" xfId="188" applyNumberFormat="1" applyFont="1" applyFill="1" applyBorder="1" applyAlignment="1">
      <alignment horizontal="center" vertical="center"/>
    </xf>
    <xf numFmtId="166" fontId="127" fillId="0" borderId="20" xfId="219" applyNumberFormat="1" applyFont="1" applyFill="1" applyBorder="1" applyAlignment="1">
      <alignment horizontal="center" vertical="center"/>
    </xf>
    <xf numFmtId="3" fontId="127" fillId="0" borderId="23" xfId="220" applyNumberFormat="1" applyFont="1" applyFill="1" applyBorder="1" applyAlignment="1">
      <alignment horizontal="center" vertical="center"/>
    </xf>
    <xf numFmtId="3" fontId="127" fillId="0" borderId="23" xfId="221" applyNumberFormat="1" applyFont="1" applyFill="1" applyBorder="1" applyAlignment="1">
      <alignment horizontal="center" vertical="center"/>
    </xf>
    <xf numFmtId="3" fontId="127" fillId="0" borderId="23" xfId="223" applyNumberFormat="1" applyFont="1" applyFill="1" applyBorder="1" applyAlignment="1">
      <alignment horizontal="center" vertical="center"/>
    </xf>
    <xf numFmtId="3" fontId="127" fillId="0" borderId="73" xfId="224" applyNumberFormat="1" applyFont="1" applyFill="1" applyBorder="1" applyAlignment="1">
      <alignment horizontal="center" vertical="center"/>
    </xf>
    <xf numFmtId="166" fontId="127" fillId="0" borderId="67" xfId="188" applyNumberFormat="1" applyFont="1" applyFill="1" applyBorder="1" applyAlignment="1">
      <alignment horizontal="center" vertical="center"/>
    </xf>
    <xf numFmtId="3" fontId="127" fillId="0" borderId="23" xfId="210" applyNumberFormat="1" applyFont="1" applyFill="1" applyBorder="1" applyAlignment="1">
      <alignment horizontal="center" vertical="center"/>
    </xf>
    <xf numFmtId="3" fontId="127" fillId="0" borderId="23" xfId="211" applyNumberFormat="1" applyFont="1" applyFill="1" applyBorder="1" applyAlignment="1">
      <alignment horizontal="center" vertical="center"/>
    </xf>
    <xf numFmtId="3" fontId="127" fillId="0" borderId="23" xfId="149" applyNumberFormat="1" applyFont="1" applyFill="1" applyBorder="1" applyAlignment="1">
      <alignment horizontal="center" vertical="center"/>
    </xf>
    <xf numFmtId="166" fontId="127" fillId="0" borderId="20" xfId="149" applyNumberFormat="1" applyFont="1" applyFill="1" applyBorder="1" applyAlignment="1">
      <alignment horizontal="center" vertical="center"/>
    </xf>
    <xf numFmtId="3" fontId="127" fillId="0" borderId="23" xfId="150" applyNumberFormat="1" applyFont="1" applyFill="1" applyBorder="1" applyAlignment="1">
      <alignment horizontal="center" vertical="center"/>
    </xf>
    <xf numFmtId="166" fontId="127" fillId="0" borderId="20" xfId="150" applyNumberFormat="1" applyFont="1" applyFill="1" applyBorder="1" applyAlignment="1">
      <alignment horizontal="center" vertical="center"/>
    </xf>
    <xf numFmtId="3" fontId="127" fillId="0" borderId="23" xfId="151" applyNumberFormat="1" applyFont="1" applyFill="1" applyBorder="1" applyAlignment="1">
      <alignment horizontal="center" vertical="center"/>
    </xf>
    <xf numFmtId="166" fontId="127" fillId="0" borderId="20" xfId="151" applyNumberFormat="1" applyFont="1" applyFill="1" applyBorder="1" applyAlignment="1">
      <alignment horizontal="center" vertical="center"/>
    </xf>
    <xf numFmtId="3" fontId="127" fillId="0" borderId="23" xfId="170" applyNumberFormat="1" applyFont="1" applyFill="1" applyBorder="1" applyAlignment="1">
      <alignment horizontal="center" vertical="center"/>
    </xf>
    <xf numFmtId="166" fontId="127" fillId="0" borderId="20" xfId="170" applyNumberFormat="1" applyFont="1" applyFill="1" applyBorder="1" applyAlignment="1">
      <alignment horizontal="center" vertical="center"/>
    </xf>
    <xf numFmtId="3" fontId="127" fillId="0" borderId="23" xfId="171" applyNumberFormat="1" applyFont="1" applyFill="1" applyBorder="1" applyAlignment="1">
      <alignment horizontal="center" vertical="center"/>
    </xf>
    <xf numFmtId="166" fontId="127" fillId="0" borderId="20" xfId="171" applyNumberFormat="1" applyFont="1" applyFill="1" applyBorder="1" applyAlignment="1">
      <alignment horizontal="center" vertical="center"/>
    </xf>
    <xf numFmtId="3" fontId="127" fillId="0" borderId="23" xfId="172" applyNumberFormat="1" applyFont="1" applyFill="1" applyBorder="1" applyAlignment="1">
      <alignment horizontal="center" vertical="center"/>
    </xf>
    <xf numFmtId="166" fontId="127" fillId="0" borderId="20" xfId="172" applyNumberFormat="1" applyFont="1" applyFill="1" applyBorder="1" applyAlignment="1">
      <alignment horizontal="center" vertical="center"/>
    </xf>
    <xf numFmtId="3" fontId="127" fillId="0" borderId="23" xfId="161" applyNumberFormat="1" applyFont="1" applyFill="1" applyBorder="1" applyAlignment="1">
      <alignment horizontal="center" vertical="center"/>
    </xf>
    <xf numFmtId="166" fontId="127" fillId="0" borderId="20" xfId="161" applyNumberFormat="1" applyFont="1" applyFill="1" applyBorder="1" applyAlignment="1">
      <alignment horizontal="center" vertical="center"/>
    </xf>
    <xf numFmtId="3" fontId="127" fillId="0" borderId="23" xfId="162" applyNumberFormat="1" applyFont="1" applyFill="1" applyBorder="1" applyAlignment="1">
      <alignment horizontal="center" vertical="center"/>
    </xf>
    <xf numFmtId="166" fontId="127" fillId="0" borderId="20" xfId="162" applyNumberFormat="1" applyFont="1" applyFill="1" applyBorder="1" applyAlignment="1">
      <alignment horizontal="center" vertical="center"/>
    </xf>
    <xf numFmtId="3" fontId="127" fillId="0" borderId="23" xfId="163" applyNumberFormat="1" applyFont="1" applyFill="1" applyBorder="1" applyAlignment="1">
      <alignment horizontal="center" vertical="center"/>
    </xf>
    <xf numFmtId="166" fontId="127" fillId="0" borderId="20" xfId="163" applyNumberFormat="1" applyFont="1" applyFill="1" applyBorder="1" applyAlignment="1">
      <alignment horizontal="center" vertical="center"/>
    </xf>
    <xf numFmtId="3" fontId="127" fillId="0" borderId="23" xfId="164" applyNumberFormat="1" applyFont="1" applyFill="1" applyBorder="1" applyAlignment="1">
      <alignment horizontal="center" vertical="center"/>
    </xf>
    <xf numFmtId="166" fontId="127" fillId="3" borderId="20" xfId="164" applyNumberFormat="1" applyFont="1" applyFill="1" applyBorder="1" applyAlignment="1">
      <alignment horizontal="center" vertical="center"/>
    </xf>
    <xf numFmtId="3" fontId="127" fillId="0" borderId="23" xfId="165" applyNumberFormat="1" applyFont="1" applyFill="1" applyBorder="1" applyAlignment="1">
      <alignment horizontal="center" vertical="center"/>
    </xf>
    <xf numFmtId="166" fontId="127" fillId="3" borderId="20" xfId="165" applyNumberFormat="1" applyFont="1" applyFill="1" applyBorder="1" applyAlignment="1">
      <alignment horizontal="center" vertical="center"/>
    </xf>
    <xf numFmtId="3" fontId="127" fillId="0" borderId="23" xfId="166" applyNumberFormat="1" applyFont="1" applyFill="1" applyBorder="1" applyAlignment="1">
      <alignment horizontal="center" vertical="center"/>
    </xf>
    <xf numFmtId="166" fontId="127" fillId="3" borderId="20" xfId="166" applyNumberFormat="1" applyFont="1" applyFill="1" applyBorder="1" applyAlignment="1">
      <alignment horizontal="center" vertical="center"/>
    </xf>
    <xf numFmtId="3" fontId="127" fillId="0" borderId="23" xfId="155" applyNumberFormat="1" applyFont="1" applyFill="1" applyBorder="1" applyAlignment="1">
      <alignment horizontal="center" vertical="center"/>
    </xf>
    <xf numFmtId="166" fontId="127" fillId="0" borderId="20" xfId="155" applyNumberFormat="1" applyFont="1" applyFill="1" applyBorder="1" applyAlignment="1">
      <alignment horizontal="center" vertical="center"/>
    </xf>
    <xf numFmtId="3" fontId="127" fillId="0" borderId="23" xfId="156" applyNumberFormat="1" applyFont="1" applyFill="1" applyBorder="1" applyAlignment="1">
      <alignment horizontal="center" vertical="center"/>
    </xf>
    <xf numFmtId="166" fontId="127" fillId="0" borderId="20" xfId="156" applyNumberFormat="1" applyFont="1" applyFill="1" applyBorder="1" applyAlignment="1">
      <alignment horizontal="center" vertical="center"/>
    </xf>
    <xf numFmtId="3" fontId="127" fillId="0" borderId="23" xfId="157" applyNumberFormat="1" applyFont="1" applyFill="1" applyBorder="1" applyAlignment="1">
      <alignment horizontal="center" vertical="center"/>
    </xf>
    <xf numFmtId="166" fontId="127" fillId="0" borderId="20" xfId="157" applyNumberFormat="1" applyFont="1" applyFill="1" applyBorder="1" applyAlignment="1">
      <alignment horizontal="center" vertical="center"/>
    </xf>
    <xf numFmtId="3" fontId="127" fillId="0" borderId="23" xfId="176" applyNumberFormat="1" applyFont="1" applyFill="1" applyBorder="1" applyAlignment="1">
      <alignment horizontal="center" vertical="center"/>
    </xf>
    <xf numFmtId="166" fontId="127" fillId="0" borderId="20" xfId="176" applyNumberFormat="1" applyFont="1" applyFill="1" applyBorder="1" applyAlignment="1">
      <alignment horizontal="center" vertical="center"/>
    </xf>
    <xf numFmtId="3" fontId="127" fillId="0" borderId="23" xfId="177" applyNumberFormat="1" applyFont="1" applyFill="1" applyBorder="1" applyAlignment="1">
      <alignment horizontal="center" vertical="center"/>
    </xf>
    <xf numFmtId="166" fontId="127" fillId="0" borderId="20" xfId="177" applyNumberFormat="1" applyFont="1" applyFill="1" applyBorder="1" applyAlignment="1">
      <alignment horizontal="center" vertical="center"/>
    </xf>
    <xf numFmtId="3" fontId="127" fillId="0" borderId="23" xfId="178" applyNumberFormat="1" applyFont="1" applyFill="1" applyBorder="1" applyAlignment="1">
      <alignment horizontal="center" vertical="center"/>
    </xf>
    <xf numFmtId="166" fontId="127" fillId="0" borderId="20" xfId="178" applyNumberFormat="1" applyFont="1" applyFill="1" applyBorder="1" applyAlignment="1">
      <alignment horizontal="center" vertical="center"/>
    </xf>
    <xf numFmtId="3" fontId="127" fillId="0" borderId="23" xfId="179" applyNumberFormat="1" applyFont="1" applyFill="1" applyBorder="1" applyAlignment="1">
      <alignment horizontal="center" vertical="center"/>
    </xf>
    <xf numFmtId="166" fontId="127" fillId="3" borderId="20" xfId="179" applyNumberFormat="1" applyFont="1" applyFill="1" applyBorder="1" applyAlignment="1">
      <alignment horizontal="center" vertical="center"/>
    </xf>
    <xf numFmtId="3" fontId="127" fillId="0" borderId="23" xfId="180" applyNumberFormat="1" applyFont="1" applyFill="1" applyBorder="1" applyAlignment="1">
      <alignment horizontal="center" vertical="center"/>
    </xf>
    <xf numFmtId="166" fontId="127" fillId="3" borderId="20" xfId="180" applyNumberFormat="1" applyFont="1" applyFill="1" applyBorder="1" applyAlignment="1">
      <alignment horizontal="center" vertical="center"/>
    </xf>
    <xf numFmtId="3" fontId="127" fillId="0" borderId="23" xfId="181" applyNumberFormat="1" applyFont="1" applyFill="1" applyBorder="1" applyAlignment="1">
      <alignment horizontal="center" vertical="center"/>
    </xf>
    <xf numFmtId="166" fontId="127" fillId="3" borderId="20" xfId="181" applyNumberFormat="1" applyFont="1" applyFill="1" applyBorder="1" applyAlignment="1">
      <alignment horizontal="center" vertical="center"/>
    </xf>
    <xf numFmtId="3" fontId="101" fillId="39" borderId="23" xfId="185" applyNumberFormat="1" applyFont="1" applyFill="1" applyBorder="1" applyAlignment="1">
      <alignment horizontal="center" vertical="center"/>
    </xf>
    <xf numFmtId="166" fontId="101" fillId="39" borderId="20" xfId="185" applyNumberFormat="1" applyFont="1" applyFill="1" applyBorder="1" applyAlignment="1">
      <alignment horizontal="center" vertical="center"/>
    </xf>
    <xf numFmtId="3" fontId="101" fillId="39" borderId="23" xfId="186" applyNumberFormat="1" applyFont="1" applyFill="1" applyBorder="1" applyAlignment="1">
      <alignment horizontal="center" vertical="center"/>
    </xf>
    <xf numFmtId="166" fontId="101" fillId="39" borderId="20" xfId="186" applyNumberFormat="1" applyFont="1" applyFill="1" applyBorder="1" applyAlignment="1">
      <alignment horizontal="center" vertical="center"/>
    </xf>
    <xf numFmtId="3" fontId="101" fillId="39" borderId="23" xfId="187" applyNumberFormat="1" applyFont="1" applyFill="1" applyBorder="1" applyAlignment="1">
      <alignment horizontal="center" vertical="center"/>
    </xf>
    <xf numFmtId="166" fontId="101" fillId="39" borderId="20" xfId="187" applyNumberFormat="1" applyFont="1" applyFill="1" applyBorder="1" applyAlignment="1">
      <alignment horizontal="center" vertical="center"/>
    </xf>
    <xf numFmtId="0" fontId="21" fillId="0" borderId="0" xfId="10" applyFont="1" applyAlignment="1">
      <alignment horizontal="right"/>
    </xf>
    <xf numFmtId="0" fontId="78" fillId="0" borderId="0" xfId="0" applyFont="1" applyAlignment="1">
      <alignment horizontal="center" vertical="top"/>
    </xf>
    <xf numFmtId="0" fontId="79" fillId="0" borderId="0" xfId="0" applyFont="1" applyAlignment="1">
      <alignment horizontal="center" vertical="top"/>
    </xf>
    <xf numFmtId="0" fontId="13" fillId="0" borderId="0" xfId="0" applyFont="1" applyAlignment="1">
      <alignment horizontal="right" vertical="top"/>
    </xf>
    <xf numFmtId="17" fontId="19" fillId="0" borderId="0" xfId="0" quotePrefix="1" applyNumberFormat="1" applyFont="1" applyAlignment="1">
      <alignment horizontal="center" vertical="top"/>
    </xf>
    <xf numFmtId="0" fontId="19" fillId="0" borderId="0" xfId="0" applyFont="1" applyAlignment="1">
      <alignment horizontal="center" vertical="top"/>
    </xf>
    <xf numFmtId="0" fontId="20" fillId="0" borderId="0" xfId="0" applyFont="1" applyAlignment="1">
      <alignment horizontal="center" vertical="top"/>
    </xf>
    <xf numFmtId="0" fontId="20" fillId="0" borderId="0" xfId="0" applyFont="1" applyAlignment="1">
      <alignment horizontal="right"/>
    </xf>
    <xf numFmtId="0" fontId="97" fillId="0" borderId="0" xfId="0" applyFont="1" applyAlignment="1">
      <alignment horizontal="center"/>
    </xf>
    <xf numFmtId="0" fontId="0" fillId="0" borderId="0" xfId="0" applyFont="1" applyAlignment="1">
      <alignment horizontal="left" vertical="top" wrapText="1"/>
    </xf>
    <xf numFmtId="0" fontId="2" fillId="0" borderId="0" xfId="0" applyFont="1" applyAlignment="1">
      <alignment horizontal="center" wrapText="1"/>
    </xf>
    <xf numFmtId="0" fontId="23" fillId="0" borderId="0" xfId="0" applyFont="1" applyAlignment="1">
      <alignment horizontal="center" wrapText="1"/>
    </xf>
    <xf numFmtId="0" fontId="0" fillId="0" borderId="0" xfId="0" applyAlignment="1">
      <alignment horizontal="left" vertical="top" wrapText="1"/>
    </xf>
    <xf numFmtId="0" fontId="26" fillId="0" borderId="0" xfId="0" applyFont="1" applyAlignment="1">
      <alignment horizontal="center"/>
    </xf>
    <xf numFmtId="0" fontId="53" fillId="6" borderId="0" xfId="0" applyFont="1" applyFill="1" applyBorder="1" applyAlignment="1">
      <alignment horizontal="center" wrapText="1"/>
    </xf>
    <xf numFmtId="0" fontId="2" fillId="0" borderId="0" xfId="0" applyFont="1" applyAlignment="1">
      <alignment horizontal="center" vertical="top" wrapText="1"/>
    </xf>
    <xf numFmtId="0" fontId="2" fillId="0" borderId="0" xfId="0" applyFont="1" applyAlignment="1">
      <alignment horizontal="center"/>
    </xf>
    <xf numFmtId="0" fontId="6" fillId="0" borderId="0" xfId="0" applyFont="1" applyAlignment="1">
      <alignment horizontal="center" vertical="top" wrapText="1"/>
    </xf>
    <xf numFmtId="0" fontId="58" fillId="0" borderId="0" xfId="0" applyFont="1" applyAlignment="1">
      <alignment horizontal="center" vertical="top" wrapText="1"/>
    </xf>
    <xf numFmtId="0" fontId="51" fillId="0" borderId="0" xfId="0" applyFont="1" applyAlignment="1">
      <alignment horizontal="center" vertical="top" wrapText="1"/>
    </xf>
    <xf numFmtId="0" fontId="67" fillId="0" borderId="0" xfId="0" applyFont="1" applyAlignment="1">
      <alignment horizontal="center" vertical="top" wrapText="1"/>
    </xf>
    <xf numFmtId="0" fontId="26" fillId="0" borderId="0" xfId="0" applyFont="1" applyAlignment="1">
      <alignment horizontal="center" vertical="top" wrapText="1"/>
    </xf>
    <xf numFmtId="0" fontId="24" fillId="0" borderId="0" xfId="11" applyFont="1" applyAlignment="1">
      <alignment horizontal="left" wrapText="1"/>
    </xf>
    <xf numFmtId="0" fontId="24" fillId="0" borderId="0" xfId="11" applyFont="1" applyAlignment="1">
      <alignment horizontal="left"/>
    </xf>
    <xf numFmtId="0" fontId="0" fillId="0" borderId="12" xfId="0" applyFont="1" applyFill="1" applyBorder="1" applyAlignment="1">
      <alignment horizontal="right"/>
    </xf>
    <xf numFmtId="0" fontId="0" fillId="0" borderId="11" xfId="0" applyFont="1" applyFill="1" applyBorder="1" applyAlignment="1">
      <alignment horizontal="right"/>
    </xf>
    <xf numFmtId="0" fontId="0" fillId="0" borderId="28" xfId="0" applyFont="1" applyFill="1" applyBorder="1" applyAlignment="1">
      <alignment horizontal="right"/>
    </xf>
    <xf numFmtId="0" fontId="0" fillId="0" borderId="26" xfId="0" applyFont="1" applyFill="1" applyBorder="1" applyAlignment="1">
      <alignment horizontal="right"/>
    </xf>
    <xf numFmtId="0" fontId="26" fillId="0" borderId="23" xfId="0" applyFont="1" applyFill="1" applyBorder="1" applyAlignment="1">
      <alignment horizontal="right" wrapText="1"/>
    </xf>
    <xf numFmtId="0" fontId="26" fillId="0" borderId="21" xfId="0" applyFont="1" applyFill="1" applyBorder="1" applyAlignment="1">
      <alignment horizontal="right"/>
    </xf>
    <xf numFmtId="0" fontId="2" fillId="43" borderId="33" xfId="0" applyFont="1" applyFill="1" applyBorder="1" applyAlignment="1">
      <alignment horizontal="center"/>
    </xf>
    <xf numFmtId="0" fontId="2" fillId="43" borderId="104" xfId="0" applyFont="1" applyFill="1" applyBorder="1" applyAlignment="1">
      <alignment horizontal="center"/>
    </xf>
    <xf numFmtId="0" fontId="2" fillId="43" borderId="101" xfId="0" applyFont="1" applyFill="1" applyBorder="1" applyAlignment="1">
      <alignment horizontal="center"/>
    </xf>
    <xf numFmtId="0" fontId="54" fillId="0" borderId="0" xfId="11" applyFont="1" applyFill="1" applyAlignment="1">
      <alignment horizontal="center" vertical="center"/>
    </xf>
    <xf numFmtId="0" fontId="2" fillId="43" borderId="99" xfId="11" applyFont="1" applyFill="1" applyBorder="1" applyAlignment="1">
      <alignment horizontal="center" vertical="center"/>
    </xf>
    <xf numFmtId="0" fontId="2" fillId="43" borderId="103" xfId="11" applyFont="1" applyFill="1" applyBorder="1" applyAlignment="1">
      <alignment horizontal="center" vertical="center"/>
    </xf>
    <xf numFmtId="0" fontId="3" fillId="0" borderId="87" xfId="11" applyFont="1" applyFill="1" applyBorder="1" applyAlignment="1">
      <alignment horizontal="center" vertical="center"/>
    </xf>
    <xf numFmtId="0" fontId="3" fillId="0" borderId="99" xfId="11" applyFont="1" applyFill="1" applyBorder="1" applyAlignment="1">
      <alignment horizontal="center" vertical="center"/>
    </xf>
    <xf numFmtId="0" fontId="3" fillId="0" borderId="87" xfId="0" applyFont="1" applyFill="1" applyBorder="1" applyAlignment="1">
      <alignment horizontal="center" vertical="center"/>
    </xf>
    <xf numFmtId="0" fontId="3" fillId="0" borderId="99" xfId="0" applyFont="1" applyFill="1" applyBorder="1" applyAlignment="1">
      <alignment horizontal="center" vertical="center"/>
    </xf>
    <xf numFmtId="0" fontId="55" fillId="7" borderId="10" xfId="11" applyFont="1" applyFill="1" applyBorder="1" applyAlignment="1">
      <alignment horizontal="center" vertical="center"/>
    </xf>
    <xf numFmtId="0" fontId="55" fillId="7" borderId="136" xfId="11" applyFont="1" applyFill="1" applyBorder="1" applyAlignment="1">
      <alignment horizontal="center" vertical="center"/>
    </xf>
    <xf numFmtId="0" fontId="53" fillId="7" borderId="12" xfId="11" applyFont="1" applyFill="1" applyBorder="1" applyAlignment="1">
      <alignment horizontal="center" vertical="center" wrapText="1"/>
    </xf>
    <xf numFmtId="0" fontId="53" fillId="7" borderId="134" xfId="11" applyFont="1" applyFill="1" applyBorder="1" applyAlignment="1">
      <alignment horizontal="center" vertical="center" wrapText="1"/>
    </xf>
    <xf numFmtId="0" fontId="54" fillId="3" borderId="18" xfId="11" applyFont="1" applyFill="1" applyBorder="1" applyAlignment="1">
      <alignment horizontal="center" vertical="center"/>
    </xf>
    <xf numFmtId="0" fontId="54" fillId="3" borderId="19" xfId="11" applyFont="1" applyFill="1" applyBorder="1" applyAlignment="1">
      <alignment horizontal="center" vertical="center"/>
    </xf>
    <xf numFmtId="0" fontId="54" fillId="3" borderId="17" xfId="11" applyFont="1" applyFill="1" applyBorder="1" applyAlignment="1">
      <alignment horizontal="center" vertical="center"/>
    </xf>
    <xf numFmtId="0" fontId="54" fillId="3" borderId="52" xfId="11" applyFont="1" applyFill="1" applyBorder="1" applyAlignment="1">
      <alignment horizontal="center" vertical="center"/>
    </xf>
    <xf numFmtId="0" fontId="54" fillId="3" borderId="75" xfId="11" applyFont="1" applyFill="1" applyBorder="1" applyAlignment="1">
      <alignment horizontal="center" vertical="center"/>
    </xf>
    <xf numFmtId="0" fontId="54" fillId="3" borderId="111" xfId="11" applyFont="1" applyFill="1" applyBorder="1" applyAlignment="1">
      <alignment horizontal="center" vertical="center"/>
    </xf>
    <xf numFmtId="0" fontId="25" fillId="5" borderId="0" xfId="5" applyFont="1" applyFill="1" applyBorder="1" applyAlignment="1">
      <alignment horizontal="left" vertical="top" wrapText="1"/>
    </xf>
    <xf numFmtId="0" fontId="54" fillId="3" borderId="104" xfId="11" applyFont="1" applyFill="1" applyBorder="1" applyAlignment="1">
      <alignment horizontal="center" vertical="center"/>
    </xf>
    <xf numFmtId="0" fontId="54" fillId="3" borderId="107" xfId="11" applyFont="1" applyFill="1" applyBorder="1" applyAlignment="1">
      <alignment horizontal="center" vertical="center"/>
    </xf>
    <xf numFmtId="0" fontId="63" fillId="7" borderId="11" xfId="11" applyFont="1" applyFill="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vertical="top" wrapText="1"/>
    </xf>
    <xf numFmtId="0" fontId="53" fillId="7" borderId="49" xfId="0" applyFont="1" applyFill="1" applyBorder="1" applyAlignment="1">
      <alignment horizontal="center" vertical="center"/>
    </xf>
    <xf numFmtId="0" fontId="53" fillId="7" borderId="94" xfId="0" applyFont="1" applyFill="1" applyBorder="1" applyAlignment="1">
      <alignment horizontal="center" vertical="center"/>
    </xf>
    <xf numFmtId="0" fontId="53" fillId="7" borderId="45" xfId="0" applyFont="1" applyFill="1" applyBorder="1" applyAlignment="1">
      <alignment horizontal="center" vertical="center"/>
    </xf>
    <xf numFmtId="0" fontId="53" fillId="7" borderId="74" xfId="0" applyFont="1" applyFill="1" applyBorder="1" applyAlignment="1">
      <alignment horizontal="center" vertical="center"/>
    </xf>
    <xf numFmtId="0" fontId="53" fillId="7" borderId="43" xfId="0" applyFont="1" applyFill="1" applyBorder="1" applyAlignment="1">
      <alignment horizontal="center" vertical="center"/>
    </xf>
    <xf numFmtId="0" fontId="53" fillId="7" borderId="44" xfId="0" applyFont="1" applyFill="1" applyBorder="1" applyAlignment="1">
      <alignment horizontal="center" vertical="center"/>
    </xf>
    <xf numFmtId="0" fontId="53" fillId="7" borderId="97" xfId="0" applyFont="1" applyFill="1" applyBorder="1" applyAlignment="1">
      <alignment horizontal="center" vertical="center"/>
    </xf>
    <xf numFmtId="0" fontId="53" fillId="7" borderId="41" xfId="0" applyFont="1" applyFill="1" applyBorder="1" applyAlignment="1">
      <alignment horizontal="center" vertical="center"/>
    </xf>
    <xf numFmtId="0" fontId="53" fillId="7" borderId="98" xfId="0" applyFont="1" applyFill="1" applyBorder="1" applyAlignment="1">
      <alignment horizontal="center" vertical="center"/>
    </xf>
    <xf numFmtId="0" fontId="24" fillId="0" borderId="0" xfId="0" applyFont="1" applyFill="1" applyAlignment="1">
      <alignment horizontal="left" vertical="top" wrapText="1"/>
    </xf>
    <xf numFmtId="0" fontId="24" fillId="0" borderId="0" xfId="0" applyFont="1" applyFill="1" applyAlignment="1">
      <alignment horizontal="left" wrapText="1"/>
    </xf>
    <xf numFmtId="0" fontId="46" fillId="44" borderId="87" xfId="0" applyFont="1" applyFill="1" applyBorder="1" applyAlignment="1">
      <alignment horizontal="center" vertical="center"/>
    </xf>
    <xf numFmtId="0" fontId="46" fillId="44" borderId="88" xfId="0" applyFont="1" applyFill="1" applyBorder="1" applyAlignment="1">
      <alignment horizontal="center" vertical="center"/>
    </xf>
    <xf numFmtId="0" fontId="46" fillId="44" borderId="83" xfId="0" applyFont="1" applyFill="1" applyBorder="1" applyAlignment="1">
      <alignment horizontal="center" vertical="center"/>
    </xf>
    <xf numFmtId="0" fontId="46" fillId="44" borderId="81" xfId="0" applyFont="1" applyFill="1" applyBorder="1" applyAlignment="1">
      <alignment horizontal="center" vertical="center"/>
    </xf>
    <xf numFmtId="0" fontId="46" fillId="43" borderId="23" xfId="0" applyFont="1" applyFill="1" applyBorder="1" applyAlignment="1">
      <alignment horizontal="center" vertical="center" wrapText="1"/>
    </xf>
    <xf numFmtId="0" fontId="46" fillId="43" borderId="21" xfId="0" applyFont="1" applyFill="1" applyBorder="1" applyAlignment="1">
      <alignment horizontal="center" vertical="center" wrapText="1"/>
    </xf>
    <xf numFmtId="0" fontId="24" fillId="0" borderId="0" xfId="11" applyFont="1" applyAlignment="1">
      <alignment vertical="top" wrapText="1"/>
    </xf>
    <xf numFmtId="0" fontId="85" fillId="0" borderId="0" xfId="0" applyFont="1" applyAlignment="1">
      <alignment horizontal="left" vertical="center" wrapText="1"/>
    </xf>
    <xf numFmtId="0" fontId="24" fillId="0" borderId="0" xfId="11" applyFont="1" applyAlignment="1">
      <alignment horizontal="left" vertical="top"/>
    </xf>
    <xf numFmtId="0" fontId="26" fillId="0" borderId="75" xfId="0" applyFont="1" applyBorder="1" applyAlignment="1">
      <alignment horizontal="center" vertical="center"/>
    </xf>
    <xf numFmtId="0" fontId="63" fillId="7" borderId="43" xfId="0" applyFont="1" applyFill="1" applyBorder="1" applyAlignment="1">
      <alignment horizontal="center" vertical="center" wrapText="1"/>
    </xf>
    <xf numFmtId="0" fontId="63" fillId="7" borderId="44" xfId="0" applyFont="1" applyFill="1" applyBorder="1" applyAlignment="1">
      <alignment horizontal="center" vertical="center" wrapText="1"/>
    </xf>
    <xf numFmtId="0" fontId="63" fillId="7" borderId="42" xfId="0" applyFont="1" applyFill="1" applyBorder="1" applyAlignment="1">
      <alignment horizontal="center" vertical="center" wrapText="1"/>
    </xf>
    <xf numFmtId="0" fontId="63" fillId="7" borderId="10" xfId="0" applyFont="1" applyFill="1" applyBorder="1" applyAlignment="1">
      <alignment horizontal="center" vertical="center" wrapText="1"/>
    </xf>
    <xf numFmtId="0" fontId="63" fillId="7" borderId="12" xfId="0" applyFont="1" applyFill="1" applyBorder="1" applyAlignment="1">
      <alignment horizontal="center" vertical="center" wrapText="1"/>
    </xf>
    <xf numFmtId="0" fontId="53" fillId="7" borderId="33" xfId="0" applyFont="1" applyFill="1" applyBorder="1" applyAlignment="1">
      <alignment horizontal="center" vertical="center" wrapText="1"/>
    </xf>
    <xf numFmtId="0" fontId="53" fillId="7" borderId="51" xfId="0" applyFont="1" applyFill="1" applyBorder="1" applyAlignment="1">
      <alignment horizontal="center" vertical="center" wrapText="1"/>
    </xf>
    <xf numFmtId="0" fontId="26" fillId="0" borderId="75" xfId="0" applyFont="1" applyBorder="1" applyAlignment="1">
      <alignment horizontal="center"/>
    </xf>
    <xf numFmtId="0" fontId="26" fillId="0" borderId="0" xfId="0" applyFont="1" applyBorder="1" applyAlignment="1">
      <alignment horizontal="center"/>
    </xf>
    <xf numFmtId="0" fontId="53" fillId="40" borderId="45" xfId="0" applyFont="1" applyFill="1" applyBorder="1" applyAlignment="1">
      <alignment horizontal="center" vertical="center" wrapText="1"/>
    </xf>
    <xf numFmtId="0" fontId="53" fillId="40" borderId="74" xfId="0" applyFont="1" applyFill="1" applyBorder="1" applyAlignment="1">
      <alignment horizontal="center" vertical="center" wrapText="1"/>
    </xf>
    <xf numFmtId="0" fontId="53" fillId="41" borderId="45" xfId="0" applyFont="1" applyFill="1" applyBorder="1" applyAlignment="1">
      <alignment horizontal="center" vertical="center" wrapText="1"/>
    </xf>
    <xf numFmtId="0" fontId="53" fillId="41" borderId="41" xfId="0" applyFont="1" applyFill="1" applyBorder="1" applyAlignment="1">
      <alignment horizontal="center" vertical="center" wrapText="1"/>
    </xf>
    <xf numFmtId="0" fontId="53" fillId="42" borderId="33" xfId="0" applyFont="1" applyFill="1" applyBorder="1" applyAlignment="1">
      <alignment horizontal="center" vertical="center" wrapText="1"/>
    </xf>
    <xf numFmtId="0" fontId="53" fillId="42" borderId="107" xfId="0" applyFont="1" applyFill="1" applyBorder="1" applyAlignment="1">
      <alignment horizontal="center" vertical="center" wrapText="1"/>
    </xf>
    <xf numFmtId="0" fontId="101" fillId="7" borderId="18" xfId="11" applyFont="1" applyFill="1" applyBorder="1" applyAlignment="1">
      <alignment horizontal="center" vertical="center"/>
    </xf>
    <xf numFmtId="0" fontId="101" fillId="7" borderId="19" xfId="11" applyFont="1" applyFill="1" applyBorder="1" applyAlignment="1">
      <alignment horizontal="center" vertical="center"/>
    </xf>
    <xf numFmtId="0" fontId="101" fillId="7" borderId="17" xfId="11" applyFont="1" applyFill="1" applyBorder="1" applyAlignment="1">
      <alignment horizontal="center" vertical="center"/>
    </xf>
    <xf numFmtId="0" fontId="53" fillId="45" borderId="18" xfId="11" applyFont="1" applyFill="1" applyBorder="1" applyAlignment="1">
      <alignment horizontal="center" vertical="center"/>
    </xf>
    <xf numFmtId="0" fontId="53" fillId="45" borderId="75" xfId="11" applyFont="1" applyFill="1" applyBorder="1" applyAlignment="1">
      <alignment horizontal="center" vertical="center"/>
    </xf>
    <xf numFmtId="0" fontId="53" fillId="45" borderId="111" xfId="11" applyFont="1" applyFill="1" applyBorder="1" applyAlignment="1">
      <alignment horizontal="center" vertical="center"/>
    </xf>
    <xf numFmtId="0" fontId="24" fillId="0" borderId="0" xfId="11" applyFont="1" applyAlignment="1">
      <alignment horizontal="center" vertical="center"/>
    </xf>
    <xf numFmtId="164" fontId="6" fillId="0" borderId="45" xfId="1" applyNumberFormat="1" applyFont="1" applyBorder="1" applyAlignment="1">
      <alignment horizontal="center" vertical="center" wrapText="1"/>
    </xf>
    <xf numFmtId="164" fontId="6" fillId="0" borderId="97" xfId="1" applyNumberFormat="1" applyFont="1" applyBorder="1" applyAlignment="1">
      <alignment horizontal="center" vertical="center" wrapText="1"/>
    </xf>
    <xf numFmtId="164" fontId="6" fillId="0" borderId="55" xfId="1" applyNumberFormat="1" applyFont="1" applyBorder="1" applyAlignment="1">
      <alignment horizontal="center" vertical="center" wrapText="1"/>
    </xf>
    <xf numFmtId="0" fontId="54" fillId="0" borderId="0" xfId="11" applyFont="1" applyFill="1" applyAlignment="1">
      <alignment horizontal="center"/>
    </xf>
    <xf numFmtId="0" fontId="24" fillId="0" borderId="0" xfId="11" applyFont="1" applyAlignment="1">
      <alignment horizontal="left" vertical="center" wrapText="1"/>
    </xf>
    <xf numFmtId="0" fontId="24" fillId="0" borderId="0" xfId="11" applyFont="1" applyAlignment="1">
      <alignment horizontal="left" vertical="center"/>
    </xf>
    <xf numFmtId="0" fontId="101" fillId="7" borderId="14" xfId="0" applyFont="1" applyFill="1" applyBorder="1" applyAlignment="1">
      <alignment horizontal="center" vertical="center" wrapText="1"/>
    </xf>
    <xf numFmtId="0" fontId="101" fillId="7" borderId="16" xfId="0" applyFont="1" applyFill="1" applyBorder="1" applyAlignment="1">
      <alignment horizontal="center" vertical="center" wrapText="1"/>
    </xf>
    <xf numFmtId="0" fontId="101" fillId="7" borderId="13" xfId="0" applyFont="1" applyFill="1" applyBorder="1" applyAlignment="1">
      <alignment horizontal="center" vertical="center" wrapText="1"/>
    </xf>
    <xf numFmtId="164" fontId="53" fillId="7" borderId="45" xfId="1" applyNumberFormat="1" applyFont="1" applyFill="1" applyBorder="1" applyAlignment="1">
      <alignment horizontal="left" vertical="top" wrapText="1"/>
    </xf>
    <xf numFmtId="164" fontId="53" fillId="7" borderId="78" xfId="1" applyNumberFormat="1" applyFont="1" applyFill="1" applyBorder="1" applyAlignment="1">
      <alignment horizontal="left" vertical="top" wrapText="1"/>
    </xf>
    <xf numFmtId="164" fontId="53" fillId="7" borderId="47" xfId="1" applyNumberFormat="1" applyFont="1" applyFill="1" applyBorder="1" applyAlignment="1">
      <alignment horizontal="left" vertical="top" wrapText="1"/>
    </xf>
    <xf numFmtId="0" fontId="53" fillId="40" borderId="33" xfId="0" applyFont="1" applyFill="1" applyBorder="1" applyAlignment="1">
      <alignment horizontal="center" vertical="center" wrapText="1"/>
    </xf>
    <xf numFmtId="0" fontId="53" fillId="40" borderId="104" xfId="0" applyFont="1" applyFill="1" applyBorder="1" applyAlignment="1">
      <alignment horizontal="center" vertical="center" wrapText="1"/>
    </xf>
    <xf numFmtId="0" fontId="53" fillId="41" borderId="33" xfId="0" applyFont="1" applyFill="1" applyBorder="1" applyAlignment="1">
      <alignment horizontal="center" vertical="center" wrapText="1"/>
    </xf>
    <xf numFmtId="0" fontId="53" fillId="41" borderId="107" xfId="0" applyFont="1" applyFill="1" applyBorder="1" applyAlignment="1">
      <alignment horizontal="center" vertical="center" wrapText="1"/>
    </xf>
    <xf numFmtId="0" fontId="53" fillId="42" borderId="104" xfId="0" applyFont="1" applyFill="1" applyBorder="1" applyAlignment="1">
      <alignment horizontal="center" vertical="center" wrapText="1"/>
    </xf>
    <xf numFmtId="0" fontId="26" fillId="0" borderId="0" xfId="11" applyFont="1" applyBorder="1" applyAlignment="1">
      <alignment horizontal="center" wrapText="1"/>
    </xf>
    <xf numFmtId="0" fontId="53" fillId="40" borderId="43" xfId="0" applyFont="1" applyFill="1" applyBorder="1" applyAlignment="1">
      <alignment horizontal="center" vertical="center"/>
    </xf>
    <xf numFmtId="0" fontId="53" fillId="41" borderId="43" xfId="0" applyFont="1" applyFill="1" applyBorder="1" applyAlignment="1">
      <alignment horizontal="center" vertical="center"/>
    </xf>
    <xf numFmtId="0" fontId="53" fillId="42" borderId="43" xfId="0" applyFont="1" applyFill="1" applyBorder="1" applyAlignment="1">
      <alignment horizontal="center" vertical="center"/>
    </xf>
    <xf numFmtId="0" fontId="24" fillId="0" borderId="0" xfId="11" applyFont="1" applyAlignment="1">
      <alignment horizontal="left" vertical="top" wrapText="1"/>
    </xf>
    <xf numFmtId="0" fontId="101" fillId="39" borderId="23" xfId="0" applyFont="1" applyFill="1" applyBorder="1" applyAlignment="1">
      <alignment horizontal="center" vertical="center" wrapText="1"/>
    </xf>
    <xf numFmtId="0" fontId="101" fillId="39" borderId="21" xfId="0" applyFont="1" applyFill="1" applyBorder="1" applyAlignment="1">
      <alignment horizontal="center" vertical="center" wrapText="1"/>
    </xf>
    <xf numFmtId="0" fontId="101" fillId="39" borderId="20" xfId="0" applyFont="1" applyFill="1" applyBorder="1" applyAlignment="1">
      <alignment horizontal="center" vertical="center" wrapText="1"/>
    </xf>
    <xf numFmtId="0" fontId="101" fillId="39" borderId="23" xfId="11" applyFont="1" applyFill="1" applyBorder="1" applyAlignment="1">
      <alignment horizontal="center" vertical="center" wrapText="1"/>
    </xf>
    <xf numFmtId="0" fontId="101" fillId="39" borderId="21" xfId="11" applyFont="1" applyFill="1" applyBorder="1" applyAlignment="1">
      <alignment horizontal="center" vertical="center" wrapText="1"/>
    </xf>
    <xf numFmtId="0" fontId="101" fillId="39" borderId="20" xfId="11" applyFont="1" applyFill="1" applyBorder="1" applyAlignment="1">
      <alignment horizontal="center" vertical="center" wrapText="1"/>
    </xf>
    <xf numFmtId="164" fontId="63" fillId="7" borderId="43" xfId="1" applyNumberFormat="1" applyFont="1" applyFill="1" applyBorder="1" applyAlignment="1">
      <alignment horizontal="left" vertical="center" wrapText="1"/>
    </xf>
    <xf numFmtId="164" fontId="63" fillId="7" borderId="56" xfId="1" applyNumberFormat="1" applyFont="1" applyFill="1" applyBorder="1" applyAlignment="1">
      <alignment horizontal="left" vertical="center" wrapText="1"/>
    </xf>
    <xf numFmtId="164" fontId="63" fillId="7" borderId="44" xfId="1" applyNumberFormat="1" applyFont="1" applyFill="1" applyBorder="1" applyAlignment="1">
      <alignment horizontal="left" vertical="center" wrapText="1"/>
    </xf>
    <xf numFmtId="0" fontId="76" fillId="0" borderId="0" xfId="0" applyFont="1" applyAlignment="1">
      <alignment horizontal="center" wrapText="1" readingOrder="1"/>
    </xf>
    <xf numFmtId="164" fontId="63" fillId="7" borderId="43" xfId="1" applyNumberFormat="1" applyFont="1" applyFill="1" applyBorder="1" applyAlignment="1">
      <alignment horizontal="center" vertical="center" wrapText="1"/>
    </xf>
    <xf numFmtId="164" fontId="63" fillId="7" borderId="56" xfId="1" applyNumberFormat="1" applyFont="1" applyFill="1" applyBorder="1" applyAlignment="1">
      <alignment horizontal="center" vertical="center" wrapText="1"/>
    </xf>
    <xf numFmtId="0" fontId="54" fillId="0" borderId="0" xfId="11" applyFont="1" applyFill="1" applyBorder="1" applyAlignment="1">
      <alignment horizontal="center"/>
    </xf>
    <xf numFmtId="0" fontId="53" fillId="7" borderId="23" xfId="0" applyFont="1" applyFill="1" applyBorder="1" applyAlignment="1">
      <alignment horizontal="center" vertical="center" wrapText="1"/>
    </xf>
    <xf numFmtId="0" fontId="53" fillId="7" borderId="21" xfId="0" applyFont="1" applyFill="1" applyBorder="1" applyAlignment="1">
      <alignment horizontal="center" vertical="center" wrapText="1"/>
    </xf>
    <xf numFmtId="0" fontId="53" fillId="7" borderId="20" xfId="0" applyFont="1" applyFill="1" applyBorder="1" applyAlignment="1">
      <alignment horizontal="center" vertical="center" wrapText="1"/>
    </xf>
    <xf numFmtId="0" fontId="85" fillId="0" borderId="0" xfId="0" applyFont="1" applyAlignment="1">
      <alignment horizontal="left" vertical="top" wrapText="1"/>
    </xf>
    <xf numFmtId="0" fontId="92" fillId="0" borderId="0" xfId="0" applyFont="1" applyAlignment="1">
      <alignment horizontal="left" vertical="top" wrapText="1"/>
    </xf>
    <xf numFmtId="0" fontId="26" fillId="0" borderId="0" xfId="11" applyFont="1" applyAlignment="1">
      <alignment horizontal="center" wrapText="1"/>
    </xf>
    <xf numFmtId="0" fontId="76" fillId="0" borderId="0" xfId="0" applyFont="1" applyAlignment="1">
      <alignment horizontal="center" readingOrder="1"/>
    </xf>
    <xf numFmtId="0" fontId="24" fillId="0" borderId="0" xfId="0" applyFont="1" applyAlignment="1">
      <alignment horizontal="left" vertical="top"/>
    </xf>
    <xf numFmtId="164" fontId="53" fillId="40" borderId="43" xfId="1" applyNumberFormat="1" applyFont="1" applyFill="1" applyBorder="1" applyAlignment="1">
      <alignment horizontal="center" vertical="center" wrapText="1"/>
    </xf>
    <xf numFmtId="164" fontId="53" fillId="40" borderId="33" xfId="1" applyNumberFormat="1" applyFont="1" applyFill="1" applyBorder="1" applyAlignment="1">
      <alignment horizontal="center" vertical="center" wrapText="1"/>
    </xf>
    <xf numFmtId="164" fontId="53" fillId="41" borderId="43" xfId="1" applyNumberFormat="1" applyFont="1" applyFill="1" applyBorder="1" applyAlignment="1">
      <alignment horizontal="center" vertical="center" wrapText="1"/>
    </xf>
    <xf numFmtId="164" fontId="53" fillId="42" borderId="107" xfId="1" applyNumberFormat="1" applyFont="1" applyFill="1" applyBorder="1" applyAlignment="1">
      <alignment horizontal="center" vertical="center" wrapText="1"/>
    </xf>
    <xf numFmtId="164" fontId="53" fillId="42" borderId="43" xfId="1" applyNumberFormat="1" applyFont="1" applyFill="1" applyBorder="1" applyAlignment="1">
      <alignment horizontal="center" vertical="center" wrapText="1"/>
    </xf>
    <xf numFmtId="0" fontId="63" fillId="7" borderId="43" xfId="0" applyFont="1" applyFill="1" applyBorder="1" applyAlignment="1">
      <alignment horizontal="center" vertical="center"/>
    </xf>
    <xf numFmtId="0" fontId="63" fillId="7" borderId="56" xfId="0" applyFont="1" applyFill="1" applyBorder="1" applyAlignment="1">
      <alignment horizontal="center" vertical="center"/>
    </xf>
    <xf numFmtId="0" fontId="54" fillId="0" borderId="75" xfId="11" applyFont="1" applyFill="1" applyBorder="1" applyAlignment="1">
      <alignment horizontal="center" wrapText="1"/>
    </xf>
    <xf numFmtId="164" fontId="54" fillId="4" borderId="0" xfId="1" applyNumberFormat="1" applyFont="1" applyFill="1" applyBorder="1" applyAlignment="1">
      <alignment horizontal="center"/>
    </xf>
    <xf numFmtId="0" fontId="27" fillId="39" borderId="18" xfId="0" applyFont="1" applyFill="1" applyBorder="1" applyAlignment="1">
      <alignment horizontal="center" vertical="center" wrapText="1"/>
    </xf>
    <xf numFmtId="0" fontId="27" fillId="39" borderId="19" xfId="0" applyFont="1" applyFill="1" applyBorder="1" applyAlignment="1">
      <alignment horizontal="center" vertical="center" wrapText="1"/>
    </xf>
    <xf numFmtId="0" fontId="27" fillId="39" borderId="17" xfId="0" applyFont="1" applyFill="1" applyBorder="1" applyAlignment="1">
      <alignment horizontal="center" vertical="center" wrapText="1"/>
    </xf>
    <xf numFmtId="164" fontId="63" fillId="7" borderId="33" xfId="1" applyNumberFormat="1" applyFont="1" applyFill="1" applyBorder="1" applyAlignment="1">
      <alignment horizontal="center" vertical="center" wrapText="1"/>
    </xf>
    <xf numFmtId="164" fontId="63" fillId="7" borderId="52" xfId="1" applyNumberFormat="1" applyFont="1" applyFill="1" applyBorder="1" applyAlignment="1">
      <alignment horizontal="center" vertical="center" wrapText="1"/>
    </xf>
    <xf numFmtId="0" fontId="26" fillId="0" borderId="0" xfId="11" applyFont="1" applyBorder="1" applyAlignment="1">
      <alignment horizontal="center"/>
    </xf>
    <xf numFmtId="3" fontId="27" fillId="40" borderId="12" xfId="0" applyNumberFormat="1" applyFont="1" applyFill="1" applyBorder="1" applyAlignment="1">
      <alignment horizontal="center"/>
    </xf>
    <xf numFmtId="3" fontId="27" fillId="40" borderId="10" xfId="0" applyNumberFormat="1" applyFont="1" applyFill="1" applyBorder="1" applyAlignment="1">
      <alignment horizontal="center"/>
    </xf>
    <xf numFmtId="3" fontId="27" fillId="41" borderId="12" xfId="0" applyNumberFormat="1" applyFont="1" applyFill="1" applyBorder="1" applyAlignment="1">
      <alignment horizontal="center"/>
    </xf>
    <xf numFmtId="3" fontId="27" fillId="41" borderId="10" xfId="0" applyNumberFormat="1" applyFont="1" applyFill="1" applyBorder="1" applyAlignment="1">
      <alignment horizontal="center"/>
    </xf>
    <xf numFmtId="3" fontId="27" fillId="42" borderId="42" xfId="0" applyNumberFormat="1" applyFont="1" applyFill="1" applyBorder="1" applyAlignment="1">
      <alignment horizontal="center"/>
    </xf>
    <xf numFmtId="3" fontId="27" fillId="42" borderId="10" xfId="0" applyNumberFormat="1" applyFont="1" applyFill="1" applyBorder="1" applyAlignment="1">
      <alignment horizontal="center"/>
    </xf>
    <xf numFmtId="0" fontId="53" fillId="7" borderId="18" xfId="11" applyFont="1" applyFill="1" applyBorder="1" applyAlignment="1">
      <alignment horizontal="center"/>
    </xf>
    <xf numFmtId="0" fontId="53" fillId="7" borderId="19" xfId="11" applyFont="1" applyFill="1" applyBorder="1" applyAlignment="1">
      <alignment horizontal="center"/>
    </xf>
    <xf numFmtId="0" fontId="53" fillId="7" borderId="17" xfId="11" applyFont="1" applyFill="1" applyBorder="1" applyAlignment="1">
      <alignment horizontal="center"/>
    </xf>
    <xf numFmtId="0" fontId="53" fillId="39" borderId="43" xfId="0" applyFont="1" applyFill="1" applyBorder="1" applyAlignment="1">
      <alignment horizontal="center" vertical="center"/>
    </xf>
    <xf numFmtId="0" fontId="53" fillId="39" borderId="56" xfId="0" applyFont="1" applyFill="1" applyBorder="1" applyAlignment="1">
      <alignment horizontal="center" vertical="center"/>
    </xf>
    <xf numFmtId="0" fontId="63" fillId="39" borderId="43" xfId="0" applyFont="1" applyFill="1" applyBorder="1" applyAlignment="1">
      <alignment horizontal="center" vertical="center" wrapText="1"/>
    </xf>
    <xf numFmtId="0" fontId="63" fillId="39" borderId="56" xfId="0" applyFont="1" applyFill="1" applyBorder="1" applyAlignment="1">
      <alignment horizontal="center" vertical="center"/>
    </xf>
    <xf numFmtId="0" fontId="63" fillId="39" borderId="44" xfId="0" applyFont="1" applyFill="1" applyBorder="1" applyAlignment="1">
      <alignment horizontal="center" vertical="center"/>
    </xf>
    <xf numFmtId="0" fontId="53" fillId="40" borderId="36" xfId="0" applyFont="1" applyFill="1" applyBorder="1" applyAlignment="1">
      <alignment horizontal="center" vertical="center"/>
    </xf>
    <xf numFmtId="0" fontId="53" fillId="41" borderId="36" xfId="0" applyFont="1" applyFill="1" applyBorder="1" applyAlignment="1">
      <alignment horizontal="center" vertical="center"/>
    </xf>
    <xf numFmtId="0" fontId="53" fillId="42" borderId="36" xfId="0" applyFont="1" applyFill="1" applyBorder="1" applyAlignment="1">
      <alignment horizontal="center" vertical="center"/>
    </xf>
    <xf numFmtId="0" fontId="101" fillId="39" borderId="73" xfId="0" applyFont="1" applyFill="1" applyBorder="1" applyAlignment="1">
      <alignment horizontal="center" vertical="center" wrapText="1"/>
    </xf>
    <xf numFmtId="0" fontId="101" fillId="39" borderId="68" xfId="0" applyFont="1" applyFill="1" applyBorder="1" applyAlignment="1">
      <alignment horizontal="center" vertical="center" wrapText="1"/>
    </xf>
    <xf numFmtId="0" fontId="101" fillId="39" borderId="67" xfId="0" applyFont="1" applyFill="1" applyBorder="1" applyAlignment="1">
      <alignment horizontal="center" vertical="center" wrapText="1"/>
    </xf>
    <xf numFmtId="0" fontId="101" fillId="39" borderId="73" xfId="11" applyFont="1" applyFill="1" applyBorder="1" applyAlignment="1">
      <alignment horizontal="center" vertical="center" wrapText="1"/>
    </xf>
    <xf numFmtId="0" fontId="101" fillId="39" borderId="68" xfId="11" applyFont="1" applyFill="1" applyBorder="1" applyAlignment="1">
      <alignment horizontal="center" vertical="center" wrapText="1"/>
    </xf>
    <xf numFmtId="0" fontId="101" fillId="39" borderId="67" xfId="11" applyFont="1" applyFill="1" applyBorder="1" applyAlignment="1">
      <alignment horizontal="center" vertical="center" wrapText="1"/>
    </xf>
    <xf numFmtId="0" fontId="53" fillId="7" borderId="43" xfId="0" applyFont="1" applyFill="1" applyBorder="1" applyAlignment="1">
      <alignment horizontal="center" vertical="center" wrapText="1"/>
    </xf>
    <xf numFmtId="0" fontId="53" fillId="7" borderId="56" xfId="0" applyFont="1" applyFill="1" applyBorder="1" applyAlignment="1">
      <alignment horizontal="center" vertical="center" wrapText="1"/>
    </xf>
    <xf numFmtId="0" fontId="53" fillId="7" borderId="44" xfId="0" applyFont="1" applyFill="1" applyBorder="1" applyAlignment="1">
      <alignment horizontal="center" vertical="center" wrapText="1"/>
    </xf>
    <xf numFmtId="3" fontId="27" fillId="40" borderId="14" xfId="0" applyNumberFormat="1" applyFont="1" applyFill="1" applyBorder="1" applyAlignment="1">
      <alignment horizontal="center"/>
    </xf>
    <xf numFmtId="3" fontId="27" fillId="40" borderId="13" xfId="0" applyNumberFormat="1" applyFont="1" applyFill="1" applyBorder="1" applyAlignment="1">
      <alignment horizontal="center"/>
    </xf>
    <xf numFmtId="3" fontId="27" fillId="41" borderId="14" xfId="0" applyNumberFormat="1" applyFont="1" applyFill="1" applyBorder="1" applyAlignment="1">
      <alignment horizontal="center"/>
    </xf>
    <xf numFmtId="3" fontId="27" fillId="41" borderId="13" xfId="0" applyNumberFormat="1" applyFont="1" applyFill="1" applyBorder="1" applyAlignment="1">
      <alignment horizontal="center"/>
    </xf>
    <xf numFmtId="3" fontId="27" fillId="42" borderId="101" xfId="0" applyNumberFormat="1" applyFont="1" applyFill="1" applyBorder="1" applyAlignment="1">
      <alignment horizontal="center"/>
    </xf>
    <xf numFmtId="3" fontId="27" fillId="42" borderId="13" xfId="0" applyNumberFormat="1" applyFont="1" applyFill="1" applyBorder="1" applyAlignment="1">
      <alignment horizontal="center"/>
    </xf>
    <xf numFmtId="3" fontId="27" fillId="41" borderId="101" xfId="0" applyNumberFormat="1" applyFont="1" applyFill="1" applyBorder="1" applyAlignment="1">
      <alignment horizontal="center"/>
    </xf>
    <xf numFmtId="3" fontId="27" fillId="41" borderId="15" xfId="0" applyNumberFormat="1" applyFont="1" applyFill="1" applyBorder="1" applyAlignment="1">
      <alignment horizontal="center"/>
    </xf>
    <xf numFmtId="3" fontId="27" fillId="42" borderId="14" xfId="0" applyNumberFormat="1" applyFont="1" applyFill="1" applyBorder="1" applyAlignment="1">
      <alignment horizontal="center"/>
    </xf>
    <xf numFmtId="0" fontId="93" fillId="0" borderId="0" xfId="0" applyFont="1" applyAlignment="1">
      <alignment horizontal="center" vertical="top" wrapText="1"/>
    </xf>
    <xf numFmtId="0" fontId="24" fillId="0" borderId="0" xfId="0" applyFont="1" applyAlignment="1">
      <alignment horizontal="center" vertical="top" wrapText="1"/>
    </xf>
    <xf numFmtId="0" fontId="12" fillId="0" borderId="0" xfId="0" applyFont="1" applyFill="1" applyAlignment="1">
      <alignment horizontal="center" vertical="top" wrapText="1"/>
    </xf>
    <xf numFmtId="0" fontId="45" fillId="0" borderId="0" xfId="0" applyFont="1" applyAlignment="1">
      <alignment horizontal="left" vertical="top"/>
    </xf>
    <xf numFmtId="0" fontId="12" fillId="0" borderId="0" xfId="0" applyFont="1" applyFill="1" applyAlignment="1">
      <alignment horizontal="center"/>
    </xf>
    <xf numFmtId="0" fontId="12" fillId="0" borderId="0" xfId="11" applyFont="1" applyFill="1" applyBorder="1" applyAlignment="1">
      <alignment horizontal="center" vertical="center" wrapText="1"/>
    </xf>
    <xf numFmtId="0" fontId="53" fillId="41" borderId="18" xfId="0" applyFont="1" applyFill="1" applyBorder="1" applyAlignment="1">
      <alignment horizontal="center" vertical="center" wrapText="1"/>
    </xf>
    <xf numFmtId="0" fontId="53" fillId="41" borderId="17" xfId="0" applyFont="1" applyFill="1" applyBorder="1" applyAlignment="1">
      <alignment horizontal="center" vertical="center" wrapText="1"/>
    </xf>
    <xf numFmtId="0" fontId="53" fillId="42" borderId="19" xfId="0" applyFont="1" applyFill="1" applyBorder="1" applyAlignment="1">
      <alignment horizontal="center" vertical="center" wrapText="1"/>
    </xf>
    <xf numFmtId="0" fontId="53" fillId="42" borderId="17" xfId="0" applyFont="1" applyFill="1" applyBorder="1" applyAlignment="1">
      <alignment horizontal="center" vertical="center" wrapText="1"/>
    </xf>
    <xf numFmtId="0" fontId="101" fillId="7" borderId="23" xfId="0" applyFont="1" applyFill="1" applyBorder="1" applyAlignment="1">
      <alignment horizontal="center" vertical="center" wrapText="1"/>
    </xf>
    <xf numFmtId="0" fontId="101" fillId="7" borderId="21" xfId="0" applyFont="1" applyFill="1" applyBorder="1" applyAlignment="1">
      <alignment horizontal="center" vertical="center" wrapText="1"/>
    </xf>
    <xf numFmtId="0" fontId="101" fillId="7" borderId="20" xfId="0" applyFont="1" applyFill="1" applyBorder="1" applyAlignment="1">
      <alignment horizontal="center" vertical="center" wrapText="1"/>
    </xf>
    <xf numFmtId="164" fontId="63" fillId="7" borderId="44" xfId="1" applyNumberFormat="1" applyFont="1" applyFill="1" applyBorder="1" applyAlignment="1">
      <alignment horizontal="center" vertical="center" wrapText="1"/>
    </xf>
    <xf numFmtId="0" fontId="53" fillId="40" borderId="18" xfId="0" applyFont="1" applyFill="1" applyBorder="1" applyAlignment="1">
      <alignment horizontal="center" vertical="center" wrapText="1"/>
    </xf>
    <xf numFmtId="0" fontId="53" fillId="40" borderId="19" xfId="0" applyFont="1" applyFill="1" applyBorder="1" applyAlignment="1">
      <alignment horizontal="center" vertical="center" wrapText="1"/>
    </xf>
    <xf numFmtId="164" fontId="63" fillId="7" borderId="45" xfId="1" applyNumberFormat="1" applyFont="1" applyFill="1" applyBorder="1" applyAlignment="1">
      <alignment horizontal="left" vertical="top" wrapText="1"/>
    </xf>
    <xf numFmtId="164" fontId="63" fillId="7" borderId="78" xfId="1" applyNumberFormat="1" applyFont="1" applyFill="1" applyBorder="1" applyAlignment="1">
      <alignment horizontal="left" vertical="top" wrapText="1"/>
    </xf>
    <xf numFmtId="164" fontId="63" fillId="7" borderId="47" xfId="1" applyNumberFormat="1" applyFont="1" applyFill="1" applyBorder="1" applyAlignment="1">
      <alignment horizontal="left" vertical="top" wrapText="1"/>
    </xf>
    <xf numFmtId="0" fontId="43" fillId="0" borderId="0" xfId="0" applyFont="1" applyAlignment="1">
      <alignment horizontal="left" vertical="top" wrapText="1"/>
    </xf>
    <xf numFmtId="0" fontId="43" fillId="0" borderId="0" xfId="0" applyFont="1" applyAlignment="1">
      <alignment horizontal="left" vertical="center" wrapText="1"/>
    </xf>
    <xf numFmtId="165" fontId="44" fillId="3" borderId="18" xfId="0" applyNumberFormat="1" applyFont="1" applyFill="1" applyBorder="1" applyAlignment="1">
      <alignment horizontal="center" vertical="center"/>
    </xf>
    <xf numFmtId="165" fontId="44" fillId="3" borderId="19" xfId="0" applyNumberFormat="1" applyFont="1" applyFill="1" applyBorder="1" applyAlignment="1">
      <alignment horizontal="center" vertical="center"/>
    </xf>
    <xf numFmtId="0" fontId="43" fillId="0" borderId="43" xfId="0" applyFont="1" applyBorder="1" applyAlignment="1">
      <alignment horizontal="center" vertical="center"/>
    </xf>
    <xf numFmtId="0" fontId="43" fillId="0" borderId="56" xfId="0" applyFont="1" applyBorder="1" applyAlignment="1">
      <alignment horizontal="center" vertical="center"/>
    </xf>
    <xf numFmtId="0" fontId="43" fillId="0" borderId="44"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48" fillId="7" borderId="18" xfId="0" applyFont="1" applyFill="1" applyBorder="1" applyAlignment="1">
      <alignment horizontal="center" vertical="center"/>
    </xf>
    <xf numFmtId="0" fontId="48" fillId="7" borderId="19" xfId="0" applyFont="1" applyFill="1" applyBorder="1" applyAlignment="1">
      <alignment horizontal="center" vertical="center"/>
    </xf>
    <xf numFmtId="0" fontId="49" fillId="7" borderId="12" xfId="0" applyFont="1" applyFill="1" applyBorder="1" applyAlignment="1">
      <alignment horizontal="center" vertical="center"/>
    </xf>
    <xf numFmtId="0" fontId="49" fillId="7" borderId="10" xfId="0" applyFont="1" applyFill="1" applyBorder="1" applyAlignment="1">
      <alignment horizontal="center" vertical="center"/>
    </xf>
    <xf numFmtId="0" fontId="12" fillId="0" borderId="0" xfId="0" applyFont="1" applyFill="1" applyAlignment="1">
      <alignment horizontal="center" wrapText="1"/>
    </xf>
    <xf numFmtId="0" fontId="48" fillId="7" borderId="33" xfId="0" applyFont="1" applyFill="1" applyBorder="1" applyAlignment="1">
      <alignment horizontal="center" vertical="center" wrapText="1"/>
    </xf>
    <xf numFmtId="0" fontId="48" fillId="7" borderId="52" xfId="0" applyFont="1" applyFill="1" applyBorder="1" applyAlignment="1">
      <alignment horizontal="center" vertical="center"/>
    </xf>
    <xf numFmtId="0" fontId="49" fillId="7" borderId="33" xfId="0" applyFont="1" applyFill="1" applyBorder="1" applyAlignment="1">
      <alignment horizontal="center" vertical="center"/>
    </xf>
    <xf numFmtId="0" fontId="49" fillId="7" borderId="52" xfId="0" applyFont="1" applyFill="1" applyBorder="1" applyAlignment="1">
      <alignment horizontal="center" vertical="center"/>
    </xf>
    <xf numFmtId="0" fontId="24" fillId="0" borderId="0" xfId="0" applyFont="1" applyAlignment="1">
      <alignment vertical="top" wrapText="1"/>
    </xf>
    <xf numFmtId="0" fontId="12" fillId="0" borderId="0" xfId="0" applyFont="1" applyFill="1" applyAlignment="1">
      <alignment horizontal="center" vertical="top"/>
    </xf>
    <xf numFmtId="165" fontId="25" fillId="3" borderId="18" xfId="0" applyNumberFormat="1" applyFont="1" applyFill="1" applyBorder="1" applyAlignment="1">
      <alignment horizontal="center" vertical="center"/>
    </xf>
    <xf numFmtId="165" fontId="25" fillId="3" borderId="19" xfId="0" applyNumberFormat="1" applyFont="1" applyFill="1" applyBorder="1" applyAlignment="1">
      <alignment horizontal="center" vertical="center"/>
    </xf>
    <xf numFmtId="0" fontId="24" fillId="0" borderId="43" xfId="0" applyFont="1" applyBorder="1" applyAlignment="1">
      <alignment horizontal="center" vertical="center"/>
    </xf>
    <xf numFmtId="0" fontId="24" fillId="0" borderId="56" xfId="0" applyFont="1" applyBorder="1" applyAlignment="1">
      <alignment horizontal="center" vertical="center"/>
    </xf>
    <xf numFmtId="0" fontId="24" fillId="0" borderId="44" xfId="0" applyFont="1" applyBorder="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49" fillId="7" borderId="18" xfId="0" applyFont="1" applyFill="1" applyBorder="1" applyAlignment="1">
      <alignment horizontal="center" vertical="center"/>
    </xf>
    <xf numFmtId="0" fontId="49" fillId="7" borderId="19" xfId="0" applyFont="1" applyFill="1" applyBorder="1" applyAlignment="1">
      <alignment horizontal="center" vertical="center"/>
    </xf>
    <xf numFmtId="0" fontId="49" fillId="7" borderId="33" xfId="0" applyFont="1" applyFill="1" applyBorder="1" applyAlignment="1">
      <alignment horizontal="center" vertical="center" wrapText="1"/>
    </xf>
    <xf numFmtId="0" fontId="12" fillId="4" borderId="0" xfId="0" applyFont="1" applyFill="1" applyAlignment="1">
      <alignment horizontal="center" vertical="top"/>
    </xf>
    <xf numFmtId="0" fontId="12" fillId="4" borderId="0" xfId="0" applyFont="1" applyFill="1" applyAlignment="1">
      <alignment horizontal="center"/>
    </xf>
    <xf numFmtId="0" fontId="48" fillId="7" borderId="17" xfId="0" applyFont="1" applyFill="1" applyBorder="1" applyAlignment="1">
      <alignment horizontal="center" vertical="center"/>
    </xf>
    <xf numFmtId="0" fontId="101" fillId="7" borderId="33" xfId="0" applyFont="1" applyFill="1" applyBorder="1" applyAlignment="1">
      <alignment horizontal="center" vertical="center" wrapText="1"/>
    </xf>
    <xf numFmtId="0" fontId="101" fillId="7" borderId="52" xfId="0" applyFont="1" applyFill="1" applyBorder="1" applyAlignment="1">
      <alignment horizontal="center" vertical="center"/>
    </xf>
    <xf numFmtId="0" fontId="101" fillId="7" borderId="12" xfId="0" applyFont="1" applyFill="1" applyBorder="1" applyAlignment="1">
      <alignment horizontal="center" vertical="center"/>
    </xf>
    <xf numFmtId="0" fontId="101" fillId="7" borderId="10" xfId="0" applyFont="1" applyFill="1" applyBorder="1" applyAlignment="1">
      <alignment horizontal="center" vertical="center"/>
    </xf>
    <xf numFmtId="0" fontId="49" fillId="7" borderId="45" xfId="0" applyFont="1" applyFill="1" applyBorder="1" applyAlignment="1">
      <alignment horizontal="center" vertical="center"/>
    </xf>
    <xf numFmtId="0" fontId="49" fillId="7" borderId="41" xfId="0" applyFont="1" applyFill="1" applyBorder="1" applyAlignment="1">
      <alignment horizontal="center" vertical="center"/>
    </xf>
    <xf numFmtId="0" fontId="49" fillId="7" borderId="43" xfId="0" applyFont="1" applyFill="1" applyBorder="1" applyAlignment="1">
      <alignment horizontal="center" vertical="center" wrapText="1"/>
    </xf>
    <xf numFmtId="0" fontId="49" fillId="7" borderId="44" xfId="0" applyFont="1" applyFill="1" applyBorder="1" applyAlignment="1">
      <alignment horizontal="center" vertical="center" wrapText="1"/>
    </xf>
    <xf numFmtId="0" fontId="12" fillId="0" borderId="75" xfId="0" applyFont="1" applyFill="1" applyBorder="1" applyAlignment="1">
      <alignment horizontal="center" wrapText="1"/>
    </xf>
    <xf numFmtId="0" fontId="1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top"/>
    </xf>
    <xf numFmtId="0" fontId="95" fillId="0" borderId="51" xfId="0" applyFont="1" applyBorder="1" applyAlignment="1">
      <alignment horizontal="left" vertical="top" wrapText="1"/>
    </xf>
    <xf numFmtId="0" fontId="22" fillId="0" borderId="0" xfId="0" applyFont="1" applyAlignment="1">
      <alignment horizontal="center" vertical="top" wrapText="1"/>
    </xf>
    <xf numFmtId="0" fontId="94" fillId="0" borderId="0" xfId="0" applyFont="1" applyAlignment="1">
      <alignment horizontal="center" vertical="top" wrapText="1"/>
    </xf>
    <xf numFmtId="0" fontId="26" fillId="0" borderId="75" xfId="11" applyFont="1" applyBorder="1" applyAlignment="1">
      <alignment horizontal="center"/>
    </xf>
    <xf numFmtId="0" fontId="12" fillId="0" borderId="0" xfId="11" applyFont="1" applyFill="1" applyBorder="1" applyAlignment="1">
      <alignment horizontal="center" wrapText="1"/>
    </xf>
    <xf numFmtId="0" fontId="110" fillId="0" borderId="0" xfId="0" applyFont="1" applyAlignment="1">
      <alignment horizontal="left" vertical="top" wrapText="1"/>
    </xf>
    <xf numFmtId="0" fontId="110" fillId="0" borderId="0" xfId="0" applyFont="1" applyAlignment="1">
      <alignment horizontal="left" vertical="center" wrapText="1"/>
    </xf>
    <xf numFmtId="0" fontId="101" fillId="39" borderId="18" xfId="0" applyFont="1" applyFill="1" applyBorder="1" applyAlignment="1">
      <alignment horizontal="center" vertical="center" wrapText="1"/>
    </xf>
    <xf numFmtId="0" fontId="101" fillId="39" borderId="19" xfId="0" applyFont="1" applyFill="1" applyBorder="1" applyAlignment="1">
      <alignment horizontal="center" vertical="center" wrapText="1"/>
    </xf>
    <xf numFmtId="0" fontId="101" fillId="39" borderId="17" xfId="0" applyFont="1" applyFill="1" applyBorder="1" applyAlignment="1">
      <alignment horizontal="center" vertical="center" wrapText="1"/>
    </xf>
    <xf numFmtId="0" fontId="101" fillId="39" borderId="18" xfId="11" applyFont="1" applyFill="1" applyBorder="1" applyAlignment="1">
      <alignment horizontal="center" vertical="center" wrapText="1"/>
    </xf>
    <xf numFmtId="0" fontId="101" fillId="39" borderId="19" xfId="11" applyFont="1" applyFill="1" applyBorder="1" applyAlignment="1">
      <alignment horizontal="center" vertical="center" wrapText="1"/>
    </xf>
    <xf numFmtId="0" fontId="101" fillId="39" borderId="17" xfId="11" applyFont="1" applyFill="1" applyBorder="1" applyAlignment="1">
      <alignment horizontal="center" vertical="center" wrapText="1"/>
    </xf>
    <xf numFmtId="0" fontId="53" fillId="40" borderId="18" xfId="0" applyFont="1" applyFill="1" applyBorder="1" applyAlignment="1">
      <alignment horizontal="center" vertical="center"/>
    </xf>
    <xf numFmtId="0" fontId="53" fillId="40" borderId="17" xfId="0" applyFont="1" applyFill="1" applyBorder="1" applyAlignment="1">
      <alignment horizontal="center" vertical="center"/>
    </xf>
    <xf numFmtId="0" fontId="53" fillId="41" borderId="18" xfId="0" applyFont="1" applyFill="1" applyBorder="1" applyAlignment="1">
      <alignment horizontal="center" vertical="center"/>
    </xf>
    <xf numFmtId="0" fontId="53" fillId="41" borderId="17" xfId="0" applyFont="1" applyFill="1" applyBorder="1" applyAlignment="1">
      <alignment horizontal="center" vertical="center"/>
    </xf>
    <xf numFmtId="0" fontId="53" fillId="42" borderId="18" xfId="0" applyFont="1" applyFill="1" applyBorder="1" applyAlignment="1">
      <alignment horizontal="center" vertical="center"/>
    </xf>
    <xf numFmtId="0" fontId="53" fillId="42" borderId="17" xfId="0" applyFont="1" applyFill="1" applyBorder="1" applyAlignment="1">
      <alignment horizontal="center" vertical="center"/>
    </xf>
    <xf numFmtId="0" fontId="26" fillId="0" borderId="0" xfId="0" applyFont="1" applyAlignment="1">
      <alignment horizontal="center" wrapText="1"/>
    </xf>
    <xf numFmtId="0" fontId="53" fillId="7" borderId="18" xfId="0" applyFont="1" applyFill="1" applyBorder="1" applyAlignment="1">
      <alignment horizontal="center" vertical="center" wrapText="1"/>
    </xf>
    <xf numFmtId="0" fontId="53" fillId="7" borderId="19" xfId="0" applyFont="1" applyFill="1" applyBorder="1" applyAlignment="1">
      <alignment horizontal="center" vertical="center" wrapText="1"/>
    </xf>
    <xf numFmtId="0" fontId="53" fillId="7" borderId="17" xfId="0" applyFont="1" applyFill="1" applyBorder="1" applyAlignment="1">
      <alignment horizontal="center" vertical="center" wrapText="1"/>
    </xf>
    <xf numFmtId="164" fontId="53" fillId="40" borderId="36" xfId="1" applyNumberFormat="1" applyFont="1" applyFill="1" applyBorder="1" applyAlignment="1">
      <alignment horizontal="center" vertical="center" wrapText="1"/>
    </xf>
    <xf numFmtId="164" fontId="53" fillId="40" borderId="18" xfId="1" applyNumberFormat="1" applyFont="1" applyFill="1" applyBorder="1" applyAlignment="1">
      <alignment horizontal="center" vertical="center" wrapText="1"/>
    </xf>
    <xf numFmtId="164" fontId="53" fillId="41" borderId="36" xfId="1" applyNumberFormat="1" applyFont="1" applyFill="1" applyBorder="1" applyAlignment="1">
      <alignment horizontal="center" vertical="center" wrapText="1"/>
    </xf>
    <xf numFmtId="164" fontId="53" fillId="42" borderId="17" xfId="1" applyNumberFormat="1" applyFont="1" applyFill="1" applyBorder="1" applyAlignment="1">
      <alignment horizontal="center" vertical="center" wrapText="1"/>
    </xf>
    <xf numFmtId="164" fontId="53" fillId="42" borderId="36" xfId="1" applyNumberFormat="1" applyFont="1" applyFill="1" applyBorder="1" applyAlignment="1">
      <alignment horizontal="center" vertical="center" wrapText="1"/>
    </xf>
    <xf numFmtId="0" fontId="113" fillId="0" borderId="43" xfId="0" applyFont="1" applyBorder="1" applyAlignment="1">
      <alignment horizontal="center" vertical="center"/>
    </xf>
    <xf numFmtId="0" fontId="113" fillId="0" borderId="56" xfId="0" applyFont="1" applyBorder="1" applyAlignment="1">
      <alignment horizontal="center" vertical="center"/>
    </xf>
    <xf numFmtId="0" fontId="113" fillId="0" borderId="44" xfId="0" applyFont="1" applyBorder="1" applyAlignment="1">
      <alignment horizontal="center" vertical="center"/>
    </xf>
    <xf numFmtId="2" fontId="25" fillId="3" borderId="18" xfId="0" applyNumberFormat="1" applyFont="1" applyFill="1" applyBorder="1" applyAlignment="1">
      <alignment horizontal="center" vertical="center"/>
    </xf>
    <xf numFmtId="2" fontId="25" fillId="3" borderId="19" xfId="0" applyNumberFormat="1" applyFont="1" applyFill="1" applyBorder="1" applyAlignment="1">
      <alignment horizontal="center" vertical="center"/>
    </xf>
    <xf numFmtId="2" fontId="74" fillId="0" borderId="73" xfId="0" applyNumberFormat="1" applyFont="1" applyBorder="1" applyAlignment="1">
      <alignment horizontal="center" vertical="center"/>
    </xf>
    <xf numFmtId="2" fontId="74" fillId="0" borderId="109" xfId="0" applyNumberFormat="1" applyFont="1" applyBorder="1" applyAlignment="1">
      <alignment horizontal="center" vertical="center"/>
    </xf>
    <xf numFmtId="2" fontId="49" fillId="7" borderId="23" xfId="0" applyNumberFormat="1" applyFont="1" applyFill="1" applyBorder="1" applyAlignment="1">
      <alignment horizontal="center" vertical="center"/>
    </xf>
    <xf numFmtId="2" fontId="49" fillId="7" borderId="22" xfId="0" applyNumberFormat="1" applyFont="1" applyFill="1" applyBorder="1" applyAlignment="1">
      <alignment horizontal="center" vertical="center"/>
    </xf>
    <xf numFmtId="1" fontId="113" fillId="0" borderId="43" xfId="0" applyNumberFormat="1" applyFont="1" applyBorder="1" applyAlignment="1">
      <alignment horizontal="center" vertical="center"/>
    </xf>
    <xf numFmtId="1" fontId="113" fillId="0" borderId="56" xfId="0" applyNumberFormat="1" applyFont="1" applyBorder="1" applyAlignment="1">
      <alignment horizontal="center" vertical="center"/>
    </xf>
    <xf numFmtId="1" fontId="113" fillId="0" borderId="44" xfId="0" applyNumberFormat="1" applyFont="1" applyBorder="1" applyAlignment="1">
      <alignment horizontal="center" vertical="center"/>
    </xf>
    <xf numFmtId="0" fontId="27" fillId="7" borderId="33" xfId="0" applyFont="1" applyFill="1" applyBorder="1" applyAlignment="1">
      <alignment horizontal="center" vertical="center" wrapText="1"/>
    </xf>
    <xf numFmtId="0" fontId="27" fillId="7" borderId="52" xfId="0" applyFont="1" applyFill="1" applyBorder="1" applyAlignment="1">
      <alignment horizontal="center" vertical="center"/>
    </xf>
    <xf numFmtId="0" fontId="49" fillId="7" borderId="43" xfId="0" applyFont="1" applyFill="1" applyBorder="1" applyAlignment="1">
      <alignment horizontal="center" vertical="center"/>
    </xf>
    <xf numFmtId="0" fontId="49" fillId="7" borderId="44" xfId="0" applyFont="1" applyFill="1" applyBorder="1" applyAlignment="1">
      <alignment horizontal="center" vertical="center"/>
    </xf>
    <xf numFmtId="0" fontId="49" fillId="7" borderId="42" xfId="0" applyFont="1" applyFill="1" applyBorder="1" applyAlignment="1">
      <alignment horizontal="center" vertical="center"/>
    </xf>
    <xf numFmtId="0" fontId="49" fillId="7" borderId="31" xfId="0" applyFont="1" applyFill="1" applyBorder="1" applyAlignment="1">
      <alignment horizontal="center" vertical="center"/>
    </xf>
    <xf numFmtId="0" fontId="23" fillId="0" borderId="0" xfId="0" applyFont="1" applyAlignment="1">
      <alignment horizontal="center"/>
    </xf>
    <xf numFmtId="0" fontId="115" fillId="0" borderId="0" xfId="11" applyFont="1" applyBorder="1" applyAlignment="1">
      <alignment horizontal="left" vertical="top" wrapText="1"/>
    </xf>
    <xf numFmtId="0" fontId="24" fillId="0" borderId="108" xfId="0" applyFont="1" applyBorder="1" applyAlignment="1">
      <alignment horizontal="left" vertical="center" wrapText="1"/>
    </xf>
    <xf numFmtId="0" fontId="63" fillId="47" borderId="12" xfId="11" applyFont="1" applyFill="1" applyBorder="1" applyAlignment="1">
      <alignment horizontal="center" vertical="center"/>
    </xf>
    <xf numFmtId="0" fontId="63" fillId="47" borderId="11" xfId="11" applyFont="1" applyFill="1" applyBorder="1" applyAlignment="1">
      <alignment horizontal="center" vertical="center"/>
    </xf>
    <xf numFmtId="0" fontId="63" fillId="47" borderId="10" xfId="11" applyFont="1" applyFill="1" applyBorder="1" applyAlignment="1">
      <alignment horizontal="center" vertical="center"/>
    </xf>
    <xf numFmtId="0" fontId="63" fillId="47" borderId="49" xfId="11" applyFont="1" applyFill="1" applyBorder="1" applyAlignment="1">
      <alignment horizontal="center" vertical="center"/>
    </xf>
    <xf numFmtId="0" fontId="63" fillId="47" borderId="100" xfId="11" applyFont="1" applyFill="1" applyBorder="1" applyAlignment="1">
      <alignment horizontal="center" vertical="center"/>
    </xf>
    <xf numFmtId="0" fontId="63" fillId="47" borderId="41" xfId="11" applyFont="1" applyFill="1" applyBorder="1" applyAlignment="1">
      <alignment horizontal="center" vertical="center"/>
    </xf>
    <xf numFmtId="0" fontId="63" fillId="47" borderId="80" xfId="11" applyFont="1" applyFill="1" applyBorder="1" applyAlignment="1">
      <alignment horizontal="center" vertical="center"/>
    </xf>
    <xf numFmtId="0" fontId="49" fillId="0" borderId="0" xfId="11" applyFont="1" applyFill="1" applyBorder="1" applyAlignment="1">
      <alignment horizontal="center" vertical="center" wrapText="1"/>
    </xf>
    <xf numFmtId="2" fontId="74" fillId="0" borderId="14" xfId="0" applyNumberFormat="1" applyFont="1" applyBorder="1" applyAlignment="1">
      <alignment horizontal="center" vertical="center"/>
    </xf>
    <xf numFmtId="2" fontId="74" fillId="0" borderId="15" xfId="0" applyNumberFormat="1" applyFont="1" applyBorder="1" applyAlignment="1">
      <alignment horizontal="center" vertical="center"/>
    </xf>
    <xf numFmtId="0" fontId="54" fillId="0" borderId="0" xfId="0" applyFont="1" applyFill="1" applyAlignment="1">
      <alignment horizontal="center" wrapText="1"/>
    </xf>
    <xf numFmtId="0" fontId="49" fillId="7" borderId="51" xfId="0" applyFont="1" applyFill="1" applyBorder="1" applyAlignment="1">
      <alignment horizontal="center" vertical="center"/>
    </xf>
    <xf numFmtId="0" fontId="49" fillId="7" borderId="56" xfId="0" applyFont="1" applyFill="1" applyBorder="1" applyAlignment="1">
      <alignment horizontal="center" vertical="center"/>
    </xf>
    <xf numFmtId="0" fontId="75" fillId="0" borderId="0" xfId="0" applyFont="1" applyAlignment="1">
      <alignment horizontal="center" vertical="top" wrapText="1"/>
    </xf>
    <xf numFmtId="164" fontId="101" fillId="40" borderId="43" xfId="1" applyNumberFormat="1" applyFont="1" applyFill="1" applyBorder="1" applyAlignment="1">
      <alignment horizontal="center" vertical="center" wrapText="1"/>
    </xf>
    <xf numFmtId="164" fontId="101" fillId="40" borderId="44" xfId="1" applyNumberFormat="1" applyFont="1" applyFill="1" applyBorder="1" applyAlignment="1">
      <alignment horizontal="center" vertical="center" wrapText="1"/>
    </xf>
    <xf numFmtId="164" fontId="101" fillId="41" borderId="43" xfId="1" applyNumberFormat="1" applyFont="1" applyFill="1" applyBorder="1" applyAlignment="1">
      <alignment horizontal="center" vertical="center" wrapText="1"/>
    </xf>
    <xf numFmtId="164" fontId="101" fillId="41" borderId="44" xfId="1" applyNumberFormat="1" applyFont="1" applyFill="1" applyBorder="1" applyAlignment="1">
      <alignment horizontal="center" vertical="center" wrapText="1"/>
    </xf>
    <xf numFmtId="164" fontId="101" fillId="42" borderId="56" xfId="1" applyNumberFormat="1" applyFont="1" applyFill="1" applyBorder="1" applyAlignment="1">
      <alignment horizontal="center" vertical="center" wrapText="1"/>
    </xf>
    <xf numFmtId="164" fontId="101" fillId="42" borderId="44" xfId="1" applyNumberFormat="1" applyFont="1" applyFill="1" applyBorder="1" applyAlignment="1">
      <alignment horizontal="center" vertical="center" wrapText="1"/>
    </xf>
    <xf numFmtId="0" fontId="43" fillId="0" borderId="18" xfId="0" applyFont="1" applyBorder="1" applyAlignment="1">
      <alignment horizontal="center" vertical="center"/>
    </xf>
    <xf numFmtId="0" fontId="43" fillId="0" borderId="17" xfId="0" applyFont="1" applyBorder="1" applyAlignment="1">
      <alignment horizontal="center" vertical="center"/>
    </xf>
    <xf numFmtId="0" fontId="48" fillId="7" borderId="43" xfId="0" applyFont="1" applyFill="1" applyBorder="1" applyAlignment="1">
      <alignment horizontal="center" vertical="center"/>
    </xf>
    <xf numFmtId="0" fontId="48" fillId="7" borderId="44" xfId="0" applyFont="1" applyFill="1" applyBorder="1" applyAlignment="1">
      <alignment horizontal="center" vertical="center"/>
    </xf>
    <xf numFmtId="0" fontId="48" fillId="7" borderId="12" xfId="0" applyFont="1" applyFill="1" applyBorder="1" applyAlignment="1">
      <alignment horizontal="center" vertical="center"/>
    </xf>
    <xf numFmtId="0" fontId="48" fillId="7" borderId="10" xfId="0" applyFont="1" applyFill="1" applyBorder="1" applyAlignment="1">
      <alignment horizontal="center" vertical="center"/>
    </xf>
    <xf numFmtId="0" fontId="48" fillId="7" borderId="42" xfId="0" applyFont="1" applyFill="1" applyBorder="1" applyAlignment="1">
      <alignment horizontal="center" vertical="center"/>
    </xf>
    <xf numFmtId="0" fontId="48" fillId="7" borderId="31" xfId="0" applyFont="1" applyFill="1" applyBorder="1" applyAlignment="1">
      <alignment horizontal="center" vertical="center"/>
    </xf>
    <xf numFmtId="0" fontId="49" fillId="7" borderId="75" xfId="0" applyFont="1" applyFill="1" applyBorder="1" applyAlignment="1">
      <alignment horizontal="center" vertical="center"/>
    </xf>
    <xf numFmtId="0" fontId="24" fillId="4" borderId="0" xfId="0" quotePrefix="1" applyFont="1" applyFill="1" applyBorder="1" applyAlignment="1">
      <alignment horizontal="left" vertical="top"/>
    </xf>
    <xf numFmtId="0" fontId="24" fillId="4" borderId="0" xfId="0" applyFont="1" applyFill="1" applyBorder="1" applyAlignment="1">
      <alignment horizontal="left" vertical="top"/>
    </xf>
    <xf numFmtId="0" fontId="87" fillId="0" borderId="43" xfId="0" applyFont="1" applyBorder="1" applyAlignment="1">
      <alignment horizontal="center" vertical="center"/>
    </xf>
    <xf numFmtId="0" fontId="87" fillId="0" borderId="56" xfId="0" applyFont="1" applyBorder="1" applyAlignment="1">
      <alignment horizontal="center" vertical="center"/>
    </xf>
    <xf numFmtId="0" fontId="87" fillId="0" borderId="44" xfId="0" applyFont="1" applyBorder="1" applyAlignment="1">
      <alignment horizontal="center" vertical="center"/>
    </xf>
    <xf numFmtId="165" fontId="88" fillId="3" borderId="18" xfId="0" applyNumberFormat="1" applyFont="1" applyFill="1" applyBorder="1" applyAlignment="1">
      <alignment horizontal="center" vertical="center"/>
    </xf>
    <xf numFmtId="165" fontId="88" fillId="3" borderId="19" xfId="0" applyNumberFormat="1" applyFont="1" applyFill="1" applyBorder="1" applyAlignment="1">
      <alignment horizontal="center" vertical="center"/>
    </xf>
    <xf numFmtId="0" fontId="89" fillId="0" borderId="18" xfId="0" applyFont="1" applyBorder="1" applyAlignment="1">
      <alignment horizontal="center" vertical="center"/>
    </xf>
    <xf numFmtId="0" fontId="89" fillId="0" borderId="19" xfId="0" applyFont="1" applyBorder="1" applyAlignment="1">
      <alignment horizontal="center" vertical="center"/>
    </xf>
    <xf numFmtId="0" fontId="90" fillId="7" borderId="18" xfId="0" applyFont="1" applyFill="1" applyBorder="1" applyAlignment="1">
      <alignment horizontal="center" vertical="center"/>
    </xf>
    <xf numFmtId="0" fontId="90" fillId="7" borderId="19" xfId="0" applyFont="1" applyFill="1" applyBorder="1" applyAlignment="1">
      <alignment horizontal="center" vertical="center"/>
    </xf>
    <xf numFmtId="0" fontId="24" fillId="0" borderId="0" xfId="0" applyFont="1" applyAlignment="1">
      <alignment horizontal="left" vertical="center"/>
    </xf>
    <xf numFmtId="0" fontId="27" fillId="7" borderId="10" xfId="0" applyFont="1" applyFill="1" applyBorder="1" applyAlignment="1">
      <alignment horizontal="center" vertical="center" wrapText="1"/>
    </xf>
    <xf numFmtId="0" fontId="27" fillId="7" borderId="86" xfId="0" applyFont="1" applyFill="1" applyBorder="1" applyAlignment="1">
      <alignment horizontal="center" vertical="center" wrapText="1"/>
    </xf>
    <xf numFmtId="0" fontId="27" fillId="7" borderId="12" xfId="0" applyFont="1" applyFill="1" applyBorder="1" applyAlignment="1">
      <alignment horizontal="center" vertical="center" wrapText="1"/>
    </xf>
    <xf numFmtId="0" fontId="27" fillId="7" borderId="99" xfId="0" applyFont="1" applyFill="1" applyBorder="1" applyAlignment="1">
      <alignment horizontal="center" vertical="center" wrapText="1"/>
    </xf>
    <xf numFmtId="0" fontId="27" fillId="7" borderId="18" xfId="6" applyFont="1" applyFill="1" applyBorder="1" applyAlignment="1">
      <alignment horizontal="center" vertical="center"/>
    </xf>
    <xf numFmtId="0" fontId="27" fillId="7" borderId="19" xfId="6" applyFont="1" applyFill="1" applyBorder="1" applyAlignment="1">
      <alignment horizontal="center" vertical="center"/>
    </xf>
    <xf numFmtId="0" fontId="26" fillId="0" borderId="0" xfId="0" applyFont="1" applyBorder="1" applyAlignment="1">
      <alignment horizontal="center" wrapText="1"/>
    </xf>
    <xf numFmtId="0" fontId="50" fillId="7" borderId="18" xfId="6" applyFont="1" applyFill="1" applyBorder="1" applyAlignment="1">
      <alignment horizontal="center" vertical="center"/>
    </xf>
    <xf numFmtId="0" fontId="50" fillId="7" borderId="17" xfId="6" applyFont="1" applyFill="1" applyBorder="1" applyAlignment="1">
      <alignment horizontal="center" vertical="center"/>
    </xf>
    <xf numFmtId="0" fontId="27" fillId="7" borderId="17" xfId="6" applyFont="1" applyFill="1" applyBorder="1" applyAlignment="1">
      <alignment horizontal="center" vertical="center"/>
    </xf>
    <xf numFmtId="0" fontId="26" fillId="0" borderId="0" xfId="0" applyFont="1" applyBorder="1" applyAlignment="1">
      <alignment horizontal="center" vertical="center" wrapText="1"/>
    </xf>
    <xf numFmtId="0" fontId="26" fillId="0" borderId="0" xfId="0" applyFont="1" applyAlignment="1">
      <alignment horizontal="center" vertical="top"/>
    </xf>
    <xf numFmtId="0" fontId="50" fillId="7" borderId="52" xfId="6" applyFont="1" applyFill="1" applyBorder="1" applyAlignment="1">
      <alignment horizontal="center" vertical="center"/>
    </xf>
    <xf numFmtId="0" fontId="50" fillId="7" borderId="111" xfId="6" applyFont="1" applyFill="1" applyBorder="1" applyAlignment="1">
      <alignment horizontal="center" vertical="center"/>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52" xfId="0" applyFont="1" applyFill="1" applyBorder="1" applyAlignment="1">
      <alignment horizontal="center" vertical="center" wrapText="1"/>
    </xf>
    <xf numFmtId="0" fontId="27" fillId="7" borderId="75" xfId="0" applyFont="1" applyFill="1" applyBorder="1" applyAlignment="1">
      <alignment horizontal="center" vertical="center" wrapText="1"/>
    </xf>
    <xf numFmtId="0" fontId="27" fillId="7" borderId="31" xfId="0" applyFont="1" applyFill="1" applyBorder="1" applyAlignment="1">
      <alignment horizontal="center" vertical="center" wrapText="1"/>
    </xf>
    <xf numFmtId="0" fontId="27" fillId="7" borderId="95" xfId="0" applyFont="1" applyFill="1" applyBorder="1" applyAlignment="1">
      <alignment horizontal="center" vertical="center" wrapText="1"/>
    </xf>
    <xf numFmtId="0" fontId="27" fillId="7" borderId="18" xfId="0" applyFont="1" applyFill="1" applyBorder="1" applyAlignment="1">
      <alignment horizontal="center" vertical="center" wrapText="1"/>
    </xf>
    <xf numFmtId="0" fontId="27" fillId="7" borderId="19" xfId="0" applyFont="1" applyFill="1" applyBorder="1" applyAlignment="1">
      <alignment horizontal="center" vertical="center" wrapText="1"/>
    </xf>
    <xf numFmtId="0" fontId="27" fillId="7" borderId="134" xfId="0" applyFont="1" applyFill="1" applyBorder="1" applyAlignment="1">
      <alignment horizontal="center" vertical="center" wrapText="1"/>
    </xf>
    <xf numFmtId="0" fontId="27" fillId="7" borderId="136"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3" xfId="0" applyFont="1" applyFill="1" applyBorder="1" applyAlignment="1">
      <alignment horizontal="center" vertical="center" wrapText="1"/>
    </xf>
    <xf numFmtId="0" fontId="27" fillId="7" borderId="13" xfId="0" applyFont="1" applyFill="1" applyBorder="1" applyAlignment="1">
      <alignment horizontal="center" vertical="center" wrapText="1"/>
    </xf>
    <xf numFmtId="0" fontId="27" fillId="7" borderId="67"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53" fillId="39" borderId="0" xfId="0" applyFont="1" applyFill="1" applyAlignment="1">
      <alignment horizontal="center" wrapText="1"/>
    </xf>
    <xf numFmtId="0" fontId="53" fillId="39" borderId="0" xfId="0" applyFont="1" applyFill="1" applyAlignment="1">
      <alignment horizontal="center"/>
    </xf>
    <xf numFmtId="0" fontId="50" fillId="7" borderId="14" xfId="0" applyFont="1" applyFill="1" applyBorder="1" applyAlignment="1">
      <alignment horizontal="center" vertical="center" wrapText="1"/>
    </xf>
    <xf numFmtId="0" fontId="50" fillId="7" borderId="3" xfId="0" applyFont="1" applyFill="1" applyBorder="1" applyAlignment="1">
      <alignment horizontal="center" vertical="center"/>
    </xf>
    <xf numFmtId="0" fontId="50" fillId="7" borderId="16" xfId="0" applyFont="1" applyFill="1" applyBorder="1" applyAlignment="1">
      <alignment horizontal="center" vertical="center"/>
    </xf>
    <xf numFmtId="0" fontId="50" fillId="7" borderId="2" xfId="0" applyFont="1" applyFill="1" applyBorder="1" applyAlignment="1">
      <alignment horizontal="center" vertical="center"/>
    </xf>
    <xf numFmtId="0" fontId="50" fillId="7" borderId="11" xfId="0" applyFont="1" applyFill="1" applyBorder="1" applyAlignment="1">
      <alignment horizontal="center" vertical="center"/>
    </xf>
    <xf numFmtId="0" fontId="50" fillId="7" borderId="10" xfId="0" applyFont="1" applyFill="1" applyBorder="1" applyAlignment="1">
      <alignment horizontal="center" vertical="center"/>
    </xf>
    <xf numFmtId="0" fontId="3" fillId="0" borderId="14" xfId="0" applyFont="1" applyBorder="1" applyAlignment="1">
      <alignment horizontal="center" vertical="center"/>
    </xf>
    <xf numFmtId="0" fontId="3" fillId="0" borderId="73" xfId="0" applyFont="1" applyBorder="1" applyAlignment="1">
      <alignment horizontal="center" vertical="center"/>
    </xf>
    <xf numFmtId="0" fontId="3" fillId="0" borderId="3" xfId="0" applyFont="1" applyBorder="1" applyAlignment="1">
      <alignment horizontal="center" vertical="center"/>
    </xf>
    <xf numFmtId="0" fontId="50" fillId="7" borderId="69" xfId="0" applyFont="1" applyFill="1" applyBorder="1" applyAlignment="1">
      <alignment horizontal="center" vertical="center"/>
    </xf>
    <xf numFmtId="0" fontId="50" fillId="7" borderId="70" xfId="0" applyFont="1" applyFill="1" applyBorder="1" applyAlignment="1">
      <alignment horizontal="center" vertical="center"/>
    </xf>
    <xf numFmtId="0" fontId="45" fillId="0" borderId="0" xfId="0" applyFont="1" applyAlignment="1">
      <alignment horizontal="left"/>
    </xf>
  </cellXfs>
  <cellStyles count="453">
    <cellStyle name="20% - Accent1" xfId="36" builtinId="30" customBuiltin="1"/>
    <cellStyle name="20% - Accent2" xfId="40" builtinId="34" customBuiltin="1"/>
    <cellStyle name="20% - Accent3" xfId="44" builtinId="38" customBuiltin="1"/>
    <cellStyle name="20% - Accent4" xfId="48" builtinId="42" customBuiltin="1"/>
    <cellStyle name="20% - Accent5" xfId="52" builtinId="46" customBuiltin="1"/>
    <cellStyle name="20% - Accent6" xfId="56" builtinId="50" customBuiltin="1"/>
    <cellStyle name="40% - Accent1" xfId="37" builtinId="31" customBuiltin="1"/>
    <cellStyle name="40% - Accent2" xfId="41" builtinId="35" customBuiltin="1"/>
    <cellStyle name="40% - Accent3" xfId="45" builtinId="39" customBuiltin="1"/>
    <cellStyle name="40% - Accent4" xfId="49" builtinId="43" customBuiltin="1"/>
    <cellStyle name="40% - Accent5" xfId="53" builtinId="47" customBuiltin="1"/>
    <cellStyle name="40% - Accent6" xfId="57" builtinId="51" customBuiltin="1"/>
    <cellStyle name="60% - Accent1" xfId="38" builtinId="32" customBuiltin="1"/>
    <cellStyle name="60% - Accent2" xfId="42" builtinId="36" customBuiltin="1"/>
    <cellStyle name="60% - Accent3" xfId="46" builtinId="40" customBuiltin="1"/>
    <cellStyle name="60% - Accent4" xfId="50" builtinId="44" customBuiltin="1"/>
    <cellStyle name="60% - Accent5" xfId="54" builtinId="48" customBuiltin="1"/>
    <cellStyle name="60% - Accent6" xfId="58" builtinId="52" customBuiltin="1"/>
    <cellStyle name="Accent1" xfId="35" builtinId="29" customBuiltin="1"/>
    <cellStyle name="Accent2" xfId="39" builtinId="33" customBuiltin="1"/>
    <cellStyle name="Accent3" xfId="43" builtinId="37" customBuiltin="1"/>
    <cellStyle name="Accent4" xfId="47" builtinId="41" customBuiltin="1"/>
    <cellStyle name="Accent5" xfId="51" builtinId="45" customBuiltin="1"/>
    <cellStyle name="Accent6" xfId="55" builtinId="49" customBuiltin="1"/>
    <cellStyle name="Bad" xfId="24" builtinId="27" customBuiltin="1"/>
    <cellStyle name="Calculation" xfId="28" builtinId="22" customBuiltin="1"/>
    <cellStyle name="Check Cell" xfId="30" builtinId="23" customBuiltin="1"/>
    <cellStyle name="Comma" xfId="1" builtinId="3"/>
    <cellStyle name="Comma 2" xfId="3"/>
    <cellStyle name="Comma 3" xfId="13"/>
    <cellStyle name="Explanatory Text" xfId="33" builtinId="53" customBuiltin="1"/>
    <cellStyle name="Good" xfId="23" builtinId="26" customBuiltin="1"/>
    <cellStyle name="Heading 1" xfId="19" builtinId="16" customBuiltin="1"/>
    <cellStyle name="Heading 2" xfId="20" builtinId="17" customBuiltin="1"/>
    <cellStyle name="Heading 3" xfId="21" builtinId="18" customBuiltin="1"/>
    <cellStyle name="Heading 4" xfId="22" builtinId="19" customBuiltin="1"/>
    <cellStyle name="Hyperlink" xfId="10" builtinId="8"/>
    <cellStyle name="Hyperlink 2" xfId="15"/>
    <cellStyle name="Hyperlink 2 2" xfId="231"/>
    <cellStyle name="Input" xfId="26" builtinId="20" customBuiltin="1"/>
    <cellStyle name="Linked Cell" xfId="29" builtinId="24" customBuiltin="1"/>
    <cellStyle name="Neutral" xfId="25" builtinId="28" customBuiltin="1"/>
    <cellStyle name="Normal" xfId="0" builtinId="0"/>
    <cellStyle name="Normal 10" xfId="89"/>
    <cellStyle name="Normal 10 2" xfId="232"/>
    <cellStyle name="Normal 100" xfId="184"/>
    <cellStyle name="Normal 101" xfId="185"/>
    <cellStyle name="Normal 102" xfId="186"/>
    <cellStyle name="Normal 103" xfId="187"/>
    <cellStyle name="Normal 104" xfId="140"/>
    <cellStyle name="Normal 105" xfId="152"/>
    <cellStyle name="Normal 106" xfId="173"/>
    <cellStyle name="Normal 107" xfId="143"/>
    <cellStyle name="Normal 108" xfId="167"/>
    <cellStyle name="Normal 109" xfId="146"/>
    <cellStyle name="Normal 11" xfId="74"/>
    <cellStyle name="Normal 11 2" xfId="233"/>
    <cellStyle name="Normal 110" xfId="158"/>
    <cellStyle name="Normal 111" xfId="141"/>
    <cellStyle name="Normal 112" xfId="153"/>
    <cellStyle name="Normal 113" xfId="174"/>
    <cellStyle name="Normal 114" xfId="144"/>
    <cellStyle name="Normal 115" xfId="168"/>
    <cellStyle name="Normal 116" xfId="147"/>
    <cellStyle name="Normal 117" xfId="159"/>
    <cellStyle name="Normal 118" xfId="142"/>
    <cellStyle name="Normal 119" xfId="154"/>
    <cellStyle name="Normal 12" xfId="86"/>
    <cellStyle name="Normal 12 2" xfId="234"/>
    <cellStyle name="Normal 120" xfId="175"/>
    <cellStyle name="Normal 121" xfId="145"/>
    <cellStyle name="Normal 122" xfId="169"/>
    <cellStyle name="Normal 123" xfId="148"/>
    <cellStyle name="Normal 124" xfId="160"/>
    <cellStyle name="Normal 125" xfId="195"/>
    <cellStyle name="Normal 126" xfId="196"/>
    <cellStyle name="Normal 127" xfId="197"/>
    <cellStyle name="Normal 128" xfId="214"/>
    <cellStyle name="Normal 129" xfId="215"/>
    <cellStyle name="Normal 13" xfId="77"/>
    <cellStyle name="Normal 13 2" xfId="235"/>
    <cellStyle name="Normal 130" xfId="216"/>
    <cellStyle name="Normal 131" xfId="206"/>
    <cellStyle name="Normal 132" xfId="207"/>
    <cellStyle name="Normal 133" xfId="208"/>
    <cellStyle name="Normal 134" xfId="209"/>
    <cellStyle name="Normal 135" xfId="210"/>
    <cellStyle name="Normal 136" xfId="211"/>
    <cellStyle name="Normal 137" xfId="200"/>
    <cellStyle name="Normal 138" xfId="201"/>
    <cellStyle name="Normal 139" xfId="202"/>
    <cellStyle name="Normal 14" xfId="83"/>
    <cellStyle name="Normal 14 2" xfId="236"/>
    <cellStyle name="Normal 140" xfId="219"/>
    <cellStyle name="Normal 141" xfId="220"/>
    <cellStyle name="Normal 142" xfId="221"/>
    <cellStyle name="Normal 143" xfId="222"/>
    <cellStyle name="Normal 144" xfId="223"/>
    <cellStyle name="Normal 145" xfId="224"/>
    <cellStyle name="Normal 146" xfId="225"/>
    <cellStyle name="Normal 147" xfId="226"/>
    <cellStyle name="Normal 148" xfId="227"/>
    <cellStyle name="Normal 149" xfId="228"/>
    <cellStyle name="Normal 15" xfId="72"/>
    <cellStyle name="Normal 15 2" xfId="237"/>
    <cellStyle name="Normal 150" xfId="229"/>
    <cellStyle name="Normal 151" xfId="230"/>
    <cellStyle name="Normal 152" xfId="188"/>
    <cellStyle name="Normal 153" xfId="198"/>
    <cellStyle name="Normal 154" xfId="217"/>
    <cellStyle name="Normal 155" xfId="190"/>
    <cellStyle name="Normal 156" xfId="212"/>
    <cellStyle name="Normal 157" xfId="192"/>
    <cellStyle name="Normal 158" xfId="203"/>
    <cellStyle name="Normal 159" xfId="238"/>
    <cellStyle name="Normal 16" xfId="81"/>
    <cellStyle name="Normal 16 2" xfId="239"/>
    <cellStyle name="Normal 160" xfId="240"/>
    <cellStyle name="Normal 161" xfId="241"/>
    <cellStyle name="Normal 162" xfId="242"/>
    <cellStyle name="Normal 163" xfId="243"/>
    <cellStyle name="Normal 164" xfId="193"/>
    <cellStyle name="Normal 165" xfId="204"/>
    <cellStyle name="Normal 166" xfId="189"/>
    <cellStyle name="Normal 167" xfId="199"/>
    <cellStyle name="Normal 168" xfId="218"/>
    <cellStyle name="Normal 169" xfId="191"/>
    <cellStyle name="Normal 17" xfId="90"/>
    <cellStyle name="Normal 17 2" xfId="244"/>
    <cellStyle name="Normal 170" xfId="213"/>
    <cellStyle name="Normal 171" xfId="194"/>
    <cellStyle name="Normal 172" xfId="205"/>
    <cellStyle name="Normal 173" xfId="245"/>
    <cellStyle name="Normal 174" xfId="246"/>
    <cellStyle name="Normal 175" xfId="247"/>
    <cellStyle name="Normal 176" xfId="248"/>
    <cellStyle name="Normal 177" xfId="249"/>
    <cellStyle name="Normal 178" xfId="250"/>
    <cellStyle name="Normal 179" xfId="251"/>
    <cellStyle name="Normal 18" xfId="75"/>
    <cellStyle name="Normal 18 2" xfId="252"/>
    <cellStyle name="Normal 180" xfId="253"/>
    <cellStyle name="Normal 181" xfId="254"/>
    <cellStyle name="Normal 182" xfId="255"/>
    <cellStyle name="Normal 183" xfId="256"/>
    <cellStyle name="Normal 184" xfId="257"/>
    <cellStyle name="Normal 185" xfId="258"/>
    <cellStyle name="Normal 186" xfId="259"/>
    <cellStyle name="Normal 187" xfId="260"/>
    <cellStyle name="Normal 188" xfId="261"/>
    <cellStyle name="Normal 189" xfId="262"/>
    <cellStyle name="Normal 19" xfId="87"/>
    <cellStyle name="Normal 19 2" xfId="263"/>
    <cellStyle name="Normal 190" xfId="264"/>
    <cellStyle name="Normal 191" xfId="265"/>
    <cellStyle name="Normal 192" xfId="266"/>
    <cellStyle name="Normal 193" xfId="267"/>
    <cellStyle name="Normal 194" xfId="268"/>
    <cellStyle name="Normal 195" xfId="269"/>
    <cellStyle name="Normal 196" xfId="270"/>
    <cellStyle name="Normal 197" xfId="271"/>
    <cellStyle name="Normal 198" xfId="272"/>
    <cellStyle name="Normal 199" xfId="273"/>
    <cellStyle name="Normal 2" xfId="4"/>
    <cellStyle name="Normal 2 10" xfId="446"/>
    <cellStyle name="Normal 2 11" xfId="448"/>
    <cellStyle name="Normal 2 12" xfId="452"/>
    <cellStyle name="Normal 2 2" xfId="16"/>
    <cellStyle name="Normal 2 2 2" xfId="274"/>
    <cellStyle name="Normal 2 3" xfId="59"/>
    <cellStyle name="Normal 2 4" xfId="61"/>
    <cellStyle name="Normal 2 4 2" xfId="275"/>
    <cellStyle name="Normal 2 5" xfId="62"/>
    <cellStyle name="Normal 2 5 2" xfId="66"/>
    <cellStyle name="Normal 2 5 2 2" xfId="276"/>
    <cellStyle name="Normal 2 5 3" xfId="277"/>
    <cellStyle name="Normal 2 6" xfId="63"/>
    <cellStyle name="Normal 2 6 2" xfId="278"/>
    <cellStyle name="Normal 2 7" xfId="67"/>
    <cellStyle name="Normal 2 7 2" xfId="279"/>
    <cellStyle name="Normal 2 8" xfId="69"/>
    <cellStyle name="Normal 2 8 2" xfId="280"/>
    <cellStyle name="Normal 2 9" xfId="281"/>
    <cellStyle name="Normal 2 9 2" xfId="282"/>
    <cellStyle name="Normal 20" xfId="78"/>
    <cellStyle name="Normal 20 2" xfId="283"/>
    <cellStyle name="Normal 200" xfId="284"/>
    <cellStyle name="Normal 201" xfId="285"/>
    <cellStyle name="Normal 202" xfId="286"/>
    <cellStyle name="Normal 203" xfId="287"/>
    <cellStyle name="Normal 204" xfId="288"/>
    <cellStyle name="Normal 205" xfId="289"/>
    <cellStyle name="Normal 206" xfId="290"/>
    <cellStyle name="Normal 207" xfId="291"/>
    <cellStyle name="Normal 208" xfId="292"/>
    <cellStyle name="Normal 209" xfId="293"/>
    <cellStyle name="Normal 21" xfId="84"/>
    <cellStyle name="Normal 21 2" xfId="294"/>
    <cellStyle name="Normal 210" xfId="295"/>
    <cellStyle name="Normal 211" xfId="296"/>
    <cellStyle name="Normal 212" xfId="297"/>
    <cellStyle name="Normal 213" xfId="298"/>
    <cellStyle name="Normal 214" xfId="299"/>
    <cellStyle name="Normal 215" xfId="300"/>
    <cellStyle name="Normal 216" xfId="301"/>
    <cellStyle name="Normal 217" xfId="302"/>
    <cellStyle name="Normal 218" xfId="303"/>
    <cellStyle name="Normal 219" xfId="304"/>
    <cellStyle name="Normal 22" xfId="73"/>
    <cellStyle name="Normal 220" xfId="305"/>
    <cellStyle name="Normal 221" xfId="306"/>
    <cellStyle name="Normal 222" xfId="307"/>
    <cellStyle name="Normal 223" xfId="308"/>
    <cellStyle name="Normal 224" xfId="309"/>
    <cellStyle name="Normal 225" xfId="310"/>
    <cellStyle name="Normal 226" xfId="311"/>
    <cellStyle name="Normal 227" xfId="312"/>
    <cellStyle name="Normal 228" xfId="313"/>
    <cellStyle name="Normal 229" xfId="314"/>
    <cellStyle name="Normal 23" xfId="82"/>
    <cellStyle name="Normal 230" xfId="315"/>
    <cellStyle name="Normal 231" xfId="316"/>
    <cellStyle name="Normal 232" xfId="317"/>
    <cellStyle name="Normal 233" xfId="318"/>
    <cellStyle name="Normal 234" xfId="319"/>
    <cellStyle name="Normal 235" xfId="320"/>
    <cellStyle name="Normal 236" xfId="321"/>
    <cellStyle name="Normal 237" xfId="322"/>
    <cellStyle name="Normal 238" xfId="323"/>
    <cellStyle name="Normal 239" xfId="324"/>
    <cellStyle name="Normal 24" xfId="91"/>
    <cellStyle name="Normal 240" xfId="325"/>
    <cellStyle name="Normal 241" xfId="326"/>
    <cellStyle name="Normal 242" xfId="327"/>
    <cellStyle name="Normal 243" xfId="328"/>
    <cellStyle name="Normal 244" xfId="329"/>
    <cellStyle name="Normal 245" xfId="330"/>
    <cellStyle name="Normal 246" xfId="331"/>
    <cellStyle name="Normal 247" xfId="332"/>
    <cellStyle name="Normal 248" xfId="333"/>
    <cellStyle name="Normal 249" xfId="334"/>
    <cellStyle name="Normal 25" xfId="76"/>
    <cellStyle name="Normal 250" xfId="335"/>
    <cellStyle name="Normal 251" xfId="336"/>
    <cellStyle name="Normal 252" xfId="337"/>
    <cellStyle name="Normal 253" xfId="338"/>
    <cellStyle name="Normal 254" xfId="339"/>
    <cellStyle name="Normal 255" xfId="340"/>
    <cellStyle name="Normal 256" xfId="341"/>
    <cellStyle name="Normal 257" xfId="342"/>
    <cellStyle name="Normal 258" xfId="343"/>
    <cellStyle name="Normal 259" xfId="344"/>
    <cellStyle name="Normal 26" xfId="88"/>
    <cellStyle name="Normal 260" xfId="345"/>
    <cellStyle name="Normal 261" xfId="346"/>
    <cellStyle name="Normal 262" xfId="347"/>
    <cellStyle name="Normal 263" xfId="348"/>
    <cellStyle name="Normal 264" xfId="349"/>
    <cellStyle name="Normal 265" xfId="350"/>
    <cellStyle name="Normal 266" xfId="351"/>
    <cellStyle name="Normal 267" xfId="352"/>
    <cellStyle name="Normal 268" xfId="353"/>
    <cellStyle name="Normal 269" xfId="354"/>
    <cellStyle name="Normal 27" xfId="79"/>
    <cellStyle name="Normal 270" xfId="355"/>
    <cellStyle name="Normal 271" xfId="356"/>
    <cellStyle name="Normal 272" xfId="357"/>
    <cellStyle name="Normal 273" xfId="358"/>
    <cellStyle name="Normal 274" xfId="359"/>
    <cellStyle name="Normal 275" xfId="360"/>
    <cellStyle name="Normal 276" xfId="361"/>
    <cellStyle name="Normal 277" xfId="362"/>
    <cellStyle name="Normal 278" xfId="363"/>
    <cellStyle name="Normal 279" xfId="364"/>
    <cellStyle name="Normal 28" xfId="85"/>
    <cellStyle name="Normal 280" xfId="365"/>
    <cellStyle name="Normal 281" xfId="366"/>
    <cellStyle name="Normal 282" xfId="367"/>
    <cellStyle name="Normal 283" xfId="368"/>
    <cellStyle name="Normal 284" xfId="369"/>
    <cellStyle name="Normal 285" xfId="370"/>
    <cellStyle name="Normal 286" xfId="371"/>
    <cellStyle name="Normal 287" xfId="372"/>
    <cellStyle name="Normal 288" xfId="373"/>
    <cellStyle name="Normal 289" xfId="374"/>
    <cellStyle name="Normal 29" xfId="101"/>
    <cellStyle name="Normal 290" xfId="375"/>
    <cellStyle name="Normal 291" xfId="376"/>
    <cellStyle name="Normal 292" xfId="377"/>
    <cellStyle name="Normal 293" xfId="378"/>
    <cellStyle name="Normal 294" xfId="379"/>
    <cellStyle name="Normal 295" xfId="380"/>
    <cellStyle name="Normal 296" xfId="381"/>
    <cellStyle name="Normal 297" xfId="382"/>
    <cellStyle name="Normal 298" xfId="383"/>
    <cellStyle name="Normal 299" xfId="384"/>
    <cellStyle name="Normal 3" xfId="5"/>
    <cellStyle name="Normal 3 2" xfId="6"/>
    <cellStyle name="Normal 3 2 2" xfId="385"/>
    <cellStyle name="Normal 3 2 2 2" xfId="386"/>
    <cellStyle name="Normal 3 3" xfId="11"/>
    <cellStyle name="Normal 3 3 2" xfId="387"/>
    <cellStyle name="Normal 3 4" xfId="60"/>
    <cellStyle name="Normal 3 4 2" xfId="388"/>
    <cellStyle name="Normal 3 5" xfId="68"/>
    <cellStyle name="Normal 3 5 2" xfId="389"/>
    <cellStyle name="Normal 3 6" xfId="70"/>
    <cellStyle name="Normal 3 6 2" xfId="390"/>
    <cellStyle name="Normal 3 7" xfId="391"/>
    <cellStyle name="Normal 3 7 2" xfId="392"/>
    <cellStyle name="Normal 3 8" xfId="393"/>
    <cellStyle name="Normal 3 8 2" xfId="394"/>
    <cellStyle name="Normal 3 9" xfId="449"/>
    <cellStyle name="Normal 30" xfId="102"/>
    <cellStyle name="Normal 300" xfId="395"/>
    <cellStyle name="Normal 301" xfId="396"/>
    <cellStyle name="Normal 302" xfId="397"/>
    <cellStyle name="Normal 303" xfId="398"/>
    <cellStyle name="Normal 304" xfId="399"/>
    <cellStyle name="Normal 305" xfId="400"/>
    <cellStyle name="Normal 306" xfId="401"/>
    <cellStyle name="Normal 307" xfId="402"/>
    <cellStyle name="Normal 308" xfId="403"/>
    <cellStyle name="Normal 309" xfId="404"/>
    <cellStyle name="Normal 31" xfId="103"/>
    <cellStyle name="Normal 310" xfId="405"/>
    <cellStyle name="Normal 311" xfId="406"/>
    <cellStyle name="Normal 312" xfId="407"/>
    <cellStyle name="Normal 313" xfId="408"/>
    <cellStyle name="Normal 314" xfId="409"/>
    <cellStyle name="Normal 315" xfId="410"/>
    <cellStyle name="Normal 316" xfId="411"/>
    <cellStyle name="Normal 317" xfId="412"/>
    <cellStyle name="Normal 318" xfId="413"/>
    <cellStyle name="Normal 319" xfId="414"/>
    <cellStyle name="Normal 32" xfId="122"/>
    <cellStyle name="Normal 320" xfId="415"/>
    <cellStyle name="Normal 321" xfId="416"/>
    <cellStyle name="Normal 322" xfId="428"/>
    <cellStyle name="Normal 323" xfId="431"/>
    <cellStyle name="Normal 324" xfId="429"/>
    <cellStyle name="Normal 325" xfId="430"/>
    <cellStyle name="Normal 326" xfId="432"/>
    <cellStyle name="Normal 327" xfId="433"/>
    <cellStyle name="Normal 328" xfId="434"/>
    <cellStyle name="Normal 329" xfId="437"/>
    <cellStyle name="Normal 33" xfId="123"/>
    <cellStyle name="Normal 330" xfId="435"/>
    <cellStyle name="Normal 331" xfId="436"/>
    <cellStyle name="Normal 332" xfId="438"/>
    <cellStyle name="Normal 333" xfId="439"/>
    <cellStyle name="Normal 334" xfId="440"/>
    <cellStyle name="Normal 335" xfId="443"/>
    <cellStyle name="Normal 336" xfId="441"/>
    <cellStyle name="Normal 337" xfId="442"/>
    <cellStyle name="Normal 338" xfId="444"/>
    <cellStyle name="Normal 339" xfId="445"/>
    <cellStyle name="Normal 34" xfId="124"/>
    <cellStyle name="Normal 340" xfId="450"/>
    <cellStyle name="Normal 340 2" xfId="451"/>
    <cellStyle name="Normal 35" xfId="113"/>
    <cellStyle name="Normal 36" xfId="114"/>
    <cellStyle name="Normal 37" xfId="115"/>
    <cellStyle name="Normal 38" xfId="116"/>
    <cellStyle name="Normal 39" xfId="117"/>
    <cellStyle name="Normal 4" xfId="7"/>
    <cellStyle name="Normal 4 2" xfId="417"/>
    <cellStyle name="Normal 4 2 2" xfId="418"/>
    <cellStyle name="Normal 40" xfId="118"/>
    <cellStyle name="Normal 41" xfId="107"/>
    <cellStyle name="Normal 42" xfId="108"/>
    <cellStyle name="Normal 43" xfId="109"/>
    <cellStyle name="Normal 44" xfId="128"/>
    <cellStyle name="Normal 45" xfId="129"/>
    <cellStyle name="Normal 46" xfId="130"/>
    <cellStyle name="Normal 47" xfId="131"/>
    <cellStyle name="Normal 48" xfId="132"/>
    <cellStyle name="Normal 49" xfId="133"/>
    <cellStyle name="Normal 5" xfId="8"/>
    <cellStyle name="Normal 5 2" xfId="419"/>
    <cellStyle name="Normal 5 2 2" xfId="420"/>
    <cellStyle name="Normal 50" xfId="134"/>
    <cellStyle name="Normal 51" xfId="135"/>
    <cellStyle name="Normal 52" xfId="136"/>
    <cellStyle name="Normal 53" xfId="137"/>
    <cellStyle name="Normal 54" xfId="138"/>
    <cellStyle name="Normal 55" xfId="139"/>
    <cellStyle name="Normal 56" xfId="92"/>
    <cellStyle name="Normal 57" xfId="104"/>
    <cellStyle name="Normal 58" xfId="125"/>
    <cellStyle name="Normal 59" xfId="95"/>
    <cellStyle name="Normal 6" xfId="9"/>
    <cellStyle name="Normal 6 2" xfId="421"/>
    <cellStyle name="Normal 6 2 2" xfId="422"/>
    <cellStyle name="Normal 60" xfId="119"/>
    <cellStyle name="Normal 61" xfId="98"/>
    <cellStyle name="Normal 62" xfId="110"/>
    <cellStyle name="Normal 63" xfId="93"/>
    <cellStyle name="Normal 64" xfId="105"/>
    <cellStyle name="Normal 65" xfId="126"/>
    <cellStyle name="Normal 66" xfId="96"/>
    <cellStyle name="Normal 67" xfId="120"/>
    <cellStyle name="Normal 68" xfId="99"/>
    <cellStyle name="Normal 69" xfId="111"/>
    <cellStyle name="Normal 7" xfId="12"/>
    <cellStyle name="Normal 7 2" xfId="65"/>
    <cellStyle name="Normal 7 2 2" xfId="423"/>
    <cellStyle name="Normal 7 3" xfId="64"/>
    <cellStyle name="Normal 7 3 2" xfId="424"/>
    <cellStyle name="Normal 7 4" xfId="425"/>
    <cellStyle name="Normal 70" xfId="94"/>
    <cellStyle name="Normal 71" xfId="106"/>
    <cellStyle name="Normal 72" xfId="127"/>
    <cellStyle name="Normal 73" xfId="97"/>
    <cellStyle name="Normal 74" xfId="121"/>
    <cellStyle name="Normal 75" xfId="100"/>
    <cellStyle name="Normal 76" xfId="112"/>
    <cellStyle name="Normal 77" xfId="149"/>
    <cellStyle name="Normal 78" xfId="150"/>
    <cellStyle name="Normal 79" xfId="151"/>
    <cellStyle name="Normal 8" xfId="71"/>
    <cellStyle name="Normal 8 2" xfId="426"/>
    <cellStyle name="Normal 8 3" xfId="447"/>
    <cellStyle name="Normal 80" xfId="170"/>
    <cellStyle name="Normal 81" xfId="171"/>
    <cellStyle name="Normal 82" xfId="172"/>
    <cellStyle name="Normal 83" xfId="161"/>
    <cellStyle name="Normal 84" xfId="162"/>
    <cellStyle name="Normal 85" xfId="163"/>
    <cellStyle name="Normal 86" xfId="164"/>
    <cellStyle name="Normal 87" xfId="165"/>
    <cellStyle name="Normal 88" xfId="166"/>
    <cellStyle name="Normal 89" xfId="155"/>
    <cellStyle name="Normal 9" xfId="80"/>
    <cellStyle name="Normal 9 2" xfId="427"/>
    <cellStyle name="Normal 90" xfId="156"/>
    <cellStyle name="Normal 91" xfId="157"/>
    <cellStyle name="Normal 92" xfId="176"/>
    <cellStyle name="Normal 93" xfId="177"/>
    <cellStyle name="Normal 94" xfId="178"/>
    <cellStyle name="Normal 95" xfId="179"/>
    <cellStyle name="Normal 96" xfId="180"/>
    <cellStyle name="Normal 97" xfId="181"/>
    <cellStyle name="Normal 98" xfId="182"/>
    <cellStyle name="Normal 99" xfId="183"/>
    <cellStyle name="Note" xfId="32" builtinId="10" customBuiltin="1"/>
    <cellStyle name="Output" xfId="27" builtinId="21" customBuiltin="1"/>
    <cellStyle name="Percent" xfId="2" builtinId="5"/>
    <cellStyle name="Percent 2" xfId="14"/>
    <cellStyle name="Percent 3" xfId="17"/>
    <cellStyle name="Title" xfId="18" builtinId="15" customBuiltin="1"/>
    <cellStyle name="Total" xfId="34" builtinId="25" customBuiltin="1"/>
    <cellStyle name="Warning Text" xfId="31" builtinId="11" customBuiltin="1"/>
  </cellStyles>
  <dxfs count="945">
    <dxf>
      <font>
        <b/>
        <i val="0"/>
        <color theme="9" tint="-0.499984740745262"/>
      </font>
      <fill>
        <patternFill>
          <fgColor indexed="64"/>
          <bgColor theme="9" tint="0.39991454817346722"/>
        </patternFill>
      </fill>
    </dxf>
    <dxf>
      <font>
        <b/>
        <i val="0"/>
        <color theme="9"/>
      </font>
      <fill>
        <patternFill>
          <fgColor indexed="64"/>
          <bgColor theme="9" tint="0.79995117038483843"/>
        </patternFill>
      </fill>
    </dxf>
    <dxf>
      <font>
        <b/>
        <i val="0"/>
        <color theme="9" tint="-0.499984740745262"/>
      </font>
      <fill>
        <patternFill>
          <fgColor indexed="64"/>
          <bgColor theme="9" tint="0.39991454817346722"/>
        </patternFill>
      </fill>
    </dxf>
    <dxf>
      <font>
        <b/>
        <i val="0"/>
        <color theme="9"/>
      </font>
      <fill>
        <patternFill>
          <fgColor indexed="64"/>
          <bgColor theme="9" tint="0.79995117038483843"/>
        </patternFill>
      </fill>
    </dxf>
    <dxf>
      <font>
        <b/>
        <i val="0"/>
        <color theme="9" tint="-0.499984740745262"/>
      </font>
      <fill>
        <patternFill>
          <bgColor theme="9" tint="0.39994506668294322"/>
        </patternFill>
      </fill>
    </dxf>
    <dxf>
      <font>
        <b/>
        <i val="0"/>
        <color theme="9"/>
      </font>
      <fill>
        <patternFill>
          <bgColor theme="9" tint="0.79998168889431442"/>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theme="0" tint="-0.24994659260841701"/>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theme="3" tint="0.79998168889431442"/>
        </patternFill>
      </fill>
    </dxf>
    <dxf>
      <fill>
        <patternFill>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ill>
        <patternFill>
          <bgColor rgb="FFE8C6B7"/>
        </patternFill>
      </fill>
    </dxf>
    <dxf>
      <fill>
        <patternFill>
          <bgColor rgb="FFB7DEE8"/>
        </patternFill>
      </fill>
    </dxf>
    <dxf>
      <fill>
        <patternFill>
          <bgColor rgb="FFE8C6B7"/>
        </patternFill>
      </fill>
    </dxf>
    <dxf>
      <fill>
        <patternFill>
          <bgColor rgb="FFB7DEE8"/>
        </patternFill>
      </fill>
    </dxf>
    <dxf>
      <fill>
        <patternFill>
          <bgColor rgb="FFE8C6B7"/>
        </patternFill>
      </fill>
    </dxf>
    <dxf>
      <fill>
        <patternFill>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ill>
        <patternFill>
          <bgColor rgb="FFE8C6B7"/>
        </patternFill>
      </fill>
    </dxf>
    <dxf>
      <fill>
        <patternFill>
          <bgColor rgb="FFB7DEE8"/>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bgColor rgb="FFE8C6B7"/>
        </patternFill>
      </fill>
    </dxf>
    <dxf>
      <font>
        <b/>
        <i val="0"/>
        <color rgb="FF215967"/>
      </font>
      <fill>
        <patternFill>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B7DEE8"/>
        </patternFill>
      </fill>
    </dxf>
    <dxf>
      <fill>
        <patternFill>
          <bgColor rgb="FFE8C6B7"/>
        </patternFill>
      </fill>
    </dxf>
    <dxf>
      <fill>
        <patternFill>
          <bgColor rgb="FFB7DEE8"/>
        </patternFill>
      </fill>
    </dxf>
    <dxf>
      <fill>
        <patternFill>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ill>
        <patternFill>
          <bgColor rgb="FFE8C6B7"/>
        </patternFill>
      </fill>
    </dxf>
    <dxf>
      <fill>
        <patternFill>
          <bgColor rgb="FFB7DEE8"/>
        </patternFill>
      </fill>
    </dxf>
    <dxf>
      <fill>
        <patternFill>
          <bgColor rgb="FFB7DEE8"/>
        </patternFill>
      </fill>
    </dxf>
    <dxf>
      <fill>
        <patternFill>
          <bgColor rgb="FFE8C6B7"/>
        </patternFill>
      </fill>
    </dxf>
    <dxf>
      <fill>
        <patternFill>
          <bgColor rgb="FFB7DEE8"/>
        </patternFill>
      </fill>
    </dxf>
    <dxf>
      <fill>
        <patternFill>
          <bgColor rgb="FFE8C6B7"/>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
      <font>
        <b/>
        <i val="0"/>
        <color rgb="FF672F21"/>
      </font>
      <fill>
        <patternFill>
          <fgColor indexed="64"/>
          <bgColor rgb="FFE8C6B7"/>
        </patternFill>
      </fill>
    </dxf>
    <dxf>
      <font>
        <b/>
        <i val="0"/>
        <color rgb="FF215967"/>
      </font>
      <fill>
        <patternFill>
          <fgColor indexed="64"/>
          <bgColor rgb="FFB7DEE8"/>
        </patternFill>
      </fill>
    </dxf>
  </dxfs>
  <tableStyles count="0" defaultTableStyle="TableStyleMedium2" defaultPivotStyle="PivotStyleLight16"/>
  <colors>
    <mruColors>
      <color rgb="FF195349"/>
      <color rgb="FFFFFFFF"/>
      <color rgb="FFB7DEE8"/>
      <color rgb="FFE8C6B7"/>
      <color rgb="FFC5D9F1"/>
      <color rgb="FF6731A9"/>
      <color rgb="FF998EC3"/>
      <color rgb="FFD8DAEB"/>
      <color rgb="FFF0F0F0"/>
      <color rgb="FFF9F9F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Chart</a:t>
            </a:r>
            <a:r>
              <a:rPr lang="en-US" sz="1000" baseline="0"/>
              <a:t> 1. 18% of individuals in Tennessee live in poverty</a:t>
            </a:r>
            <a:endParaRPr lang="en-US" sz="1000"/>
          </a:p>
        </c:rich>
      </c:tx>
      <c:layout>
        <c:manualLayout>
          <c:xMode val="edge"/>
          <c:yMode val="edge"/>
          <c:x val="0.22284525007817563"/>
          <c:y val="5.4545438927576543E-3"/>
        </c:manualLayout>
      </c:layout>
      <c:overlay val="0"/>
    </c:title>
    <c:autoTitleDeleted val="0"/>
    <c:plotArea>
      <c:layout>
        <c:manualLayout>
          <c:layoutTarget val="inner"/>
          <c:xMode val="edge"/>
          <c:yMode val="edge"/>
          <c:x val="0.16279995992274074"/>
          <c:y val="8.8332258172581779E-2"/>
          <c:w val="0.75138086482018918"/>
          <c:h val="0.90507203863363261"/>
        </c:manualLayout>
      </c:layout>
      <c:doughnutChart>
        <c:varyColors val="1"/>
        <c:ser>
          <c:idx val="0"/>
          <c:order val="0"/>
          <c:explosion val="25"/>
          <c:dPt>
            <c:idx val="0"/>
            <c:bubble3D val="0"/>
            <c:explosion val="0"/>
            <c:spPr>
              <a:solidFill>
                <a:srgbClr val="8000FF"/>
              </a:solidFill>
            </c:spPr>
          </c:dPt>
          <c:dPt>
            <c:idx val="1"/>
            <c:bubble3D val="0"/>
            <c:spPr>
              <a:solidFill>
                <a:srgbClr val="FFC000"/>
              </a:solidFill>
            </c:spPr>
          </c:dPt>
          <c:dLbls>
            <c:dLbl>
              <c:idx val="0"/>
              <c:tx>
                <c:rich>
                  <a:bodyPr/>
                  <a:lstStyle/>
                  <a:p>
                    <a:r>
                      <a:rPr lang="en-US" sz="1050" b="1">
                        <a:solidFill>
                          <a:schemeClr val="bg1"/>
                        </a:solidFill>
                      </a:rPr>
                      <a:t>Poverty</a:t>
                    </a:r>
                    <a:endParaRPr lang="en-US"/>
                  </a:p>
                </c:rich>
              </c:tx>
              <c:showLegendKey val="0"/>
              <c:showVal val="0"/>
              <c:showCatName val="0"/>
              <c:showSerName val="0"/>
              <c:showPercent val="1"/>
              <c:showBubbleSize val="0"/>
            </c:dLbl>
            <c:dLbl>
              <c:idx val="1"/>
              <c:delete val="1"/>
            </c:dLbl>
            <c:txPr>
              <a:bodyPr/>
              <a:lstStyle/>
              <a:p>
                <a:pPr>
                  <a:defRPr sz="1050" b="1">
                    <a:solidFill>
                      <a:schemeClr val="bg1"/>
                    </a:solidFill>
                  </a:defRPr>
                </a:pPr>
                <a:endParaRPr lang="en-US"/>
              </a:p>
            </c:txPr>
            <c:showLegendKey val="0"/>
            <c:showVal val="0"/>
            <c:showCatName val="0"/>
            <c:showSerName val="0"/>
            <c:showPercent val="1"/>
            <c:showBubbleSize val="0"/>
            <c:showLeaderLines val="1"/>
          </c:dLbls>
          <c:val>
            <c:numRef>
              <c:f>'1.2.2 pov rgn'!$B$3:$B$4</c:f>
              <c:numCache>
                <c:formatCode>0%</c:formatCode>
                <c:ptCount val="2"/>
                <c:pt idx="0">
                  <c:v>0.17799999999999999</c:v>
                </c:pt>
                <c:pt idx="1">
                  <c:v>0.82200000000000006</c:v>
                </c:pt>
              </c:numCache>
            </c:numRef>
          </c:val>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5.9608662056380823E-2"/>
          <c:w val="0.71867174653012089"/>
          <c:h val="0.80203531566194619"/>
        </c:manualLayout>
      </c:layout>
      <c:barChart>
        <c:barDir val="col"/>
        <c:grouping val="percentStacked"/>
        <c:varyColors val="0"/>
        <c:ser>
          <c:idx val="0"/>
          <c:order val="0"/>
          <c:tx>
            <c:strRef>
              <c:f>'2.2.1 prmsubst overview'!$B$24</c:f>
              <c:strCache>
                <c:ptCount val="1"/>
                <c:pt idx="0">
                  <c:v>Prescription opioids</c:v>
                </c:pt>
              </c:strCache>
            </c:strRef>
          </c:tx>
          <c:spPr>
            <a:solidFill>
              <a:schemeClr val="accent4">
                <a:lumMod val="75000"/>
              </a:schemeClr>
            </a:solidFill>
          </c:spPr>
          <c:invertIfNegative val="0"/>
          <c:dLbls>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'2.2.1 prmsubst overview'!$C$23:$E$23</c:f>
              <c:strCache>
                <c:ptCount val="3"/>
                <c:pt idx="0">
                  <c:v>FY14
(n=13,535)</c:v>
                </c:pt>
                <c:pt idx="1">
                  <c:v>FY15
(n=13,442)</c:v>
                </c:pt>
                <c:pt idx="2">
                  <c:v>FY16
(n=14,004)</c:v>
                </c:pt>
              </c:strCache>
            </c:strRef>
          </c:cat>
          <c:val>
            <c:numRef>
              <c:f>'2.2.1 prmsubst overview'!$C$24:$E$24</c:f>
              <c:numCache>
                <c:formatCode>0.0%</c:formatCode>
                <c:ptCount val="3"/>
                <c:pt idx="0">
                  <c:v>0.30624307351311414</c:v>
                </c:pt>
                <c:pt idx="1">
                  <c:v>0.30389822943014433</c:v>
                </c:pt>
                <c:pt idx="2">
                  <c:v>0.27927734932876319</c:v>
                </c:pt>
              </c:numCache>
            </c:numRef>
          </c:val>
        </c:ser>
        <c:ser>
          <c:idx val="1"/>
          <c:order val="1"/>
          <c:tx>
            <c:strRef>
              <c:f>'2.2.1 prmsubst overview'!$B$25</c:f>
              <c:strCache>
                <c:ptCount val="1"/>
                <c:pt idx="0">
                  <c:v>Alcohol</c:v>
                </c:pt>
              </c:strCache>
            </c:strRef>
          </c:tx>
          <c:spPr>
            <a:solidFill>
              <a:schemeClr val="accent6">
                <a:lumMod val="75000"/>
              </a:schemeClr>
            </a:solidFill>
          </c:spPr>
          <c:invertIfNegative val="0"/>
          <c:dLbls>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'2.2.1 prmsubst overview'!$C$23:$E$23</c:f>
              <c:strCache>
                <c:ptCount val="3"/>
                <c:pt idx="0">
                  <c:v>FY14
(n=13,535)</c:v>
                </c:pt>
                <c:pt idx="1">
                  <c:v>FY15
(n=13,442)</c:v>
                </c:pt>
                <c:pt idx="2">
                  <c:v>FY16
(n=14,004)</c:v>
                </c:pt>
              </c:strCache>
            </c:strRef>
          </c:cat>
          <c:val>
            <c:numRef>
              <c:f>'2.2.1 prmsubst overview'!$C$25:$E$25</c:f>
              <c:numCache>
                <c:formatCode>0.0%</c:formatCode>
                <c:ptCount val="3"/>
                <c:pt idx="0">
                  <c:v>0.29102327299593644</c:v>
                </c:pt>
                <c:pt idx="1">
                  <c:v>0.29162327034667462</c:v>
                </c:pt>
                <c:pt idx="2">
                  <c:v>0.27120822622107971</c:v>
                </c:pt>
              </c:numCache>
            </c:numRef>
          </c:val>
        </c:ser>
        <c:ser>
          <c:idx val="2"/>
          <c:order val="2"/>
          <c:tx>
            <c:strRef>
              <c:f>'2.2.1 prmsubst overview'!$B$26</c:f>
              <c:strCache>
                <c:ptCount val="1"/>
                <c:pt idx="0">
                  <c:v>Marijuana</c:v>
                </c:pt>
              </c:strCache>
            </c:strRef>
          </c:tx>
          <c:spPr>
            <a:solidFill>
              <a:schemeClr val="accent3">
                <a:lumMod val="75000"/>
              </a:schemeClr>
            </a:solidFill>
          </c:spPr>
          <c:invertIfNegative val="0"/>
          <c:dLbls>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'2.2.1 prmsubst overview'!$C$23:$E$23</c:f>
              <c:strCache>
                <c:ptCount val="3"/>
                <c:pt idx="0">
                  <c:v>FY14
(n=13,535)</c:v>
                </c:pt>
                <c:pt idx="1">
                  <c:v>FY15
(n=13,442)</c:v>
                </c:pt>
                <c:pt idx="2">
                  <c:v>FY16
(n=14,004)</c:v>
                </c:pt>
              </c:strCache>
            </c:strRef>
          </c:cat>
          <c:val>
            <c:numRef>
              <c:f>'2.2.1 prmsubst overview'!$C$26:$E$26</c:f>
              <c:numCache>
                <c:formatCode>0.0%</c:formatCode>
                <c:ptCount val="3"/>
                <c:pt idx="0">
                  <c:v>0.17015145917990396</c:v>
                </c:pt>
                <c:pt idx="1">
                  <c:v>0.14774587115012647</c:v>
                </c:pt>
                <c:pt idx="2">
                  <c:v>0.14510139960011426</c:v>
                </c:pt>
              </c:numCache>
            </c:numRef>
          </c:val>
        </c:ser>
        <c:ser>
          <c:idx val="3"/>
          <c:order val="3"/>
          <c:tx>
            <c:strRef>
              <c:f>'2.2.1 prmsubst overview'!$B$27</c:f>
              <c:strCache>
                <c:ptCount val="1"/>
                <c:pt idx="0">
                  <c:v>Other</c:v>
                </c:pt>
              </c:strCache>
            </c:strRef>
          </c:tx>
          <c:spPr>
            <a:solidFill>
              <a:schemeClr val="bg1">
                <a:lumMod val="75000"/>
              </a:schemeClr>
            </a:solidFill>
          </c:spPr>
          <c:invertIfNegative val="0"/>
          <c:cat>
            <c:strRef>
              <c:f>'2.2.1 prmsubst overview'!$C$23:$E$23</c:f>
              <c:strCache>
                <c:ptCount val="3"/>
                <c:pt idx="0">
                  <c:v>FY14
(n=13,535)</c:v>
                </c:pt>
                <c:pt idx="1">
                  <c:v>FY15
(n=13,442)</c:v>
                </c:pt>
                <c:pt idx="2">
                  <c:v>FY16
(n=14,004)</c:v>
                </c:pt>
              </c:strCache>
            </c:strRef>
          </c:cat>
          <c:val>
            <c:numRef>
              <c:f>'2.2.1 prmsubst overview'!$C$27:$E$27</c:f>
              <c:numCache>
                <c:formatCode>0.0%</c:formatCode>
                <c:ptCount val="3"/>
                <c:pt idx="0">
                  <c:v>0.23258219431104546</c:v>
                </c:pt>
                <c:pt idx="1">
                  <c:v>0.25673262907305461</c:v>
                </c:pt>
                <c:pt idx="2">
                  <c:v>0.30441302485004279</c:v>
                </c:pt>
              </c:numCache>
            </c:numRef>
          </c:val>
        </c:ser>
        <c:dLbls>
          <c:dLblPos val="ctr"/>
          <c:showLegendKey val="0"/>
          <c:showVal val="1"/>
          <c:showCatName val="0"/>
          <c:showSerName val="0"/>
          <c:showPercent val="0"/>
          <c:showBubbleSize val="0"/>
        </c:dLbls>
        <c:gapWidth val="150"/>
        <c:overlap val="100"/>
        <c:axId val="130641920"/>
        <c:axId val="130643456"/>
      </c:barChart>
      <c:catAx>
        <c:axId val="130641920"/>
        <c:scaling>
          <c:orientation val="minMax"/>
        </c:scaling>
        <c:delete val="0"/>
        <c:axPos val="b"/>
        <c:majorTickMark val="out"/>
        <c:minorTickMark val="none"/>
        <c:tickLblPos val="nextTo"/>
        <c:crossAx val="130643456"/>
        <c:crosses val="autoZero"/>
        <c:auto val="1"/>
        <c:lblAlgn val="ctr"/>
        <c:lblOffset val="100"/>
        <c:noMultiLvlLbl val="0"/>
      </c:catAx>
      <c:valAx>
        <c:axId val="130643456"/>
        <c:scaling>
          <c:orientation val="minMax"/>
        </c:scaling>
        <c:delete val="1"/>
        <c:axPos val="l"/>
        <c:numFmt formatCode="0%" sourceLinked="1"/>
        <c:majorTickMark val="out"/>
        <c:minorTickMark val="none"/>
        <c:tickLblPos val="nextTo"/>
        <c:crossAx val="130641920"/>
        <c:crosses val="autoZero"/>
        <c:crossBetween val="between"/>
      </c:valAx>
      <c:spPr>
        <a:noFill/>
        <a:ln w="25400">
          <a:noFill/>
        </a:ln>
      </c:spPr>
    </c:plotArea>
    <c:legend>
      <c:legendPos val="r"/>
      <c:layout>
        <c:manualLayout>
          <c:xMode val="edge"/>
          <c:yMode val="edge"/>
          <c:x val="0.79633645551815524"/>
          <c:y val="0.30851921005584843"/>
          <c:w val="0.19518672258254274"/>
          <c:h val="0.37905406922886886"/>
        </c:manualLayout>
      </c:layout>
      <c:overlay val="0"/>
      <c:txPr>
        <a:bodyPr/>
        <a:lstStyle/>
        <a:p>
          <a:pPr>
            <a:defRPr sz="1200"/>
          </a:pPr>
          <a:endParaRPr lang="en-US"/>
        </a:p>
      </c:txPr>
    </c:legend>
    <c:plotVisOnly val="1"/>
    <c:dispBlanksAs val="gap"/>
    <c:showDLblsOverMax val="0"/>
  </c:chart>
  <c:spPr>
    <a:ln>
      <a:noFill/>
    </a:ln>
  </c:spPr>
  <c:printSettings>
    <c:headerFooter/>
    <c:pageMargins b="0.75" l="0.25" r="0.25" t="0.75" header="0.3" footer="0.3"/>
    <c:pageSetup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40786749482402E-3"/>
          <c:y val="1.8499881964789817E-2"/>
          <c:w val="0.79800731430310357"/>
          <c:h val="0.84577266308927035"/>
        </c:manualLayout>
      </c:layout>
      <c:barChart>
        <c:barDir val="col"/>
        <c:grouping val="percentStacked"/>
        <c:varyColors val="0"/>
        <c:ser>
          <c:idx val="0"/>
          <c:order val="0"/>
          <c:tx>
            <c:strRef>
              <c:f>'2.2.2 prm sbst'!$B$15</c:f>
              <c:strCache>
                <c:ptCount val="1"/>
                <c:pt idx="0">
                  <c:v>Prescription opioids</c:v>
                </c:pt>
              </c:strCache>
            </c:strRef>
          </c:tx>
          <c:spPr>
            <a:solidFill>
              <a:schemeClr val="tx2">
                <a:lumMod val="75000"/>
              </a:schemeClr>
            </a:solidFill>
          </c:spPr>
          <c:invertIfNegative val="0"/>
          <c:dLbls>
            <c:txPr>
              <a:bodyPr/>
              <a:lstStyle/>
              <a:p>
                <a:pPr>
                  <a:defRPr sz="1100">
                    <a:solidFill>
                      <a:schemeClr val="bg1"/>
                    </a:solidFill>
                  </a:defRPr>
                </a:pPr>
                <a:endParaRPr lang="en-US"/>
              </a:p>
            </c:tx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sbst'!$B$16:$B$23</c:f>
              <c:numCache>
                <c:formatCode>0.0%</c:formatCode>
                <c:ptCount val="8"/>
                <c:pt idx="0">
                  <c:v>0.36147388059701491</c:v>
                </c:pt>
                <c:pt idx="1">
                  <c:v>0.4705641864268193</c:v>
                </c:pt>
                <c:pt idx="2">
                  <c:v>0.33793103448275863</c:v>
                </c:pt>
                <c:pt idx="3">
                  <c:v>0.14814814814814814</c:v>
                </c:pt>
                <c:pt idx="4">
                  <c:v>0.31829830855971297</c:v>
                </c:pt>
                <c:pt idx="5">
                  <c:v>0.17898089171974521</c:v>
                </c:pt>
                <c:pt idx="6">
                  <c:v>8.247422680412371E-2</c:v>
                </c:pt>
                <c:pt idx="7">
                  <c:v>0.28015759312320915</c:v>
                </c:pt>
              </c:numCache>
            </c:numRef>
          </c:val>
        </c:ser>
        <c:ser>
          <c:idx val="1"/>
          <c:order val="1"/>
          <c:tx>
            <c:strRef>
              <c:f>'2.2.2 prm sbst'!$C$15</c:f>
              <c:strCache>
                <c:ptCount val="1"/>
                <c:pt idx="0">
                  <c:v>Cocaine</c:v>
                </c:pt>
              </c:strCache>
            </c:strRef>
          </c:tx>
          <c:spPr>
            <a:solidFill>
              <a:schemeClr val="accent2">
                <a:lumMod val="60000"/>
                <a:lumOff val="40000"/>
              </a:schemeClr>
            </a:solidFill>
          </c:spPr>
          <c:invertIfNegative val="0"/>
          <c:dLbls>
            <c:txPr>
              <a:bodyPr/>
              <a:lstStyle/>
              <a:p>
                <a:pPr>
                  <a:defRPr sz="1100">
                    <a:solidFill>
                      <a:sysClr val="windowText" lastClr="000000"/>
                    </a:solidFill>
                  </a:defRPr>
                </a:pPr>
                <a:endParaRPr lang="en-US"/>
              </a:p>
            </c:tx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sbst'!$C$16:$C$23</c:f>
              <c:numCache>
                <c:formatCode>0.0%</c:formatCode>
                <c:ptCount val="8"/>
                <c:pt idx="0">
                  <c:v>3.9179104477611942E-2</c:v>
                </c:pt>
                <c:pt idx="1">
                  <c:v>2.4121013900245299E-2</c:v>
                </c:pt>
                <c:pt idx="2">
                  <c:v>4.0318302387267906E-2</c:v>
                </c:pt>
                <c:pt idx="3">
                  <c:v>0.19789939192924266</c:v>
                </c:pt>
                <c:pt idx="4">
                  <c:v>7.3808303434136344E-2</c:v>
                </c:pt>
                <c:pt idx="5">
                  <c:v>7.9617834394904455E-2</c:v>
                </c:pt>
                <c:pt idx="6">
                  <c:v>0.14339268978444236</c:v>
                </c:pt>
                <c:pt idx="7">
                  <c:v>8.4813753581661891E-2</c:v>
                </c:pt>
              </c:numCache>
            </c:numRef>
          </c:val>
        </c:ser>
        <c:ser>
          <c:idx val="2"/>
          <c:order val="2"/>
          <c:tx>
            <c:strRef>
              <c:f>'2.2.2 prm sbst'!$D$15</c:f>
              <c:strCache>
                <c:ptCount val="1"/>
                <c:pt idx="0">
                  <c:v>Heroin</c:v>
                </c:pt>
              </c:strCache>
            </c:strRef>
          </c:tx>
          <c:spPr>
            <a:solidFill>
              <a:srgbClr val="FF00F2"/>
            </a:solidFill>
          </c:spPr>
          <c:invertIfNegative val="0"/>
          <c:dLbls>
            <c:txPr>
              <a:bodyPr/>
              <a:lstStyle/>
              <a:p>
                <a:pPr>
                  <a:defRPr sz="1050"/>
                </a:pPr>
                <a:endParaRPr lang="en-US"/>
              </a:p>
            </c:tx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sbst'!$D$16:$D$23</c:f>
              <c:numCache>
                <c:formatCode>0.0%</c:formatCode>
                <c:ptCount val="8"/>
                <c:pt idx="0">
                  <c:v>9.7947761194029856E-3</c:v>
                </c:pt>
                <c:pt idx="1">
                  <c:v>6.8683565004088301E-2</c:v>
                </c:pt>
                <c:pt idx="2">
                  <c:v>5.1458885941644564E-2</c:v>
                </c:pt>
                <c:pt idx="3">
                  <c:v>0.11276948590381426</c:v>
                </c:pt>
                <c:pt idx="4">
                  <c:v>5.9969246540235777E-2</c:v>
                </c:pt>
                <c:pt idx="5">
                  <c:v>6.4968152866242038E-2</c:v>
                </c:pt>
                <c:pt idx="6">
                  <c:v>0.2197750702905342</c:v>
                </c:pt>
                <c:pt idx="7">
                  <c:v>6.1231936943511894E-2</c:v>
                </c:pt>
              </c:numCache>
            </c:numRef>
          </c:val>
        </c:ser>
        <c:ser>
          <c:idx val="3"/>
          <c:order val="3"/>
          <c:tx>
            <c:strRef>
              <c:f>'2.2.2 prm sbst'!$E$15</c:f>
              <c:strCache>
                <c:ptCount val="1"/>
                <c:pt idx="0">
                  <c:v>Marijuana</c:v>
                </c:pt>
              </c:strCache>
            </c:strRef>
          </c:tx>
          <c:spPr>
            <a:solidFill>
              <a:srgbClr val="92D050"/>
            </a:solidFill>
          </c:spPr>
          <c:invertIfNegative val="0"/>
          <c:dLbls>
            <c:txPr>
              <a:bodyPr/>
              <a:lstStyle/>
              <a:p>
                <a:pPr>
                  <a:defRPr sz="900"/>
                </a:pPr>
                <a:endParaRPr lang="en-US"/>
              </a:p>
            </c:tx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sbst'!$E$16:$E$23</c:f>
              <c:numCache>
                <c:formatCode>0.0%</c:formatCode>
                <c:ptCount val="8"/>
                <c:pt idx="0">
                  <c:v>0.1669776119402985</c:v>
                </c:pt>
                <c:pt idx="1">
                  <c:v>0.11856091578086672</c:v>
                </c:pt>
                <c:pt idx="2">
                  <c:v>0.10291777188328913</c:v>
                </c:pt>
                <c:pt idx="3">
                  <c:v>0.20950801547816472</c:v>
                </c:pt>
                <c:pt idx="4">
                  <c:v>0.12506406970784215</c:v>
                </c:pt>
                <c:pt idx="5">
                  <c:v>0.16114649681528662</c:v>
                </c:pt>
                <c:pt idx="6">
                  <c:v>0.1471415182755389</c:v>
                </c:pt>
                <c:pt idx="7">
                  <c:v>0.14555873925501434</c:v>
                </c:pt>
              </c:numCache>
            </c:numRef>
          </c:val>
        </c:ser>
        <c:ser>
          <c:idx val="4"/>
          <c:order val="4"/>
          <c:tx>
            <c:strRef>
              <c:f>'2.2.2 prm sbst'!$F$15</c:f>
              <c:strCache>
                <c:ptCount val="1"/>
                <c:pt idx="0">
                  <c:v>Methamphetamine/other stimulants</c:v>
                </c:pt>
              </c:strCache>
            </c:strRef>
          </c:tx>
          <c:spPr>
            <a:solidFill>
              <a:srgbClr val="4BACC6"/>
            </a:solidFill>
          </c:spPr>
          <c:invertIfNegative val="0"/>
          <c:dLbls>
            <c:dLbl>
              <c:idx val="6"/>
              <c:layout>
                <c:manualLayout>
                  <c:x val="-1.0121806237432044E-16"/>
                  <c:y val="1.238390092879257E-2"/>
                </c:manualLayout>
              </c:layout>
              <c:dLblPos val="ctr"/>
              <c:showLegendKey val="0"/>
              <c:showVal val="1"/>
              <c:showCatName val="0"/>
              <c:showSerName val="0"/>
              <c:showPercent val="0"/>
              <c:showBubbleSize val="0"/>
            </c:dLbl>
            <c:spPr>
              <a:solidFill>
                <a:srgbClr val="4BACC6"/>
              </a:solidFill>
            </c:sp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sbst'!$F$16:$F$23</c:f>
              <c:numCache>
                <c:formatCode>0.0%</c:formatCode>
                <c:ptCount val="8"/>
                <c:pt idx="0">
                  <c:v>0.1044776119402985</c:v>
                </c:pt>
                <c:pt idx="1">
                  <c:v>7.8904333605887167E-2</c:v>
                </c:pt>
                <c:pt idx="2">
                  <c:v>0.20742705570291778</c:v>
                </c:pt>
                <c:pt idx="3">
                  <c:v>2.6533996683250415E-2</c:v>
                </c:pt>
                <c:pt idx="4">
                  <c:v>0.1035366478728857</c:v>
                </c:pt>
                <c:pt idx="5">
                  <c:v>0.1961783439490446</c:v>
                </c:pt>
                <c:pt idx="6">
                  <c:v>3.9362699156513588E-2</c:v>
                </c:pt>
                <c:pt idx="7">
                  <c:v>0.10401146131805157</c:v>
                </c:pt>
              </c:numCache>
            </c:numRef>
          </c:val>
        </c:ser>
        <c:ser>
          <c:idx val="5"/>
          <c:order val="5"/>
          <c:tx>
            <c:strRef>
              <c:f>'2.2.2 prm sbst'!$G$15</c:f>
              <c:strCache>
                <c:ptCount val="1"/>
                <c:pt idx="0">
                  <c:v>Other illicit or prescription drugs</c:v>
                </c:pt>
              </c:strCache>
            </c:strRef>
          </c:tx>
          <c:spPr>
            <a:solidFill>
              <a:schemeClr val="accent6"/>
            </a:solidFill>
          </c:spPr>
          <c:invertIfNegative val="0"/>
          <c:dLbls>
            <c:dLbl>
              <c:idx val="1"/>
              <c:layout>
                <c:manualLayout>
                  <c:x val="0"/>
                  <c:y val="-1.238390092879257E-2"/>
                </c:manualLayout>
              </c:layout>
              <c:dLblPos val="ctr"/>
              <c:showLegendKey val="0"/>
              <c:showVal val="1"/>
              <c:showCatName val="0"/>
              <c:showSerName val="0"/>
              <c:showPercent val="0"/>
              <c:showBubbleSize val="0"/>
            </c:dLbl>
            <c:dLbl>
              <c:idx val="3"/>
              <c:layout>
                <c:manualLayout>
                  <c:x val="0"/>
                  <c:y val="-2.4767801857585141E-2"/>
                </c:manualLayout>
              </c:layout>
              <c:dLblPos val="ctr"/>
              <c:showLegendKey val="0"/>
              <c:showVal val="1"/>
              <c:showCatName val="0"/>
              <c:showSerName val="0"/>
              <c:showPercent val="0"/>
              <c:showBubbleSize val="0"/>
            </c:dLbl>
            <c:dLbl>
              <c:idx val="4"/>
              <c:layout>
                <c:manualLayout>
                  <c:x val="0"/>
                  <c:y val="-9.4864187934274365E-3"/>
                </c:manualLayout>
              </c:layout>
              <c:dLblPos val="ctr"/>
              <c:showLegendKey val="0"/>
              <c:showVal val="1"/>
              <c:showCatName val="0"/>
              <c:showSerName val="0"/>
              <c:showPercent val="0"/>
              <c:showBubbleSize val="0"/>
            </c:dLbl>
            <c:dLbl>
              <c:idx val="5"/>
              <c:layout>
                <c:manualLayout>
                  <c:x val="0"/>
                  <c:y val="-5.9734205797079129E-3"/>
                </c:manualLayout>
              </c:layout>
              <c:dLblPos val="ctr"/>
              <c:showLegendKey val="0"/>
              <c:showVal val="1"/>
              <c:showCatName val="0"/>
              <c:showSerName val="0"/>
              <c:showPercent val="0"/>
              <c:showBubbleSize val="0"/>
            </c:dLbl>
            <c:dLbl>
              <c:idx val="6"/>
              <c:layout>
                <c:manualLayout>
                  <c:x val="-1.0121806237432044E-16"/>
                  <c:y val="-3.3024060846883301E-2"/>
                </c:manualLayout>
              </c:layout>
              <c:dLblPos val="ctr"/>
              <c:showLegendKey val="0"/>
              <c:showVal val="1"/>
              <c:showCatName val="0"/>
              <c:showSerName val="0"/>
              <c:showPercent val="0"/>
              <c:showBubbleSize val="0"/>
            </c:dLbl>
            <c:dLbl>
              <c:idx val="7"/>
              <c:layout>
                <c:manualLayout>
                  <c:x val="0"/>
                  <c:y val="-1.8452415690148624E-3"/>
                </c:manualLayout>
              </c:layout>
              <c:dLblPos val="ctr"/>
              <c:showLegendKey val="0"/>
              <c:showVal val="1"/>
              <c:showCatName val="0"/>
              <c:showSerName val="0"/>
              <c:showPercent val="0"/>
              <c:showBubbleSize val="0"/>
            </c:dLbl>
            <c:spPr>
              <a:solidFill>
                <a:schemeClr val="accent6"/>
              </a:solidFill>
            </c:spPr>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sbst'!$G$16:$G$23</c:f>
              <c:numCache>
                <c:formatCode>0.0%</c:formatCode>
                <c:ptCount val="8"/>
                <c:pt idx="0">
                  <c:v>6.6697761194029856E-2</c:v>
                </c:pt>
                <c:pt idx="1">
                  <c:v>2.2485690923957483E-2</c:v>
                </c:pt>
                <c:pt idx="2">
                  <c:v>3.6074270557029178E-2</c:v>
                </c:pt>
                <c:pt idx="3">
                  <c:v>1.9900497512437811E-2</c:v>
                </c:pt>
                <c:pt idx="4">
                  <c:v>2.972834443874936E-2</c:v>
                </c:pt>
                <c:pt idx="5">
                  <c:v>2.7388535031847135E-2</c:v>
                </c:pt>
                <c:pt idx="6">
                  <c:v>1.1715089034676664E-2</c:v>
                </c:pt>
                <c:pt idx="7">
                  <c:v>3.0802292263610316E-2</c:v>
                </c:pt>
              </c:numCache>
            </c:numRef>
          </c:val>
        </c:ser>
        <c:ser>
          <c:idx val="6"/>
          <c:order val="6"/>
          <c:tx>
            <c:strRef>
              <c:f>'2.2.2 prm sbst'!$H$15</c:f>
              <c:strCache>
                <c:ptCount val="1"/>
                <c:pt idx="0">
                  <c:v>Alcohol</c:v>
                </c:pt>
              </c:strCache>
            </c:strRef>
          </c:tx>
          <c:spPr>
            <a:solidFill>
              <a:srgbClr val="FFFF01"/>
            </a:solidFill>
          </c:spPr>
          <c:invertIfNegative val="0"/>
          <c:dLbls>
            <c:dLbl>
              <c:idx val="0"/>
              <c:layout>
                <c:manualLayout>
                  <c:x val="0"/>
                  <c:y val="-2.8895768833849329E-2"/>
                </c:manualLayout>
              </c:layout>
              <c:dLblPos val="ctr"/>
              <c:showLegendKey val="0"/>
              <c:showVal val="1"/>
              <c:showCatName val="0"/>
              <c:showSerName val="0"/>
              <c:showPercent val="0"/>
              <c:showBubbleSize val="0"/>
            </c:dLbl>
            <c:dLbl>
              <c:idx val="1"/>
              <c:layout>
                <c:manualLayout>
                  <c:x val="1.3802622498274419E-3"/>
                  <c:y val="-1.238390092879257E-2"/>
                </c:manualLayout>
              </c:layout>
              <c:dLblPos val="ctr"/>
              <c:showLegendKey val="0"/>
              <c:showVal val="1"/>
              <c:showCatName val="0"/>
              <c:showSerName val="0"/>
              <c:showPercent val="0"/>
              <c:showBubbleSize val="0"/>
            </c:dLbl>
            <c:dLbl>
              <c:idx val="2"/>
              <c:layout>
                <c:manualLayout>
                  <c:x val="-5.0609031187160221E-17"/>
                  <c:y val="-1.6511867905056762E-2"/>
                </c:manualLayout>
              </c:layout>
              <c:dLblPos val="ctr"/>
              <c:showLegendKey val="0"/>
              <c:showVal val="1"/>
              <c:showCatName val="0"/>
              <c:showSerName val="0"/>
              <c:showPercent val="0"/>
              <c:showBubbleSize val="0"/>
            </c:dLbl>
            <c:dLbl>
              <c:idx val="3"/>
              <c:layout>
                <c:manualLayout>
                  <c:x val="0"/>
                  <c:y val="-1.6511867905056762E-2"/>
                </c:manualLayout>
              </c:layout>
              <c:dLblPos val="ctr"/>
              <c:showLegendKey val="0"/>
              <c:showVal val="1"/>
              <c:showCatName val="0"/>
              <c:showSerName val="0"/>
              <c:showPercent val="0"/>
              <c:showBubbleSize val="0"/>
            </c:dLbl>
            <c:dLbl>
              <c:idx val="4"/>
              <c:layout>
                <c:manualLayout>
                  <c:x val="1.3802622498274672E-3"/>
                  <c:y val="-1.238390092879257E-2"/>
                </c:manualLayout>
              </c:layout>
              <c:dLblPos val="ctr"/>
              <c:showLegendKey val="0"/>
              <c:showVal val="1"/>
              <c:showCatName val="0"/>
              <c:showSerName val="0"/>
              <c:showPercent val="0"/>
              <c:showBubbleSize val="0"/>
            </c:dLbl>
            <c:dLbl>
              <c:idx val="5"/>
              <c:layout>
                <c:manualLayout>
                  <c:x val="1.380262249827366E-3"/>
                  <c:y val="-1.6511867905056758E-2"/>
                </c:manualLayout>
              </c:layout>
              <c:dLblPos val="ctr"/>
              <c:showLegendKey val="0"/>
              <c:showVal val="1"/>
              <c:showCatName val="0"/>
              <c:showSerName val="0"/>
              <c:showPercent val="0"/>
              <c:showBubbleSize val="0"/>
            </c:dLbl>
            <c:dLbl>
              <c:idx val="6"/>
              <c:layout>
                <c:manualLayout>
                  <c:x val="-1.0121806237432044E-16"/>
                  <c:y val="-8.2559339525283791E-3"/>
                </c:manualLayout>
              </c:layout>
              <c:dLblPos val="ctr"/>
              <c:showLegendKey val="0"/>
              <c:showVal val="1"/>
              <c:showCatName val="0"/>
              <c:showSerName val="0"/>
              <c:showPercent val="0"/>
              <c:showBubbleSize val="0"/>
            </c:dLbl>
            <c:dLbl>
              <c:idx val="7"/>
              <c:layout>
                <c:manualLayout>
                  <c:x val="-1.3802622498275685E-3"/>
                  <c:y val="-1.6511867905056758E-2"/>
                </c:manualLayout>
              </c:layout>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'2.2.2 prm sbst'!$A$16:$A$23</c:f>
              <c:strCache>
                <c:ptCount val="8"/>
                <c:pt idx="0">
                  <c:v>Region 1
(n=2,144)</c:v>
                </c:pt>
                <c:pt idx="1">
                  <c:v>Region 2
(n=2,446)</c:v>
                </c:pt>
                <c:pt idx="2">
                  <c:v>Region 3
(n=1,885)</c:v>
                </c:pt>
                <c:pt idx="3">
                  <c:v>Region 4
(n=1,809)</c:v>
                </c:pt>
                <c:pt idx="4">
                  <c:v>Region 5
(n=1,951)</c:v>
                </c:pt>
                <c:pt idx="5">
                  <c:v>Region 6
(n=1,570)</c:v>
                </c:pt>
                <c:pt idx="6">
                  <c:v>Region 7
(n=2,134)</c:v>
                </c:pt>
                <c:pt idx="7">
                  <c:v>Tennessee
(n=13,960)</c:v>
                </c:pt>
              </c:strCache>
            </c:strRef>
          </c:cat>
          <c:val>
            <c:numRef>
              <c:f>'2.2.2 prm sbst'!$H$16:$H$23</c:f>
              <c:numCache>
                <c:formatCode>0.0%</c:formatCode>
                <c:ptCount val="8"/>
                <c:pt idx="0">
                  <c:v>0.25139925373134331</c:v>
                </c:pt>
                <c:pt idx="1">
                  <c:v>0.21668029435813574</c:v>
                </c:pt>
                <c:pt idx="2">
                  <c:v>0.22387267904509284</c:v>
                </c:pt>
                <c:pt idx="3">
                  <c:v>0.28524046434494194</c:v>
                </c:pt>
                <c:pt idx="4">
                  <c:v>0.2895950794464377</c:v>
                </c:pt>
                <c:pt idx="5">
                  <c:v>0.29171974522292993</c:v>
                </c:pt>
                <c:pt idx="6">
                  <c:v>0.35613870665417058</c:v>
                </c:pt>
                <c:pt idx="7">
                  <c:v>0.27206303724928366</c:v>
                </c:pt>
              </c:numCache>
            </c:numRef>
          </c:val>
        </c:ser>
        <c:dLbls>
          <c:dLblPos val="ctr"/>
          <c:showLegendKey val="0"/>
          <c:showVal val="1"/>
          <c:showCatName val="0"/>
          <c:showSerName val="0"/>
          <c:showPercent val="0"/>
          <c:showBubbleSize val="0"/>
        </c:dLbls>
        <c:gapWidth val="94"/>
        <c:overlap val="100"/>
        <c:axId val="130712320"/>
        <c:axId val="130713856"/>
      </c:barChart>
      <c:catAx>
        <c:axId val="130712320"/>
        <c:scaling>
          <c:orientation val="minMax"/>
        </c:scaling>
        <c:delete val="0"/>
        <c:axPos val="b"/>
        <c:majorTickMark val="out"/>
        <c:minorTickMark val="none"/>
        <c:tickLblPos val="nextTo"/>
        <c:txPr>
          <a:bodyPr/>
          <a:lstStyle/>
          <a:p>
            <a:pPr>
              <a:defRPr sz="1000" b="1"/>
            </a:pPr>
            <a:endParaRPr lang="en-US"/>
          </a:p>
        </c:txPr>
        <c:crossAx val="130713856"/>
        <c:crosses val="autoZero"/>
        <c:auto val="1"/>
        <c:lblAlgn val="ctr"/>
        <c:lblOffset val="100"/>
        <c:noMultiLvlLbl val="0"/>
      </c:catAx>
      <c:valAx>
        <c:axId val="130713856"/>
        <c:scaling>
          <c:orientation val="minMax"/>
        </c:scaling>
        <c:delete val="1"/>
        <c:axPos val="l"/>
        <c:numFmt formatCode="0%" sourceLinked="1"/>
        <c:majorTickMark val="out"/>
        <c:minorTickMark val="none"/>
        <c:tickLblPos val="nextTo"/>
        <c:crossAx val="130712320"/>
        <c:crosses val="autoZero"/>
        <c:crossBetween val="between"/>
      </c:valAx>
    </c:plotArea>
    <c:legend>
      <c:legendPos val="r"/>
      <c:layout>
        <c:manualLayout>
          <c:xMode val="edge"/>
          <c:yMode val="edge"/>
          <c:x val="0.7982051156648895"/>
          <c:y val="6.0763300813813377E-2"/>
          <c:w val="0.19351331083614548"/>
          <c:h val="0.85995476980471786"/>
        </c:manualLayout>
      </c:layout>
      <c:overlay val="0"/>
      <c:txPr>
        <a:bodyPr/>
        <a:lstStyle/>
        <a:p>
          <a:pPr>
            <a:defRPr sz="1050" b="1"/>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709913015547361E-2"/>
          <c:y val="3.1970941000683588E-2"/>
          <c:w val="0.92576962921319028"/>
          <c:h val="0.81821697845580244"/>
        </c:manualLayout>
      </c:layout>
      <c:barChart>
        <c:barDir val="col"/>
        <c:grouping val="percentStacked"/>
        <c:varyColors val="0"/>
        <c:ser>
          <c:idx val="0"/>
          <c:order val="0"/>
          <c:tx>
            <c:strRef>
              <c:f>'2.2.3. prm sbst gender'!$C$17</c:f>
              <c:strCache>
                <c:ptCount val="1"/>
                <c:pt idx="0">
                  <c:v>Female</c:v>
                </c:pt>
              </c:strCache>
            </c:strRef>
          </c:tx>
          <c:spPr>
            <a:solidFill>
              <a:srgbClr val="FF9843"/>
            </a:solidFill>
          </c:spPr>
          <c:invertIfNegative val="0"/>
          <c:dLbls>
            <c:numFmt formatCode="0.0%" sourceLinked="0"/>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'2.2.3. prm sbst gender'!$B$18:$B$24</c:f>
              <c:strCache>
                <c:ptCount val="7"/>
                <c:pt idx="0">
                  <c:v>Alcohol
(n=3,798)</c:v>
                </c:pt>
                <c:pt idx="1">
                  <c:v>Cocaine/crack
(n=1,152)</c:v>
                </c:pt>
                <c:pt idx="2">
                  <c:v>Heroin
(n=1,184)</c:v>
                </c:pt>
                <c:pt idx="3">
                  <c:v>Marijuana
(n=2,032)</c:v>
                </c:pt>
                <c:pt idx="4">
                  <c:v>Methamphetamines/other stimulants
(n=1,452)</c:v>
                </c:pt>
                <c:pt idx="5">
                  <c:v>Prescription opioids
(n=3,911)</c:v>
                </c:pt>
                <c:pt idx="6">
                  <c:v>Other illicit/prescription drugs
(n=430)</c:v>
                </c:pt>
              </c:strCache>
            </c:strRef>
          </c:cat>
          <c:val>
            <c:numRef>
              <c:f>'2.2.3. prm sbst gender'!$C$18:$C$24</c:f>
              <c:numCache>
                <c:formatCode>0%</c:formatCode>
                <c:ptCount val="7"/>
                <c:pt idx="0">
                  <c:v>0.2646129541864139</c:v>
                </c:pt>
                <c:pt idx="1">
                  <c:v>0.359375</c:v>
                </c:pt>
                <c:pt idx="2">
                  <c:v>0.3766891891891892</c:v>
                </c:pt>
                <c:pt idx="3">
                  <c:v>0.25295275590551181</c:v>
                </c:pt>
                <c:pt idx="4">
                  <c:v>0.43373493975903615</c:v>
                </c:pt>
                <c:pt idx="5">
                  <c:v>0.43978522117105601</c:v>
                </c:pt>
                <c:pt idx="6">
                  <c:v>0.48861283643892339</c:v>
                </c:pt>
              </c:numCache>
            </c:numRef>
          </c:val>
        </c:ser>
        <c:ser>
          <c:idx val="1"/>
          <c:order val="1"/>
          <c:tx>
            <c:strRef>
              <c:f>'2.2.3. prm sbst gender'!$D$17</c:f>
              <c:strCache>
                <c:ptCount val="1"/>
                <c:pt idx="0">
                  <c:v>Male</c:v>
                </c:pt>
              </c:strCache>
            </c:strRef>
          </c:tx>
          <c:spPr>
            <a:solidFill>
              <a:srgbClr val="4365FF"/>
            </a:solidFill>
          </c:spPr>
          <c:invertIfNegative val="0"/>
          <c:dLbls>
            <c:numFmt formatCode="0.0%" sourceLinked="0"/>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'2.2.3. prm sbst gender'!$B$18:$B$24</c:f>
              <c:strCache>
                <c:ptCount val="7"/>
                <c:pt idx="0">
                  <c:v>Alcohol
(n=3,798)</c:v>
                </c:pt>
                <c:pt idx="1">
                  <c:v>Cocaine/crack
(n=1,152)</c:v>
                </c:pt>
                <c:pt idx="2">
                  <c:v>Heroin
(n=1,184)</c:v>
                </c:pt>
                <c:pt idx="3">
                  <c:v>Marijuana
(n=2,032)</c:v>
                </c:pt>
                <c:pt idx="4">
                  <c:v>Methamphetamines/other stimulants
(n=1,452)</c:v>
                </c:pt>
                <c:pt idx="5">
                  <c:v>Prescription opioids
(n=3,911)</c:v>
                </c:pt>
                <c:pt idx="6">
                  <c:v>Other illicit/prescription drugs
(n=430)</c:v>
                </c:pt>
              </c:strCache>
            </c:strRef>
          </c:cat>
          <c:val>
            <c:numRef>
              <c:f>'2.2.3. prm sbst gender'!$D$18:$D$24</c:f>
              <c:numCache>
                <c:formatCode>0%</c:formatCode>
                <c:ptCount val="7"/>
                <c:pt idx="0">
                  <c:v>0.73538704581358605</c:v>
                </c:pt>
                <c:pt idx="1">
                  <c:v>0.640625</c:v>
                </c:pt>
                <c:pt idx="2">
                  <c:v>0.62331081081081086</c:v>
                </c:pt>
                <c:pt idx="3">
                  <c:v>0.74704724409448819</c:v>
                </c:pt>
                <c:pt idx="4">
                  <c:v>0.5662650602409639</c:v>
                </c:pt>
                <c:pt idx="5">
                  <c:v>0.56021477882894399</c:v>
                </c:pt>
                <c:pt idx="6">
                  <c:v>0.51138716356107661</c:v>
                </c:pt>
              </c:numCache>
            </c:numRef>
          </c:val>
        </c:ser>
        <c:dLbls>
          <c:dLblPos val="ctr"/>
          <c:showLegendKey val="0"/>
          <c:showVal val="1"/>
          <c:showCatName val="0"/>
          <c:showSerName val="0"/>
          <c:showPercent val="0"/>
          <c:showBubbleSize val="0"/>
        </c:dLbls>
        <c:gapWidth val="150"/>
        <c:overlap val="100"/>
        <c:axId val="129970176"/>
        <c:axId val="129971712"/>
      </c:barChart>
      <c:catAx>
        <c:axId val="129970176"/>
        <c:scaling>
          <c:orientation val="minMax"/>
        </c:scaling>
        <c:delete val="0"/>
        <c:axPos val="b"/>
        <c:majorTickMark val="out"/>
        <c:minorTickMark val="none"/>
        <c:tickLblPos val="nextTo"/>
        <c:txPr>
          <a:bodyPr/>
          <a:lstStyle/>
          <a:p>
            <a:pPr>
              <a:defRPr sz="800" b="1" baseline="0"/>
            </a:pPr>
            <a:endParaRPr lang="en-US"/>
          </a:p>
        </c:txPr>
        <c:crossAx val="129971712"/>
        <c:crosses val="autoZero"/>
        <c:auto val="1"/>
        <c:lblAlgn val="ctr"/>
        <c:lblOffset val="100"/>
        <c:noMultiLvlLbl val="0"/>
      </c:catAx>
      <c:valAx>
        <c:axId val="129971712"/>
        <c:scaling>
          <c:orientation val="minMax"/>
        </c:scaling>
        <c:delete val="1"/>
        <c:axPos val="l"/>
        <c:numFmt formatCode="0%" sourceLinked="1"/>
        <c:majorTickMark val="out"/>
        <c:minorTickMark val="none"/>
        <c:tickLblPos val="nextTo"/>
        <c:crossAx val="129970176"/>
        <c:crosses val="autoZero"/>
        <c:crossBetween val="between"/>
      </c:valAx>
    </c:plotArea>
    <c:legend>
      <c:legendPos val="r"/>
      <c:layout>
        <c:manualLayout>
          <c:xMode val="edge"/>
          <c:yMode val="edge"/>
          <c:x val="0.92210475147477766"/>
          <c:y val="0.44040737890233711"/>
          <c:w val="7.1507985732276944E-2"/>
          <c:h val="0.24599155523369351"/>
        </c:manualLayout>
      </c:layout>
      <c:overlay val="0"/>
      <c:txPr>
        <a:bodyPr/>
        <a:lstStyle/>
        <a:p>
          <a:pPr>
            <a:defRPr sz="1100" b="1"/>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710800612946516E-2"/>
          <c:y val="2.1040989207271793E-2"/>
          <c:w val="0.87099944147396957"/>
          <c:h val="0.79882582037186312"/>
        </c:manualLayout>
      </c:layout>
      <c:barChart>
        <c:barDir val="col"/>
        <c:grouping val="percentStacked"/>
        <c:varyColors val="0"/>
        <c:ser>
          <c:idx val="0"/>
          <c:order val="0"/>
          <c:tx>
            <c:strRef>
              <c:f>'2.2.4. prim subst age'!$A$18</c:f>
              <c:strCache>
                <c:ptCount val="1"/>
                <c:pt idx="0">
                  <c:v>Age 12-17</c:v>
                </c:pt>
              </c:strCache>
            </c:strRef>
          </c:tx>
          <c:spPr>
            <a:solidFill>
              <a:srgbClr val="195349"/>
            </a:solidFill>
          </c:spPr>
          <c:invertIfNegative val="0"/>
          <c:dLbls>
            <c:dLbl>
              <c:idx val="0"/>
              <c:layout>
                <c:manualLayout>
                  <c:x val="4.1538956566599401E-2"/>
                  <c:y val="-3.2094266421999404E-2"/>
                </c:manualLayout>
              </c:layout>
              <c:dLblPos val="ctr"/>
              <c:showLegendKey val="0"/>
              <c:showVal val="1"/>
              <c:showCatName val="0"/>
              <c:showSerName val="0"/>
              <c:showPercent val="0"/>
              <c:showBubbleSize val="0"/>
            </c:dLbl>
            <c:dLbl>
              <c:idx val="1"/>
              <c:delete val="1"/>
            </c:dLbl>
            <c:dLbl>
              <c:idx val="2"/>
              <c:delete val="1"/>
            </c:dLbl>
            <c:dLbl>
              <c:idx val="3"/>
              <c:spPr>
                <a:noFill/>
              </c:spPr>
              <c:txPr>
                <a:bodyPr/>
                <a:lstStyle/>
                <a:p>
                  <a:pPr>
                    <a:defRPr/>
                  </a:pPr>
                  <a:endParaRPr lang="en-US"/>
                </a:p>
              </c:txPr>
              <c:dLblPos val="ctr"/>
              <c:showLegendKey val="0"/>
              <c:showVal val="1"/>
              <c:showCatName val="0"/>
              <c:showSerName val="0"/>
              <c:showPercent val="0"/>
              <c:showBubbleSize val="0"/>
            </c:dLbl>
            <c:dLbl>
              <c:idx val="4"/>
              <c:layout>
                <c:manualLayout>
                  <c:x val="4.3408616476132075E-2"/>
                  <c:y val="-2.9538305064172838E-2"/>
                </c:manualLayout>
              </c:layout>
              <c:spPr>
                <a:noFill/>
              </c:spPr>
              <c:txPr>
                <a:bodyPr/>
                <a:lstStyle/>
                <a:p>
                  <a:pPr>
                    <a:defRPr/>
                  </a:pPr>
                  <a:endParaRPr lang="en-US"/>
                </a:p>
              </c:txPr>
              <c:dLblPos val="ctr"/>
              <c:showLegendKey val="0"/>
              <c:showVal val="1"/>
              <c:showCatName val="0"/>
              <c:showSerName val="0"/>
              <c:showPercent val="0"/>
              <c:showBubbleSize val="0"/>
            </c:dLbl>
            <c:dLbl>
              <c:idx val="5"/>
              <c:delete val="1"/>
            </c:dLbl>
            <c:dLbl>
              <c:idx val="6"/>
              <c:layout>
                <c:manualLayout>
                  <c:x val="4.4579533941235969E-2"/>
                  <c:y val="0"/>
                </c:manualLayout>
              </c:layout>
              <c:dLblPos val="ctr"/>
              <c:showLegendKey val="0"/>
              <c:showVal val="1"/>
              <c:showCatName val="0"/>
              <c:showSerName val="0"/>
              <c:showPercent val="0"/>
              <c:showBubbleSize val="0"/>
            </c:dLbl>
            <c:spPr>
              <a:solidFill>
                <a:sysClr val="window" lastClr="FFFFFF"/>
              </a:solidFill>
            </c:spPr>
            <c:dLblPos val="ctr"/>
            <c:showLegendKey val="0"/>
            <c:showVal val="1"/>
            <c:showCatName val="0"/>
            <c:showSerName val="0"/>
            <c:showPercent val="0"/>
            <c:showBubbleSize val="0"/>
            <c:showLeaderLines val="0"/>
          </c:dLbls>
          <c:cat>
            <c:strRef>
              <c:f>'2.2.4. prim subst age'!$B$17:$H$17</c:f>
              <c:strCache>
                <c:ptCount val="7"/>
                <c:pt idx="0">
                  <c:v>Alcohol
(n=3,795)</c:v>
                </c:pt>
                <c:pt idx="1">
                  <c:v>Cocaine/crack
(n=1,152)</c:v>
                </c:pt>
                <c:pt idx="2">
                  <c:v>Heroin
(n=1,184)</c:v>
                </c:pt>
                <c:pt idx="3">
                  <c:v>Marijuana
(n=2,032)</c:v>
                </c:pt>
                <c:pt idx="4">
                  <c:v>Methamphetamines/other stimulants
(n=1,452)</c:v>
                </c:pt>
                <c:pt idx="5">
                  <c:v>Prescription opioids
(n=3,909)</c:v>
                </c:pt>
                <c:pt idx="6">
                  <c:v>Other illicit/prescription drugs
(n=430)</c:v>
                </c:pt>
              </c:strCache>
            </c:strRef>
          </c:cat>
          <c:val>
            <c:numRef>
              <c:f>'2.2.4. prim subst age'!$B$18:$H$18</c:f>
              <c:numCache>
                <c:formatCode>0.0%</c:formatCode>
                <c:ptCount val="7"/>
                <c:pt idx="0">
                  <c:v>1.6073781291172595E-2</c:v>
                </c:pt>
                <c:pt idx="1">
                  <c:v>8.6805555555555551E-4</c:v>
                </c:pt>
                <c:pt idx="2">
                  <c:v>2.5337837837837839E-3</c:v>
                </c:pt>
                <c:pt idx="3">
                  <c:v>0.25295275590551181</c:v>
                </c:pt>
                <c:pt idx="4">
                  <c:v>1.3085399449035799E-2</c:v>
                </c:pt>
                <c:pt idx="5">
                  <c:v>3.581478639038117E-3</c:v>
                </c:pt>
                <c:pt idx="6">
                  <c:v>9.5348837209302331E-2</c:v>
                </c:pt>
              </c:numCache>
            </c:numRef>
          </c:val>
        </c:ser>
        <c:ser>
          <c:idx val="1"/>
          <c:order val="1"/>
          <c:tx>
            <c:strRef>
              <c:f>'2.2.4. prim subst age'!$A$19</c:f>
              <c:strCache>
                <c:ptCount val="1"/>
                <c:pt idx="0">
                  <c:v>Age 18-24</c:v>
                </c:pt>
              </c:strCache>
            </c:strRef>
          </c:tx>
          <c:spPr>
            <a:solidFill>
              <a:srgbClr val="34AD99"/>
            </a:solidFill>
          </c:spPr>
          <c:invertIfNegative val="0"/>
          <c:dLbls>
            <c:dLbl>
              <c:idx val="0"/>
              <c:layout>
                <c:manualLayout>
                  <c:x val="-1.3615319361687919E-5"/>
                  <c:y val="-1.330093064942532E-2"/>
                </c:manualLayout>
              </c:layout>
              <c:dLblPos val="ctr"/>
              <c:showLegendKey val="0"/>
              <c:showVal val="1"/>
              <c:showCatName val="0"/>
              <c:showSerName val="0"/>
              <c:showPercent val="0"/>
              <c:showBubbleSize val="0"/>
            </c:dLbl>
            <c:dLbl>
              <c:idx val="1"/>
              <c:layout>
                <c:manualLayout>
                  <c:x val="-2.1465783973648284E-17"/>
                  <c:y val="-2.2974366395918884E-2"/>
                </c:manualLayout>
              </c:layout>
              <c:dLblPos val="ctr"/>
              <c:showLegendKey val="0"/>
              <c:showVal val="1"/>
              <c:showCatName val="0"/>
              <c:showSerName val="0"/>
              <c:showPercent val="0"/>
              <c:showBubbleSize val="0"/>
            </c:dLbl>
            <c:dLbl>
              <c:idx val="4"/>
              <c:layout>
                <c:manualLayout>
                  <c:x val="0"/>
                  <c:y val="-2.0374677011906456E-2"/>
                </c:manualLayout>
              </c:layout>
              <c:dLblPos val="ctr"/>
              <c:showLegendKey val="0"/>
              <c:showVal val="1"/>
              <c:showCatName val="0"/>
              <c:showSerName val="0"/>
              <c:showPercent val="0"/>
              <c:showBubbleSize val="0"/>
            </c:dLbl>
            <c:spPr>
              <a:solidFill>
                <a:srgbClr val="34AD99"/>
              </a:solidFill>
            </c:spPr>
            <c:dLblPos val="ctr"/>
            <c:showLegendKey val="0"/>
            <c:showVal val="1"/>
            <c:showCatName val="0"/>
            <c:showSerName val="0"/>
            <c:showPercent val="0"/>
            <c:showBubbleSize val="0"/>
            <c:showLeaderLines val="0"/>
          </c:dLbls>
          <c:cat>
            <c:strRef>
              <c:f>'2.2.4. prim subst age'!$B$17:$H$17</c:f>
              <c:strCache>
                <c:ptCount val="7"/>
                <c:pt idx="0">
                  <c:v>Alcohol
(n=3,795)</c:v>
                </c:pt>
                <c:pt idx="1">
                  <c:v>Cocaine/crack
(n=1,152)</c:v>
                </c:pt>
                <c:pt idx="2">
                  <c:v>Heroin
(n=1,184)</c:v>
                </c:pt>
                <c:pt idx="3">
                  <c:v>Marijuana
(n=2,032)</c:v>
                </c:pt>
                <c:pt idx="4">
                  <c:v>Methamphetamines/other stimulants
(n=1,452)</c:v>
                </c:pt>
                <c:pt idx="5">
                  <c:v>Prescription opioids
(n=3,909)</c:v>
                </c:pt>
                <c:pt idx="6">
                  <c:v>Other illicit/prescription drugs
(n=430)</c:v>
                </c:pt>
              </c:strCache>
            </c:strRef>
          </c:cat>
          <c:val>
            <c:numRef>
              <c:f>'2.2.4. prim subst age'!$B$19:$H$19</c:f>
              <c:numCache>
                <c:formatCode>0.0%</c:formatCode>
                <c:ptCount val="7"/>
                <c:pt idx="0">
                  <c:v>6.1133069828722006E-2</c:v>
                </c:pt>
                <c:pt idx="1">
                  <c:v>3.4722222222222224E-2</c:v>
                </c:pt>
                <c:pt idx="2">
                  <c:v>0.1579391891891892</c:v>
                </c:pt>
                <c:pt idx="3">
                  <c:v>0.22785433070866143</c:v>
                </c:pt>
                <c:pt idx="4">
                  <c:v>0.13636363636363635</c:v>
                </c:pt>
                <c:pt idx="5">
                  <c:v>0.12279355333844973</c:v>
                </c:pt>
                <c:pt idx="6">
                  <c:v>0.13023255813953488</c:v>
                </c:pt>
              </c:numCache>
            </c:numRef>
          </c:val>
        </c:ser>
        <c:ser>
          <c:idx val="2"/>
          <c:order val="2"/>
          <c:tx>
            <c:strRef>
              <c:f>'2.2.4. prim subst age'!$A$20</c:f>
              <c:strCache>
                <c:ptCount val="1"/>
                <c:pt idx="0">
                  <c:v>Age 25+</c:v>
                </c:pt>
              </c:strCache>
            </c:strRef>
          </c:tx>
          <c:spPr>
            <a:solidFill>
              <a:srgbClr val="89DBCD"/>
            </a:solidFill>
          </c:spPr>
          <c:invertIfNegative val="0"/>
          <c:cat>
            <c:strRef>
              <c:f>'2.2.4. prim subst age'!$B$17:$H$17</c:f>
              <c:strCache>
                <c:ptCount val="7"/>
                <c:pt idx="0">
                  <c:v>Alcohol
(n=3,795)</c:v>
                </c:pt>
                <c:pt idx="1">
                  <c:v>Cocaine/crack
(n=1,152)</c:v>
                </c:pt>
                <c:pt idx="2">
                  <c:v>Heroin
(n=1,184)</c:v>
                </c:pt>
                <c:pt idx="3">
                  <c:v>Marijuana
(n=2,032)</c:v>
                </c:pt>
                <c:pt idx="4">
                  <c:v>Methamphetamines/other stimulants
(n=1,452)</c:v>
                </c:pt>
                <c:pt idx="5">
                  <c:v>Prescription opioids
(n=3,909)</c:v>
                </c:pt>
                <c:pt idx="6">
                  <c:v>Other illicit/prescription drugs
(n=430)</c:v>
                </c:pt>
              </c:strCache>
            </c:strRef>
          </c:cat>
          <c:val>
            <c:numRef>
              <c:f>'2.2.4. prim subst age'!$B$20:$H$20</c:f>
              <c:numCache>
                <c:formatCode>0.0%</c:formatCode>
                <c:ptCount val="7"/>
                <c:pt idx="0">
                  <c:v>0.92279314888010544</c:v>
                </c:pt>
                <c:pt idx="1">
                  <c:v>0.96440972222222221</c:v>
                </c:pt>
                <c:pt idx="2">
                  <c:v>0.83952702702702697</c:v>
                </c:pt>
                <c:pt idx="3">
                  <c:v>0.51919291338582674</c:v>
                </c:pt>
                <c:pt idx="4">
                  <c:v>0.85055096418732778</c:v>
                </c:pt>
                <c:pt idx="5">
                  <c:v>0.87362496802251211</c:v>
                </c:pt>
                <c:pt idx="6">
                  <c:v>0.77441860465116275</c:v>
                </c:pt>
              </c:numCache>
            </c:numRef>
          </c:val>
        </c:ser>
        <c:dLbls>
          <c:dLblPos val="ctr"/>
          <c:showLegendKey val="0"/>
          <c:showVal val="1"/>
          <c:showCatName val="0"/>
          <c:showSerName val="0"/>
          <c:showPercent val="0"/>
          <c:showBubbleSize val="0"/>
        </c:dLbls>
        <c:gapWidth val="150"/>
        <c:overlap val="100"/>
        <c:axId val="131122688"/>
        <c:axId val="131124224"/>
      </c:barChart>
      <c:catAx>
        <c:axId val="131122688"/>
        <c:scaling>
          <c:orientation val="minMax"/>
        </c:scaling>
        <c:delete val="0"/>
        <c:axPos val="b"/>
        <c:majorTickMark val="out"/>
        <c:minorTickMark val="none"/>
        <c:tickLblPos val="nextTo"/>
        <c:crossAx val="131124224"/>
        <c:crosses val="autoZero"/>
        <c:auto val="1"/>
        <c:lblAlgn val="ctr"/>
        <c:lblOffset val="100"/>
        <c:noMultiLvlLbl val="0"/>
      </c:catAx>
      <c:valAx>
        <c:axId val="131124224"/>
        <c:scaling>
          <c:orientation val="minMax"/>
        </c:scaling>
        <c:delete val="1"/>
        <c:axPos val="l"/>
        <c:numFmt formatCode="0%" sourceLinked="1"/>
        <c:majorTickMark val="out"/>
        <c:minorTickMark val="none"/>
        <c:tickLblPos val="nextTo"/>
        <c:crossAx val="131122688"/>
        <c:crosses val="autoZero"/>
        <c:crossBetween val="between"/>
      </c:valAx>
    </c:plotArea>
    <c:legend>
      <c:legendPos val="r"/>
      <c:layout>
        <c:manualLayout>
          <c:xMode val="edge"/>
          <c:yMode val="edge"/>
          <c:x val="0.89949558142963293"/>
          <c:y val="0.38336678360133786"/>
          <c:w val="9.34481887528512E-2"/>
          <c:h val="0.21695628074800516"/>
        </c:manualLayout>
      </c:layout>
      <c:overlay val="0"/>
    </c:legend>
    <c:plotVisOnly val="1"/>
    <c:dispBlanksAs val="gap"/>
    <c:showDLblsOverMax val="0"/>
  </c:chart>
  <c:spPr>
    <a:solidFill>
      <a:schemeClr val="bg1"/>
    </a:solidFill>
    <a:ln>
      <a:noFill/>
    </a:ln>
  </c:spPr>
  <c:txPr>
    <a:bodyPr/>
    <a:lstStyle/>
    <a:p>
      <a:pPr>
        <a:defRPr sz="800" baseline="0"/>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710800612946516E-2"/>
          <c:y val="4.2400063628410097E-2"/>
          <c:w val="0.83863536070463685"/>
          <c:h val="0.7835062626889322"/>
        </c:manualLayout>
      </c:layout>
      <c:barChart>
        <c:barDir val="col"/>
        <c:grouping val="percentStacked"/>
        <c:varyColors val="0"/>
        <c:ser>
          <c:idx val="0"/>
          <c:order val="0"/>
          <c:tx>
            <c:strRef>
              <c:f>'2.2.5 prm sbst rc'!$B$20</c:f>
              <c:strCache>
                <c:ptCount val="1"/>
                <c:pt idx="0">
                  <c:v>Black or African American</c:v>
                </c:pt>
              </c:strCache>
            </c:strRef>
          </c:tx>
          <c:spPr>
            <a:solidFill>
              <a:srgbClr val="7030A0"/>
            </a:solidFill>
          </c:spPr>
          <c:invertIfNegative val="0"/>
          <c:dLbls>
            <c:dLbl>
              <c:idx val="2"/>
              <c:layout>
                <c:manualLayout>
                  <c:x val="-4.9444574289799156E-17"/>
                  <c:y val="-8.0808080808080808E-3"/>
                </c:manualLayout>
              </c:layout>
              <c:spPr>
                <a:noFill/>
              </c:spPr>
              <c:txPr>
                <a:bodyPr/>
                <a:lstStyle/>
                <a:p>
                  <a:pPr>
                    <a:defRPr/>
                  </a:pPr>
                  <a:endParaRPr lang="en-US"/>
                </a:p>
              </c:txPr>
              <c:dLblPos val="ctr"/>
              <c:showLegendKey val="0"/>
              <c:showVal val="1"/>
              <c:showCatName val="0"/>
              <c:showSerName val="0"/>
              <c:showPercent val="0"/>
              <c:showBubbleSize val="0"/>
            </c:dLbl>
            <c:dLbl>
              <c:idx val="4"/>
              <c:layout>
                <c:manualLayout>
                  <c:x val="4.0455119027242331E-2"/>
                  <c:y val="-2.8282903694283341E-2"/>
                </c:manualLayout>
              </c:layout>
              <c:spPr>
                <a:noFill/>
              </c:spPr>
              <c:txPr>
                <a:bodyPr/>
                <a:lstStyle/>
                <a:p>
                  <a:pPr>
                    <a:defRPr/>
                  </a:pPr>
                  <a:endParaRPr lang="en-US"/>
                </a:p>
              </c:txPr>
              <c:dLblPos val="ctr"/>
              <c:showLegendKey val="0"/>
              <c:showVal val="1"/>
              <c:showCatName val="0"/>
              <c:showSerName val="0"/>
              <c:showPercent val="0"/>
              <c:showBubbleSize val="0"/>
            </c:dLbl>
            <c:dLbl>
              <c:idx val="5"/>
              <c:layout>
                <c:manualLayout>
                  <c:x val="4.1803622994817075E-2"/>
                  <c:y val="-1.6161705225144977E-2"/>
                </c:manualLayout>
              </c:layout>
              <c:spPr>
                <a:noFill/>
              </c:spPr>
              <c:txPr>
                <a:bodyPr/>
                <a:lstStyle/>
                <a:p>
                  <a:pPr>
                    <a:defRPr/>
                  </a:pPr>
                  <a:endParaRPr lang="en-US"/>
                </a:p>
              </c:txPr>
              <c:dLblPos val="ctr"/>
              <c:showLegendKey val="0"/>
              <c:showVal val="1"/>
              <c:showCatName val="0"/>
              <c:showSerName val="0"/>
              <c:showPercent val="0"/>
              <c:showBubbleSize val="0"/>
            </c:dLbl>
            <c:spPr>
              <a:solidFill>
                <a:srgbClr val="7030A0"/>
              </a:solidFill>
            </c:spPr>
            <c:dLblPos val="ctr"/>
            <c:showLegendKey val="0"/>
            <c:showVal val="1"/>
            <c:showCatName val="0"/>
            <c:showSerName val="0"/>
            <c:showPercent val="0"/>
            <c:showBubbleSize val="0"/>
            <c:showLeaderLines val="0"/>
          </c:dLbls>
          <c:cat>
            <c:strRef>
              <c:f>'2.2.5 prm sbst rc'!$C$19:$I$19</c:f>
              <c:strCache>
                <c:ptCount val="7"/>
                <c:pt idx="0">
                  <c:v>Alcohol
(n=3,789)</c:v>
                </c:pt>
                <c:pt idx="1">
                  <c:v>Cocaine/crack
(n=1,153)</c:v>
                </c:pt>
                <c:pt idx="2">
                  <c:v>Heroin
(n=1,176)</c:v>
                </c:pt>
                <c:pt idx="3">
                  <c:v>Marijuana
(n=2,025)</c:v>
                </c:pt>
                <c:pt idx="4">
                  <c:v>Methamphetamines/other stimulants
(n=1,445)</c:v>
                </c:pt>
                <c:pt idx="5">
                  <c:v>Prescription opioids
(n=3,891)</c:v>
                </c:pt>
                <c:pt idx="6">
                  <c:v>Other illicit/prescription drugs
(n=483)</c:v>
                </c:pt>
              </c:strCache>
            </c:strRef>
          </c:cat>
          <c:val>
            <c:numRef>
              <c:f>'2.2.5 prm sbst rc'!$C$20:$I$20</c:f>
              <c:numCache>
                <c:formatCode>0.0%</c:formatCode>
                <c:ptCount val="7"/>
                <c:pt idx="0">
                  <c:v>0.23594615993665874</c:v>
                </c:pt>
                <c:pt idx="1">
                  <c:v>0.64874241110147446</c:v>
                </c:pt>
                <c:pt idx="2">
                  <c:v>0.10034013605442177</c:v>
                </c:pt>
                <c:pt idx="3">
                  <c:v>0.43654320987654321</c:v>
                </c:pt>
                <c:pt idx="4">
                  <c:v>1.8685121107266434E-2</c:v>
                </c:pt>
                <c:pt idx="5">
                  <c:v>4.8830634798252379E-2</c:v>
                </c:pt>
                <c:pt idx="6">
                  <c:v>7.2429906542056069E-2</c:v>
                </c:pt>
              </c:numCache>
            </c:numRef>
          </c:val>
        </c:ser>
        <c:ser>
          <c:idx val="1"/>
          <c:order val="1"/>
          <c:tx>
            <c:strRef>
              <c:f>'2.2.5 prm sbst rc'!$B$21</c:f>
              <c:strCache>
                <c:ptCount val="1"/>
                <c:pt idx="0">
                  <c:v>White</c:v>
                </c:pt>
              </c:strCache>
            </c:strRef>
          </c:tx>
          <c:spPr>
            <a:solidFill>
              <a:srgbClr val="BC8FDD"/>
            </a:solidFill>
          </c:spPr>
          <c:invertIfNegative val="0"/>
          <c:cat>
            <c:strRef>
              <c:f>'2.2.5 prm sbst rc'!$C$19:$I$19</c:f>
              <c:strCache>
                <c:ptCount val="7"/>
                <c:pt idx="0">
                  <c:v>Alcohol
(n=3,789)</c:v>
                </c:pt>
                <c:pt idx="1">
                  <c:v>Cocaine/crack
(n=1,153)</c:v>
                </c:pt>
                <c:pt idx="2">
                  <c:v>Heroin
(n=1,176)</c:v>
                </c:pt>
                <c:pt idx="3">
                  <c:v>Marijuana
(n=2,025)</c:v>
                </c:pt>
                <c:pt idx="4">
                  <c:v>Methamphetamines/other stimulants
(n=1,445)</c:v>
                </c:pt>
                <c:pt idx="5">
                  <c:v>Prescription opioids
(n=3,891)</c:v>
                </c:pt>
                <c:pt idx="6">
                  <c:v>Other illicit/prescription drugs
(n=483)</c:v>
                </c:pt>
              </c:strCache>
            </c:strRef>
          </c:cat>
          <c:val>
            <c:numRef>
              <c:f>'2.2.5 prm sbst rc'!$C$21:$I$21</c:f>
              <c:numCache>
                <c:formatCode>0.0%</c:formatCode>
                <c:ptCount val="7"/>
                <c:pt idx="0">
                  <c:v>0.73766165215096335</c:v>
                </c:pt>
                <c:pt idx="1">
                  <c:v>0.33391153512575888</c:v>
                </c:pt>
                <c:pt idx="2">
                  <c:v>0.88265306122448983</c:v>
                </c:pt>
                <c:pt idx="3">
                  <c:v>0.52839506172839501</c:v>
                </c:pt>
                <c:pt idx="4">
                  <c:v>0.96608996539792402</c:v>
                </c:pt>
                <c:pt idx="5">
                  <c:v>0.93909020817270628</c:v>
                </c:pt>
                <c:pt idx="6">
                  <c:v>0.90654205607476634</c:v>
                </c:pt>
              </c:numCache>
            </c:numRef>
          </c:val>
        </c:ser>
        <c:ser>
          <c:idx val="2"/>
          <c:order val="2"/>
          <c:tx>
            <c:strRef>
              <c:f>'2.2.5 prm sbst rc'!$B$22</c:f>
              <c:strCache>
                <c:ptCount val="1"/>
                <c:pt idx="0">
                  <c:v>Other</c:v>
                </c:pt>
              </c:strCache>
            </c:strRef>
          </c:tx>
          <c:spPr>
            <a:solidFill>
              <a:schemeClr val="bg1">
                <a:lumMod val="65000"/>
              </a:schemeClr>
            </a:solidFill>
          </c:spPr>
          <c:invertIfNegative val="0"/>
          <c:dLbls>
            <c:spPr>
              <a:solidFill>
                <a:schemeClr val="bg1">
                  <a:lumMod val="65000"/>
                </a:schemeClr>
              </a:solidFill>
            </c:spPr>
            <c:dLblPos val="ctr"/>
            <c:showLegendKey val="0"/>
            <c:showVal val="1"/>
            <c:showCatName val="0"/>
            <c:showSerName val="0"/>
            <c:showPercent val="0"/>
            <c:showBubbleSize val="0"/>
            <c:showLeaderLines val="0"/>
          </c:dLbls>
          <c:cat>
            <c:strRef>
              <c:f>'2.2.5 prm sbst rc'!$C$19:$I$19</c:f>
              <c:strCache>
                <c:ptCount val="7"/>
                <c:pt idx="0">
                  <c:v>Alcohol
(n=3,789)</c:v>
                </c:pt>
                <c:pt idx="1">
                  <c:v>Cocaine/crack
(n=1,153)</c:v>
                </c:pt>
                <c:pt idx="2">
                  <c:v>Heroin
(n=1,176)</c:v>
                </c:pt>
                <c:pt idx="3">
                  <c:v>Marijuana
(n=2,025)</c:v>
                </c:pt>
                <c:pt idx="4">
                  <c:v>Methamphetamines/other stimulants
(n=1,445)</c:v>
                </c:pt>
                <c:pt idx="5">
                  <c:v>Prescription opioids
(n=3,891)</c:v>
                </c:pt>
                <c:pt idx="6">
                  <c:v>Other illicit/prescription drugs
(n=483)</c:v>
                </c:pt>
              </c:strCache>
            </c:strRef>
          </c:cat>
          <c:val>
            <c:numRef>
              <c:f>'2.2.5 prm sbst rc'!$C$22:$I$22</c:f>
              <c:numCache>
                <c:formatCode>0.0%</c:formatCode>
                <c:ptCount val="7"/>
                <c:pt idx="0">
                  <c:v>2.6392187912377851E-2</c:v>
                </c:pt>
                <c:pt idx="1">
                  <c:v>1.7346053772766656E-2</c:v>
                </c:pt>
                <c:pt idx="2">
                  <c:v>1.7006802721088343E-2</c:v>
                </c:pt>
                <c:pt idx="3">
                  <c:v>3.5061728395061831E-2</c:v>
                </c:pt>
                <c:pt idx="4">
                  <c:v>1.5224913494809589E-2</c:v>
                </c:pt>
                <c:pt idx="5">
                  <c:v>1.2079157029041387E-2</c:v>
                </c:pt>
                <c:pt idx="6">
                  <c:v>0.02</c:v>
                </c:pt>
              </c:numCache>
            </c:numRef>
          </c:val>
        </c:ser>
        <c:dLbls>
          <c:dLblPos val="ctr"/>
          <c:showLegendKey val="0"/>
          <c:showVal val="1"/>
          <c:showCatName val="0"/>
          <c:showSerName val="0"/>
          <c:showPercent val="0"/>
          <c:showBubbleSize val="0"/>
        </c:dLbls>
        <c:gapWidth val="150"/>
        <c:overlap val="100"/>
        <c:axId val="130566400"/>
        <c:axId val="130585344"/>
      </c:barChart>
      <c:catAx>
        <c:axId val="130566400"/>
        <c:scaling>
          <c:orientation val="minMax"/>
        </c:scaling>
        <c:delete val="0"/>
        <c:axPos val="b"/>
        <c:majorTickMark val="out"/>
        <c:minorTickMark val="none"/>
        <c:tickLblPos val="nextTo"/>
        <c:crossAx val="130585344"/>
        <c:crosses val="autoZero"/>
        <c:auto val="1"/>
        <c:lblAlgn val="ctr"/>
        <c:lblOffset val="100"/>
        <c:noMultiLvlLbl val="0"/>
      </c:catAx>
      <c:valAx>
        <c:axId val="130585344"/>
        <c:scaling>
          <c:orientation val="minMax"/>
        </c:scaling>
        <c:delete val="1"/>
        <c:axPos val="l"/>
        <c:numFmt formatCode="0%" sourceLinked="1"/>
        <c:majorTickMark val="out"/>
        <c:minorTickMark val="none"/>
        <c:tickLblPos val="nextTo"/>
        <c:crossAx val="130566400"/>
        <c:crosses val="autoZero"/>
        <c:crossBetween val="between"/>
      </c:valAx>
    </c:plotArea>
    <c:legend>
      <c:legendPos val="r"/>
      <c:layout>
        <c:manualLayout>
          <c:xMode val="edge"/>
          <c:yMode val="edge"/>
          <c:x val="0.87673834903190162"/>
          <c:y val="3.6631711751454278E-2"/>
          <c:w val="0.11350841116614001"/>
          <c:h val="0.59791390657084353"/>
        </c:manualLayout>
      </c:layout>
      <c:overlay val="0"/>
    </c:legend>
    <c:plotVisOnly val="1"/>
    <c:dispBlanksAs val="gap"/>
    <c:showDLblsOverMax val="0"/>
  </c:chart>
  <c:spPr>
    <a:solidFill>
      <a:schemeClr val="bg1"/>
    </a:solidFill>
    <a:ln>
      <a:noFill/>
    </a:ln>
  </c:spPr>
  <c:txPr>
    <a:bodyPr/>
    <a:lstStyle/>
    <a:p>
      <a:pPr>
        <a:defRPr sz="700" baseline="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n-US" sz="1200">
                <a:solidFill>
                  <a:schemeClr val="tx2"/>
                </a:solidFill>
              </a:rPr>
              <a:t>Alcohol, prescription opioids and marijuana were</a:t>
            </a:r>
            <a:r>
              <a:rPr lang="en-US" sz="1200" baseline="0">
                <a:solidFill>
                  <a:schemeClr val="tx2"/>
                </a:solidFill>
              </a:rPr>
              <a:t> </a:t>
            </a:r>
            <a:r>
              <a:rPr lang="en-US" sz="1200">
                <a:solidFill>
                  <a:schemeClr val="tx2"/>
                </a:solidFill>
              </a:rPr>
              <a:t>the top three substances of abuse in FY2016</a:t>
            </a:r>
          </a:p>
        </c:rich>
      </c:tx>
      <c:overlay val="0"/>
    </c:title>
    <c:autoTitleDeleted val="0"/>
    <c:plotArea>
      <c:layout/>
      <c:barChart>
        <c:barDir val="col"/>
        <c:grouping val="clustered"/>
        <c:varyColors val="0"/>
        <c:ser>
          <c:idx val="0"/>
          <c:order val="0"/>
          <c:tx>
            <c:strRef>
              <c:f>'2.3.1 overview'!$C$15</c:f>
              <c:strCache>
                <c:ptCount val="1"/>
                <c:pt idx="0">
                  <c:v>FY 2016</c:v>
                </c:pt>
              </c:strCache>
            </c:strRef>
          </c:tx>
          <c:spPr>
            <a:solidFill>
              <a:srgbClr val="B2DF8A"/>
            </a:solidFill>
          </c:spPr>
          <c:invertIfNegative val="0"/>
          <c:dLbls>
            <c:txPr>
              <a:bodyPr/>
              <a:lstStyle/>
              <a:p>
                <a:pPr>
                  <a:defRPr sz="1200" b="1"/>
                </a:pPr>
                <a:endParaRPr lang="en-US"/>
              </a:p>
            </c:txPr>
            <c:dLblPos val="outEnd"/>
            <c:showLegendKey val="0"/>
            <c:showVal val="1"/>
            <c:showCatName val="0"/>
            <c:showSerName val="0"/>
            <c:showPercent val="0"/>
            <c:showBubbleSize val="0"/>
            <c:showLeaderLines val="0"/>
          </c:dLbls>
          <c:cat>
            <c:strRef>
              <c:f>'2.3.1 overview'!$B$16:$B$22</c:f>
              <c:strCache>
                <c:ptCount val="7"/>
                <c:pt idx="0">
                  <c:v>Alcohol</c:v>
                </c:pt>
                <c:pt idx="1">
                  <c:v>Prescription opioids</c:v>
                </c:pt>
                <c:pt idx="2">
                  <c:v>Marijuana</c:v>
                </c:pt>
                <c:pt idx="3">
                  <c:v>Cocaine/crack</c:v>
                </c:pt>
                <c:pt idx="4">
                  <c:v>Other illicit/
prescription drugs</c:v>
                </c:pt>
                <c:pt idx="5">
                  <c:v>Methamphetamine/                            other stimulants</c:v>
                </c:pt>
                <c:pt idx="6">
                  <c:v>Heroin</c:v>
                </c:pt>
              </c:strCache>
            </c:strRef>
          </c:cat>
          <c:val>
            <c:numRef>
              <c:f>'2.3.1 overview'!$C$16:$C$22</c:f>
              <c:numCache>
                <c:formatCode>#,##0</c:formatCode>
                <c:ptCount val="7"/>
                <c:pt idx="0">
                  <c:v>5894</c:v>
                </c:pt>
                <c:pt idx="1">
                  <c:v>5792</c:v>
                </c:pt>
                <c:pt idx="2">
                  <c:v>5327</c:v>
                </c:pt>
                <c:pt idx="3">
                  <c:v>2614</c:v>
                </c:pt>
                <c:pt idx="4">
                  <c:v>2486</c:v>
                </c:pt>
                <c:pt idx="5">
                  <c:v>2869</c:v>
                </c:pt>
                <c:pt idx="6">
                  <c:v>1518</c:v>
                </c:pt>
              </c:numCache>
            </c:numRef>
          </c:val>
        </c:ser>
        <c:dLbls>
          <c:dLblPos val="outEnd"/>
          <c:showLegendKey val="0"/>
          <c:showVal val="1"/>
          <c:showCatName val="0"/>
          <c:showSerName val="0"/>
          <c:showPercent val="0"/>
          <c:showBubbleSize val="0"/>
        </c:dLbls>
        <c:gapWidth val="150"/>
        <c:axId val="131322624"/>
        <c:axId val="131325312"/>
      </c:barChart>
      <c:catAx>
        <c:axId val="131322624"/>
        <c:scaling>
          <c:orientation val="minMax"/>
        </c:scaling>
        <c:delete val="0"/>
        <c:axPos val="b"/>
        <c:majorTickMark val="out"/>
        <c:minorTickMark val="none"/>
        <c:tickLblPos val="nextTo"/>
        <c:txPr>
          <a:bodyPr/>
          <a:lstStyle/>
          <a:p>
            <a:pPr>
              <a:defRPr sz="1050"/>
            </a:pPr>
            <a:endParaRPr lang="en-US"/>
          </a:p>
        </c:txPr>
        <c:crossAx val="131325312"/>
        <c:crosses val="autoZero"/>
        <c:auto val="1"/>
        <c:lblAlgn val="ctr"/>
        <c:lblOffset val="100"/>
        <c:noMultiLvlLbl val="0"/>
      </c:catAx>
      <c:valAx>
        <c:axId val="131325312"/>
        <c:scaling>
          <c:orientation val="minMax"/>
        </c:scaling>
        <c:delete val="1"/>
        <c:axPos val="l"/>
        <c:numFmt formatCode="#,##0" sourceLinked="1"/>
        <c:majorTickMark val="out"/>
        <c:minorTickMark val="none"/>
        <c:tickLblPos val="nextTo"/>
        <c:crossAx val="1313226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703872542248006E-3"/>
          <c:y val="2.777783853420502E-2"/>
          <c:w val="0.98823041856610006"/>
          <c:h val="0.81003326670563336"/>
        </c:manualLayout>
      </c:layout>
      <c:barChart>
        <c:barDir val="col"/>
        <c:grouping val="clustered"/>
        <c:varyColors val="0"/>
        <c:ser>
          <c:idx val="0"/>
          <c:order val="0"/>
          <c:tx>
            <c:strRef>
              <c:f>'2.3.2 prescopioid rgn'!$C$4</c:f>
              <c:strCache>
                <c:ptCount val="1"/>
                <c:pt idx="0">
                  <c:v>FY 2014</c:v>
                </c:pt>
              </c:strCache>
            </c:strRef>
          </c:tx>
          <c:spPr>
            <a:solidFill>
              <a:srgbClr val="A6CEE3"/>
            </a:solidFill>
          </c:spPr>
          <c:invertIfNegative val="0"/>
          <c:dLbls>
            <c:txPr>
              <a:bodyPr/>
              <a:lstStyle/>
              <a:p>
                <a:pPr>
                  <a:defRPr sz="900"/>
                </a:pPr>
                <a:endParaRPr lang="en-US"/>
              </a:p>
            </c:txPr>
            <c:dLblPos val="outEnd"/>
            <c:showLegendKey val="0"/>
            <c:showVal val="1"/>
            <c:showCatName val="0"/>
            <c:showSerName val="0"/>
            <c:showPercent val="0"/>
            <c:showBubbleSize val="0"/>
            <c:showLeaderLines val="0"/>
          </c:dLbls>
          <c:cat>
            <c:strRef>
              <c:f>'2.3.2 prescopioid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'2.3.2 prescopioid rgn'!$C$5:$C$12</c:f>
              <c:numCache>
                <c:formatCode>0.0%</c:formatCode>
                <c:ptCount val="8"/>
                <c:pt idx="0">
                  <c:v>0.5040694519804666</c:v>
                </c:pt>
                <c:pt idx="1">
                  <c:v>0.69714492229851821</c:v>
                </c:pt>
                <c:pt idx="2">
                  <c:v>0.53333333333333333</c:v>
                </c:pt>
                <c:pt idx="3">
                  <c:v>0.25082074852265268</c:v>
                </c:pt>
                <c:pt idx="4">
                  <c:v>0.40467137425312333</c:v>
                </c:pt>
                <c:pt idx="5">
                  <c:v>0.31853167554766132</c:v>
                </c:pt>
                <c:pt idx="6">
                  <c:v>0.18128938439166262</c:v>
                </c:pt>
                <c:pt idx="7">
                  <c:v>0.4328258941767662</c:v>
                </c:pt>
              </c:numCache>
            </c:numRef>
          </c:val>
        </c:ser>
        <c:ser>
          <c:idx val="1"/>
          <c:order val="1"/>
          <c:tx>
            <c:strRef>
              <c:f>'2.3.2 prescopioid rgn'!$D$4</c:f>
              <c:strCache>
                <c:ptCount val="1"/>
                <c:pt idx="0">
                  <c:v>FY 2015</c:v>
                </c:pt>
              </c:strCache>
            </c:strRef>
          </c:tx>
          <c:spPr>
            <a:solidFill>
              <a:srgbClr val="1F78B4"/>
            </a:solidFill>
            <a:ln>
              <a:noFill/>
            </a:ln>
          </c:spPr>
          <c:invertIfNegative val="0"/>
          <c:dLbls>
            <c:dLbl>
              <c:idx val="0"/>
              <c:tx>
                <c:rich>
                  <a:bodyPr/>
                  <a:lstStyle/>
                  <a:p>
                    <a:pPr>
                      <a:defRPr sz="900" b="1"/>
                    </a:pPr>
                    <a:r>
                      <a:rPr lang="en-US" b="1"/>
                      <a:t>53.5%*</a:t>
                    </a:r>
                  </a:p>
                </c:rich>
              </c:tx>
              <c:spPr>
                <a:solidFill>
                  <a:sysClr val="window" lastClr="FFFFFF"/>
                </a:solidFill>
              </c:spPr>
              <c:dLblPos val="outEnd"/>
              <c:showLegendKey val="0"/>
              <c:showVal val="1"/>
              <c:showCatName val="0"/>
              <c:showSerName val="0"/>
              <c:showPercent val="0"/>
              <c:showBubbleSize val="0"/>
            </c:dLbl>
            <c:dLbl>
              <c:idx val="4"/>
              <c:tx>
                <c:rich>
                  <a:bodyPr/>
                  <a:lstStyle/>
                  <a:p>
                    <a:r>
                      <a:rPr lang="en-US" b="1"/>
                      <a:t>47.1%*</a:t>
                    </a:r>
                  </a:p>
                </c:rich>
              </c:tx>
              <c:dLblPos val="outEnd"/>
              <c:showLegendKey val="0"/>
              <c:showVal val="1"/>
              <c:showCatName val="0"/>
              <c:showSerName val="0"/>
              <c:showPercent val="0"/>
              <c:showBubbleSize val="0"/>
            </c:dLbl>
            <c:dLbl>
              <c:idx val="5"/>
              <c:tx>
                <c:rich>
                  <a:bodyPr/>
                  <a:lstStyle/>
                  <a:p>
                    <a:pPr>
                      <a:defRPr sz="900" b="1"/>
                    </a:pPr>
                    <a:r>
                      <a:rPr lang="en-US" b="0"/>
                      <a:t>33.0</a:t>
                    </a:r>
                    <a:r>
                      <a:rPr lang="en-US"/>
                      <a:t>%</a:t>
                    </a:r>
                  </a:p>
                </c:rich>
              </c:tx>
              <c:spPr>
                <a:solidFill>
                  <a:sysClr val="window" lastClr="FFFFFF"/>
                </a:solidFill>
              </c:spPr>
              <c:dLblPos val="outEnd"/>
              <c:showLegendKey val="0"/>
              <c:showVal val="1"/>
              <c:showCatName val="0"/>
              <c:showSerName val="0"/>
              <c:showPercent val="0"/>
              <c:showBubbleSize val="0"/>
            </c:dLbl>
            <c:dLbl>
              <c:idx val="6"/>
              <c:tx>
                <c:rich>
                  <a:bodyPr/>
                  <a:lstStyle/>
                  <a:p>
                    <a:r>
                      <a:rPr lang="en-US" sz="900" b="0"/>
                      <a:t>18.1%</a:t>
                    </a:r>
                    <a:endParaRPr lang="en-US" b="0"/>
                  </a:p>
                </c:rich>
              </c:tx>
              <c:dLblPos val="outEnd"/>
              <c:showLegendKey val="0"/>
              <c:showVal val="1"/>
              <c:showCatName val="0"/>
              <c:showSerName val="0"/>
              <c:showPercent val="0"/>
              <c:showBubbleSize val="0"/>
            </c:dLbl>
            <c:spPr>
              <a:solidFill>
                <a:sysClr val="window" lastClr="FFFFFF"/>
              </a:solidFill>
            </c:spPr>
            <c:txPr>
              <a:bodyPr/>
              <a:lstStyle/>
              <a:p>
                <a:pPr>
                  <a:defRPr sz="900" b="0"/>
                </a:pPr>
                <a:endParaRPr lang="en-US"/>
              </a:p>
            </c:txPr>
            <c:dLblPos val="outEnd"/>
            <c:showLegendKey val="0"/>
            <c:showVal val="1"/>
            <c:showCatName val="0"/>
            <c:showSerName val="0"/>
            <c:showPercent val="0"/>
            <c:showBubbleSize val="0"/>
            <c:showLeaderLines val="0"/>
          </c:dLbls>
          <c:cat>
            <c:strRef>
              <c:f>'2.3.2 prescopioid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'2.3.2 prescopioid rgn'!$D$5:$D$12</c:f>
              <c:numCache>
                <c:formatCode>0.0%</c:formatCode>
                <c:ptCount val="8"/>
                <c:pt idx="0">
                  <c:v>0.53450881612090684</c:v>
                </c:pt>
                <c:pt idx="1">
                  <c:v>0.69203329369797861</c:v>
                </c:pt>
                <c:pt idx="2">
                  <c:v>0.51633636850562403</c:v>
                </c:pt>
                <c:pt idx="3">
                  <c:v>0.25223081499107675</c:v>
                </c:pt>
                <c:pt idx="4">
                  <c:v>0.47135262847017129</c:v>
                </c:pt>
                <c:pt idx="5">
                  <c:v>0.32967702620353445</c:v>
                </c:pt>
                <c:pt idx="6">
                  <c:v>0.18052837573385519</c:v>
                </c:pt>
                <c:pt idx="7">
                  <c:v>0.43947622944721376</c:v>
                </c:pt>
              </c:numCache>
            </c:numRef>
          </c:val>
        </c:ser>
        <c:ser>
          <c:idx val="2"/>
          <c:order val="2"/>
          <c:tx>
            <c:strRef>
              <c:f>'2.3.2 prescopioid rgn'!$E$4</c:f>
              <c:strCache>
                <c:ptCount val="1"/>
                <c:pt idx="0">
                  <c:v>FY 2016</c:v>
                </c:pt>
              </c:strCache>
            </c:strRef>
          </c:tx>
          <c:spPr>
            <a:solidFill>
              <a:srgbClr val="B2DF8A"/>
            </a:solidFill>
          </c:spPr>
          <c:invertIfNegative val="0"/>
          <c:dLbls>
            <c:dLbl>
              <c:idx val="0"/>
              <c:tx>
                <c:rich>
                  <a:bodyPr/>
                  <a:lstStyle/>
                  <a:p>
                    <a:r>
                      <a:rPr lang="en-US" sz="900" b="0"/>
                      <a:t>54.1%</a:t>
                    </a:r>
                    <a:endParaRPr lang="en-US" b="0"/>
                  </a:p>
                </c:rich>
              </c:tx>
              <c:dLblPos val="outEnd"/>
              <c:showLegendKey val="0"/>
              <c:showVal val="1"/>
              <c:showCatName val="0"/>
              <c:showSerName val="0"/>
              <c:showPercent val="0"/>
              <c:showBubbleSize val="0"/>
            </c:dLbl>
            <c:dLbl>
              <c:idx val="1"/>
              <c:tx>
                <c:rich>
                  <a:bodyPr/>
                  <a:lstStyle/>
                  <a:p>
                    <a:pPr>
                      <a:defRPr sz="900" b="1"/>
                    </a:pPr>
                    <a:r>
                      <a:rPr lang="en-US"/>
                      <a:t>61.8%*</a:t>
                    </a:r>
                  </a:p>
                </c:rich>
              </c:tx>
              <c:spPr>
                <a:solidFill>
                  <a:sysClr val="window" lastClr="FFFFFF"/>
                </a:solidFill>
              </c:spPr>
              <c:dLblPos val="outEnd"/>
              <c:showLegendKey val="0"/>
              <c:showVal val="1"/>
              <c:showCatName val="0"/>
              <c:showSerName val="0"/>
              <c:showPercent val="0"/>
              <c:showBubbleSize val="0"/>
            </c:dLbl>
            <c:dLbl>
              <c:idx val="2"/>
              <c:tx>
                <c:rich>
                  <a:bodyPr/>
                  <a:lstStyle/>
                  <a:p>
                    <a:r>
                      <a:rPr lang="en-US" b="1"/>
                      <a:t>48.7%*</a:t>
                    </a:r>
                  </a:p>
                </c:rich>
              </c:tx>
              <c:dLblPos val="outEnd"/>
              <c:showLegendKey val="0"/>
              <c:showVal val="1"/>
              <c:showCatName val="0"/>
              <c:showSerName val="0"/>
              <c:showPercent val="0"/>
              <c:showBubbleSize val="0"/>
            </c:dLbl>
            <c:dLbl>
              <c:idx val="4"/>
              <c:tx>
                <c:rich>
                  <a:bodyPr/>
                  <a:lstStyle/>
                  <a:p>
                    <a:r>
                      <a:rPr lang="en-US" sz="900" b="0"/>
                      <a:t>47.4%</a:t>
                    </a:r>
                    <a:endParaRPr lang="en-US" b="0"/>
                  </a:p>
                </c:rich>
              </c:tx>
              <c:dLblPos val="outEnd"/>
              <c:showLegendKey val="0"/>
              <c:showVal val="1"/>
              <c:showCatName val="0"/>
              <c:showSerName val="0"/>
              <c:showPercent val="0"/>
              <c:showBubbleSize val="0"/>
            </c:dLbl>
            <c:dLbl>
              <c:idx val="5"/>
              <c:tx>
                <c:rich>
                  <a:bodyPr/>
                  <a:lstStyle/>
                  <a:p>
                    <a:pPr>
                      <a:defRPr sz="900" b="1"/>
                    </a:pPr>
                    <a:r>
                      <a:rPr lang="en-US" b="1"/>
                      <a:t>30.5%*</a:t>
                    </a:r>
                  </a:p>
                </c:rich>
              </c:tx>
              <c:spPr>
                <a:solidFill>
                  <a:sysClr val="window" lastClr="FFFFFF"/>
                </a:solidFill>
              </c:spPr>
              <c:dLblPos val="outEnd"/>
              <c:showLegendKey val="0"/>
              <c:showVal val="1"/>
              <c:showCatName val="0"/>
              <c:showSerName val="0"/>
              <c:showPercent val="0"/>
              <c:showBubbleSize val="0"/>
            </c:dLbl>
            <c:spPr>
              <a:solidFill>
                <a:sysClr val="window" lastClr="FFFFFF"/>
              </a:solidFill>
            </c:spPr>
            <c:txPr>
              <a:bodyPr/>
              <a:lstStyle/>
              <a:p>
                <a:pPr>
                  <a:defRPr sz="900" b="0"/>
                </a:pPr>
                <a:endParaRPr lang="en-US"/>
              </a:p>
            </c:txPr>
            <c:dLblPos val="outEnd"/>
            <c:showLegendKey val="0"/>
            <c:showVal val="1"/>
            <c:showCatName val="0"/>
            <c:showSerName val="0"/>
            <c:showPercent val="0"/>
            <c:showBubbleSize val="0"/>
            <c:showLeaderLines val="0"/>
          </c:dLbls>
          <c:cat>
            <c:strRef>
              <c:f>'2.3.2 prescopioid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'2.3.2 prescopioid rgn'!$E$5:$E$12</c:f>
              <c:numCache>
                <c:formatCode>0.0%</c:formatCode>
                <c:ptCount val="8"/>
                <c:pt idx="0">
                  <c:v>0.5407925407925408</c:v>
                </c:pt>
                <c:pt idx="1">
                  <c:v>0.61786296900489401</c:v>
                </c:pt>
                <c:pt idx="2">
                  <c:v>0.48700265251989389</c:v>
                </c:pt>
                <c:pt idx="3">
                  <c:v>0.23425414364640884</c:v>
                </c:pt>
                <c:pt idx="4">
                  <c:v>0.47389969293756395</c:v>
                </c:pt>
                <c:pt idx="5">
                  <c:v>0.30524344569288392</c:v>
                </c:pt>
                <c:pt idx="6">
                  <c:v>0.16588566073102157</c:v>
                </c:pt>
                <c:pt idx="7">
                  <c:v>0.41362565164607584</c:v>
                </c:pt>
              </c:numCache>
            </c:numRef>
          </c:val>
        </c:ser>
        <c:dLbls>
          <c:dLblPos val="outEnd"/>
          <c:showLegendKey val="0"/>
          <c:showVal val="1"/>
          <c:showCatName val="0"/>
          <c:showSerName val="0"/>
          <c:showPercent val="0"/>
          <c:showBubbleSize val="0"/>
        </c:dLbls>
        <c:gapWidth val="75"/>
        <c:overlap val="-25"/>
        <c:axId val="131494272"/>
        <c:axId val="131495808"/>
      </c:barChart>
      <c:catAx>
        <c:axId val="131494272"/>
        <c:scaling>
          <c:orientation val="minMax"/>
        </c:scaling>
        <c:delete val="0"/>
        <c:axPos val="b"/>
        <c:majorTickMark val="out"/>
        <c:minorTickMark val="none"/>
        <c:tickLblPos val="nextTo"/>
        <c:txPr>
          <a:bodyPr/>
          <a:lstStyle/>
          <a:p>
            <a:pPr>
              <a:defRPr sz="1100"/>
            </a:pPr>
            <a:endParaRPr lang="en-US"/>
          </a:p>
        </c:txPr>
        <c:crossAx val="131495808"/>
        <c:crosses val="autoZero"/>
        <c:auto val="1"/>
        <c:lblAlgn val="ctr"/>
        <c:lblOffset val="100"/>
        <c:noMultiLvlLbl val="0"/>
      </c:catAx>
      <c:valAx>
        <c:axId val="131495808"/>
        <c:scaling>
          <c:orientation val="minMax"/>
        </c:scaling>
        <c:delete val="1"/>
        <c:axPos val="l"/>
        <c:numFmt formatCode="0.0%" sourceLinked="1"/>
        <c:majorTickMark val="out"/>
        <c:minorTickMark val="none"/>
        <c:tickLblPos val="nextTo"/>
        <c:crossAx val="131494272"/>
        <c:crosses val="autoZero"/>
        <c:crossBetween val="between"/>
      </c:valAx>
    </c:plotArea>
    <c:legend>
      <c:legendPos val="b"/>
      <c:layout>
        <c:manualLayout>
          <c:xMode val="edge"/>
          <c:yMode val="edge"/>
          <c:x val="0.38938660445222123"/>
          <c:y val="0.93334827447493618"/>
          <c:w val="0.22105533305453962"/>
          <c:h val="6.6651684113257947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19447993849975E-2"/>
          <c:y val="1.4869888475836431E-2"/>
          <c:w val="0.88775599896392487"/>
          <c:h val="0.82882810832947529"/>
        </c:manualLayout>
      </c:layout>
      <c:barChart>
        <c:barDir val="col"/>
        <c:grouping val="percentStacked"/>
        <c:varyColors val="0"/>
        <c:ser>
          <c:idx val="0"/>
          <c:order val="0"/>
          <c:tx>
            <c:strRef>
              <c:f>'2.3.3. prescop gndr'!$C$19</c:f>
              <c:strCache>
                <c:ptCount val="1"/>
                <c:pt idx="0">
                  <c:v>Female</c:v>
                </c:pt>
              </c:strCache>
            </c:strRef>
          </c:tx>
          <c:spPr>
            <a:solidFill>
              <a:srgbClr val="FF9843"/>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'2.3.3. prescop gndr'!$D$18:$K$18</c:f>
              <c:strCache>
                <c:ptCount val="8"/>
                <c:pt idx="0">
                  <c:v>Region 1
(n=1,160)</c:v>
                </c:pt>
                <c:pt idx="1">
                  <c:v>Region 2
(n=1,515)</c:v>
                </c:pt>
                <c:pt idx="2">
                  <c:v>Region 3
(n=918)</c:v>
                </c:pt>
                <c:pt idx="3">
                  <c:v>Region 4
(n=424)</c:v>
                </c:pt>
                <c:pt idx="4">
                  <c:v>Region 5
(n=926)</c:v>
                </c:pt>
                <c:pt idx="5">
                  <c:v>Region 6
(n=489)</c:v>
                </c:pt>
                <c:pt idx="6">
                  <c:v>Region 7
(n=354)</c:v>
                </c:pt>
                <c:pt idx="7">
                  <c:v>Tennessee
(n=5,792)</c:v>
                </c:pt>
              </c:strCache>
            </c:strRef>
          </c:cat>
          <c:val>
            <c:numRef>
              <c:f>'2.3.3. prescop gndr'!$D$19:$K$19</c:f>
              <c:numCache>
                <c:formatCode>0.0%</c:formatCode>
                <c:ptCount val="8"/>
                <c:pt idx="0">
                  <c:v>0.53965517241379313</c:v>
                </c:pt>
                <c:pt idx="1">
                  <c:v>0.38547854785478547</c:v>
                </c:pt>
                <c:pt idx="2">
                  <c:v>0.37908496732026142</c:v>
                </c:pt>
                <c:pt idx="3">
                  <c:v>0.535377358490566</c:v>
                </c:pt>
                <c:pt idx="4">
                  <c:v>0.38444924406047515</c:v>
                </c:pt>
                <c:pt idx="5">
                  <c:v>0.39263803680981596</c:v>
                </c:pt>
                <c:pt idx="6">
                  <c:v>0.3559322033898305</c:v>
                </c:pt>
                <c:pt idx="7">
                  <c:v>0.42472375690607733</c:v>
                </c:pt>
              </c:numCache>
            </c:numRef>
          </c:val>
        </c:ser>
        <c:ser>
          <c:idx val="1"/>
          <c:order val="1"/>
          <c:tx>
            <c:strRef>
              <c:f>'2.3.3. prescop gndr'!$C$20</c:f>
              <c:strCache>
                <c:ptCount val="1"/>
                <c:pt idx="0">
                  <c:v>Male</c:v>
                </c:pt>
              </c:strCache>
            </c:strRef>
          </c:tx>
          <c:spPr>
            <a:solidFill>
              <a:srgbClr val="4365FF"/>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'2.3.3. prescop gndr'!$D$18:$K$18</c:f>
              <c:strCache>
                <c:ptCount val="8"/>
                <c:pt idx="0">
                  <c:v>Region 1
(n=1,160)</c:v>
                </c:pt>
                <c:pt idx="1">
                  <c:v>Region 2
(n=1,515)</c:v>
                </c:pt>
                <c:pt idx="2">
                  <c:v>Region 3
(n=918)</c:v>
                </c:pt>
                <c:pt idx="3">
                  <c:v>Region 4
(n=424)</c:v>
                </c:pt>
                <c:pt idx="4">
                  <c:v>Region 5
(n=926)</c:v>
                </c:pt>
                <c:pt idx="5">
                  <c:v>Region 6
(n=489)</c:v>
                </c:pt>
                <c:pt idx="6">
                  <c:v>Region 7
(n=354)</c:v>
                </c:pt>
                <c:pt idx="7">
                  <c:v>Tennessee
(n=5,792)</c:v>
                </c:pt>
              </c:strCache>
            </c:strRef>
          </c:cat>
          <c:val>
            <c:numRef>
              <c:f>'2.3.3. prescop gndr'!$D$20:$K$20</c:f>
              <c:numCache>
                <c:formatCode>0.0%</c:formatCode>
                <c:ptCount val="8"/>
                <c:pt idx="0">
                  <c:v>0.46034482758620687</c:v>
                </c:pt>
                <c:pt idx="1">
                  <c:v>0.61452145214521448</c:v>
                </c:pt>
                <c:pt idx="2">
                  <c:v>0.62091503267973858</c:v>
                </c:pt>
                <c:pt idx="3">
                  <c:v>0.46462264150943394</c:v>
                </c:pt>
                <c:pt idx="4">
                  <c:v>0.6155507559395248</c:v>
                </c:pt>
                <c:pt idx="5">
                  <c:v>0.6073619631901841</c:v>
                </c:pt>
                <c:pt idx="6">
                  <c:v>0.64406779661016944</c:v>
                </c:pt>
                <c:pt idx="7">
                  <c:v>0.57527624309392267</c:v>
                </c:pt>
              </c:numCache>
            </c:numRef>
          </c:val>
        </c:ser>
        <c:dLbls>
          <c:showLegendKey val="0"/>
          <c:showVal val="1"/>
          <c:showCatName val="0"/>
          <c:showSerName val="0"/>
          <c:showPercent val="0"/>
          <c:showBubbleSize val="0"/>
        </c:dLbls>
        <c:gapWidth val="99"/>
        <c:overlap val="100"/>
        <c:axId val="129710336"/>
        <c:axId val="129715584"/>
      </c:barChart>
      <c:catAx>
        <c:axId val="129710336"/>
        <c:scaling>
          <c:orientation val="minMax"/>
        </c:scaling>
        <c:delete val="0"/>
        <c:axPos val="b"/>
        <c:majorTickMark val="out"/>
        <c:minorTickMark val="none"/>
        <c:tickLblPos val="nextTo"/>
        <c:crossAx val="129715584"/>
        <c:crosses val="autoZero"/>
        <c:auto val="1"/>
        <c:lblAlgn val="ctr"/>
        <c:lblOffset val="100"/>
        <c:noMultiLvlLbl val="0"/>
      </c:catAx>
      <c:valAx>
        <c:axId val="129715584"/>
        <c:scaling>
          <c:orientation val="minMax"/>
        </c:scaling>
        <c:delete val="1"/>
        <c:axPos val="l"/>
        <c:numFmt formatCode="0%" sourceLinked="1"/>
        <c:majorTickMark val="out"/>
        <c:minorTickMark val="none"/>
        <c:tickLblPos val="nextTo"/>
        <c:crossAx val="129710336"/>
        <c:crosses val="autoZero"/>
        <c:crossBetween val="between"/>
      </c:valAx>
    </c:plotArea>
    <c:legend>
      <c:legendPos val="r"/>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'2.3.4. prescop age'!$B$22</c:f>
              <c:strCache>
                <c:ptCount val="1"/>
                <c:pt idx="0">
                  <c:v>Age 12-17</c:v>
                </c:pt>
              </c:strCache>
            </c:strRef>
          </c:tx>
          <c:spPr>
            <a:solidFill>
              <a:srgbClr val="195349"/>
            </a:solidFill>
          </c:spPr>
          <c:invertIfNegative val="0"/>
          <c:dLbls>
            <c:dLbl>
              <c:idx val="0"/>
              <c:layout>
                <c:manualLayout>
                  <c:x val="4.7041527760659375E-2"/>
                  <c:y val="-1.304788664188177E-2"/>
                </c:manualLayout>
              </c:layout>
              <c:dLblPos val="ctr"/>
              <c:showLegendKey val="0"/>
              <c:showVal val="1"/>
              <c:showCatName val="0"/>
              <c:showSerName val="0"/>
              <c:showPercent val="0"/>
              <c:showBubbleSize val="0"/>
            </c:dLbl>
            <c:dLbl>
              <c:idx val="1"/>
              <c:layout>
                <c:manualLayout>
                  <c:x val="4.563361557941318E-2"/>
                  <c:y val="-2.3481000206820941E-2"/>
                </c:manualLayout>
              </c:layout>
              <c:dLblPos val="ctr"/>
              <c:showLegendKey val="0"/>
              <c:showVal val="1"/>
              <c:showCatName val="0"/>
              <c:showSerName val="0"/>
              <c:showPercent val="0"/>
              <c:showBubbleSize val="0"/>
            </c:dLbl>
            <c:dLbl>
              <c:idx val="2"/>
              <c:delete val="1"/>
            </c:dLbl>
            <c:dLbl>
              <c:idx val="3"/>
              <c:layout>
                <c:manualLayout>
                  <c:x val="4.7041527760659375E-2"/>
                  <c:y val="-2.2833801623293095E-2"/>
                </c:manualLayout>
              </c:layout>
              <c:dLblPos val="ctr"/>
              <c:showLegendKey val="0"/>
              <c:showVal val="1"/>
              <c:showCatName val="0"/>
              <c:showSerName val="0"/>
              <c:showPercent val="0"/>
              <c:showBubbleSize val="0"/>
            </c:dLbl>
            <c:dLbl>
              <c:idx val="4"/>
              <c:delete val="1"/>
            </c:dLbl>
            <c:dLbl>
              <c:idx val="5"/>
              <c:layout>
                <c:manualLayout>
                  <c:x val="4.7041527760659285E-2"/>
                  <c:y val="-2.935824938584234E-2"/>
                </c:manualLayout>
              </c:layout>
              <c:dLblPos val="ctr"/>
              <c:showLegendKey val="0"/>
              <c:showVal val="1"/>
              <c:showCatName val="0"/>
              <c:showSerName val="0"/>
              <c:showPercent val="0"/>
              <c:showBubbleSize val="0"/>
            </c:dLbl>
            <c:dLbl>
              <c:idx val="6"/>
              <c:delete val="1"/>
            </c:dLbl>
            <c:dLbl>
              <c:idx val="7"/>
              <c:layout>
                <c:manualLayout>
                  <c:x val="4.7041527760659375E-2"/>
                  <c:y val="-1.9571829962822772E-2"/>
                </c:manualLayout>
              </c:layout>
              <c:dLblPos val="ctr"/>
              <c:showLegendKey val="0"/>
              <c:showVal val="1"/>
              <c:showCatName val="0"/>
              <c:showSerName val="0"/>
              <c:showPercent val="0"/>
              <c:showBubbleSize val="0"/>
            </c:dLbl>
            <c:spPr>
              <a:noFill/>
            </c:spPr>
            <c:txPr>
              <a:bodyPr/>
              <a:lstStyle/>
              <a:p>
                <a:pPr>
                  <a:defRPr sz="1200" b="1">
                    <a:solidFill>
                      <a:srgbClr val="195349"/>
                    </a:solidFill>
                  </a:defRPr>
                </a:pPr>
                <a:endParaRPr lang="en-US"/>
              </a:p>
            </c:txPr>
            <c:dLblPos val="ctr"/>
            <c:showLegendKey val="0"/>
            <c:showVal val="1"/>
            <c:showCatName val="0"/>
            <c:showSerName val="0"/>
            <c:showPercent val="0"/>
            <c:showBubbleSize val="0"/>
            <c:showLeaderLines val="0"/>
          </c:dLbls>
          <c:cat>
            <c:strRef>
              <c:f>'2.3.4. prescop age'!$C$21:$J$21</c:f>
              <c:strCache>
                <c:ptCount val="8"/>
                <c:pt idx="0">
                  <c:v>Region 1
(n=1,160)</c:v>
                </c:pt>
                <c:pt idx="1">
                  <c:v>Region 2
(n=1,513)</c:v>
                </c:pt>
                <c:pt idx="2">
                  <c:v>Region 3
(n=918)</c:v>
                </c:pt>
                <c:pt idx="3">
                  <c:v>Region 4
(n=424)</c:v>
                </c:pt>
                <c:pt idx="4">
                  <c:v>Region 5
(n=926)</c:v>
                </c:pt>
                <c:pt idx="5">
                  <c:v>Region 6
(n=489)</c:v>
                </c:pt>
                <c:pt idx="6">
                  <c:v>Region 7
(n=354)</c:v>
                </c:pt>
                <c:pt idx="7">
                  <c:v>Tennessee
(n=5,790)</c:v>
                </c:pt>
              </c:strCache>
            </c:strRef>
          </c:cat>
          <c:val>
            <c:numRef>
              <c:f>'2.3.4. prescop age'!$C$22:$J$22</c:f>
              <c:numCache>
                <c:formatCode>0.0%</c:formatCode>
                <c:ptCount val="8"/>
                <c:pt idx="0">
                  <c:v>2.1551724137931036E-2</c:v>
                </c:pt>
                <c:pt idx="1">
                  <c:v>9.9140779907468599E-3</c:v>
                </c:pt>
                <c:pt idx="2">
                  <c:v>3.2679738562091504E-3</c:v>
                </c:pt>
                <c:pt idx="3">
                  <c:v>9.433962264150943E-3</c:v>
                </c:pt>
                <c:pt idx="4">
                  <c:v>1.6198704103671708E-2</c:v>
                </c:pt>
                <c:pt idx="5">
                  <c:v>1.4314928425357873E-2</c:v>
                </c:pt>
                <c:pt idx="6">
                  <c:v>8.4745762711864406E-3</c:v>
                </c:pt>
                <c:pt idx="7">
                  <c:v>1.2435233160621761E-2</c:v>
                </c:pt>
              </c:numCache>
            </c:numRef>
          </c:val>
        </c:ser>
        <c:ser>
          <c:idx val="1"/>
          <c:order val="1"/>
          <c:tx>
            <c:strRef>
              <c:f>'2.3.4. prescop age'!$B$23</c:f>
              <c:strCache>
                <c:ptCount val="1"/>
                <c:pt idx="0">
                  <c:v>Age 18-24</c:v>
                </c:pt>
              </c:strCache>
            </c:strRef>
          </c:tx>
          <c:spPr>
            <a:solidFill>
              <a:srgbClr val="34AD99"/>
            </a:solidFill>
          </c:spPr>
          <c:invertIfNegative val="0"/>
          <c:dLbls>
            <c:dLbl>
              <c:idx val="0"/>
              <c:layout>
                <c:manualLayout>
                  <c:x val="0"/>
                  <c:y val="-6.5239580802303005E-3"/>
                </c:manualLayout>
              </c:layout>
              <c:dLblPos val="ctr"/>
              <c:showLegendKey val="0"/>
              <c:showVal val="1"/>
              <c:showCatName val="0"/>
              <c:showSerName val="0"/>
              <c:showPercent val="0"/>
              <c:showBubbleSize val="0"/>
            </c:dLbl>
            <c:dLbl>
              <c:idx val="1"/>
              <c:layout>
                <c:manualLayout>
                  <c:x val="-9.2601432599723178E-8"/>
                  <c:y val="-3.5881769441266656E-2"/>
                </c:manualLayout>
              </c:layout>
              <c:dLblPos val="ctr"/>
              <c:showLegendKey val="0"/>
              <c:showVal val="1"/>
              <c:showCatName val="0"/>
              <c:showSerName val="0"/>
              <c:showPercent val="0"/>
              <c:showBubbleSize val="0"/>
            </c:dLbl>
            <c:dLbl>
              <c:idx val="3"/>
              <c:layout>
                <c:manualLayout>
                  <c:x val="-9.2601432599723178E-8"/>
                  <c:y val="-3.9143748481381808E-2"/>
                </c:manualLayout>
              </c:layout>
              <c:dLblPos val="ctr"/>
              <c:showLegendKey val="0"/>
              <c:showVal val="1"/>
              <c:showCatName val="0"/>
              <c:showSerName val="0"/>
              <c:showPercent val="0"/>
              <c:showBubbleSize val="0"/>
            </c:dLbl>
            <c:dLbl>
              <c:idx val="4"/>
              <c:layout>
                <c:manualLayout>
                  <c:x val="-8.6241804621855894E-17"/>
                  <c:y val="-3.9143748481381808E-2"/>
                </c:manualLayout>
              </c:layout>
              <c:dLblPos val="ctr"/>
              <c:showLegendKey val="0"/>
              <c:showVal val="1"/>
              <c:showCatName val="0"/>
              <c:showSerName val="0"/>
              <c:showPercent val="0"/>
              <c:showBubbleSize val="0"/>
            </c:dLbl>
            <c:dLbl>
              <c:idx val="5"/>
              <c:layout>
                <c:manualLayout>
                  <c:x val="0"/>
                  <c:y val="-4.240598437024027E-2"/>
                </c:manualLayout>
              </c:layout>
              <c:dLblPos val="ctr"/>
              <c:showLegendKey val="0"/>
              <c:showVal val="1"/>
              <c:showCatName val="0"/>
              <c:showSerName val="0"/>
              <c:showPercent val="0"/>
              <c:showBubbleSize val="0"/>
            </c:dLbl>
            <c:dLbl>
              <c:idx val="6"/>
              <c:layout>
                <c:manualLayout>
                  <c:x val="2.3520763880330552E-3"/>
                  <c:y val="-4.2405727521496954E-2"/>
                </c:manualLayout>
              </c:layout>
              <c:dLblPos val="ctr"/>
              <c:showLegendKey val="0"/>
              <c:showVal val="1"/>
              <c:showCatName val="0"/>
              <c:showSerName val="0"/>
              <c:showPercent val="0"/>
              <c:showBubbleSize val="0"/>
            </c:dLbl>
            <c:dLbl>
              <c:idx val="7"/>
              <c:layout>
                <c:manualLayout>
                  <c:x val="-1.7248360924371179E-16"/>
                  <c:y val="-1.3047916160460601E-2"/>
                </c:manualLayout>
              </c:layout>
              <c:dLblPos val="ctr"/>
              <c:showLegendKey val="0"/>
              <c:showVal val="1"/>
              <c:showCatName val="0"/>
              <c:showSerName val="0"/>
              <c:showPercent val="0"/>
              <c:showBubbleSize val="0"/>
            </c:dLbl>
            <c:spPr>
              <a:solidFill>
                <a:srgbClr val="34AD99"/>
              </a:solidFill>
            </c:spPr>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'2.3.4. prescop age'!$C$21:$J$21</c:f>
              <c:strCache>
                <c:ptCount val="8"/>
                <c:pt idx="0">
                  <c:v>Region 1
(n=1,160)</c:v>
                </c:pt>
                <c:pt idx="1">
                  <c:v>Region 2
(n=1,513)</c:v>
                </c:pt>
                <c:pt idx="2">
                  <c:v>Region 3
(n=918)</c:v>
                </c:pt>
                <c:pt idx="3">
                  <c:v>Region 4
(n=424)</c:v>
                </c:pt>
                <c:pt idx="4">
                  <c:v>Region 5
(n=926)</c:v>
                </c:pt>
                <c:pt idx="5">
                  <c:v>Region 6
(n=489)</c:v>
                </c:pt>
                <c:pt idx="6">
                  <c:v>Region 7
(n=354)</c:v>
                </c:pt>
                <c:pt idx="7">
                  <c:v>Tennessee
(n=5,790)</c:v>
                </c:pt>
              </c:strCache>
            </c:strRef>
          </c:cat>
          <c:val>
            <c:numRef>
              <c:f>'2.3.4. prescop age'!$C$23:$J$23</c:f>
              <c:numCache>
                <c:formatCode>0.0%</c:formatCode>
                <c:ptCount val="8"/>
                <c:pt idx="0">
                  <c:v>9.9137931034482762E-2</c:v>
                </c:pt>
                <c:pt idx="1">
                  <c:v>0.12557832121612689</c:v>
                </c:pt>
                <c:pt idx="2">
                  <c:v>0.14052287581699346</c:v>
                </c:pt>
                <c:pt idx="3">
                  <c:v>0.11320754716981132</c:v>
                </c:pt>
                <c:pt idx="4">
                  <c:v>0.1447084233261339</c:v>
                </c:pt>
                <c:pt idx="5">
                  <c:v>9.815950920245399E-2</c:v>
                </c:pt>
                <c:pt idx="6">
                  <c:v>0.14971751412429379</c:v>
                </c:pt>
                <c:pt idx="7">
                  <c:v>0.12417962003454232</c:v>
                </c:pt>
              </c:numCache>
            </c:numRef>
          </c:val>
        </c:ser>
        <c:ser>
          <c:idx val="2"/>
          <c:order val="2"/>
          <c:tx>
            <c:strRef>
              <c:f>'2.3.4. prescop age'!$B$24</c:f>
              <c:strCache>
                <c:ptCount val="1"/>
                <c:pt idx="0">
                  <c:v>Age 25+</c:v>
                </c:pt>
              </c:strCache>
            </c:strRef>
          </c:tx>
          <c:spPr>
            <a:solidFill>
              <a:srgbClr val="89DBCD"/>
            </a:solidFill>
          </c:spPr>
          <c:invertIfNegative val="0"/>
          <c:dLbls>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'2.3.4. prescop age'!$C$21:$J$21</c:f>
              <c:strCache>
                <c:ptCount val="8"/>
                <c:pt idx="0">
                  <c:v>Region 1
(n=1,160)</c:v>
                </c:pt>
                <c:pt idx="1">
                  <c:v>Region 2
(n=1,513)</c:v>
                </c:pt>
                <c:pt idx="2">
                  <c:v>Region 3
(n=918)</c:v>
                </c:pt>
                <c:pt idx="3">
                  <c:v>Region 4
(n=424)</c:v>
                </c:pt>
                <c:pt idx="4">
                  <c:v>Region 5
(n=926)</c:v>
                </c:pt>
                <c:pt idx="5">
                  <c:v>Region 6
(n=489)</c:v>
                </c:pt>
                <c:pt idx="6">
                  <c:v>Region 7
(n=354)</c:v>
                </c:pt>
                <c:pt idx="7">
                  <c:v>Tennessee
(n=5,790)</c:v>
                </c:pt>
              </c:strCache>
            </c:strRef>
          </c:cat>
          <c:val>
            <c:numRef>
              <c:f>'2.3.4. prescop age'!$C$24:$J$24</c:f>
              <c:numCache>
                <c:formatCode>0.0%</c:formatCode>
                <c:ptCount val="8"/>
                <c:pt idx="0">
                  <c:v>0.87931034482758619</c:v>
                </c:pt>
                <c:pt idx="1">
                  <c:v>0.86450760079312627</c:v>
                </c:pt>
                <c:pt idx="2">
                  <c:v>0.85620915032679734</c:v>
                </c:pt>
                <c:pt idx="3">
                  <c:v>0.87735849056603776</c:v>
                </c:pt>
                <c:pt idx="4">
                  <c:v>0.83909287257019438</c:v>
                </c:pt>
                <c:pt idx="5">
                  <c:v>0.88752556237218816</c:v>
                </c:pt>
                <c:pt idx="6">
                  <c:v>0.84180790960451979</c:v>
                </c:pt>
                <c:pt idx="7">
                  <c:v>0.86338514680483591</c:v>
                </c:pt>
              </c:numCache>
            </c:numRef>
          </c:val>
        </c:ser>
        <c:dLbls>
          <c:dLblPos val="ctr"/>
          <c:showLegendKey val="0"/>
          <c:showVal val="1"/>
          <c:showCatName val="0"/>
          <c:showSerName val="0"/>
          <c:showPercent val="0"/>
          <c:showBubbleSize val="0"/>
        </c:dLbls>
        <c:gapWidth val="78"/>
        <c:overlap val="100"/>
        <c:axId val="130517248"/>
        <c:axId val="130519424"/>
      </c:barChart>
      <c:catAx>
        <c:axId val="130517248"/>
        <c:scaling>
          <c:orientation val="minMax"/>
        </c:scaling>
        <c:delete val="0"/>
        <c:axPos val="b"/>
        <c:majorTickMark val="out"/>
        <c:minorTickMark val="none"/>
        <c:tickLblPos val="nextTo"/>
        <c:txPr>
          <a:bodyPr/>
          <a:lstStyle/>
          <a:p>
            <a:pPr>
              <a:defRPr sz="1100"/>
            </a:pPr>
            <a:endParaRPr lang="en-US"/>
          </a:p>
        </c:txPr>
        <c:crossAx val="130519424"/>
        <c:crosses val="autoZero"/>
        <c:auto val="1"/>
        <c:lblAlgn val="ctr"/>
        <c:lblOffset val="100"/>
        <c:noMultiLvlLbl val="0"/>
      </c:catAx>
      <c:valAx>
        <c:axId val="130519424"/>
        <c:scaling>
          <c:orientation val="minMax"/>
        </c:scaling>
        <c:delete val="1"/>
        <c:axPos val="l"/>
        <c:numFmt formatCode="0%" sourceLinked="1"/>
        <c:majorTickMark val="out"/>
        <c:minorTickMark val="none"/>
        <c:tickLblPos val="nextTo"/>
        <c:crossAx val="130517248"/>
        <c:crosses val="autoZero"/>
        <c:crossBetween val="between"/>
      </c:valAx>
    </c:plotArea>
    <c:legend>
      <c:legendPos val="r"/>
      <c:layout>
        <c:manualLayout>
          <c:xMode val="edge"/>
          <c:yMode val="edge"/>
          <c:x val="0.89949558142963293"/>
          <c:y val="0.38336678360133786"/>
          <c:w val="9.34481887528512E-2"/>
          <c:h val="0.21695628074800516"/>
        </c:manualLayout>
      </c:layout>
      <c:overlay val="0"/>
      <c:txPr>
        <a:bodyPr/>
        <a:lstStyle/>
        <a:p>
          <a:pPr>
            <a:defRPr sz="1200"/>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8383899564983E-3"/>
          <c:y val="1.4869888475836431E-2"/>
          <c:w val="0.84999372281262042"/>
          <c:h val="0.82399939160815139"/>
        </c:manualLayout>
      </c:layout>
      <c:barChart>
        <c:barDir val="col"/>
        <c:grouping val="percentStacked"/>
        <c:varyColors val="0"/>
        <c:ser>
          <c:idx val="0"/>
          <c:order val="0"/>
          <c:tx>
            <c:strRef>
              <c:f>'2.3.5. prescop rc'!$C$19</c:f>
              <c:strCache>
                <c:ptCount val="1"/>
                <c:pt idx="0">
                  <c:v>Black or African American</c:v>
                </c:pt>
              </c:strCache>
            </c:strRef>
          </c:tx>
          <c:spPr>
            <a:solidFill>
              <a:srgbClr val="7030A0"/>
            </a:solidFill>
          </c:spPr>
          <c:invertIfNegative val="0"/>
          <c:dPt>
            <c:idx val="4"/>
            <c:invertIfNegative val="0"/>
            <c:bubble3D val="0"/>
          </c:dPt>
          <c:dLbls>
            <c:dLbl>
              <c:idx val="0"/>
              <c:layout>
                <c:manualLayout>
                  <c:x val="4.3508771929824573E-2"/>
                  <c:y val="-3.5240963969674424E-2"/>
                </c:manualLayout>
              </c:layout>
              <c:showLegendKey val="0"/>
              <c:showVal val="1"/>
              <c:showCatName val="0"/>
              <c:showSerName val="0"/>
              <c:showPercent val="0"/>
              <c:showBubbleSize val="0"/>
            </c:dLbl>
            <c:dLbl>
              <c:idx val="1"/>
              <c:layout>
                <c:manualLayout>
                  <c:x val="4.3510429617350466E-2"/>
                  <c:y val="-2.9952884849905569E-2"/>
                </c:manualLayout>
              </c:layout>
              <c:showLegendKey val="0"/>
              <c:showVal val="1"/>
              <c:showCatName val="0"/>
              <c:showSerName val="0"/>
              <c:showPercent val="0"/>
              <c:showBubbleSize val="0"/>
            </c:dLbl>
            <c:dLbl>
              <c:idx val="2"/>
              <c:layout>
                <c:manualLayout>
                  <c:x val="4.3510319104848733E-2"/>
                  <c:y val="-3.089473266960201E-2"/>
                </c:manualLayout>
              </c:layout>
              <c:showLegendKey val="0"/>
              <c:showVal val="1"/>
              <c:showCatName val="0"/>
              <c:showSerName val="0"/>
              <c:showPercent val="0"/>
              <c:showBubbleSize val="0"/>
            </c:dLbl>
            <c:dLbl>
              <c:idx val="3"/>
              <c:numFmt formatCode="0.0%" sourceLinked="0"/>
              <c:spPr>
                <a:noFill/>
              </c:spPr>
              <c:txPr>
                <a:bodyPr/>
                <a:lstStyle/>
                <a:p>
                  <a:pPr>
                    <a:defRPr sz="1050" b="1">
                      <a:solidFill>
                        <a:schemeClr val="bg1"/>
                      </a:solidFill>
                    </a:defRPr>
                  </a:pPr>
                  <a:endParaRPr lang="en-US"/>
                </a:p>
              </c:txPr>
              <c:showLegendKey val="0"/>
              <c:showVal val="1"/>
              <c:showCatName val="0"/>
              <c:showSerName val="0"/>
              <c:showPercent val="0"/>
              <c:showBubbleSize val="0"/>
            </c:dLbl>
            <c:dLbl>
              <c:idx val="4"/>
              <c:layout>
                <c:manualLayout>
                  <c:x val="4.4912280701754383E-2"/>
                  <c:y val="-2.5606274231339522E-2"/>
                </c:manualLayout>
              </c:layout>
              <c:showLegendKey val="0"/>
              <c:showVal val="1"/>
              <c:showCatName val="0"/>
              <c:showSerName val="0"/>
              <c:showPercent val="0"/>
              <c:showBubbleSize val="0"/>
            </c:dLbl>
            <c:dLbl>
              <c:idx val="5"/>
              <c:layout>
                <c:manualLayout>
                  <c:x val="4.4912280701754383E-2"/>
                  <c:y val="-2.1731156500362059E-2"/>
                </c:manualLayout>
              </c:layout>
              <c:showLegendKey val="0"/>
              <c:showVal val="1"/>
              <c:showCatName val="0"/>
              <c:showSerName val="0"/>
              <c:showPercent val="0"/>
              <c:showBubbleSize val="0"/>
            </c:dLbl>
            <c:dLbl>
              <c:idx val="6"/>
              <c:numFmt formatCode="0.0%" sourceLinked="0"/>
              <c:spPr>
                <a:noFill/>
              </c:spPr>
              <c:txPr>
                <a:bodyPr/>
                <a:lstStyle/>
                <a:p>
                  <a:pPr>
                    <a:defRPr sz="1050" b="1">
                      <a:solidFill>
                        <a:schemeClr val="bg1"/>
                      </a:solidFill>
                    </a:defRPr>
                  </a:pPr>
                  <a:endParaRPr lang="en-US"/>
                </a:p>
              </c:txPr>
              <c:showLegendKey val="0"/>
              <c:showVal val="1"/>
              <c:showCatName val="0"/>
              <c:showSerName val="0"/>
              <c:showPercent val="0"/>
              <c:showBubbleSize val="0"/>
            </c:dLbl>
            <c:dLbl>
              <c:idx val="7"/>
              <c:layout>
                <c:manualLayout>
                  <c:x val="4.3512087304876365E-2"/>
                  <c:y val="-2.1731156500361882E-2"/>
                </c:manualLayout>
              </c:layout>
              <c:showLegendKey val="0"/>
              <c:showVal val="1"/>
              <c:showCatName val="0"/>
              <c:showSerName val="0"/>
              <c:showPercent val="0"/>
              <c:showBubbleSize val="0"/>
            </c:dLbl>
            <c:numFmt formatCode="0.0%" sourceLinked="0"/>
            <c:spPr>
              <a:noFill/>
            </c:spPr>
            <c:txPr>
              <a:bodyPr/>
              <a:lstStyle/>
              <a:p>
                <a:pPr>
                  <a:defRPr sz="1050" b="1">
                    <a:solidFill>
                      <a:srgbClr val="7030A0"/>
                    </a:solidFill>
                  </a:defRPr>
                </a:pPr>
                <a:endParaRPr lang="en-US"/>
              </a:p>
            </c:txPr>
            <c:showLegendKey val="0"/>
            <c:showVal val="1"/>
            <c:showCatName val="0"/>
            <c:showSerName val="0"/>
            <c:showPercent val="0"/>
            <c:showBubbleSize val="0"/>
            <c:showLeaderLines val="0"/>
          </c:dLbls>
          <c:cat>
            <c:strRef>
              <c:f>'2.3.5. prescop rc'!$D$18:$K$18</c:f>
              <c:strCache>
                <c:ptCount val="8"/>
                <c:pt idx="0">
                  <c:v>Region 1
(n=1,157)</c:v>
                </c:pt>
                <c:pt idx="1">
                  <c:v>Region 2
(n=1,511)</c:v>
                </c:pt>
                <c:pt idx="2">
                  <c:v>Region 3
(n=914)</c:v>
                </c:pt>
                <c:pt idx="3">
                  <c:v>Region 4
(n=421)</c:v>
                </c:pt>
                <c:pt idx="4">
                  <c:v>Region 5
(n=922)</c:v>
                </c:pt>
                <c:pt idx="5">
                  <c:v>Region 6
(n=488)</c:v>
                </c:pt>
                <c:pt idx="6">
                  <c:v>Region 7
(n=353)</c:v>
                </c:pt>
                <c:pt idx="7">
                  <c:v>Tennessee
(n=5,770)</c:v>
                </c:pt>
              </c:strCache>
            </c:strRef>
          </c:cat>
          <c:val>
            <c:numRef>
              <c:f>'2.3.5. prescop rc'!$D$19:$K$19</c:f>
              <c:numCache>
                <c:formatCode>0.0%</c:formatCode>
                <c:ptCount val="8"/>
                <c:pt idx="0">
                  <c:v>1.1235955056179775E-2</c:v>
                </c:pt>
                <c:pt idx="1">
                  <c:v>2.5148908007941759E-2</c:v>
                </c:pt>
                <c:pt idx="2">
                  <c:v>2.7352297592997812E-2</c:v>
                </c:pt>
                <c:pt idx="3">
                  <c:v>0.15201900237529692</c:v>
                </c:pt>
                <c:pt idx="4">
                  <c:v>5.2060737527114966E-2</c:v>
                </c:pt>
                <c:pt idx="5">
                  <c:v>6.7622950819672137E-2</c:v>
                </c:pt>
                <c:pt idx="6">
                  <c:v>0.36260623229461758</c:v>
                </c:pt>
                <c:pt idx="7">
                  <c:v>6.0485268630849222E-2</c:v>
                </c:pt>
              </c:numCache>
            </c:numRef>
          </c:val>
        </c:ser>
        <c:ser>
          <c:idx val="1"/>
          <c:order val="1"/>
          <c:tx>
            <c:strRef>
              <c:f>'2.3.5. prescop rc'!$C$20</c:f>
              <c:strCache>
                <c:ptCount val="1"/>
                <c:pt idx="0">
                  <c:v>White</c:v>
                </c:pt>
              </c:strCache>
            </c:strRef>
          </c:tx>
          <c:spPr>
            <a:solidFill>
              <a:srgbClr val="BC8FDD"/>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'2.3.5. prescop rc'!$D$18:$K$18</c:f>
              <c:strCache>
                <c:ptCount val="8"/>
                <c:pt idx="0">
                  <c:v>Region 1
(n=1,157)</c:v>
                </c:pt>
                <c:pt idx="1">
                  <c:v>Region 2
(n=1,511)</c:v>
                </c:pt>
                <c:pt idx="2">
                  <c:v>Region 3
(n=914)</c:v>
                </c:pt>
                <c:pt idx="3">
                  <c:v>Region 4
(n=421)</c:v>
                </c:pt>
                <c:pt idx="4">
                  <c:v>Region 5
(n=922)</c:v>
                </c:pt>
                <c:pt idx="5">
                  <c:v>Region 6
(n=488)</c:v>
                </c:pt>
                <c:pt idx="6">
                  <c:v>Region 7
(n=353)</c:v>
                </c:pt>
                <c:pt idx="7">
                  <c:v>Tennessee
(n=5,770)</c:v>
                </c:pt>
              </c:strCache>
            </c:strRef>
          </c:cat>
          <c:val>
            <c:numRef>
              <c:f>'2.3.5. prescop rc'!$D$20:$K$20</c:f>
              <c:numCache>
                <c:formatCode>0.0%</c:formatCode>
                <c:ptCount val="8"/>
                <c:pt idx="0">
                  <c:v>0.98098530682800344</c:v>
                </c:pt>
                <c:pt idx="1">
                  <c:v>0.96624751819986765</c:v>
                </c:pt>
                <c:pt idx="2">
                  <c:v>0.95842450765864329</c:v>
                </c:pt>
                <c:pt idx="3">
                  <c:v>0.81947743467933487</c:v>
                </c:pt>
                <c:pt idx="4">
                  <c:v>0.93058568329718006</c:v>
                </c:pt>
                <c:pt idx="5">
                  <c:v>0.92213114754098358</c:v>
                </c:pt>
                <c:pt idx="6">
                  <c:v>0.62606232294617559</c:v>
                </c:pt>
                <c:pt idx="7">
                  <c:v>0.92703639514731373</c:v>
                </c:pt>
              </c:numCache>
            </c:numRef>
          </c:val>
        </c:ser>
        <c:ser>
          <c:idx val="2"/>
          <c:order val="2"/>
          <c:tx>
            <c:strRef>
              <c:f>'2.3.5. prescop rc'!$C$21</c:f>
              <c:strCache>
                <c:ptCount val="1"/>
                <c:pt idx="0">
                  <c:v>Other</c:v>
                </c:pt>
              </c:strCache>
            </c:strRef>
          </c:tx>
          <c:spPr>
            <a:solidFill>
              <a:schemeClr val="bg1">
                <a:lumMod val="65000"/>
              </a:schemeClr>
            </a:solidFill>
          </c:spPr>
          <c:invertIfNegative val="0"/>
          <c:dLbls>
            <c:spPr>
              <a:solidFill>
                <a:schemeClr val="bg1">
                  <a:lumMod val="65000"/>
                </a:schemeClr>
              </a:solidFill>
            </c:spPr>
            <c:txPr>
              <a:bodyPr/>
              <a:lstStyle/>
              <a:p>
                <a:pPr>
                  <a:defRPr sz="800"/>
                </a:pPr>
                <a:endParaRPr lang="en-US"/>
              </a:p>
            </c:txPr>
            <c:showLegendKey val="0"/>
            <c:showVal val="1"/>
            <c:showCatName val="0"/>
            <c:showSerName val="0"/>
            <c:showPercent val="0"/>
            <c:showBubbleSize val="0"/>
            <c:showLeaderLines val="0"/>
          </c:dLbls>
          <c:cat>
            <c:strRef>
              <c:f>'2.3.5. prescop rc'!$D$18:$K$18</c:f>
              <c:strCache>
                <c:ptCount val="8"/>
                <c:pt idx="0">
                  <c:v>Region 1
(n=1,157)</c:v>
                </c:pt>
                <c:pt idx="1">
                  <c:v>Region 2
(n=1,511)</c:v>
                </c:pt>
                <c:pt idx="2">
                  <c:v>Region 3
(n=914)</c:v>
                </c:pt>
                <c:pt idx="3">
                  <c:v>Region 4
(n=421)</c:v>
                </c:pt>
                <c:pt idx="4">
                  <c:v>Region 5
(n=922)</c:v>
                </c:pt>
                <c:pt idx="5">
                  <c:v>Region 6
(n=488)</c:v>
                </c:pt>
                <c:pt idx="6">
                  <c:v>Region 7
(n=353)</c:v>
                </c:pt>
                <c:pt idx="7">
                  <c:v>Tennessee
(n=5,770)</c:v>
                </c:pt>
              </c:strCache>
            </c:strRef>
          </c:cat>
          <c:val>
            <c:numRef>
              <c:f>'2.3.5. prescop rc'!$D$21:$K$21</c:f>
              <c:numCache>
                <c:formatCode>0.0%</c:formatCode>
                <c:ptCount val="8"/>
                <c:pt idx="0">
                  <c:v>7.7787381158167523E-3</c:v>
                </c:pt>
                <c:pt idx="1">
                  <c:v>8.6035737921905664E-3</c:v>
                </c:pt>
                <c:pt idx="2">
                  <c:v>1.4223194748358869E-2</c:v>
                </c:pt>
                <c:pt idx="3">
                  <c:v>2.8503562945368155E-2</c:v>
                </c:pt>
                <c:pt idx="4">
                  <c:v>1.7353579175705014E-2</c:v>
                </c:pt>
                <c:pt idx="5">
                  <c:v>1.0245901639344246E-2</c:v>
                </c:pt>
                <c:pt idx="6">
                  <c:v>1.1331444759206888E-2</c:v>
                </c:pt>
                <c:pt idx="7">
                  <c:v>1.2478336221837028E-2</c:v>
                </c:pt>
              </c:numCache>
            </c:numRef>
          </c:val>
        </c:ser>
        <c:dLbls>
          <c:showLegendKey val="0"/>
          <c:showVal val="1"/>
          <c:showCatName val="0"/>
          <c:showSerName val="0"/>
          <c:showPercent val="0"/>
          <c:showBubbleSize val="0"/>
        </c:dLbls>
        <c:gapWidth val="100"/>
        <c:overlap val="100"/>
        <c:axId val="131813376"/>
        <c:axId val="131815296"/>
      </c:barChart>
      <c:catAx>
        <c:axId val="131813376"/>
        <c:scaling>
          <c:orientation val="minMax"/>
        </c:scaling>
        <c:delete val="0"/>
        <c:axPos val="b"/>
        <c:majorTickMark val="out"/>
        <c:minorTickMark val="none"/>
        <c:tickLblPos val="nextTo"/>
        <c:crossAx val="131815296"/>
        <c:crosses val="autoZero"/>
        <c:auto val="1"/>
        <c:lblAlgn val="ctr"/>
        <c:lblOffset val="100"/>
        <c:noMultiLvlLbl val="0"/>
      </c:catAx>
      <c:valAx>
        <c:axId val="131815296"/>
        <c:scaling>
          <c:orientation val="minMax"/>
        </c:scaling>
        <c:delete val="1"/>
        <c:axPos val="l"/>
        <c:numFmt formatCode="0%" sourceLinked="1"/>
        <c:majorTickMark val="out"/>
        <c:minorTickMark val="none"/>
        <c:tickLblPos val="nextTo"/>
        <c:crossAx val="131813376"/>
        <c:crosses val="autoZero"/>
        <c:crossBetween val="between"/>
      </c:valAx>
    </c:plotArea>
    <c:legend>
      <c:legendPos val="r"/>
      <c:layout>
        <c:manualLayout>
          <c:xMode val="edge"/>
          <c:yMode val="edge"/>
          <c:x val="0.86762126298631836"/>
          <c:y val="7.2988085226796423E-2"/>
          <c:w val="0.12258851384835637"/>
          <c:h val="0.58048360832027535"/>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Chart</a:t>
            </a:r>
            <a:r>
              <a:rPr lang="en-US" sz="1000" baseline="0"/>
              <a:t> 2. 55% of individuals living in poverty are female.</a:t>
            </a:r>
            <a:endParaRPr lang="en-US" sz="1000"/>
          </a:p>
        </c:rich>
      </c:tx>
      <c:overlay val="0"/>
    </c:title>
    <c:autoTitleDeleted val="0"/>
    <c:plotArea>
      <c:layout>
        <c:manualLayout>
          <c:layoutTarget val="inner"/>
          <c:xMode val="edge"/>
          <c:yMode val="edge"/>
          <c:x val="0.16279995992274074"/>
          <c:y val="0.11560497763637004"/>
          <c:w val="0.77998199313441419"/>
          <c:h val="0.84029897140273524"/>
        </c:manualLayout>
      </c:layout>
      <c:doughnutChart>
        <c:varyColors val="1"/>
        <c:ser>
          <c:idx val="0"/>
          <c:order val="0"/>
          <c:explosion val="25"/>
          <c:dPt>
            <c:idx val="0"/>
            <c:bubble3D val="0"/>
            <c:explosion val="0"/>
            <c:spPr>
              <a:solidFill>
                <a:srgbClr val="FF9843"/>
              </a:solidFill>
            </c:spPr>
          </c:dPt>
          <c:dPt>
            <c:idx val="1"/>
            <c:bubble3D val="0"/>
            <c:spPr>
              <a:solidFill>
                <a:srgbClr val="4365FF"/>
              </a:solidFill>
            </c:spPr>
          </c:dPt>
          <c:dLbls>
            <c:dLbl>
              <c:idx val="0"/>
              <c:tx>
                <c:rich>
                  <a:bodyPr/>
                  <a:lstStyle/>
                  <a:p>
                    <a:pPr>
                      <a:defRPr sz="900" b="1">
                        <a:solidFill>
                          <a:schemeClr val="bg1"/>
                        </a:solidFill>
                      </a:defRPr>
                    </a:pPr>
                    <a:r>
                      <a:rPr lang="en-US" sz="900" b="1">
                        <a:solidFill>
                          <a:schemeClr val="bg1"/>
                        </a:solidFill>
                      </a:rPr>
                      <a:t>Female</a:t>
                    </a:r>
                    <a:endParaRPr lang="en-US" sz="900">
                      <a:solidFill>
                        <a:schemeClr val="bg1"/>
                      </a:solidFill>
                    </a:endParaRPr>
                  </a:p>
                </c:rich>
              </c:tx>
              <c:spPr/>
              <c:showLegendKey val="0"/>
              <c:showVal val="0"/>
              <c:showCatName val="0"/>
              <c:showSerName val="0"/>
              <c:showPercent val="1"/>
              <c:showBubbleSize val="0"/>
            </c:dLbl>
            <c:dLbl>
              <c:idx val="1"/>
              <c:tx>
                <c:rich>
                  <a:bodyPr/>
                  <a:lstStyle/>
                  <a:p>
                    <a:r>
                      <a:rPr lang="en-US" sz="1000" b="1">
                        <a:solidFill>
                          <a:schemeClr val="bg1"/>
                        </a:solidFill>
                      </a:rPr>
                      <a:t>Male</a:t>
                    </a:r>
                    <a:endParaRPr lang="en-US"/>
                  </a:p>
                </c:rich>
              </c:tx>
              <c:showLegendKey val="0"/>
              <c:showVal val="0"/>
              <c:showCatName val="0"/>
              <c:showSerName val="0"/>
              <c:showPercent val="1"/>
              <c:showBubbleSize val="0"/>
            </c:dLbl>
            <c:txPr>
              <a:bodyPr/>
              <a:lstStyle/>
              <a:p>
                <a:pPr>
                  <a:defRPr sz="1000" b="1">
                    <a:solidFill>
                      <a:schemeClr val="bg1"/>
                    </a:solidFill>
                  </a:defRPr>
                </a:pPr>
                <a:endParaRPr lang="en-US"/>
              </a:p>
            </c:txPr>
            <c:showLegendKey val="0"/>
            <c:showVal val="0"/>
            <c:showCatName val="0"/>
            <c:showSerName val="0"/>
            <c:showPercent val="1"/>
            <c:showBubbleSize val="0"/>
            <c:showLeaderLines val="1"/>
          </c:dLbls>
          <c:cat>
            <c:strRef>
              <c:f>'1.2.2 pov rgn'!$D$3:$D$4</c:f>
              <c:strCache>
                <c:ptCount val="2"/>
                <c:pt idx="0">
                  <c:v>Female</c:v>
                </c:pt>
                <c:pt idx="1">
                  <c:v>Male</c:v>
                </c:pt>
              </c:strCache>
            </c:strRef>
          </c:cat>
          <c:val>
            <c:numRef>
              <c:f>'1.2.2 pov rgn'!$E$3:$E$4</c:f>
              <c:numCache>
                <c:formatCode>0%</c:formatCode>
                <c:ptCount val="2"/>
                <c:pt idx="0">
                  <c:v>0.55137854187359103</c:v>
                </c:pt>
                <c:pt idx="1">
                  <c:v>0.44862145812640886</c:v>
                </c:pt>
              </c:numCache>
            </c:numRef>
          </c:val>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510774406811267E-3"/>
          <c:y val="0.16329045750811785"/>
          <c:w val="0.98662274063900124"/>
          <c:h val="0.68683444098377777"/>
        </c:manualLayout>
      </c:layout>
      <c:barChart>
        <c:barDir val="col"/>
        <c:grouping val="clustered"/>
        <c:varyColors val="0"/>
        <c:ser>
          <c:idx val="0"/>
          <c:order val="0"/>
          <c:tx>
            <c:strRef>
              <c:f>'2.3.7 alc rgn'!$C$4</c:f>
              <c:strCache>
                <c:ptCount val="1"/>
                <c:pt idx="0">
                  <c:v>FY 2014</c:v>
                </c:pt>
              </c:strCache>
            </c:strRef>
          </c:tx>
          <c:spPr>
            <a:solidFill>
              <a:srgbClr val="A6CEE3"/>
            </a:solidFill>
          </c:spPr>
          <c:invertIfNegative val="0"/>
          <c:dLbls>
            <c:txPr>
              <a:bodyPr/>
              <a:lstStyle/>
              <a:p>
                <a:pPr>
                  <a:defRPr sz="900"/>
                </a:pPr>
                <a:endParaRPr lang="en-US"/>
              </a:p>
            </c:txPr>
            <c:dLblPos val="outEnd"/>
            <c:showLegendKey val="0"/>
            <c:showVal val="1"/>
            <c:showCatName val="0"/>
            <c:showSerName val="0"/>
            <c:showPercent val="0"/>
            <c:showBubbleSize val="0"/>
            <c:showLeaderLines val="0"/>
          </c:dLbls>
          <c:cat>
            <c:strRef>
              <c:f>'2.3.7 alc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'2.3.7 alc rgn'!$C$5:$C$12</c:f>
              <c:numCache>
                <c:formatCode>0.0%</c:formatCode>
                <c:ptCount val="8"/>
                <c:pt idx="0">
                  <c:v>0.43787303309820946</c:v>
                </c:pt>
                <c:pt idx="1">
                  <c:v>0.33815028901734107</c:v>
                </c:pt>
                <c:pt idx="2">
                  <c:v>0.41111111111111109</c:v>
                </c:pt>
                <c:pt idx="3">
                  <c:v>0.4967191601049869</c:v>
                </c:pt>
                <c:pt idx="4">
                  <c:v>0.50516023900054319</c:v>
                </c:pt>
                <c:pt idx="5">
                  <c:v>0.54114860864416814</c:v>
                </c:pt>
                <c:pt idx="6">
                  <c:v>0.54602713178294571</c:v>
                </c:pt>
                <c:pt idx="7">
                  <c:v>0.45903213889915034</c:v>
                </c:pt>
              </c:numCache>
            </c:numRef>
          </c:val>
        </c:ser>
        <c:ser>
          <c:idx val="1"/>
          <c:order val="1"/>
          <c:tx>
            <c:strRef>
              <c:f>'2.3.7 alc rgn'!$D$4</c:f>
              <c:strCache>
                <c:ptCount val="1"/>
                <c:pt idx="0">
                  <c:v>FY 2015</c:v>
                </c:pt>
              </c:strCache>
            </c:strRef>
          </c:tx>
          <c:spPr>
            <a:solidFill>
              <a:srgbClr val="1F78B4"/>
            </a:solidFill>
          </c:spPr>
          <c:invertIfNegative val="0"/>
          <c:dLbls>
            <c:dLbl>
              <c:idx val="0"/>
              <c:tx>
                <c:rich>
                  <a:bodyPr/>
                  <a:lstStyle/>
                  <a:p>
                    <a:pPr>
                      <a:defRPr sz="900" b="1"/>
                    </a:pPr>
                    <a:r>
                      <a:rPr lang="en-US" b="1"/>
                      <a:t>39.4%*</a:t>
                    </a:r>
                  </a:p>
                </c:rich>
              </c:tx>
              <c:spPr/>
              <c:dLblPos val="outEnd"/>
              <c:showLegendKey val="0"/>
              <c:showVal val="1"/>
              <c:showCatName val="0"/>
              <c:showSerName val="0"/>
              <c:showPercent val="0"/>
              <c:showBubbleSize val="0"/>
            </c:dLbl>
            <c:dLbl>
              <c:idx val="2"/>
              <c:tx>
                <c:rich>
                  <a:bodyPr/>
                  <a:lstStyle/>
                  <a:p>
                    <a:pPr>
                      <a:defRPr sz="900" b="1"/>
                    </a:pPr>
                    <a:r>
                      <a:rPr lang="en-US" b="1"/>
                      <a:t>38.2%*</a:t>
                    </a:r>
                  </a:p>
                </c:rich>
              </c:tx>
              <c:spPr/>
              <c:dLblPos val="outEnd"/>
              <c:showLegendKey val="0"/>
              <c:showVal val="1"/>
              <c:showCatName val="0"/>
              <c:showSerName val="0"/>
              <c:showPercent val="0"/>
              <c:showBubbleSize val="0"/>
            </c:dLbl>
            <c:dLbl>
              <c:idx val="5"/>
              <c:tx>
                <c:rich>
                  <a:bodyPr/>
                  <a:lstStyle/>
                  <a:p>
                    <a:pPr>
                      <a:defRPr sz="900" b="1"/>
                    </a:pPr>
                    <a:r>
                      <a:rPr lang="en-US" b="1"/>
                      <a:t>51.7%*</a:t>
                    </a:r>
                  </a:p>
                </c:rich>
              </c:tx>
              <c:spPr/>
              <c:dLblPos val="outEnd"/>
              <c:showLegendKey val="0"/>
              <c:showVal val="1"/>
              <c:showCatName val="0"/>
              <c:showSerName val="0"/>
              <c:showPercent val="0"/>
              <c:showBubbleSize val="0"/>
            </c:dLbl>
            <c:txPr>
              <a:bodyPr/>
              <a:lstStyle/>
              <a:p>
                <a:pPr>
                  <a:defRPr sz="900"/>
                </a:pPr>
                <a:endParaRPr lang="en-US"/>
              </a:p>
            </c:txPr>
            <c:dLblPos val="outEnd"/>
            <c:showLegendKey val="0"/>
            <c:showVal val="1"/>
            <c:showCatName val="0"/>
            <c:showSerName val="0"/>
            <c:showPercent val="0"/>
            <c:showBubbleSize val="0"/>
            <c:showLeaderLines val="0"/>
          </c:dLbls>
          <c:cat>
            <c:strRef>
              <c:f>'2.3.7 alc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'2.3.7 alc rgn'!$D$5:$D$12</c:f>
              <c:numCache>
                <c:formatCode>0.0%</c:formatCode>
                <c:ptCount val="8"/>
                <c:pt idx="0">
                  <c:v>0.39395465994962214</c:v>
                </c:pt>
                <c:pt idx="1">
                  <c:v>0.35790725326991679</c:v>
                </c:pt>
                <c:pt idx="2">
                  <c:v>0.38189608998393143</c:v>
                </c:pt>
                <c:pt idx="3">
                  <c:v>0.5</c:v>
                </c:pt>
                <c:pt idx="4">
                  <c:v>0.48848198464264619</c:v>
                </c:pt>
                <c:pt idx="5">
                  <c:v>0.51736745886654478</c:v>
                </c:pt>
                <c:pt idx="6">
                  <c:v>0.53033268101761255</c:v>
                </c:pt>
                <c:pt idx="7">
                  <c:v>0.44665972325546793</c:v>
                </c:pt>
              </c:numCache>
            </c:numRef>
          </c:val>
        </c:ser>
        <c:ser>
          <c:idx val="2"/>
          <c:order val="2"/>
          <c:tx>
            <c:strRef>
              <c:f>'2.3.7 alc rgn'!$E$4</c:f>
              <c:strCache>
                <c:ptCount val="1"/>
                <c:pt idx="0">
                  <c:v>FY 2016</c:v>
                </c:pt>
              </c:strCache>
            </c:strRef>
          </c:tx>
          <c:spPr>
            <a:solidFill>
              <a:srgbClr val="B2DF8A"/>
            </a:solidFill>
          </c:spPr>
          <c:invertIfNegative val="0"/>
          <c:dLbls>
            <c:dLbl>
              <c:idx val="2"/>
              <c:tx>
                <c:rich>
                  <a:bodyPr/>
                  <a:lstStyle/>
                  <a:p>
                    <a:pPr>
                      <a:defRPr sz="900" b="1"/>
                    </a:pPr>
                    <a:r>
                      <a:rPr lang="en-US" b="1"/>
                      <a:t>34.5%*</a:t>
                    </a:r>
                  </a:p>
                </c:rich>
              </c:tx>
              <c:spPr/>
              <c:dLblPos val="outEnd"/>
              <c:showLegendKey val="0"/>
              <c:showVal val="1"/>
              <c:showCatName val="0"/>
              <c:showSerName val="0"/>
              <c:showPercent val="0"/>
              <c:showBubbleSize val="0"/>
            </c:dLbl>
            <c:dLbl>
              <c:idx val="3"/>
              <c:tx>
                <c:rich>
                  <a:bodyPr/>
                  <a:lstStyle/>
                  <a:p>
                    <a:pPr>
                      <a:defRPr sz="900" b="1"/>
                    </a:pPr>
                    <a:r>
                      <a:rPr lang="en-US" b="1"/>
                      <a:t>45.1%*</a:t>
                    </a:r>
                  </a:p>
                </c:rich>
              </c:tx>
              <c:spPr/>
              <c:dLblPos val="outEnd"/>
              <c:showLegendKey val="0"/>
              <c:showVal val="1"/>
              <c:showCatName val="0"/>
              <c:showSerName val="0"/>
              <c:showPercent val="0"/>
              <c:showBubbleSize val="0"/>
            </c:dLbl>
            <c:dLbl>
              <c:idx val="4"/>
              <c:tx>
                <c:rich>
                  <a:bodyPr/>
                  <a:lstStyle/>
                  <a:p>
                    <a:pPr>
                      <a:defRPr sz="900" b="1"/>
                    </a:pPr>
                    <a:r>
                      <a:rPr lang="en-US" b="1"/>
                      <a:t>45.9%*</a:t>
                    </a:r>
                  </a:p>
                </c:rich>
              </c:tx>
              <c:spPr/>
              <c:dLblPos val="outEnd"/>
              <c:showLegendKey val="0"/>
              <c:showVal val="1"/>
              <c:showCatName val="0"/>
              <c:showSerName val="0"/>
              <c:showPercent val="0"/>
              <c:showBubbleSize val="0"/>
            </c:dLbl>
            <c:dLbl>
              <c:idx val="5"/>
              <c:tx>
                <c:rich>
                  <a:bodyPr/>
                  <a:lstStyle/>
                  <a:p>
                    <a:pPr>
                      <a:defRPr sz="900" b="1"/>
                    </a:pPr>
                    <a:r>
                      <a:rPr lang="en-US" b="1"/>
                      <a:t>47.3%*</a:t>
                    </a:r>
                  </a:p>
                </c:rich>
              </c:tx>
              <c:spPr/>
              <c:dLblPos val="outEnd"/>
              <c:showLegendKey val="0"/>
              <c:showVal val="1"/>
              <c:showCatName val="0"/>
              <c:showSerName val="0"/>
              <c:showPercent val="0"/>
              <c:showBubbleSize val="0"/>
            </c:dLbl>
            <c:dLbl>
              <c:idx val="6"/>
              <c:tx>
                <c:rich>
                  <a:bodyPr/>
                  <a:lstStyle/>
                  <a:p>
                    <a:pPr>
                      <a:defRPr sz="900" b="1"/>
                    </a:pPr>
                    <a:r>
                      <a:rPr lang="en-US" b="1"/>
                      <a:t>50.9%*</a:t>
                    </a:r>
                  </a:p>
                </c:rich>
              </c:tx>
              <c:spPr/>
              <c:dLblPos val="outEnd"/>
              <c:showLegendKey val="0"/>
              <c:showVal val="1"/>
              <c:showCatName val="0"/>
              <c:showSerName val="0"/>
              <c:showPercent val="0"/>
              <c:showBubbleSize val="0"/>
            </c:dLbl>
            <c:dLbl>
              <c:idx val="7"/>
              <c:tx>
                <c:rich>
                  <a:bodyPr/>
                  <a:lstStyle/>
                  <a:p>
                    <a:pPr>
                      <a:defRPr sz="900" b="1"/>
                    </a:pPr>
                    <a:r>
                      <a:rPr lang="en-US" b="1"/>
                      <a:t>42.1%*</a:t>
                    </a:r>
                  </a:p>
                </c:rich>
              </c:tx>
              <c:spPr/>
              <c:dLblPos val="outEnd"/>
              <c:showLegendKey val="0"/>
              <c:showVal val="1"/>
              <c:showCatName val="0"/>
              <c:showSerName val="0"/>
              <c:showPercent val="0"/>
              <c:showBubbleSize val="0"/>
            </c:dLbl>
            <c:txPr>
              <a:bodyPr/>
              <a:lstStyle/>
              <a:p>
                <a:pPr>
                  <a:defRPr sz="900"/>
                </a:pPr>
                <a:endParaRPr lang="en-US"/>
              </a:p>
            </c:txPr>
            <c:dLblPos val="outEnd"/>
            <c:showLegendKey val="0"/>
            <c:showVal val="1"/>
            <c:showCatName val="0"/>
            <c:showSerName val="0"/>
            <c:showPercent val="0"/>
            <c:showBubbleSize val="0"/>
            <c:showLeaderLines val="0"/>
          </c:dLbls>
          <c:cat>
            <c:strRef>
              <c:f>'2.3.7 alc rgn'!$B$5:$B$12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'2.3.7 alc rgn'!$E$5:$E$12</c:f>
              <c:numCache>
                <c:formatCode>0.0%</c:formatCode>
                <c:ptCount val="8"/>
                <c:pt idx="0">
                  <c:v>0.39160839160839161</c:v>
                </c:pt>
                <c:pt idx="1">
                  <c:v>0.34176182707993474</c:v>
                </c:pt>
                <c:pt idx="2">
                  <c:v>0.34482758620689657</c:v>
                </c:pt>
                <c:pt idx="3">
                  <c:v>0.451131971286582</c:v>
                </c:pt>
                <c:pt idx="4">
                  <c:v>0.45854657113613101</c:v>
                </c:pt>
                <c:pt idx="5">
                  <c:v>0.47253433208489387</c:v>
                </c:pt>
                <c:pt idx="6">
                  <c:v>0.5089034676663543</c:v>
                </c:pt>
                <c:pt idx="7">
                  <c:v>0.42087974864324479</c:v>
                </c:pt>
              </c:numCache>
            </c:numRef>
          </c:val>
        </c:ser>
        <c:dLbls>
          <c:dLblPos val="outEnd"/>
          <c:showLegendKey val="0"/>
          <c:showVal val="1"/>
          <c:showCatName val="0"/>
          <c:showSerName val="0"/>
          <c:showPercent val="0"/>
          <c:showBubbleSize val="0"/>
        </c:dLbls>
        <c:gapWidth val="75"/>
        <c:overlap val="-25"/>
        <c:axId val="131634304"/>
        <c:axId val="131635840"/>
      </c:barChart>
      <c:catAx>
        <c:axId val="131634304"/>
        <c:scaling>
          <c:orientation val="minMax"/>
        </c:scaling>
        <c:delete val="0"/>
        <c:axPos val="b"/>
        <c:majorTickMark val="out"/>
        <c:minorTickMark val="none"/>
        <c:tickLblPos val="nextTo"/>
        <c:txPr>
          <a:bodyPr/>
          <a:lstStyle/>
          <a:p>
            <a:pPr>
              <a:defRPr sz="1100"/>
            </a:pPr>
            <a:endParaRPr lang="en-US"/>
          </a:p>
        </c:txPr>
        <c:crossAx val="131635840"/>
        <c:crosses val="autoZero"/>
        <c:auto val="1"/>
        <c:lblAlgn val="ctr"/>
        <c:lblOffset val="100"/>
        <c:noMultiLvlLbl val="0"/>
      </c:catAx>
      <c:valAx>
        <c:axId val="131635840"/>
        <c:scaling>
          <c:orientation val="minMax"/>
        </c:scaling>
        <c:delete val="1"/>
        <c:axPos val="l"/>
        <c:numFmt formatCode="0.0%" sourceLinked="1"/>
        <c:majorTickMark val="out"/>
        <c:minorTickMark val="none"/>
        <c:tickLblPos val="nextTo"/>
        <c:crossAx val="131634304"/>
        <c:crosses val="autoZero"/>
        <c:crossBetween val="between"/>
      </c:valAx>
    </c:plotArea>
    <c:legend>
      <c:legendPos val="b"/>
      <c:layout>
        <c:manualLayout>
          <c:xMode val="edge"/>
          <c:yMode val="edge"/>
          <c:x val="0.40451158948889665"/>
          <c:y val="0.94030029524770697"/>
          <c:w val="0.23141730807662217"/>
          <c:h val="5.9699665173951547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19447993849975E-2"/>
          <c:y val="1.4869888475836431E-2"/>
          <c:w val="0.88775599896392487"/>
          <c:h val="0.83024523911805614"/>
        </c:manualLayout>
      </c:layout>
      <c:barChart>
        <c:barDir val="col"/>
        <c:grouping val="percentStacked"/>
        <c:varyColors val="0"/>
        <c:ser>
          <c:idx val="0"/>
          <c:order val="0"/>
          <c:tx>
            <c:strRef>
              <c:f>'2.3.8. alc gndr'!$C$19</c:f>
              <c:strCache>
                <c:ptCount val="1"/>
                <c:pt idx="0">
                  <c:v>Female</c:v>
                </c:pt>
              </c:strCache>
            </c:strRef>
          </c:tx>
          <c:spPr>
            <a:solidFill>
              <a:srgbClr val="FF9843"/>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'2.3.8. alc gndr'!$D$18:$K$18</c:f>
              <c:strCache>
                <c:ptCount val="8"/>
                <c:pt idx="0">
                  <c:v>Region 1
(n=840)</c:v>
                </c:pt>
                <c:pt idx="1">
                  <c:v>Region 2
(n=838)</c:v>
                </c:pt>
                <c:pt idx="2">
                  <c:v>Region 3
(n=650)</c:v>
                </c:pt>
                <c:pt idx="3">
                  <c:v>Region 4
(n=817)</c:v>
                </c:pt>
                <c:pt idx="4">
                  <c:v>Region 5
(n=896)</c:v>
                </c:pt>
                <c:pt idx="5">
                  <c:v>Region 6
(n=757)</c:v>
                </c:pt>
                <c:pt idx="6">
                  <c:v>Region 7
(n=1,086)</c:v>
                </c:pt>
                <c:pt idx="7">
                  <c:v>Tennessee
(n=5,894)</c:v>
                </c:pt>
              </c:strCache>
            </c:strRef>
          </c:cat>
          <c:val>
            <c:numRef>
              <c:f>'2.3.8. alc gndr'!$D$19:$K$19</c:f>
              <c:numCache>
                <c:formatCode>0%</c:formatCode>
                <c:ptCount val="8"/>
                <c:pt idx="0">
                  <c:v>0.3619047619047619</c:v>
                </c:pt>
                <c:pt idx="1">
                  <c:v>0.26849642004773272</c:v>
                </c:pt>
                <c:pt idx="2">
                  <c:v>0.27846153846153848</c:v>
                </c:pt>
                <c:pt idx="3">
                  <c:v>0.31946144430844553</c:v>
                </c:pt>
                <c:pt idx="4">
                  <c:v>0.23772321428571427</c:v>
                </c:pt>
                <c:pt idx="5">
                  <c:v>0.2047556142668428</c:v>
                </c:pt>
                <c:pt idx="6">
                  <c:v>0.26795580110497236</c:v>
                </c:pt>
                <c:pt idx="7">
                  <c:v>0.27689175432643365</c:v>
                </c:pt>
              </c:numCache>
            </c:numRef>
          </c:val>
        </c:ser>
        <c:ser>
          <c:idx val="1"/>
          <c:order val="1"/>
          <c:tx>
            <c:strRef>
              <c:f>'2.3.8. alc gndr'!$C$20</c:f>
              <c:strCache>
                <c:ptCount val="1"/>
                <c:pt idx="0">
                  <c:v>Male</c:v>
                </c:pt>
              </c:strCache>
            </c:strRef>
          </c:tx>
          <c:spPr>
            <a:solidFill>
              <a:srgbClr val="4365FF"/>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'2.3.8. alc gndr'!$D$18:$K$18</c:f>
              <c:strCache>
                <c:ptCount val="8"/>
                <c:pt idx="0">
                  <c:v>Region 1
(n=840)</c:v>
                </c:pt>
                <c:pt idx="1">
                  <c:v>Region 2
(n=838)</c:v>
                </c:pt>
                <c:pt idx="2">
                  <c:v>Region 3
(n=650)</c:v>
                </c:pt>
                <c:pt idx="3">
                  <c:v>Region 4
(n=817)</c:v>
                </c:pt>
                <c:pt idx="4">
                  <c:v>Region 5
(n=896)</c:v>
                </c:pt>
                <c:pt idx="5">
                  <c:v>Region 6
(n=757)</c:v>
                </c:pt>
                <c:pt idx="6">
                  <c:v>Region 7
(n=1,086)</c:v>
                </c:pt>
                <c:pt idx="7">
                  <c:v>Tennessee
(n=5,894)</c:v>
                </c:pt>
              </c:strCache>
            </c:strRef>
          </c:cat>
          <c:val>
            <c:numRef>
              <c:f>'2.3.8. alc gndr'!$D$20:$K$20</c:f>
              <c:numCache>
                <c:formatCode>0%</c:formatCode>
                <c:ptCount val="8"/>
                <c:pt idx="0">
                  <c:v>0.63809523809523805</c:v>
                </c:pt>
                <c:pt idx="1">
                  <c:v>0.73150357995226734</c:v>
                </c:pt>
                <c:pt idx="2">
                  <c:v>0.72153846153846157</c:v>
                </c:pt>
                <c:pt idx="3">
                  <c:v>0.68053855569155441</c:v>
                </c:pt>
                <c:pt idx="4">
                  <c:v>0.7622767857142857</c:v>
                </c:pt>
                <c:pt idx="5">
                  <c:v>0.79524438573315714</c:v>
                </c:pt>
                <c:pt idx="6">
                  <c:v>0.73204419889502759</c:v>
                </c:pt>
                <c:pt idx="7">
                  <c:v>0.72310824567356635</c:v>
                </c:pt>
              </c:numCache>
            </c:numRef>
          </c:val>
        </c:ser>
        <c:dLbls>
          <c:showLegendKey val="0"/>
          <c:showVal val="1"/>
          <c:showCatName val="0"/>
          <c:showSerName val="0"/>
          <c:showPercent val="0"/>
          <c:showBubbleSize val="0"/>
        </c:dLbls>
        <c:gapWidth val="150"/>
        <c:overlap val="100"/>
        <c:axId val="131676032"/>
        <c:axId val="131678976"/>
      </c:barChart>
      <c:catAx>
        <c:axId val="131676032"/>
        <c:scaling>
          <c:orientation val="minMax"/>
        </c:scaling>
        <c:delete val="0"/>
        <c:axPos val="b"/>
        <c:majorTickMark val="out"/>
        <c:minorTickMark val="none"/>
        <c:tickLblPos val="nextTo"/>
        <c:crossAx val="131678976"/>
        <c:crosses val="autoZero"/>
        <c:auto val="1"/>
        <c:lblAlgn val="ctr"/>
        <c:lblOffset val="100"/>
        <c:noMultiLvlLbl val="0"/>
      </c:catAx>
      <c:valAx>
        <c:axId val="131678976"/>
        <c:scaling>
          <c:orientation val="minMax"/>
        </c:scaling>
        <c:delete val="1"/>
        <c:axPos val="l"/>
        <c:numFmt formatCode="0%" sourceLinked="1"/>
        <c:majorTickMark val="out"/>
        <c:minorTickMark val="none"/>
        <c:tickLblPos val="nextTo"/>
        <c:crossAx val="131676032"/>
        <c:crosses val="autoZero"/>
        <c:crossBetween val="between"/>
      </c:valAx>
    </c:plotArea>
    <c:legend>
      <c:legendPos val="r"/>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'2.3.9. alc age'!$B$22</c:f>
              <c:strCache>
                <c:ptCount val="1"/>
                <c:pt idx="0">
                  <c:v>Age 12-17</c:v>
                </c:pt>
              </c:strCache>
            </c:strRef>
          </c:tx>
          <c:spPr>
            <a:solidFill>
              <a:srgbClr val="195349"/>
            </a:solidFill>
          </c:spPr>
          <c:invertIfNegative val="0"/>
          <c:dLbls>
            <c:dLbl>
              <c:idx val="1"/>
              <c:layout>
                <c:manualLayout>
                  <c:x val="9.441642067867991E-4"/>
                  <c:y val="-2.0277694587323692E-2"/>
                </c:manualLayout>
              </c:layout>
              <c:dLblPos val="ctr"/>
              <c:showLegendKey val="0"/>
              <c:showVal val="1"/>
              <c:showCatName val="0"/>
              <c:showSerName val="0"/>
              <c:showPercent val="0"/>
              <c:showBubbleSize val="0"/>
            </c:dLbl>
            <c:dLbl>
              <c:idx val="2"/>
              <c:layout>
                <c:manualLayout>
                  <c:x val="3.9365075429063826E-2"/>
                  <c:y val="-9.7561025573793172E-3"/>
                </c:manualLayout>
              </c:layout>
              <c:tx>
                <c:rich>
                  <a:bodyPr/>
                  <a:lstStyle/>
                  <a:p>
                    <a:pPr>
                      <a:defRPr sz="1100" b="1">
                        <a:solidFill>
                          <a:srgbClr val="195349"/>
                        </a:solidFill>
                      </a:defRPr>
                    </a:pPr>
                    <a:r>
                      <a:rPr lang="en-US" b="1">
                        <a:solidFill>
                          <a:srgbClr val="195349"/>
                        </a:solidFill>
                      </a:rPr>
                      <a:t>1.5%</a:t>
                    </a:r>
                  </a:p>
                </c:rich>
              </c:tx>
              <c:numFmt formatCode="0.0%" sourceLinked="0"/>
              <c:spPr>
                <a:noFill/>
              </c:spPr>
              <c:showLegendKey val="0"/>
              <c:showVal val="1"/>
              <c:showCatName val="0"/>
              <c:showSerName val="0"/>
              <c:showPercent val="0"/>
              <c:showBubbleSize val="0"/>
            </c:dLbl>
            <c:dLbl>
              <c:idx val="3"/>
              <c:layout>
                <c:manualLayout>
                  <c:x val="1.1760381940164844E-3"/>
                  <c:y val="-1.3047916160460601E-2"/>
                </c:manualLayout>
              </c:layout>
              <c:dLblPos val="ctr"/>
              <c:showLegendKey val="0"/>
              <c:showVal val="1"/>
              <c:showCatName val="0"/>
              <c:showSerName val="0"/>
              <c:showPercent val="0"/>
              <c:showBubbleSize val="0"/>
            </c:dLbl>
            <c:dLbl>
              <c:idx val="4"/>
              <c:layout>
                <c:manualLayout>
                  <c:x val="9.3647828788100053E-4"/>
                  <c:y val="-3.3090337298906695E-2"/>
                </c:manualLayout>
              </c:layout>
              <c:dLblPos val="ctr"/>
              <c:showLegendKey val="0"/>
              <c:showVal val="1"/>
              <c:showCatName val="0"/>
              <c:showSerName val="0"/>
              <c:showPercent val="0"/>
              <c:showBubbleSize val="0"/>
            </c:dLbl>
            <c:dLbl>
              <c:idx val="5"/>
              <c:layout>
                <c:manualLayout>
                  <c:x val="1.1760381940164844E-3"/>
                  <c:y val="-1.631015204931895E-2"/>
                </c:manualLayout>
              </c:layout>
              <c:dLblPos val="ctr"/>
              <c:showLegendKey val="0"/>
              <c:showVal val="1"/>
              <c:showCatName val="0"/>
              <c:showSerName val="0"/>
              <c:showPercent val="0"/>
              <c:showBubbleSize val="0"/>
            </c:dLbl>
            <c:dLbl>
              <c:idx val="6"/>
              <c:layout>
                <c:manualLayout>
                  <c:x val="2.120202400803262E-3"/>
                  <c:y val="-2.7978533609428608E-2"/>
                </c:manualLayout>
              </c:layout>
              <c:dLblPos val="ctr"/>
              <c:showLegendKey val="0"/>
              <c:showVal val="1"/>
              <c:showCatName val="0"/>
              <c:showSerName val="0"/>
              <c:showPercent val="0"/>
              <c:showBubbleSize val="0"/>
            </c:dLbl>
            <c:dLbl>
              <c:idx val="7"/>
              <c:layout>
                <c:manualLayout>
                  <c:x val="1.1760381940164844E-3"/>
                  <c:y val="-1.9571874240690904E-2"/>
                </c:manualLayout>
              </c:layout>
              <c:dLblPos val="ctr"/>
              <c:showLegendKey val="0"/>
              <c:showVal val="1"/>
              <c:showCatName val="0"/>
              <c:showSerName val="0"/>
              <c:showPercent val="0"/>
              <c:showBubbleSize val="0"/>
            </c:dLbl>
            <c:numFmt formatCode="0.0%" sourceLinked="0"/>
            <c:spPr>
              <a:solidFill>
                <a:srgbClr val="195349"/>
              </a:solidFill>
            </c:spPr>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'2.3.9. alc age'!$C$21:$J$21</c:f>
              <c:strCache>
                <c:ptCount val="8"/>
                <c:pt idx="0">
                  <c:v>Region 1
(n=840)</c:v>
                </c:pt>
                <c:pt idx="1">
                  <c:v>Region 2
(n=838)</c:v>
                </c:pt>
                <c:pt idx="2">
                  <c:v>Region 3
(n=650)</c:v>
                </c:pt>
                <c:pt idx="3">
                  <c:v>Region 4
(n=816)</c:v>
                </c:pt>
                <c:pt idx="4">
                  <c:v>Region 5
(n=895)</c:v>
                </c:pt>
                <c:pt idx="5">
                  <c:v>Region 6
(n=757)</c:v>
                </c:pt>
                <c:pt idx="6">
                  <c:v>Region 7
(n=1,084)</c:v>
                </c:pt>
                <c:pt idx="7">
                  <c:v>Tennessee
(n=5,890)</c:v>
                </c:pt>
              </c:strCache>
            </c:strRef>
          </c:cat>
          <c:val>
            <c:numRef>
              <c:f>'2.3.9. alc age'!$C$22:$J$22</c:f>
              <c:numCache>
                <c:formatCode>0%</c:formatCode>
                <c:ptCount val="8"/>
                <c:pt idx="0">
                  <c:v>0.15476190476190477</c:v>
                </c:pt>
                <c:pt idx="1">
                  <c:v>6.9212410501193311E-2</c:v>
                </c:pt>
                <c:pt idx="2">
                  <c:v>1.5384615384615385E-2</c:v>
                </c:pt>
                <c:pt idx="3">
                  <c:v>4.4117647058823532E-2</c:v>
                </c:pt>
                <c:pt idx="4">
                  <c:v>1.452513966480447E-2</c:v>
                </c:pt>
                <c:pt idx="5">
                  <c:v>4.3593130779392336E-2</c:v>
                </c:pt>
                <c:pt idx="6">
                  <c:v>6.4575645756457566E-3</c:v>
                </c:pt>
                <c:pt idx="7">
                  <c:v>4.8726655348047536E-2</c:v>
                </c:pt>
              </c:numCache>
            </c:numRef>
          </c:val>
        </c:ser>
        <c:ser>
          <c:idx val="1"/>
          <c:order val="1"/>
          <c:tx>
            <c:strRef>
              <c:f>'2.3.9. alc age'!$B$23</c:f>
              <c:strCache>
                <c:ptCount val="1"/>
                <c:pt idx="0">
                  <c:v>Age 18-24</c:v>
                </c:pt>
              </c:strCache>
            </c:strRef>
          </c:tx>
          <c:spPr>
            <a:solidFill>
              <a:srgbClr val="34AD99"/>
            </a:solidFill>
          </c:spPr>
          <c:invertIfNegative val="0"/>
          <c:dLbls>
            <c:dLbl>
              <c:idx val="0"/>
              <c:layout>
                <c:manualLayout>
                  <c:x val="0"/>
                  <c:y val="-6.5239580802303005E-3"/>
                </c:manualLayout>
              </c:layout>
              <c:dLblPos val="ctr"/>
              <c:showLegendKey val="0"/>
              <c:showVal val="1"/>
              <c:showCatName val="0"/>
              <c:showSerName val="0"/>
              <c:showPercent val="0"/>
              <c:showBubbleSize val="0"/>
            </c:dLbl>
            <c:dLbl>
              <c:idx val="1"/>
              <c:layout>
                <c:manualLayout>
                  <c:x val="-9.2601432599723178E-8"/>
                  <c:y val="-3.5881769441266656E-2"/>
                </c:manualLayout>
              </c:layout>
              <c:dLblPos val="ctr"/>
              <c:showLegendKey val="0"/>
              <c:showVal val="1"/>
              <c:showCatName val="0"/>
              <c:showSerName val="0"/>
              <c:showPercent val="0"/>
              <c:showBubbleSize val="0"/>
            </c:dLbl>
            <c:dLbl>
              <c:idx val="3"/>
              <c:layout>
                <c:manualLayout>
                  <c:x val="-9.2601432599723178E-8"/>
                  <c:y val="-3.9143748481381808E-2"/>
                </c:manualLayout>
              </c:layout>
              <c:dLblPos val="ctr"/>
              <c:showLegendKey val="0"/>
              <c:showVal val="1"/>
              <c:showCatName val="0"/>
              <c:showSerName val="0"/>
              <c:showPercent val="0"/>
              <c:showBubbleSize val="0"/>
            </c:dLbl>
            <c:dLbl>
              <c:idx val="4"/>
              <c:layout>
                <c:manualLayout>
                  <c:x val="-8.6241804621855894E-17"/>
                  <c:y val="-3.9143748481381808E-2"/>
                </c:manualLayout>
              </c:layout>
              <c:dLblPos val="ctr"/>
              <c:showLegendKey val="0"/>
              <c:showVal val="1"/>
              <c:showCatName val="0"/>
              <c:showSerName val="0"/>
              <c:showPercent val="0"/>
              <c:showBubbleSize val="0"/>
            </c:dLbl>
            <c:dLbl>
              <c:idx val="5"/>
              <c:layout>
                <c:manualLayout>
                  <c:x val="0"/>
                  <c:y val="-2.9357811361036355E-2"/>
                </c:manualLayout>
              </c:layout>
              <c:dLblPos val="ctr"/>
              <c:showLegendKey val="0"/>
              <c:showVal val="1"/>
              <c:showCatName val="0"/>
              <c:showSerName val="0"/>
              <c:showPercent val="0"/>
              <c:showBubbleSize val="0"/>
            </c:dLbl>
            <c:dLbl>
              <c:idx val="6"/>
              <c:layout>
                <c:manualLayout>
                  <c:x val="2.3520763880330552E-3"/>
                  <c:y val="-4.2405727521496954E-2"/>
                </c:manualLayout>
              </c:layout>
              <c:dLblPos val="ctr"/>
              <c:showLegendKey val="0"/>
              <c:showVal val="1"/>
              <c:showCatName val="0"/>
              <c:showSerName val="0"/>
              <c:showPercent val="0"/>
              <c:showBubbleSize val="0"/>
            </c:dLbl>
            <c:dLbl>
              <c:idx val="7"/>
              <c:layout>
                <c:manualLayout>
                  <c:x val="-1.7248360924371179E-16"/>
                  <c:y val="-1.3047916160460601E-2"/>
                </c:manualLayout>
              </c:layout>
              <c:dLblPos val="ctr"/>
              <c:showLegendKey val="0"/>
              <c:showVal val="1"/>
              <c:showCatName val="0"/>
              <c:showSerName val="0"/>
              <c:showPercent val="0"/>
              <c:showBubbleSize val="0"/>
            </c:dLbl>
            <c:numFmt formatCode="0.0%" sourceLinked="0"/>
            <c:spPr>
              <a:solidFill>
                <a:srgbClr val="34AD99"/>
              </a:solidFill>
            </c:spPr>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'2.3.9. alc age'!$C$21:$J$21</c:f>
              <c:strCache>
                <c:ptCount val="8"/>
                <c:pt idx="0">
                  <c:v>Region 1
(n=840)</c:v>
                </c:pt>
                <c:pt idx="1">
                  <c:v>Region 2
(n=838)</c:v>
                </c:pt>
                <c:pt idx="2">
                  <c:v>Region 3
(n=650)</c:v>
                </c:pt>
                <c:pt idx="3">
                  <c:v>Region 4
(n=816)</c:v>
                </c:pt>
                <c:pt idx="4">
                  <c:v>Region 5
(n=895)</c:v>
                </c:pt>
                <c:pt idx="5">
                  <c:v>Region 6
(n=757)</c:v>
                </c:pt>
                <c:pt idx="6">
                  <c:v>Region 7
(n=1,084)</c:v>
                </c:pt>
                <c:pt idx="7">
                  <c:v>Tennessee
(n=5,890)</c:v>
                </c:pt>
              </c:strCache>
            </c:strRef>
          </c:cat>
          <c:val>
            <c:numRef>
              <c:f>'2.3.9. alc age'!$C$23:$J$23</c:f>
              <c:numCache>
                <c:formatCode>0%</c:formatCode>
                <c:ptCount val="8"/>
                <c:pt idx="0">
                  <c:v>9.166666666666666E-2</c:v>
                </c:pt>
                <c:pt idx="1">
                  <c:v>9.1885441527446307E-2</c:v>
                </c:pt>
                <c:pt idx="2">
                  <c:v>5.8461538461538461E-2</c:v>
                </c:pt>
                <c:pt idx="3">
                  <c:v>6.8627450980392163E-2</c:v>
                </c:pt>
                <c:pt idx="4">
                  <c:v>0.12737430167597766</c:v>
                </c:pt>
                <c:pt idx="5">
                  <c:v>7.6618229854689565E-2</c:v>
                </c:pt>
                <c:pt idx="6">
                  <c:v>6.5498154981549817E-2</c:v>
                </c:pt>
                <c:pt idx="7">
                  <c:v>8.3531409168081494E-2</c:v>
                </c:pt>
              </c:numCache>
            </c:numRef>
          </c:val>
        </c:ser>
        <c:ser>
          <c:idx val="2"/>
          <c:order val="2"/>
          <c:tx>
            <c:strRef>
              <c:f>'2.3.9. alc age'!$B$24</c:f>
              <c:strCache>
                <c:ptCount val="1"/>
                <c:pt idx="0">
                  <c:v>Age 25+</c:v>
                </c:pt>
              </c:strCache>
            </c:strRef>
          </c:tx>
          <c:spPr>
            <a:solidFill>
              <a:srgbClr val="89DBCD"/>
            </a:solidFill>
          </c:spPr>
          <c:invertIfNegative val="0"/>
          <c:dLbls>
            <c:numFmt formatCode="0.0%" sourceLinked="0"/>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'2.3.9. alc age'!$C$21:$J$21</c:f>
              <c:strCache>
                <c:ptCount val="8"/>
                <c:pt idx="0">
                  <c:v>Region 1
(n=840)</c:v>
                </c:pt>
                <c:pt idx="1">
                  <c:v>Region 2
(n=838)</c:v>
                </c:pt>
                <c:pt idx="2">
                  <c:v>Region 3
(n=650)</c:v>
                </c:pt>
                <c:pt idx="3">
                  <c:v>Region 4
(n=816)</c:v>
                </c:pt>
                <c:pt idx="4">
                  <c:v>Region 5
(n=895)</c:v>
                </c:pt>
                <c:pt idx="5">
                  <c:v>Region 6
(n=757)</c:v>
                </c:pt>
                <c:pt idx="6">
                  <c:v>Region 7
(n=1,084)</c:v>
                </c:pt>
                <c:pt idx="7">
                  <c:v>Tennessee
(n=5,890)</c:v>
                </c:pt>
              </c:strCache>
            </c:strRef>
          </c:cat>
          <c:val>
            <c:numRef>
              <c:f>'2.3.9. alc age'!$C$24:$J$24</c:f>
              <c:numCache>
                <c:formatCode>0%</c:formatCode>
                <c:ptCount val="8"/>
                <c:pt idx="0">
                  <c:v>0.75357142857142856</c:v>
                </c:pt>
                <c:pt idx="1">
                  <c:v>0.83890214797136042</c:v>
                </c:pt>
                <c:pt idx="2">
                  <c:v>0.92615384615384611</c:v>
                </c:pt>
                <c:pt idx="3">
                  <c:v>0.88725490196078427</c:v>
                </c:pt>
                <c:pt idx="4">
                  <c:v>0.85810055865921786</c:v>
                </c:pt>
                <c:pt idx="5">
                  <c:v>0.87978863936591811</c:v>
                </c:pt>
                <c:pt idx="6">
                  <c:v>0.9280442804428044</c:v>
                </c:pt>
                <c:pt idx="7">
                  <c:v>0.86774193548387102</c:v>
                </c:pt>
              </c:numCache>
            </c:numRef>
          </c:val>
        </c:ser>
        <c:dLbls>
          <c:dLblPos val="ctr"/>
          <c:showLegendKey val="0"/>
          <c:showVal val="1"/>
          <c:showCatName val="0"/>
          <c:showSerName val="0"/>
          <c:showPercent val="0"/>
          <c:showBubbleSize val="0"/>
        </c:dLbls>
        <c:gapWidth val="150"/>
        <c:overlap val="100"/>
        <c:axId val="132428928"/>
        <c:axId val="132430464"/>
      </c:barChart>
      <c:catAx>
        <c:axId val="132428928"/>
        <c:scaling>
          <c:orientation val="minMax"/>
        </c:scaling>
        <c:delete val="0"/>
        <c:axPos val="b"/>
        <c:majorTickMark val="out"/>
        <c:minorTickMark val="none"/>
        <c:tickLblPos val="nextTo"/>
        <c:txPr>
          <a:bodyPr/>
          <a:lstStyle/>
          <a:p>
            <a:pPr>
              <a:defRPr sz="1100"/>
            </a:pPr>
            <a:endParaRPr lang="en-US"/>
          </a:p>
        </c:txPr>
        <c:crossAx val="132430464"/>
        <c:crosses val="autoZero"/>
        <c:auto val="1"/>
        <c:lblAlgn val="ctr"/>
        <c:lblOffset val="100"/>
        <c:noMultiLvlLbl val="0"/>
      </c:catAx>
      <c:valAx>
        <c:axId val="132430464"/>
        <c:scaling>
          <c:orientation val="minMax"/>
        </c:scaling>
        <c:delete val="1"/>
        <c:axPos val="l"/>
        <c:numFmt formatCode="0%" sourceLinked="1"/>
        <c:majorTickMark val="out"/>
        <c:minorTickMark val="none"/>
        <c:tickLblPos val="nextTo"/>
        <c:crossAx val="132428928"/>
        <c:crosses val="autoZero"/>
        <c:crossBetween val="between"/>
      </c:valAx>
    </c:plotArea>
    <c:legend>
      <c:legendPos val="r"/>
      <c:layout>
        <c:manualLayout>
          <c:xMode val="edge"/>
          <c:yMode val="edge"/>
          <c:x val="0.89949558142963293"/>
          <c:y val="0.38336678360133786"/>
          <c:w val="9.34481887528512E-2"/>
          <c:h val="0.21695628074800516"/>
        </c:manualLayout>
      </c:layout>
      <c:overlay val="0"/>
      <c:txPr>
        <a:bodyPr/>
        <a:lstStyle/>
        <a:p>
          <a:pPr>
            <a:defRPr sz="1200"/>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8383899564983E-3"/>
          <c:y val="1.4869888475836431E-2"/>
          <c:w val="0.84999372281262042"/>
          <c:h val="0.8284095975864354"/>
        </c:manualLayout>
      </c:layout>
      <c:barChart>
        <c:barDir val="col"/>
        <c:grouping val="percentStacked"/>
        <c:varyColors val="0"/>
        <c:ser>
          <c:idx val="0"/>
          <c:order val="0"/>
          <c:tx>
            <c:strRef>
              <c:f>'2.3.10. alc rc'!$C$19</c:f>
              <c:strCache>
                <c:ptCount val="1"/>
                <c:pt idx="0">
                  <c:v>Black or African American</c:v>
                </c:pt>
              </c:strCache>
            </c:strRef>
          </c:tx>
          <c:spPr>
            <a:solidFill>
              <a:srgbClr val="7030A0"/>
            </a:solidFill>
          </c:spPr>
          <c:invertIfNegative val="0"/>
          <c:dPt>
            <c:idx val="4"/>
            <c:invertIfNegative val="0"/>
            <c:bubble3D val="0"/>
          </c:dPt>
          <c:dLbls>
            <c:dLbl>
              <c:idx val="0"/>
              <c:layout>
                <c:manualLayout>
                  <c:x val="6.4402071076662465E-18"/>
                  <c:y val="-3.5240963969674244E-2"/>
                </c:manualLayout>
              </c:layout>
              <c:showLegendKey val="0"/>
              <c:showVal val="1"/>
              <c:showCatName val="0"/>
              <c:showSerName val="0"/>
              <c:showPercent val="0"/>
              <c:showBubbleSize val="0"/>
            </c:dLbl>
            <c:dLbl>
              <c:idx val="1"/>
              <c:layout>
                <c:manualLayout>
                  <c:x val="1.4051523284701786E-3"/>
                  <c:y val="-2.9952884849905569E-2"/>
                </c:manualLayout>
              </c:layout>
              <c:showLegendKey val="0"/>
              <c:showVal val="1"/>
              <c:showCatName val="0"/>
              <c:showSerName val="0"/>
              <c:showPercent val="0"/>
              <c:showBubbleSize val="0"/>
            </c:dLbl>
            <c:dLbl>
              <c:idx val="2"/>
              <c:layout>
                <c:manualLayout>
                  <c:x val="1.4050416865546026E-3"/>
                  <c:y val="-3.0894732669601833E-2"/>
                </c:manualLayout>
              </c:layout>
              <c:showLegendKey val="0"/>
              <c:showVal val="1"/>
              <c:showCatName val="0"/>
              <c:showSerName val="0"/>
              <c:showPercent val="0"/>
              <c:showBubbleSize val="0"/>
            </c:dLbl>
            <c:dLbl>
              <c:idx val="4"/>
              <c:layout>
                <c:manualLayout>
                  <c:x val="1.0304331372265994E-16"/>
                  <c:y val="-3.0423619100506883E-2"/>
                </c:manualLayout>
              </c:layout>
              <c:showLegendKey val="0"/>
              <c:showVal val="1"/>
              <c:showCatName val="0"/>
              <c:showSerName val="0"/>
              <c:showPercent val="0"/>
              <c:showBubbleSize val="0"/>
            </c:dLbl>
            <c:dLbl>
              <c:idx val="5"/>
              <c:layout>
                <c:manualLayout>
                  <c:x val="0"/>
                  <c:y val="-2.1731156500362059E-2"/>
                </c:manualLayout>
              </c:layout>
              <c:showLegendKey val="0"/>
              <c:showVal val="1"/>
              <c:showCatName val="0"/>
              <c:showSerName val="0"/>
              <c:showPercent val="0"/>
              <c:showBubbleSize val="0"/>
            </c:dLbl>
            <c:dLbl>
              <c:idx val="7"/>
              <c:layout>
                <c:manualLayout>
                  <c:x val="2.8103046569403572E-3"/>
                  <c:y val="-2.1731156500362236E-2"/>
                </c:manualLayout>
              </c:layout>
              <c:showLegendKey val="0"/>
              <c:showVal val="1"/>
              <c:showCatName val="0"/>
              <c:showSerName val="0"/>
              <c:showPercent val="0"/>
              <c:showBubbleSize val="0"/>
            </c:dLbl>
            <c:numFmt formatCode="0.0%" sourceLinked="0"/>
            <c:spPr>
              <a:solidFill>
                <a:srgbClr val="7030A0"/>
              </a:solidFill>
            </c:spPr>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'2.3.10. alc rc'!$D$18:$K$18</c:f>
              <c:strCache>
                <c:ptCount val="8"/>
                <c:pt idx="0">
                  <c:v>Region 1
(n=838)</c:v>
                </c:pt>
                <c:pt idx="1">
                  <c:v>Region 2
(n=837)</c:v>
                </c:pt>
                <c:pt idx="2">
                  <c:v>Region 3
(n=650)</c:v>
                </c:pt>
                <c:pt idx="3">
                  <c:v>Region 4
(n=816)</c:v>
                </c:pt>
                <c:pt idx="4">
                  <c:v>Region 5
(n=894)</c:v>
                </c:pt>
                <c:pt idx="5">
                  <c:v>Region 6
(n=753)</c:v>
                </c:pt>
                <c:pt idx="6">
                  <c:v>Region 7
(n=1,085)</c:v>
                </c:pt>
                <c:pt idx="7">
                  <c:v>Tennessee
(n=5,881)</c:v>
                </c:pt>
              </c:strCache>
            </c:strRef>
          </c:cat>
          <c:val>
            <c:numRef>
              <c:f>'2.3.10. alc rc'!$D$19:$K$19</c:f>
              <c:numCache>
                <c:formatCode>0.0%</c:formatCode>
                <c:ptCount val="8"/>
                <c:pt idx="0">
                  <c:v>3.8186157517899763E-2</c:v>
                </c:pt>
                <c:pt idx="1">
                  <c:v>9.9163679808841096E-2</c:v>
                </c:pt>
                <c:pt idx="2">
                  <c:v>0.13076923076923078</c:v>
                </c:pt>
                <c:pt idx="3">
                  <c:v>0.45220588235294118</c:v>
                </c:pt>
                <c:pt idx="4">
                  <c:v>0.15324384787472037</c:v>
                </c:pt>
                <c:pt idx="5">
                  <c:v>0.25232403718459495</c:v>
                </c:pt>
                <c:pt idx="6">
                  <c:v>0.52350230414746546</c:v>
                </c:pt>
                <c:pt idx="7">
                  <c:v>0.2491072946777759</c:v>
                </c:pt>
              </c:numCache>
            </c:numRef>
          </c:val>
        </c:ser>
        <c:ser>
          <c:idx val="1"/>
          <c:order val="1"/>
          <c:tx>
            <c:strRef>
              <c:f>'2.3.10. alc rc'!$C$20</c:f>
              <c:strCache>
                <c:ptCount val="1"/>
                <c:pt idx="0">
                  <c:v>White</c:v>
                </c:pt>
              </c:strCache>
            </c:strRef>
          </c:tx>
          <c:spPr>
            <a:solidFill>
              <a:srgbClr val="BC8FDD"/>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'2.3.10. alc rc'!$D$18:$K$18</c:f>
              <c:strCache>
                <c:ptCount val="8"/>
                <c:pt idx="0">
                  <c:v>Region 1
(n=838)</c:v>
                </c:pt>
                <c:pt idx="1">
                  <c:v>Region 2
(n=837)</c:v>
                </c:pt>
                <c:pt idx="2">
                  <c:v>Region 3
(n=650)</c:v>
                </c:pt>
                <c:pt idx="3">
                  <c:v>Region 4
(n=816)</c:v>
                </c:pt>
                <c:pt idx="4">
                  <c:v>Region 5
(n=894)</c:v>
                </c:pt>
                <c:pt idx="5">
                  <c:v>Region 6
(n=753)</c:v>
                </c:pt>
                <c:pt idx="6">
                  <c:v>Region 7
(n=1,085)</c:v>
                </c:pt>
                <c:pt idx="7">
                  <c:v>Tennessee
(n=5,881)</c:v>
                </c:pt>
              </c:strCache>
            </c:strRef>
          </c:cat>
          <c:val>
            <c:numRef>
              <c:f>'2.3.10. alc rc'!$D$20:$K$20</c:f>
              <c:numCache>
                <c:formatCode>0.0%</c:formatCode>
                <c:ptCount val="8"/>
                <c:pt idx="0">
                  <c:v>0.93675417661097848</c:v>
                </c:pt>
                <c:pt idx="1">
                  <c:v>0.87216248506571092</c:v>
                </c:pt>
                <c:pt idx="2">
                  <c:v>0.84769230769230774</c:v>
                </c:pt>
                <c:pt idx="3">
                  <c:v>0.50612745098039214</c:v>
                </c:pt>
                <c:pt idx="4">
                  <c:v>0.81767337807606266</c:v>
                </c:pt>
                <c:pt idx="5">
                  <c:v>0.72775564409030546</c:v>
                </c:pt>
                <c:pt idx="6">
                  <c:v>0.45622119815668205</c:v>
                </c:pt>
                <c:pt idx="7">
                  <c:v>0.72436660431899336</c:v>
                </c:pt>
              </c:numCache>
            </c:numRef>
          </c:val>
        </c:ser>
        <c:ser>
          <c:idx val="2"/>
          <c:order val="2"/>
          <c:tx>
            <c:strRef>
              <c:f>'2.3.10. alc rc'!$C$21</c:f>
              <c:strCache>
                <c:ptCount val="1"/>
                <c:pt idx="0">
                  <c:v>Other</c:v>
                </c:pt>
              </c:strCache>
            </c:strRef>
          </c:tx>
          <c:spPr>
            <a:solidFill>
              <a:schemeClr val="bg1">
                <a:lumMod val="65000"/>
              </a:schemeClr>
            </a:solidFill>
          </c:spPr>
          <c:invertIfNegative val="0"/>
          <c:cat>
            <c:strRef>
              <c:f>'2.3.10. alc rc'!$D$18:$K$18</c:f>
              <c:strCache>
                <c:ptCount val="8"/>
                <c:pt idx="0">
                  <c:v>Region 1
(n=838)</c:v>
                </c:pt>
                <c:pt idx="1">
                  <c:v>Region 2
(n=837)</c:v>
                </c:pt>
                <c:pt idx="2">
                  <c:v>Region 3
(n=650)</c:v>
                </c:pt>
                <c:pt idx="3">
                  <c:v>Region 4
(n=816)</c:v>
                </c:pt>
                <c:pt idx="4">
                  <c:v>Region 5
(n=894)</c:v>
                </c:pt>
                <c:pt idx="5">
                  <c:v>Region 6
(n=753)</c:v>
                </c:pt>
                <c:pt idx="6">
                  <c:v>Region 7
(n=1,085)</c:v>
                </c:pt>
                <c:pt idx="7">
                  <c:v>Tennessee
(n=5,881)</c:v>
                </c:pt>
              </c:strCache>
            </c:strRef>
          </c:cat>
          <c:val>
            <c:numRef>
              <c:f>'2.3.10. alc rc'!$D$21:$K$21</c:f>
              <c:numCache>
                <c:formatCode>0.0%</c:formatCode>
                <c:ptCount val="8"/>
                <c:pt idx="0">
                  <c:v>2.5059665871121739E-2</c:v>
                </c:pt>
                <c:pt idx="1">
                  <c:v>2.8673835125447966E-2</c:v>
                </c:pt>
                <c:pt idx="2">
                  <c:v>2.1538461538461506E-2</c:v>
                </c:pt>
                <c:pt idx="3">
                  <c:v>4.1666666666666741E-2</c:v>
                </c:pt>
                <c:pt idx="4">
                  <c:v>2.9082774049216997E-2</c:v>
                </c:pt>
                <c:pt idx="5">
                  <c:v>1.9920318725099584E-2</c:v>
                </c:pt>
                <c:pt idx="6">
                  <c:v>2.0276497695852491E-2</c:v>
                </c:pt>
                <c:pt idx="7">
                  <c:v>2.6526101003230718E-2</c:v>
                </c:pt>
              </c:numCache>
            </c:numRef>
          </c:val>
        </c:ser>
        <c:dLbls>
          <c:showLegendKey val="0"/>
          <c:showVal val="1"/>
          <c:showCatName val="0"/>
          <c:showSerName val="0"/>
          <c:showPercent val="0"/>
          <c:showBubbleSize val="0"/>
        </c:dLbls>
        <c:gapWidth val="95"/>
        <c:overlap val="100"/>
        <c:axId val="132736896"/>
        <c:axId val="132738432"/>
      </c:barChart>
      <c:catAx>
        <c:axId val="132736896"/>
        <c:scaling>
          <c:orientation val="minMax"/>
        </c:scaling>
        <c:delete val="0"/>
        <c:axPos val="b"/>
        <c:majorTickMark val="out"/>
        <c:minorTickMark val="none"/>
        <c:tickLblPos val="nextTo"/>
        <c:crossAx val="132738432"/>
        <c:crosses val="autoZero"/>
        <c:auto val="1"/>
        <c:lblAlgn val="ctr"/>
        <c:lblOffset val="100"/>
        <c:noMultiLvlLbl val="0"/>
      </c:catAx>
      <c:valAx>
        <c:axId val="132738432"/>
        <c:scaling>
          <c:orientation val="minMax"/>
        </c:scaling>
        <c:delete val="1"/>
        <c:axPos val="l"/>
        <c:numFmt formatCode="0%" sourceLinked="1"/>
        <c:majorTickMark val="out"/>
        <c:minorTickMark val="none"/>
        <c:tickLblPos val="nextTo"/>
        <c:crossAx val="132736896"/>
        <c:crosses val="autoZero"/>
        <c:crossBetween val="between"/>
      </c:valAx>
    </c:plotArea>
    <c:legend>
      <c:legendPos val="r"/>
      <c:layout>
        <c:manualLayout>
          <c:xMode val="edge"/>
          <c:yMode val="edge"/>
          <c:x val="0.84092336874538487"/>
          <c:y val="7.2988085226796423E-2"/>
          <c:w val="0.15907663125461516"/>
          <c:h val="0.56127188525463834"/>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03539495322423E-3"/>
          <c:y val="0.34692690009493493"/>
          <c:w val="0.9848508511124906"/>
          <c:h val="0.51013988942871513"/>
        </c:manualLayout>
      </c:layout>
      <c:barChart>
        <c:barDir val="col"/>
        <c:grouping val="clustered"/>
        <c:varyColors val="0"/>
        <c:ser>
          <c:idx val="0"/>
          <c:order val="0"/>
          <c:tx>
            <c:strRef>
              <c:f>'2.3.12. marj rgn'!$C$5</c:f>
              <c:strCache>
                <c:ptCount val="1"/>
                <c:pt idx="0">
                  <c:v>FY 2014</c:v>
                </c:pt>
              </c:strCache>
            </c:strRef>
          </c:tx>
          <c:spPr>
            <a:solidFill>
              <a:srgbClr val="A6CEE3"/>
            </a:solidFill>
          </c:spPr>
          <c:invertIfNegative val="0"/>
          <c:dLbls>
            <c:spPr>
              <a:noFill/>
            </c:spPr>
            <c:txPr>
              <a:bodyPr/>
              <a:lstStyle/>
              <a:p>
                <a:pPr>
                  <a:defRPr sz="900"/>
                </a:pPr>
                <a:endParaRPr lang="en-US"/>
              </a:p>
            </c:txPr>
            <c:dLblPos val="outEnd"/>
            <c:showLegendKey val="0"/>
            <c:showVal val="1"/>
            <c:showCatName val="0"/>
            <c:showSerName val="0"/>
            <c:showPercent val="0"/>
            <c:showBubbleSize val="0"/>
            <c:showLeaderLines val="0"/>
          </c:dLbls>
          <c:cat>
            <c:strRef>
              <c:f>'2.3.12. marj rgn'!$B$6:$B$13</c:f>
              <c:strCache>
                <c:ptCount val="8"/>
                <c:pt idx="0">
                  <c:v>Region 1</c:v>
                </c:pt>
                <c:pt idx="1">
                  <c:v>Region 2</c:v>
                </c:pt>
                <c:pt idx="2">
                  <c:v>Region 3</c:v>
                </c:pt>
                <c:pt idx="3">
                  <c:v>Region 4</c:v>
                </c:pt>
                <c:pt idx="4">
                  <c:v>Region 5</c:v>
                </c:pt>
                <c:pt idx="5">
                  <c:v>Region 6</c:v>
                </c:pt>
                <c:pt idx="6">
                  <c:v>Region 7</c:v>
                </c:pt>
                <c:pt idx="7">
                  <c:v>Tennessee</c:v>
                </c:pt>
              </c:strCache>
            </c:strRef>
          </c:cat>
          <c:val>
            <c:numRef>
              <c:f>'2.3.12. marj rgn'!$C$6:$C$13</c:f>
              <c:numCache>
                <c:formatCode>0.0%</c:formatCode>
                <c:ptCount val="8"/>
                <c:pt idx="0">
                  <c:v>0.41508410200759632</c:v>
                </c:pt>
                <c:pt idx="1">
                  <c:v>0.3320086705202312</c:v>
                </c:pt>
                <c:pt idx="2">
                  <c:v>0.35499999999999998</c:v>
                </c:pt>
                <c:pt idx="3">
                  <c:v>0.42716535433070868</c:v>
                </c:pt>
                <c:pt idx="4">
                  <c:v>0.41879413362303097</c:v>
                </c:pt>
                <c:pt idx="5">
                  <c:v>0.44404973357015987</c:v>
                </c:pt>
                <c:pt idx="6">
                  <c:v>0.41812015503875971</c:v>
                </c:pt>
                <c:pt idx="7">
                  <c:v>0.39615810860731437</c:v>
                </c:pt>
              </c:numCache>
            </c:numRef>
          </c:val>
        </c:ser>
        <c:ser>
          <c:idx val="1"/>
          <c:order val="1"/>
          <c:tx>
            <c:strRef>
              <c:f>'2.3.12. marj rgn'!$D$5</c:f>
              <c:strCache>
                <c:ptCount val="1"/>
                <c:pt idx="0">
                  <c:v>FY 2015</c:v>
                </c:pt>
              </c:strCache>
            </c:strRef>
          </c:tx>
          <c:spPr>
            <a:solidFill>
              <a:srgbClr val="1F78B4"/>
            </a:solidFill>
          </c:spPr>
          <c:invertIfNegative val="0"/>
          <c:dLbls>
            <c:spPr>
              <a:noFill/>
            </c:spPr>
            <c:txPr>
              <a:bodyPr/>
              <a:lstStyle/>
              <a:p>
                <a:pPr>
                  <a:defRPr sz="900" b="0"/>
                </a:pPr>
                <a:endParaRPr lang="en-US"/>
              </a:p>
            </c:txPr>
            <c:dLblPos val="outEnd"/>
            <c:showLegendKey val="0"/>
            <c:showVal val="1"/>
            <c:showCatName val="0"/>
            <c:showSerName val="0"/>
            <c:showPercent val="0"/>
            <c:showBubbleSize val="0"/>
            <c:showLeaderLines val="0"/>
          </c:dLbls>
          <c:cat>
            <c:strRef>
              <c:f>'2.3.12. marj rgn'!$B$6:$B$13</c:f>
              <c:strCache>
                <c:ptCount val="8"/>
                <c:pt idx="0">
                  <c:v>Region 1</c:v>
                </c:pt>
                <c:pt idx="1">
                  <c:v>Region 2</c:v>
                </c:pt>
                <c:pt idx="2">
                  <c:v>Region 3</c:v>
                </c:pt>
                <c:pt idx="3">
                  <c:v>Region 4</c:v>
                </c:pt>
                <c:pt idx="4">
                  <c:v>Region 5</c:v>
                </c:pt>
                <c:pt idx="5">
                  <c:v>Region 6</c:v>
                </c:pt>
                <c:pt idx="6">
                  <c:v>Region 7</c:v>
                </c:pt>
                <c:pt idx="7">
                  <c:v>Tennessee</c:v>
                </c:pt>
              </c:strCache>
            </c:strRef>
          </c:cat>
          <c:val>
            <c:numRef>
              <c:f>'2.3.12. marj rgn'!$D$6:$D$13</c:f>
              <c:numCache>
                <c:formatCode>0.0%</c:formatCode>
                <c:ptCount val="8"/>
                <c:pt idx="0">
                  <c:v>0.39899244332493705</c:v>
                </c:pt>
                <c:pt idx="1">
                  <c:v>0.33412604042806182</c:v>
                </c:pt>
                <c:pt idx="2">
                  <c:v>0.33047670058918049</c:v>
                </c:pt>
                <c:pt idx="3">
                  <c:v>0.43222354340071345</c:v>
                </c:pt>
                <c:pt idx="4">
                  <c:v>0.4217365623154164</c:v>
                </c:pt>
                <c:pt idx="5">
                  <c:v>0.41681901279707495</c:v>
                </c:pt>
                <c:pt idx="6">
                  <c:v>0.4041095890410959</c:v>
                </c:pt>
                <c:pt idx="7">
                  <c:v>0.38729355750632344</c:v>
                </c:pt>
              </c:numCache>
            </c:numRef>
          </c:val>
        </c:ser>
        <c:ser>
          <c:idx val="2"/>
          <c:order val="2"/>
          <c:tx>
            <c:strRef>
              <c:f>'2.3.12. marj rgn'!$E$5</c:f>
              <c:strCache>
                <c:ptCount val="1"/>
                <c:pt idx="0">
                  <c:v>FY 2016</c:v>
                </c:pt>
              </c:strCache>
            </c:strRef>
          </c:tx>
          <c:spPr>
            <a:solidFill>
              <a:srgbClr val="B2DF8A"/>
            </a:solidFill>
          </c:spPr>
          <c:invertIfNegative val="0"/>
          <c:dLbls>
            <c:dLbl>
              <c:idx val="0"/>
              <c:tx>
                <c:rich>
                  <a:bodyPr/>
                  <a:lstStyle/>
                  <a:p>
                    <a:pPr>
                      <a:defRPr sz="900" b="1"/>
                    </a:pPr>
                    <a:r>
                      <a:rPr lang="en-US" b="1"/>
                      <a:t>36.6%*</a:t>
                    </a:r>
                  </a:p>
                </c:rich>
              </c:tx>
              <c:spPr>
                <a:noFill/>
              </c:spPr>
              <c:dLblPos val="outEnd"/>
              <c:showLegendKey val="0"/>
              <c:showVal val="1"/>
              <c:showCatName val="0"/>
              <c:showSerName val="0"/>
              <c:showPercent val="0"/>
              <c:showBubbleSize val="0"/>
            </c:dLbl>
            <c:dLbl>
              <c:idx val="3"/>
              <c:spPr>
                <a:noFill/>
              </c:spPr>
              <c:txPr>
                <a:bodyPr/>
                <a:lstStyle/>
                <a:p>
                  <a:pPr>
                    <a:defRPr sz="900" b="0"/>
                  </a:pPr>
                  <a:endParaRPr lang="en-US"/>
                </a:p>
              </c:txPr>
              <c:dLblPos val="outEnd"/>
              <c:showLegendKey val="0"/>
              <c:showVal val="1"/>
              <c:showCatName val="0"/>
              <c:showSerName val="0"/>
              <c:showPercent val="0"/>
              <c:showBubbleSize val="0"/>
            </c:dLbl>
            <c:dLbl>
              <c:idx val="4"/>
              <c:tx>
                <c:rich>
                  <a:bodyPr/>
                  <a:lstStyle/>
                  <a:p>
                    <a:pPr>
                      <a:defRPr sz="900" b="1"/>
                    </a:pPr>
                    <a:r>
                      <a:rPr lang="en-US" b="1"/>
                      <a:t>37.6%*</a:t>
                    </a:r>
                  </a:p>
                </c:rich>
              </c:tx>
              <c:spPr>
                <a:noFill/>
              </c:spPr>
              <c:dLblPos val="outEnd"/>
              <c:showLegendKey val="0"/>
              <c:showVal val="1"/>
              <c:showCatName val="0"/>
              <c:showSerName val="0"/>
              <c:showPercent val="0"/>
              <c:showBubbleSize val="0"/>
            </c:dLbl>
            <c:dLbl>
              <c:idx val="5"/>
              <c:spPr>
                <a:noFill/>
              </c:spPr>
              <c:txPr>
                <a:bodyPr/>
                <a:lstStyle/>
                <a:p>
                  <a:pPr>
                    <a:defRPr sz="900" b="0"/>
                  </a:pPr>
                  <a:endParaRPr lang="en-US"/>
                </a:p>
              </c:txPr>
              <c:dLblPos val="outEnd"/>
              <c:showLegendKey val="0"/>
              <c:showVal val="1"/>
              <c:showCatName val="0"/>
              <c:showSerName val="0"/>
              <c:showPercent val="0"/>
              <c:showBubbleSize val="0"/>
            </c:dLbl>
            <c:dLbl>
              <c:idx val="6"/>
              <c:tx>
                <c:rich>
                  <a:bodyPr/>
                  <a:lstStyle/>
                  <a:p>
                    <a:pPr>
                      <a:defRPr sz="900" b="1"/>
                    </a:pPr>
                    <a:r>
                      <a:rPr lang="en-US" b="1"/>
                      <a:t>36.6%*</a:t>
                    </a:r>
                  </a:p>
                </c:rich>
              </c:tx>
              <c:spPr>
                <a:noFill/>
              </c:spPr>
              <c:dLblPos val="outEnd"/>
              <c:showLegendKey val="0"/>
              <c:showVal val="1"/>
              <c:showCatName val="0"/>
              <c:showSerName val="0"/>
              <c:showPercent val="0"/>
              <c:showBubbleSize val="0"/>
            </c:dLbl>
            <c:spPr>
              <a:noFill/>
            </c:spPr>
            <c:txPr>
              <a:bodyPr/>
              <a:lstStyle/>
              <a:p>
                <a:pPr>
                  <a:defRPr sz="900"/>
                </a:pPr>
                <a:endParaRPr lang="en-US"/>
              </a:p>
            </c:txPr>
            <c:dLblPos val="outEnd"/>
            <c:showLegendKey val="0"/>
            <c:showVal val="1"/>
            <c:showCatName val="0"/>
            <c:showSerName val="0"/>
            <c:showPercent val="0"/>
            <c:showBubbleSize val="0"/>
            <c:showLeaderLines val="0"/>
          </c:dLbls>
          <c:cat>
            <c:strRef>
              <c:f>'2.3.12. marj rgn'!$B$6:$B$13</c:f>
              <c:strCache>
                <c:ptCount val="8"/>
                <c:pt idx="0">
                  <c:v>Region 1</c:v>
                </c:pt>
                <c:pt idx="1">
                  <c:v>Region 2</c:v>
                </c:pt>
                <c:pt idx="2">
                  <c:v>Region 3</c:v>
                </c:pt>
                <c:pt idx="3">
                  <c:v>Region 4</c:v>
                </c:pt>
                <c:pt idx="4">
                  <c:v>Region 5</c:v>
                </c:pt>
                <c:pt idx="5">
                  <c:v>Region 6</c:v>
                </c:pt>
                <c:pt idx="6">
                  <c:v>Region 7</c:v>
                </c:pt>
                <c:pt idx="7">
                  <c:v>Tennessee</c:v>
                </c:pt>
              </c:strCache>
            </c:strRef>
          </c:cat>
          <c:val>
            <c:numRef>
              <c:f>'2.3.12. marj rgn'!$E$6:$E$13</c:f>
              <c:numCache>
                <c:formatCode>0.0%</c:formatCode>
                <c:ptCount val="8"/>
                <c:pt idx="0">
                  <c:v>0.36643356643356645</c:v>
                </c:pt>
                <c:pt idx="1">
                  <c:v>0.35807504078303426</c:v>
                </c:pt>
                <c:pt idx="2">
                  <c:v>0.34641909814323607</c:v>
                </c:pt>
                <c:pt idx="3">
                  <c:v>0.42959690778575371</c:v>
                </c:pt>
                <c:pt idx="4">
                  <c:v>0.37615148413510746</c:v>
                </c:pt>
                <c:pt idx="5">
                  <c:v>0.44506866416978774</c:v>
                </c:pt>
                <c:pt idx="6">
                  <c:v>0.36597938144329895</c:v>
                </c:pt>
                <c:pt idx="7">
                  <c:v>0.38039131676663812</c:v>
                </c:pt>
              </c:numCache>
            </c:numRef>
          </c:val>
        </c:ser>
        <c:dLbls>
          <c:dLblPos val="outEnd"/>
          <c:showLegendKey val="0"/>
          <c:showVal val="1"/>
          <c:showCatName val="0"/>
          <c:showSerName val="0"/>
          <c:showPercent val="0"/>
          <c:showBubbleSize val="0"/>
        </c:dLbls>
        <c:gapWidth val="75"/>
        <c:overlap val="-25"/>
        <c:axId val="132207744"/>
        <c:axId val="132209280"/>
      </c:barChart>
      <c:catAx>
        <c:axId val="132207744"/>
        <c:scaling>
          <c:orientation val="minMax"/>
        </c:scaling>
        <c:delete val="0"/>
        <c:axPos val="b"/>
        <c:majorTickMark val="out"/>
        <c:minorTickMark val="none"/>
        <c:tickLblPos val="nextTo"/>
        <c:txPr>
          <a:bodyPr/>
          <a:lstStyle/>
          <a:p>
            <a:pPr>
              <a:defRPr sz="1100"/>
            </a:pPr>
            <a:endParaRPr lang="en-US"/>
          </a:p>
        </c:txPr>
        <c:crossAx val="132209280"/>
        <c:crosses val="autoZero"/>
        <c:auto val="1"/>
        <c:lblAlgn val="ctr"/>
        <c:lblOffset val="100"/>
        <c:noMultiLvlLbl val="0"/>
      </c:catAx>
      <c:valAx>
        <c:axId val="132209280"/>
        <c:scaling>
          <c:orientation val="minMax"/>
        </c:scaling>
        <c:delete val="1"/>
        <c:axPos val="l"/>
        <c:numFmt formatCode="0.0%" sourceLinked="1"/>
        <c:majorTickMark val="out"/>
        <c:minorTickMark val="none"/>
        <c:tickLblPos val="nextTo"/>
        <c:crossAx val="132207744"/>
        <c:crosses val="autoZero"/>
        <c:crossBetween val="between"/>
      </c:valAx>
    </c:plotArea>
    <c:legend>
      <c:legendPos val="b"/>
      <c:layout>
        <c:manualLayout>
          <c:xMode val="edge"/>
          <c:yMode val="edge"/>
          <c:x val="0.39157643676283199"/>
          <c:y val="0.93587619366728092"/>
          <c:w val="0.23397934981036822"/>
          <c:h val="6.412384931812945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19447993849975E-2"/>
          <c:y val="1.4869888475836431E-2"/>
          <c:w val="0.88775599896392487"/>
          <c:h val="0.8474572751416235"/>
        </c:manualLayout>
      </c:layout>
      <c:barChart>
        <c:barDir val="col"/>
        <c:grouping val="percentStacked"/>
        <c:varyColors val="0"/>
        <c:ser>
          <c:idx val="0"/>
          <c:order val="0"/>
          <c:tx>
            <c:strRef>
              <c:f>'2.3.14. marj gndr'!$C$19</c:f>
              <c:strCache>
                <c:ptCount val="1"/>
                <c:pt idx="0">
                  <c:v>Female</c:v>
                </c:pt>
              </c:strCache>
            </c:strRef>
          </c:tx>
          <c:spPr>
            <a:solidFill>
              <a:srgbClr val="FF9843"/>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'2.3.14. marj gndr'!$D$18:$K$18</c:f>
              <c:strCache>
                <c:ptCount val="8"/>
                <c:pt idx="0">
                  <c:v>Region 1
(n=786)</c:v>
                </c:pt>
                <c:pt idx="1">
                  <c:v>Region 2
(n=878)</c:v>
                </c:pt>
                <c:pt idx="2">
                  <c:v>Region 3
(n=653)</c:v>
                </c:pt>
                <c:pt idx="3">
                  <c:v>Region 4
(n=778)</c:v>
                </c:pt>
                <c:pt idx="4">
                  <c:v>Region 5
(n=735)</c:v>
                </c:pt>
                <c:pt idx="5">
                  <c:v>Region 6
(n=713)</c:v>
                </c:pt>
                <c:pt idx="6">
                  <c:v>Region 7
(n=781)</c:v>
                </c:pt>
                <c:pt idx="7">
                  <c:v>Tennessee
(n=5,327)</c:v>
                </c:pt>
              </c:strCache>
            </c:strRef>
          </c:cat>
          <c:val>
            <c:numRef>
              <c:f>'2.3.14. marj gndr'!$D$19:$K$19</c:f>
              <c:numCache>
                <c:formatCode>0.0%</c:formatCode>
                <c:ptCount val="8"/>
                <c:pt idx="0">
                  <c:v>0.42366412213740456</c:v>
                </c:pt>
                <c:pt idx="1">
                  <c:v>0.29726651480637811</c:v>
                </c:pt>
                <c:pt idx="2">
                  <c:v>0.28024502297090353</c:v>
                </c:pt>
                <c:pt idx="3">
                  <c:v>0.32133676092544988</c:v>
                </c:pt>
                <c:pt idx="4">
                  <c:v>0.26666666666666666</c:v>
                </c:pt>
                <c:pt idx="5">
                  <c:v>0.26788218793828894</c:v>
                </c:pt>
                <c:pt idx="6">
                  <c:v>0.2496798975672215</c:v>
                </c:pt>
                <c:pt idx="7">
                  <c:v>0.3020461798385583</c:v>
                </c:pt>
              </c:numCache>
            </c:numRef>
          </c:val>
        </c:ser>
        <c:ser>
          <c:idx val="1"/>
          <c:order val="1"/>
          <c:tx>
            <c:strRef>
              <c:f>'2.3.14. marj gndr'!$C$20</c:f>
              <c:strCache>
                <c:ptCount val="1"/>
                <c:pt idx="0">
                  <c:v>Male</c:v>
                </c:pt>
              </c:strCache>
            </c:strRef>
          </c:tx>
          <c:spPr>
            <a:solidFill>
              <a:srgbClr val="4365FF"/>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'2.3.14. marj gndr'!$D$18:$K$18</c:f>
              <c:strCache>
                <c:ptCount val="8"/>
                <c:pt idx="0">
                  <c:v>Region 1
(n=786)</c:v>
                </c:pt>
                <c:pt idx="1">
                  <c:v>Region 2
(n=878)</c:v>
                </c:pt>
                <c:pt idx="2">
                  <c:v>Region 3
(n=653)</c:v>
                </c:pt>
                <c:pt idx="3">
                  <c:v>Region 4
(n=778)</c:v>
                </c:pt>
                <c:pt idx="4">
                  <c:v>Region 5
(n=735)</c:v>
                </c:pt>
                <c:pt idx="5">
                  <c:v>Region 6
(n=713)</c:v>
                </c:pt>
                <c:pt idx="6">
                  <c:v>Region 7
(n=781)</c:v>
                </c:pt>
                <c:pt idx="7">
                  <c:v>Tennessee
(n=5,327)</c:v>
                </c:pt>
              </c:strCache>
            </c:strRef>
          </c:cat>
          <c:val>
            <c:numRef>
              <c:f>'2.3.14. marj gndr'!$D$20:$K$20</c:f>
              <c:numCache>
                <c:formatCode>0.0%</c:formatCode>
                <c:ptCount val="8"/>
                <c:pt idx="0">
                  <c:v>0.57633587786259544</c:v>
                </c:pt>
                <c:pt idx="1">
                  <c:v>0.70273348519362189</c:v>
                </c:pt>
                <c:pt idx="2">
                  <c:v>0.71975497702909652</c:v>
                </c:pt>
                <c:pt idx="3">
                  <c:v>0.67866323907455017</c:v>
                </c:pt>
                <c:pt idx="4">
                  <c:v>0.73333333333333328</c:v>
                </c:pt>
                <c:pt idx="5">
                  <c:v>0.73211781206171112</c:v>
                </c:pt>
                <c:pt idx="6">
                  <c:v>0.75032010243277847</c:v>
                </c:pt>
                <c:pt idx="7">
                  <c:v>0.6979538201614417</c:v>
                </c:pt>
              </c:numCache>
            </c:numRef>
          </c:val>
        </c:ser>
        <c:dLbls>
          <c:showLegendKey val="0"/>
          <c:showVal val="1"/>
          <c:showCatName val="0"/>
          <c:showSerName val="0"/>
          <c:showPercent val="0"/>
          <c:showBubbleSize val="0"/>
        </c:dLbls>
        <c:gapWidth val="130"/>
        <c:overlap val="100"/>
        <c:axId val="132995328"/>
        <c:axId val="132998656"/>
      </c:barChart>
      <c:catAx>
        <c:axId val="132995328"/>
        <c:scaling>
          <c:orientation val="minMax"/>
        </c:scaling>
        <c:delete val="0"/>
        <c:axPos val="b"/>
        <c:majorTickMark val="out"/>
        <c:minorTickMark val="none"/>
        <c:tickLblPos val="nextTo"/>
        <c:txPr>
          <a:bodyPr/>
          <a:lstStyle/>
          <a:p>
            <a:pPr>
              <a:defRPr sz="900" baseline="0"/>
            </a:pPr>
            <a:endParaRPr lang="en-US"/>
          </a:p>
        </c:txPr>
        <c:crossAx val="132998656"/>
        <c:crosses val="autoZero"/>
        <c:auto val="1"/>
        <c:lblAlgn val="ctr"/>
        <c:lblOffset val="100"/>
        <c:noMultiLvlLbl val="0"/>
      </c:catAx>
      <c:valAx>
        <c:axId val="132998656"/>
        <c:scaling>
          <c:orientation val="minMax"/>
        </c:scaling>
        <c:delete val="1"/>
        <c:axPos val="l"/>
        <c:numFmt formatCode="0%" sourceLinked="1"/>
        <c:majorTickMark val="out"/>
        <c:minorTickMark val="none"/>
        <c:tickLblPos val="nextTo"/>
        <c:crossAx val="132995328"/>
        <c:crosses val="autoZero"/>
        <c:crossBetween val="between"/>
      </c:valAx>
    </c:plotArea>
    <c:legend>
      <c:legendPos val="r"/>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'2.3.15. marj age'!$B$22</c:f>
              <c:strCache>
                <c:ptCount val="1"/>
                <c:pt idx="0">
                  <c:v>Age 12-17</c:v>
                </c:pt>
              </c:strCache>
            </c:strRef>
          </c:tx>
          <c:spPr>
            <a:solidFill>
              <a:srgbClr val="195349"/>
            </a:solidFill>
          </c:spPr>
          <c:invertIfNegative val="0"/>
          <c:dLbls>
            <c:dLbl>
              <c:idx val="2"/>
              <c:layout>
                <c:manualLayout>
                  <c:x val="4.5137344352856185E-2"/>
                  <c:y val="-2.8656728991082566E-2"/>
                </c:manualLayout>
              </c:layout>
              <c:spPr/>
              <c:txPr>
                <a:bodyPr/>
                <a:lstStyle/>
                <a:p>
                  <a:pPr>
                    <a:defRPr sz="1200" b="1">
                      <a:solidFill>
                        <a:srgbClr val="195349"/>
                      </a:solidFill>
                    </a:defRPr>
                  </a:pPr>
                  <a:endParaRPr lang="en-US"/>
                </a:p>
              </c:txPr>
              <c:dLblPos val="ctr"/>
              <c:showLegendKey val="0"/>
              <c:showVal val="1"/>
              <c:showCatName val="0"/>
              <c:showSerName val="0"/>
              <c:showPercent val="0"/>
              <c:showBubbleSize val="0"/>
            </c:dLbl>
            <c:dLbl>
              <c:idx val="6"/>
              <c:layout>
                <c:manualLayout>
                  <c:x val="4.6325169204247223E-2"/>
                  <c:y val="-2.2288566993064335E-2"/>
                </c:manualLayout>
              </c:layout>
              <c:spPr/>
              <c:txPr>
                <a:bodyPr/>
                <a:lstStyle/>
                <a:p>
                  <a:pPr>
                    <a:defRPr sz="1200" b="1">
                      <a:solidFill>
                        <a:srgbClr val="195349"/>
                      </a:solidFill>
                    </a:defRPr>
                  </a:pPr>
                  <a:endParaRPr lang="en-US"/>
                </a:p>
              </c:txPr>
              <c:dLblPos val="ctr"/>
              <c:showLegendKey val="0"/>
              <c:showVal val="1"/>
              <c:showCatName val="0"/>
              <c:showSerName val="0"/>
              <c:showPercent val="0"/>
              <c:showBubbleSize val="0"/>
            </c:dLbl>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'2.3.15. marj age'!$C$21:$K$21</c:f>
              <c:strCache>
                <c:ptCount val="8"/>
                <c:pt idx="0">
                  <c:v>Region 1
(n=786)</c:v>
                </c:pt>
                <c:pt idx="1">
                  <c:v>Region 2
(n=878)</c:v>
                </c:pt>
                <c:pt idx="2">
                  <c:v>Region 3
(n=653)</c:v>
                </c:pt>
                <c:pt idx="3">
                  <c:v>Region 4
(n=778)</c:v>
                </c:pt>
                <c:pt idx="4">
                  <c:v>Region 5
(n=734)</c:v>
                </c:pt>
                <c:pt idx="5">
                  <c:v>Region 6
(n=713)</c:v>
                </c:pt>
                <c:pt idx="6">
                  <c:v>Region 7
(n=779)</c:v>
                </c:pt>
                <c:pt idx="7">
                  <c:v>Tennessee
(n=5,342)</c:v>
                </c:pt>
              </c:strCache>
            </c:strRef>
          </c:cat>
          <c:val>
            <c:numRef>
              <c:f>'2.3.15. marj age'!$C$22:$K$22</c:f>
              <c:numCache>
                <c:formatCode>0.0%</c:formatCode>
                <c:ptCount val="8"/>
                <c:pt idx="0">
                  <c:v>0.27608142493638677</c:v>
                </c:pt>
                <c:pt idx="1">
                  <c:v>0.13553530751708429</c:v>
                </c:pt>
                <c:pt idx="2">
                  <c:v>4.2879019908116385E-2</c:v>
                </c:pt>
                <c:pt idx="3">
                  <c:v>0.11568123393316196</c:v>
                </c:pt>
                <c:pt idx="4">
                  <c:v>4.3596730245231606E-2</c:v>
                </c:pt>
                <c:pt idx="5">
                  <c:v>9.5371669004207571E-2</c:v>
                </c:pt>
                <c:pt idx="6">
                  <c:v>3.2092426187419767E-2</c:v>
                </c:pt>
                <c:pt idx="7">
                  <c:v>0.10875281743050338</c:v>
                </c:pt>
              </c:numCache>
            </c:numRef>
          </c:val>
        </c:ser>
        <c:ser>
          <c:idx val="1"/>
          <c:order val="1"/>
          <c:tx>
            <c:strRef>
              <c:f>'2.3.15. marj age'!$B$23</c:f>
              <c:strCache>
                <c:ptCount val="1"/>
                <c:pt idx="0">
                  <c:v>Age 18-24</c:v>
                </c:pt>
              </c:strCache>
            </c:strRef>
          </c:tx>
          <c:spPr>
            <a:solidFill>
              <a:srgbClr val="34AD99"/>
            </a:solidFill>
          </c:spPr>
          <c:invertIfNegative val="0"/>
          <c:dLbls>
            <c:dLbl>
              <c:idx val="0"/>
              <c:layout>
                <c:manualLayout>
                  <c:x val="0"/>
                  <c:y val="-6.5239580802303005E-3"/>
                </c:manualLayout>
              </c:layout>
              <c:dLblPos val="ctr"/>
              <c:showLegendKey val="0"/>
              <c:showVal val="1"/>
              <c:showCatName val="0"/>
              <c:showSerName val="0"/>
              <c:showPercent val="0"/>
              <c:showBubbleSize val="0"/>
            </c:dLbl>
            <c:dLbl>
              <c:idx val="1"/>
              <c:layout>
                <c:manualLayout>
                  <c:x val="-9.2601432599723178E-8"/>
                  <c:y val="-3.5881769441266656E-2"/>
                </c:manualLayout>
              </c:layout>
              <c:dLblPos val="ctr"/>
              <c:showLegendKey val="0"/>
              <c:showVal val="1"/>
              <c:showCatName val="0"/>
              <c:showSerName val="0"/>
              <c:showPercent val="0"/>
              <c:showBubbleSize val="0"/>
            </c:dLbl>
            <c:dLbl>
              <c:idx val="3"/>
              <c:layout>
                <c:manualLayout>
                  <c:x val="-9.2601432599723178E-8"/>
                  <c:y val="-3.9143748481381808E-2"/>
                </c:manualLayout>
              </c:layout>
              <c:dLblPos val="ctr"/>
              <c:showLegendKey val="0"/>
              <c:showVal val="1"/>
              <c:showCatName val="0"/>
              <c:showSerName val="0"/>
              <c:showPercent val="0"/>
              <c:showBubbleSize val="0"/>
            </c:dLbl>
            <c:dLbl>
              <c:idx val="4"/>
              <c:layout>
                <c:manualLayout>
                  <c:x val="-8.6241804621855894E-17"/>
                  <c:y val="-3.9143748481381808E-2"/>
                </c:manualLayout>
              </c:layout>
              <c:dLblPos val="ctr"/>
              <c:showLegendKey val="0"/>
              <c:showVal val="1"/>
              <c:showCatName val="0"/>
              <c:showSerName val="0"/>
              <c:showPercent val="0"/>
              <c:showBubbleSize val="0"/>
            </c:dLbl>
            <c:dLbl>
              <c:idx val="5"/>
              <c:layout>
                <c:manualLayout>
                  <c:x val="0"/>
                  <c:y val="-2.9357811361036355E-2"/>
                </c:manualLayout>
              </c:layout>
              <c:dLblPos val="ctr"/>
              <c:showLegendKey val="0"/>
              <c:showVal val="1"/>
              <c:showCatName val="0"/>
              <c:showSerName val="0"/>
              <c:showPercent val="0"/>
              <c:showBubbleSize val="0"/>
            </c:dLbl>
            <c:dLbl>
              <c:idx val="6"/>
              <c:layout>
                <c:manualLayout>
                  <c:x val="2.3520763880330552E-3"/>
                  <c:y val="-4.2405727521496954E-2"/>
                </c:manualLayout>
              </c:layout>
              <c:dLblPos val="ctr"/>
              <c:showLegendKey val="0"/>
              <c:showVal val="1"/>
              <c:showCatName val="0"/>
              <c:showSerName val="0"/>
              <c:showPercent val="0"/>
              <c:showBubbleSize val="0"/>
            </c:dLbl>
            <c:dLbl>
              <c:idx val="7"/>
              <c:layout>
                <c:manualLayout>
                  <c:x val="-1.7248360924371179E-16"/>
                  <c:y val="-1.3047916160460601E-2"/>
                </c:manualLayout>
              </c:layout>
              <c:dLblPos val="ctr"/>
              <c:showLegendKey val="0"/>
              <c:showVal val="1"/>
              <c:showCatName val="0"/>
              <c:showSerName val="0"/>
              <c:showPercent val="0"/>
              <c:showBubbleSize val="0"/>
            </c:dLbl>
            <c:spPr>
              <a:noFill/>
            </c:spPr>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'2.3.15. marj age'!$C$21:$K$21</c:f>
              <c:strCache>
                <c:ptCount val="8"/>
                <c:pt idx="0">
                  <c:v>Region 1
(n=786)</c:v>
                </c:pt>
                <c:pt idx="1">
                  <c:v>Region 2
(n=878)</c:v>
                </c:pt>
                <c:pt idx="2">
                  <c:v>Region 3
(n=653)</c:v>
                </c:pt>
                <c:pt idx="3">
                  <c:v>Region 4
(n=778)</c:v>
                </c:pt>
                <c:pt idx="4">
                  <c:v>Region 5
(n=734)</c:v>
                </c:pt>
                <c:pt idx="5">
                  <c:v>Region 6
(n=713)</c:v>
                </c:pt>
                <c:pt idx="6">
                  <c:v>Region 7
(n=779)</c:v>
                </c:pt>
                <c:pt idx="7">
                  <c:v>Tennessee
(n=5,342)</c:v>
                </c:pt>
              </c:strCache>
            </c:strRef>
          </c:cat>
          <c:val>
            <c:numRef>
              <c:f>'2.3.15. marj age'!$C$23:$K$23</c:f>
              <c:numCache>
                <c:formatCode>0.0%</c:formatCode>
                <c:ptCount val="8"/>
                <c:pt idx="0">
                  <c:v>0.138676844783715</c:v>
                </c:pt>
                <c:pt idx="1">
                  <c:v>0.17084282460136674</c:v>
                </c:pt>
                <c:pt idx="2">
                  <c:v>0.15926493108728942</c:v>
                </c:pt>
                <c:pt idx="3">
                  <c:v>0.17352185089974292</c:v>
                </c:pt>
                <c:pt idx="4">
                  <c:v>0.23024523160762944</c:v>
                </c:pt>
                <c:pt idx="5">
                  <c:v>0.1697054698457223</c:v>
                </c:pt>
                <c:pt idx="6">
                  <c:v>0.18613607188703465</c:v>
                </c:pt>
                <c:pt idx="7">
                  <c:v>0.17543200601051842</c:v>
                </c:pt>
              </c:numCache>
            </c:numRef>
          </c:val>
        </c:ser>
        <c:ser>
          <c:idx val="2"/>
          <c:order val="2"/>
          <c:tx>
            <c:strRef>
              <c:f>'2.3.15. marj age'!$B$24</c:f>
              <c:strCache>
                <c:ptCount val="1"/>
                <c:pt idx="0">
                  <c:v>Age 25+</c:v>
                </c:pt>
              </c:strCache>
            </c:strRef>
          </c:tx>
          <c:spPr>
            <a:solidFill>
              <a:srgbClr val="89DBCD"/>
            </a:solidFill>
          </c:spPr>
          <c:invertIfNegative val="0"/>
          <c:dLbls>
            <c:numFmt formatCode="0.0%" sourceLinked="0"/>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'2.3.15. marj age'!$C$21:$K$21</c:f>
              <c:strCache>
                <c:ptCount val="8"/>
                <c:pt idx="0">
                  <c:v>Region 1
(n=786)</c:v>
                </c:pt>
                <c:pt idx="1">
                  <c:v>Region 2
(n=878)</c:v>
                </c:pt>
                <c:pt idx="2">
                  <c:v>Region 3
(n=653)</c:v>
                </c:pt>
                <c:pt idx="3">
                  <c:v>Region 4
(n=778)</c:v>
                </c:pt>
                <c:pt idx="4">
                  <c:v>Region 5
(n=734)</c:v>
                </c:pt>
                <c:pt idx="5">
                  <c:v>Region 6
(n=713)</c:v>
                </c:pt>
                <c:pt idx="6">
                  <c:v>Region 7
(n=779)</c:v>
                </c:pt>
                <c:pt idx="7">
                  <c:v>Tennessee
(n=5,342)</c:v>
                </c:pt>
              </c:strCache>
            </c:strRef>
          </c:cat>
          <c:val>
            <c:numRef>
              <c:f>'2.3.15. marj age'!$C$24:$K$24</c:f>
              <c:numCache>
                <c:formatCode>0.0%</c:formatCode>
                <c:ptCount val="8"/>
                <c:pt idx="0">
                  <c:v>0.58524173027989823</c:v>
                </c:pt>
                <c:pt idx="1">
                  <c:v>0.693621867881549</c:v>
                </c:pt>
                <c:pt idx="2">
                  <c:v>0.79785604900459417</c:v>
                </c:pt>
                <c:pt idx="3">
                  <c:v>0.71079691516709509</c:v>
                </c:pt>
                <c:pt idx="4">
                  <c:v>0.72615803814713897</c:v>
                </c:pt>
                <c:pt idx="5">
                  <c:v>0.73492286115007011</c:v>
                </c:pt>
                <c:pt idx="6">
                  <c:v>0.78177150192554556</c:v>
                </c:pt>
                <c:pt idx="7">
                  <c:v>0.71581517655897819</c:v>
                </c:pt>
              </c:numCache>
            </c:numRef>
          </c:val>
        </c:ser>
        <c:dLbls>
          <c:dLblPos val="ctr"/>
          <c:showLegendKey val="0"/>
          <c:showVal val="1"/>
          <c:showCatName val="0"/>
          <c:showSerName val="0"/>
          <c:showPercent val="0"/>
          <c:showBubbleSize val="0"/>
        </c:dLbls>
        <c:gapWidth val="98"/>
        <c:overlap val="100"/>
        <c:axId val="133133440"/>
        <c:axId val="133134976"/>
      </c:barChart>
      <c:catAx>
        <c:axId val="133133440"/>
        <c:scaling>
          <c:orientation val="minMax"/>
        </c:scaling>
        <c:delete val="0"/>
        <c:axPos val="b"/>
        <c:majorTickMark val="out"/>
        <c:minorTickMark val="none"/>
        <c:tickLblPos val="nextTo"/>
        <c:txPr>
          <a:bodyPr/>
          <a:lstStyle/>
          <a:p>
            <a:pPr>
              <a:defRPr sz="1100"/>
            </a:pPr>
            <a:endParaRPr lang="en-US"/>
          </a:p>
        </c:txPr>
        <c:crossAx val="133134976"/>
        <c:crosses val="autoZero"/>
        <c:auto val="1"/>
        <c:lblAlgn val="ctr"/>
        <c:lblOffset val="100"/>
        <c:noMultiLvlLbl val="0"/>
      </c:catAx>
      <c:valAx>
        <c:axId val="133134976"/>
        <c:scaling>
          <c:orientation val="minMax"/>
        </c:scaling>
        <c:delete val="1"/>
        <c:axPos val="l"/>
        <c:numFmt formatCode="0%" sourceLinked="1"/>
        <c:majorTickMark val="out"/>
        <c:minorTickMark val="none"/>
        <c:tickLblPos val="nextTo"/>
        <c:crossAx val="133133440"/>
        <c:crosses val="autoZero"/>
        <c:crossBetween val="between"/>
      </c:valAx>
    </c:plotArea>
    <c:legend>
      <c:legendPos val="r"/>
      <c:layout>
        <c:manualLayout>
          <c:xMode val="edge"/>
          <c:yMode val="edge"/>
          <c:x val="0.89949558142963293"/>
          <c:y val="0.38336678360133786"/>
          <c:w val="9.34481887528512E-2"/>
          <c:h val="0.21695628074800516"/>
        </c:manualLayout>
      </c:layout>
      <c:overlay val="0"/>
      <c:txPr>
        <a:bodyPr/>
        <a:lstStyle/>
        <a:p>
          <a:pPr>
            <a:defRPr sz="1200"/>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8383899564983E-3"/>
          <c:y val="1.4869888475836431E-2"/>
          <c:w val="0.84999372281262042"/>
          <c:h val="0.81732636038260709"/>
        </c:manualLayout>
      </c:layout>
      <c:barChart>
        <c:barDir val="col"/>
        <c:grouping val="percentStacked"/>
        <c:varyColors val="0"/>
        <c:ser>
          <c:idx val="0"/>
          <c:order val="0"/>
          <c:tx>
            <c:strRef>
              <c:f>'2.3.16. marj rc'!$C$19</c:f>
              <c:strCache>
                <c:ptCount val="1"/>
                <c:pt idx="0">
                  <c:v>Black or African American</c:v>
                </c:pt>
              </c:strCache>
            </c:strRef>
          </c:tx>
          <c:spPr>
            <a:solidFill>
              <a:srgbClr val="7030A0"/>
            </a:solidFill>
          </c:spPr>
          <c:invertIfNegative val="0"/>
          <c:dPt>
            <c:idx val="4"/>
            <c:invertIfNegative val="0"/>
            <c:bubble3D val="0"/>
          </c:dPt>
          <c:dLbls>
            <c:dLbl>
              <c:idx val="0"/>
              <c:layout>
                <c:manualLayout>
                  <c:x val="4.6370026839515896E-2"/>
                  <c:y val="-1.2944289519497018E-2"/>
                </c:manualLayout>
              </c:layout>
              <c:numFmt formatCode="0.0%" sourceLinked="0"/>
              <c:spPr>
                <a:noFill/>
              </c:spPr>
              <c:txPr>
                <a:bodyPr/>
                <a:lstStyle/>
                <a:p>
                  <a:pPr>
                    <a:defRPr sz="1100" b="1">
                      <a:solidFill>
                        <a:srgbClr val="7030A0"/>
                      </a:solidFill>
                    </a:defRPr>
                  </a:pPr>
                  <a:endParaRPr lang="en-US"/>
                </a:p>
              </c:txPr>
              <c:showLegendKey val="0"/>
              <c:showVal val="1"/>
              <c:showCatName val="0"/>
              <c:showSerName val="0"/>
              <c:showPercent val="0"/>
              <c:showBubbleSize val="0"/>
            </c:dLbl>
            <c:dLbl>
              <c:idx val="1"/>
              <c:layout>
                <c:manualLayout>
                  <c:x val="1.4051523284701786E-3"/>
                  <c:y val="-3.197009523261097E-3"/>
                </c:manualLayout>
              </c:layout>
              <c:showLegendKey val="0"/>
              <c:showVal val="1"/>
              <c:showCatName val="0"/>
              <c:showSerName val="0"/>
              <c:showPercent val="0"/>
              <c:showBubbleSize val="0"/>
            </c:dLbl>
            <c:dLbl>
              <c:idx val="2"/>
              <c:layout>
                <c:manualLayout>
                  <c:x val="1.4050416865546026E-3"/>
                  <c:y val="-3.0894732669601833E-2"/>
                </c:manualLayout>
              </c:layout>
              <c:showLegendKey val="0"/>
              <c:showVal val="1"/>
              <c:showCatName val="0"/>
              <c:showSerName val="0"/>
              <c:showPercent val="0"/>
              <c:showBubbleSize val="0"/>
            </c:dLbl>
            <c:dLbl>
              <c:idx val="4"/>
              <c:layout>
                <c:manualLayout>
                  <c:x val="1.0304331372265994E-16"/>
                  <c:y val="-3.0423619100506883E-2"/>
                </c:manualLayout>
              </c:layout>
              <c:showLegendKey val="0"/>
              <c:showVal val="1"/>
              <c:showCatName val="0"/>
              <c:showSerName val="0"/>
              <c:showPercent val="0"/>
              <c:showBubbleSize val="0"/>
            </c:dLbl>
            <c:dLbl>
              <c:idx val="5"/>
              <c:layout>
                <c:manualLayout>
                  <c:x val="0"/>
                  <c:y val="-2.1731156500362059E-2"/>
                </c:manualLayout>
              </c:layout>
              <c:showLegendKey val="0"/>
              <c:showVal val="1"/>
              <c:showCatName val="0"/>
              <c:showSerName val="0"/>
              <c:showPercent val="0"/>
              <c:showBubbleSize val="0"/>
            </c:dLbl>
            <c:dLbl>
              <c:idx val="7"/>
              <c:layout>
                <c:manualLayout>
                  <c:x val="2.8103046569403572E-3"/>
                  <c:y val="-2.1731156500362236E-2"/>
                </c:manualLayout>
              </c:layout>
              <c:showLegendKey val="0"/>
              <c:showVal val="1"/>
              <c:showCatName val="0"/>
              <c:showSerName val="0"/>
              <c:showPercent val="0"/>
              <c:showBubbleSize val="0"/>
            </c:dLbl>
            <c:numFmt formatCode="0.0%" sourceLinked="0"/>
            <c:spPr>
              <a:solidFill>
                <a:srgbClr val="7030A0"/>
              </a:solidFill>
            </c:spPr>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'2.3.16. marj rc'!$D$18:$K$18</c:f>
              <c:strCache>
                <c:ptCount val="8"/>
                <c:pt idx="0">
                  <c:v>Region 1
(n=785)</c:v>
                </c:pt>
                <c:pt idx="1">
                  <c:v>Region 2
(n=877)</c:v>
                </c:pt>
                <c:pt idx="2">
                  <c:v>Region 3
(n=645)</c:v>
                </c:pt>
                <c:pt idx="3">
                  <c:v>Region 4
(n=774)</c:v>
                </c:pt>
                <c:pt idx="4">
                  <c:v>Region 5
(n=734)</c:v>
                </c:pt>
                <c:pt idx="5">
                  <c:v>Region 6
(n=711)</c:v>
                </c:pt>
                <c:pt idx="6">
                  <c:v>Region 7
(n=780)</c:v>
                </c:pt>
                <c:pt idx="7">
                  <c:v>Tennessee
(n=5,309)</c:v>
                </c:pt>
              </c:strCache>
            </c:strRef>
          </c:cat>
          <c:val>
            <c:numRef>
              <c:f>'2.3.16. marj rc'!$D$19:$K$19</c:f>
              <c:numCache>
                <c:formatCode>0.0%</c:formatCode>
                <c:ptCount val="8"/>
                <c:pt idx="0">
                  <c:v>5.0955414012738856E-2</c:v>
                </c:pt>
                <c:pt idx="1">
                  <c:v>0.11060433295324971</c:v>
                </c:pt>
                <c:pt idx="2">
                  <c:v>0.16279069767441862</c:v>
                </c:pt>
                <c:pt idx="3">
                  <c:v>0.59431524547803616</c:v>
                </c:pt>
                <c:pt idx="4">
                  <c:v>0.21117166212534061</c:v>
                </c:pt>
                <c:pt idx="5">
                  <c:v>0.27848101265822783</c:v>
                </c:pt>
                <c:pt idx="6">
                  <c:v>0.6628205128205128</c:v>
                </c:pt>
                <c:pt idx="7">
                  <c:v>0.29610096063288754</c:v>
                </c:pt>
              </c:numCache>
            </c:numRef>
          </c:val>
        </c:ser>
        <c:ser>
          <c:idx val="1"/>
          <c:order val="1"/>
          <c:tx>
            <c:strRef>
              <c:f>'2.3.16. marj rc'!$C$20</c:f>
              <c:strCache>
                <c:ptCount val="1"/>
                <c:pt idx="0">
                  <c:v>White</c:v>
                </c:pt>
              </c:strCache>
            </c:strRef>
          </c:tx>
          <c:spPr>
            <a:solidFill>
              <a:srgbClr val="BC8FDD"/>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'2.3.16. marj rc'!$D$18:$K$18</c:f>
              <c:strCache>
                <c:ptCount val="8"/>
                <c:pt idx="0">
                  <c:v>Region 1
(n=785)</c:v>
                </c:pt>
                <c:pt idx="1">
                  <c:v>Region 2
(n=877)</c:v>
                </c:pt>
                <c:pt idx="2">
                  <c:v>Region 3
(n=645)</c:v>
                </c:pt>
                <c:pt idx="3">
                  <c:v>Region 4
(n=774)</c:v>
                </c:pt>
                <c:pt idx="4">
                  <c:v>Region 5
(n=734)</c:v>
                </c:pt>
                <c:pt idx="5">
                  <c:v>Region 6
(n=711)</c:v>
                </c:pt>
                <c:pt idx="6">
                  <c:v>Region 7
(n=780)</c:v>
                </c:pt>
                <c:pt idx="7">
                  <c:v>Tennessee
(n=5,309)</c:v>
                </c:pt>
              </c:strCache>
            </c:strRef>
          </c:cat>
          <c:val>
            <c:numRef>
              <c:f>'2.3.16. marj rc'!$D$20:$K$20</c:f>
              <c:numCache>
                <c:formatCode>0.0%</c:formatCode>
                <c:ptCount val="8"/>
                <c:pt idx="0">
                  <c:v>0.92229299363057327</c:v>
                </c:pt>
                <c:pt idx="1">
                  <c:v>0.863169897377423</c:v>
                </c:pt>
                <c:pt idx="2">
                  <c:v>0.82480620155038764</c:v>
                </c:pt>
                <c:pt idx="3">
                  <c:v>0.35142118863049093</c:v>
                </c:pt>
                <c:pt idx="4">
                  <c:v>0.76021798365122617</c:v>
                </c:pt>
                <c:pt idx="5">
                  <c:v>0.69901547116736995</c:v>
                </c:pt>
                <c:pt idx="6">
                  <c:v>0.31666666666666665</c:v>
                </c:pt>
                <c:pt idx="7">
                  <c:v>0.6762102090789226</c:v>
                </c:pt>
              </c:numCache>
            </c:numRef>
          </c:val>
        </c:ser>
        <c:ser>
          <c:idx val="2"/>
          <c:order val="2"/>
          <c:tx>
            <c:strRef>
              <c:f>'2.3.16. marj rc'!$C$21</c:f>
              <c:strCache>
                <c:ptCount val="1"/>
                <c:pt idx="0">
                  <c:v>Other</c:v>
                </c:pt>
              </c:strCache>
            </c:strRef>
          </c:tx>
          <c:spPr>
            <a:solidFill>
              <a:schemeClr val="bg1">
                <a:lumMod val="75000"/>
              </a:schemeClr>
            </a:solidFill>
          </c:spPr>
          <c:invertIfNegative val="0"/>
          <c:dLbls>
            <c:txPr>
              <a:bodyPr/>
              <a:lstStyle/>
              <a:p>
                <a:pPr>
                  <a:defRPr sz="900" b="1"/>
                </a:pPr>
                <a:endParaRPr lang="en-US"/>
              </a:p>
            </c:txPr>
            <c:showLegendKey val="0"/>
            <c:showVal val="1"/>
            <c:showCatName val="0"/>
            <c:showSerName val="0"/>
            <c:showPercent val="0"/>
            <c:showBubbleSize val="0"/>
            <c:showLeaderLines val="0"/>
          </c:dLbls>
          <c:cat>
            <c:strRef>
              <c:f>'2.3.16. marj rc'!$D$18:$K$18</c:f>
              <c:strCache>
                <c:ptCount val="8"/>
                <c:pt idx="0">
                  <c:v>Region 1
(n=785)</c:v>
                </c:pt>
                <c:pt idx="1">
                  <c:v>Region 2
(n=877)</c:v>
                </c:pt>
                <c:pt idx="2">
                  <c:v>Region 3
(n=645)</c:v>
                </c:pt>
                <c:pt idx="3">
                  <c:v>Region 4
(n=774)</c:v>
                </c:pt>
                <c:pt idx="4">
                  <c:v>Region 5
(n=734)</c:v>
                </c:pt>
                <c:pt idx="5">
                  <c:v>Region 6
(n=711)</c:v>
                </c:pt>
                <c:pt idx="6">
                  <c:v>Region 7
(n=780)</c:v>
                </c:pt>
                <c:pt idx="7">
                  <c:v>Tennessee
(n=5,309)</c:v>
                </c:pt>
              </c:strCache>
            </c:strRef>
          </c:cat>
          <c:val>
            <c:numRef>
              <c:f>'2.3.16. marj rc'!$D$21:$K$21</c:f>
              <c:numCache>
                <c:formatCode>0.0%</c:formatCode>
                <c:ptCount val="8"/>
                <c:pt idx="0">
                  <c:v>2.6751592356687892E-2</c:v>
                </c:pt>
                <c:pt idx="1">
                  <c:v>2.6225769669327326E-2</c:v>
                </c:pt>
                <c:pt idx="2">
                  <c:v>1.2403100775193687E-2</c:v>
                </c:pt>
                <c:pt idx="3">
                  <c:v>5.4263565891472909E-2</c:v>
                </c:pt>
                <c:pt idx="4">
                  <c:v>2.8610354223433276E-2</c:v>
                </c:pt>
                <c:pt idx="5">
                  <c:v>2.2503516174402272E-2</c:v>
                </c:pt>
                <c:pt idx="6">
                  <c:v>2.0512820512820551E-2</c:v>
                </c:pt>
                <c:pt idx="7">
                  <c:v>2.7688830288189914E-2</c:v>
                </c:pt>
              </c:numCache>
            </c:numRef>
          </c:val>
        </c:ser>
        <c:dLbls>
          <c:showLegendKey val="0"/>
          <c:showVal val="1"/>
          <c:showCatName val="0"/>
          <c:showSerName val="0"/>
          <c:showPercent val="0"/>
          <c:showBubbleSize val="0"/>
        </c:dLbls>
        <c:gapWidth val="95"/>
        <c:overlap val="100"/>
        <c:axId val="132921216"/>
        <c:axId val="132922752"/>
      </c:barChart>
      <c:catAx>
        <c:axId val="132921216"/>
        <c:scaling>
          <c:orientation val="minMax"/>
        </c:scaling>
        <c:delete val="0"/>
        <c:axPos val="b"/>
        <c:majorTickMark val="out"/>
        <c:minorTickMark val="none"/>
        <c:tickLblPos val="nextTo"/>
        <c:crossAx val="132922752"/>
        <c:crosses val="autoZero"/>
        <c:auto val="1"/>
        <c:lblAlgn val="ctr"/>
        <c:lblOffset val="100"/>
        <c:noMultiLvlLbl val="0"/>
      </c:catAx>
      <c:valAx>
        <c:axId val="132922752"/>
        <c:scaling>
          <c:orientation val="minMax"/>
        </c:scaling>
        <c:delete val="1"/>
        <c:axPos val="l"/>
        <c:numFmt formatCode="0%" sourceLinked="1"/>
        <c:majorTickMark val="out"/>
        <c:minorTickMark val="none"/>
        <c:tickLblPos val="nextTo"/>
        <c:crossAx val="132921216"/>
        <c:crosses val="autoZero"/>
        <c:crossBetween val="between"/>
      </c:valAx>
    </c:plotArea>
    <c:legend>
      <c:legendPos val="r"/>
      <c:layout>
        <c:manualLayout>
          <c:xMode val="edge"/>
          <c:yMode val="edge"/>
          <c:x val="0.84092336874538487"/>
          <c:y val="7.2988085226796423E-2"/>
          <c:w val="0.15907663125461516"/>
          <c:h val="0.56127188525463834"/>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154994807488715E-2"/>
          <c:y val="0"/>
          <c:w val="0.96969001038502256"/>
          <c:h val="0.87611131836605471"/>
        </c:manualLayout>
      </c:layout>
      <c:barChart>
        <c:barDir val="col"/>
        <c:grouping val="clustered"/>
        <c:varyColors val="0"/>
        <c:ser>
          <c:idx val="0"/>
          <c:order val="0"/>
          <c:tx>
            <c:strRef>
              <c:f>'2.5.1. recov courts'!$A$23</c:f>
              <c:strCache>
                <c:ptCount val="1"/>
                <c:pt idx="0">
                  <c:v>Admission rate per 100,000 population</c:v>
                </c:pt>
              </c:strCache>
            </c:strRef>
          </c:tx>
          <c:spPr>
            <a:solidFill>
              <a:srgbClr val="B2DF8A"/>
            </a:solidFill>
          </c:spPr>
          <c:invertIfNegative val="0"/>
          <c:dLbls>
            <c:txPr>
              <a:bodyPr/>
              <a:lstStyle/>
              <a:p>
                <a:pPr>
                  <a:defRPr sz="1200"/>
                </a:pPr>
                <a:endParaRPr lang="en-US"/>
              </a:p>
            </c:txPr>
            <c:showLegendKey val="0"/>
            <c:showVal val="1"/>
            <c:showCatName val="0"/>
            <c:showSerName val="0"/>
            <c:showPercent val="0"/>
            <c:showBubbleSize val="0"/>
            <c:showLeaderLines val="0"/>
          </c:dLbls>
          <c:cat>
            <c:strRef>
              <c:f>'2.5.1. recov courts'!$B$22:$I$22</c:f>
              <c:strCache>
                <c:ptCount val="8"/>
                <c:pt idx="0">
                  <c:v>Region 1</c:v>
                </c:pt>
                <c:pt idx="1">
                  <c:v>Region 2</c:v>
                </c:pt>
                <c:pt idx="2">
                  <c:v>Region 3</c:v>
                </c:pt>
                <c:pt idx="3">
                  <c:v>Region 4</c:v>
                </c:pt>
                <c:pt idx="4">
                  <c:v>Region 5</c:v>
                </c:pt>
                <c:pt idx="5">
                  <c:v>Region 6</c:v>
                </c:pt>
                <c:pt idx="6">
                  <c:v>Region 7</c:v>
                </c:pt>
                <c:pt idx="7">
                  <c:v>Tennessee</c:v>
                </c:pt>
              </c:strCache>
            </c:strRef>
          </c:cat>
          <c:val>
            <c:numRef>
              <c:f>'2.5.1. recov courts'!$B$23:$I$23</c:f>
              <c:numCache>
                <c:formatCode>0.0</c:formatCode>
                <c:ptCount val="8"/>
                <c:pt idx="0">
                  <c:v>11.836840983878224</c:v>
                </c:pt>
                <c:pt idx="1">
                  <c:v>23.001744161032065</c:v>
                </c:pt>
                <c:pt idx="2">
                  <c:v>23.698651639054148</c:v>
                </c:pt>
                <c:pt idx="3">
                  <c:v>39.034363496830856</c:v>
                </c:pt>
                <c:pt idx="4">
                  <c:v>17.061432571596441</c:v>
                </c:pt>
                <c:pt idx="5">
                  <c:v>33.8884354520765</c:v>
                </c:pt>
                <c:pt idx="6">
                  <c:v>37.417290199335014</c:v>
                </c:pt>
                <c:pt idx="7">
                  <c:v>25.483693996287137</c:v>
                </c:pt>
              </c:numCache>
            </c:numRef>
          </c:val>
        </c:ser>
        <c:dLbls>
          <c:showLegendKey val="0"/>
          <c:showVal val="0"/>
          <c:showCatName val="0"/>
          <c:showSerName val="0"/>
          <c:showPercent val="0"/>
          <c:showBubbleSize val="0"/>
        </c:dLbls>
        <c:gapWidth val="150"/>
        <c:axId val="132885504"/>
        <c:axId val="132887296"/>
      </c:barChart>
      <c:catAx>
        <c:axId val="132885504"/>
        <c:scaling>
          <c:orientation val="minMax"/>
        </c:scaling>
        <c:delete val="0"/>
        <c:axPos val="b"/>
        <c:numFmt formatCode="General" sourceLinked="1"/>
        <c:majorTickMark val="out"/>
        <c:minorTickMark val="none"/>
        <c:tickLblPos val="nextTo"/>
        <c:txPr>
          <a:bodyPr/>
          <a:lstStyle/>
          <a:p>
            <a:pPr>
              <a:defRPr sz="1100"/>
            </a:pPr>
            <a:endParaRPr lang="en-US"/>
          </a:p>
        </c:txPr>
        <c:crossAx val="132887296"/>
        <c:crosses val="autoZero"/>
        <c:auto val="1"/>
        <c:lblAlgn val="ctr"/>
        <c:lblOffset val="100"/>
        <c:noMultiLvlLbl val="0"/>
      </c:catAx>
      <c:valAx>
        <c:axId val="132887296"/>
        <c:scaling>
          <c:orientation val="minMax"/>
        </c:scaling>
        <c:delete val="1"/>
        <c:axPos val="l"/>
        <c:numFmt formatCode="0.0" sourceLinked="1"/>
        <c:majorTickMark val="out"/>
        <c:minorTickMark val="none"/>
        <c:tickLblPos val="nextTo"/>
        <c:crossAx val="132885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83521221316876E-2"/>
          <c:y val="2.6062484667069015E-2"/>
          <c:w val="0.80549219643125758"/>
          <c:h val="0.90273562808815722"/>
        </c:manualLayout>
      </c:layout>
      <c:barChart>
        <c:barDir val="col"/>
        <c:grouping val="stacked"/>
        <c:varyColors val="0"/>
        <c:ser>
          <c:idx val="0"/>
          <c:order val="0"/>
          <c:tx>
            <c:strRef>
              <c:f>'3.1.1. RMHI PPH total'!$C$11</c:f>
              <c:strCache>
                <c:ptCount val="1"/>
                <c:pt idx="0">
                  <c:v>Regional Mental Health Institutes</c:v>
                </c:pt>
              </c:strCache>
            </c:strRef>
          </c:tx>
          <c:invertIfNegative val="0"/>
          <c:dLbls>
            <c:dLbl>
              <c:idx val="1"/>
              <c:layout/>
              <c:tx>
                <c:rich>
                  <a:bodyPr/>
                  <a:lstStyle/>
                  <a:p>
                    <a:r>
                      <a:rPr lang="en-US"/>
                      <a:t> 9,218</a:t>
                    </a:r>
                    <a:r>
                      <a:rPr lang="en-US">
                        <a:latin typeface="Calibri"/>
                      </a:rPr>
                      <a:t>*</a:t>
                    </a:r>
                    <a:r>
                      <a:rPr lang="en-US"/>
                      <a:t> </a:t>
                    </a:r>
                  </a:p>
                </c:rich>
              </c:tx>
              <c:showLegendKey val="0"/>
              <c:showVal val="1"/>
              <c:showCatName val="0"/>
              <c:showSerName val="0"/>
              <c:showPercent val="0"/>
              <c:showBubbleSize val="0"/>
            </c:dLbl>
            <c:dLbl>
              <c:idx val="2"/>
              <c:layout/>
              <c:tx>
                <c:rich>
                  <a:bodyPr/>
                  <a:lstStyle/>
                  <a:p>
                    <a:r>
                      <a:rPr lang="en-US">
                        <a:solidFill>
                          <a:schemeClr val="bg1"/>
                        </a:solidFill>
                      </a:rPr>
                      <a:t> 9,737</a:t>
                    </a:r>
                    <a:endParaRPr lang="en-US"/>
                  </a:p>
                </c:rich>
              </c:tx>
              <c:showLegendKey val="0"/>
              <c:showVal val="1"/>
              <c:showCatName val="0"/>
              <c:showSerName val="0"/>
              <c:showPercent val="0"/>
              <c:showBubbleSize val="0"/>
            </c:dLbl>
            <c:txPr>
              <a:bodyPr/>
              <a:lstStyle/>
              <a:p>
                <a:pPr>
                  <a:defRPr sz="1800" b="1">
                    <a:solidFill>
                      <a:schemeClr val="bg1"/>
                    </a:solidFill>
                  </a:defRPr>
                </a:pPr>
                <a:endParaRPr lang="en-US"/>
              </a:p>
            </c:txPr>
            <c:showLegendKey val="0"/>
            <c:showVal val="1"/>
            <c:showCatName val="0"/>
            <c:showSerName val="0"/>
            <c:showPercent val="0"/>
            <c:showBubbleSize val="0"/>
            <c:showLeaderLines val="0"/>
          </c:dLbls>
          <c:cat>
            <c:strRef>
              <c:f>'3.1.1. RMHI PPH total'!$D$10:$G$10</c:f>
              <c:strCache>
                <c:ptCount val="4"/>
                <c:pt idx="0">
                  <c:v>FY2013</c:v>
                </c:pt>
                <c:pt idx="1">
                  <c:v>FY 2014</c:v>
                </c:pt>
                <c:pt idx="2">
                  <c:v>FY 2015</c:v>
                </c:pt>
                <c:pt idx="3">
                  <c:v>FY 2016</c:v>
                </c:pt>
              </c:strCache>
            </c:strRef>
          </c:cat>
          <c:val>
            <c:numRef>
              <c:f>'3.1.1. RMHI PPH total'!$D$11:$G$11</c:f>
              <c:numCache>
                <c:formatCode>_(* #,##0_);_(* \(#,##0\);_(* "-"??_);_(@_)</c:formatCode>
                <c:ptCount val="4"/>
                <c:pt idx="0">
                  <c:v>8115</c:v>
                </c:pt>
                <c:pt idx="1">
                  <c:v>9218</c:v>
                </c:pt>
                <c:pt idx="2">
                  <c:v>9737</c:v>
                </c:pt>
                <c:pt idx="3">
                  <c:v>9309</c:v>
                </c:pt>
              </c:numCache>
            </c:numRef>
          </c:val>
        </c:ser>
        <c:ser>
          <c:idx val="1"/>
          <c:order val="1"/>
          <c:tx>
            <c:strRef>
              <c:f>'3.1.1. RMHI PPH total'!$C$12</c:f>
              <c:strCache>
                <c:ptCount val="1"/>
                <c:pt idx="0">
                  <c:v>Ridgeview</c:v>
                </c:pt>
              </c:strCache>
            </c:strRef>
          </c:tx>
          <c:spPr>
            <a:solidFill>
              <a:schemeClr val="accent4">
                <a:lumMod val="40000"/>
                <a:lumOff val="60000"/>
              </a:schemeClr>
            </a:solidFill>
          </c:spPr>
          <c:invertIfNegative val="0"/>
          <c:dLbls>
            <c:dLbl>
              <c:idx val="0"/>
              <c:layout>
                <c:manualLayout>
                  <c:x val="1.2805123662709009E-3"/>
                  <c:y val="9.1605064625143763E-3"/>
                </c:manualLayout>
              </c:layout>
              <c:showLegendKey val="0"/>
              <c:showVal val="1"/>
              <c:showCatName val="0"/>
              <c:showSerName val="0"/>
              <c:showPercent val="0"/>
              <c:showBubbleSize val="0"/>
            </c:dLbl>
            <c:dLbl>
              <c:idx val="1"/>
              <c:layout>
                <c:manualLayout>
                  <c:x val="4.7940077168424121E-3"/>
                  <c:y val="2.3693167879153651E-3"/>
                </c:manualLayout>
              </c:layout>
              <c:showLegendKey val="0"/>
              <c:showVal val="1"/>
              <c:showCatName val="0"/>
              <c:showSerName val="0"/>
              <c:showPercent val="0"/>
              <c:showBubbleSize val="0"/>
            </c:dLbl>
            <c:dLbl>
              <c:idx val="2"/>
              <c:layout>
                <c:manualLayout>
                  <c:x val="2.3970038584212503E-3"/>
                  <c:y val="2.3693167879153651E-3"/>
                </c:manualLayout>
              </c:layout>
              <c:tx>
                <c:rich>
                  <a:bodyPr/>
                  <a:lstStyle/>
                  <a:p>
                    <a:r>
                      <a:rPr lang="en-US">
                        <a:solidFill>
                          <a:schemeClr val="bg1"/>
                        </a:solidFill>
                      </a:rPr>
                      <a:t>294</a:t>
                    </a:r>
                    <a:endParaRPr lang="en-US"/>
                  </a:p>
                </c:rich>
              </c:tx>
              <c:showLegendKey val="0"/>
              <c:showVal val="1"/>
              <c:showCatName val="0"/>
              <c:showSerName val="0"/>
              <c:showPercent val="0"/>
              <c:showBubbleSize val="0"/>
            </c:dLbl>
            <c:spPr>
              <a:solidFill>
                <a:schemeClr val="accent4">
                  <a:lumMod val="40000"/>
                  <a:lumOff val="60000"/>
                </a:schemeClr>
              </a:solidFill>
            </c:spPr>
            <c:txPr>
              <a:bodyPr/>
              <a:lstStyle/>
              <a:p>
                <a:pPr>
                  <a:defRPr sz="1400" b="1">
                    <a:solidFill>
                      <a:schemeClr val="bg1"/>
                    </a:solidFill>
                  </a:defRPr>
                </a:pPr>
                <a:endParaRPr lang="en-US"/>
              </a:p>
            </c:txPr>
            <c:showLegendKey val="0"/>
            <c:showVal val="1"/>
            <c:showCatName val="0"/>
            <c:showSerName val="0"/>
            <c:showPercent val="0"/>
            <c:showBubbleSize val="0"/>
            <c:showLeaderLines val="0"/>
          </c:dLbls>
          <c:cat>
            <c:strRef>
              <c:f>'3.1.1. RMHI PPH total'!$D$10:$G$10</c:f>
              <c:strCache>
                <c:ptCount val="4"/>
                <c:pt idx="0">
                  <c:v>FY2013</c:v>
                </c:pt>
                <c:pt idx="1">
                  <c:v>FY 2014</c:v>
                </c:pt>
                <c:pt idx="2">
                  <c:v>FY 2015</c:v>
                </c:pt>
                <c:pt idx="3">
                  <c:v>FY 2016</c:v>
                </c:pt>
              </c:strCache>
            </c:strRef>
          </c:cat>
          <c:val>
            <c:numRef>
              <c:f>'3.1.1. RMHI PPH total'!$D$12:$G$12</c:f>
              <c:numCache>
                <c:formatCode>General</c:formatCode>
                <c:ptCount val="4"/>
                <c:pt idx="0">
                  <c:v>293</c:v>
                </c:pt>
                <c:pt idx="1">
                  <c:v>249</c:v>
                </c:pt>
                <c:pt idx="2">
                  <c:v>294</c:v>
                </c:pt>
                <c:pt idx="3">
                  <c:v>309</c:v>
                </c:pt>
              </c:numCache>
            </c:numRef>
          </c:val>
        </c:ser>
        <c:ser>
          <c:idx val="2"/>
          <c:order val="2"/>
          <c:tx>
            <c:strRef>
              <c:f>'3.1.1. RMHI PPH total'!$C$13</c:f>
              <c:strCache>
                <c:ptCount val="1"/>
                <c:pt idx="0">
                  <c:v>Mountain States</c:v>
                </c:pt>
              </c:strCache>
            </c:strRef>
          </c:tx>
          <c:spPr>
            <a:solidFill>
              <a:srgbClr val="957DB1"/>
            </a:solidFill>
          </c:spPr>
          <c:invertIfNegative val="0"/>
          <c:dLbls>
            <c:numFmt formatCode="#,##0" sourceLinked="0"/>
            <c:txPr>
              <a:bodyPr/>
              <a:lstStyle/>
              <a:p>
                <a:pPr>
                  <a:defRPr sz="1800" b="1">
                    <a:solidFill>
                      <a:schemeClr val="bg1"/>
                    </a:solidFill>
                  </a:defRPr>
                </a:pPr>
                <a:endParaRPr lang="en-US"/>
              </a:p>
            </c:txPr>
            <c:showLegendKey val="0"/>
            <c:showVal val="1"/>
            <c:showCatName val="0"/>
            <c:showSerName val="0"/>
            <c:showPercent val="0"/>
            <c:showBubbleSize val="0"/>
            <c:showLeaderLines val="0"/>
          </c:dLbls>
          <c:cat>
            <c:strRef>
              <c:f>'3.1.1. RMHI PPH total'!$D$10:$G$10</c:f>
              <c:strCache>
                <c:ptCount val="4"/>
                <c:pt idx="0">
                  <c:v>FY2013</c:v>
                </c:pt>
                <c:pt idx="1">
                  <c:v>FY 2014</c:v>
                </c:pt>
                <c:pt idx="2">
                  <c:v>FY 2015</c:v>
                </c:pt>
                <c:pt idx="3">
                  <c:v>FY 2016</c:v>
                </c:pt>
              </c:strCache>
            </c:strRef>
          </c:cat>
          <c:val>
            <c:numRef>
              <c:f>'3.1.1. RMHI PPH total'!$D$13:$G$13</c:f>
              <c:numCache>
                <c:formatCode>General</c:formatCode>
                <c:ptCount val="4"/>
                <c:pt idx="0">
                  <c:v>1091</c:v>
                </c:pt>
                <c:pt idx="1">
                  <c:v>1230</c:v>
                </c:pt>
                <c:pt idx="2">
                  <c:v>1336</c:v>
                </c:pt>
                <c:pt idx="3">
                  <c:v>1343</c:v>
                </c:pt>
              </c:numCache>
            </c:numRef>
          </c:val>
        </c:ser>
        <c:ser>
          <c:idx val="3"/>
          <c:order val="3"/>
          <c:tx>
            <c:strRef>
              <c:f>'3.1.1. RMHI PPH total'!$C$14</c:f>
              <c:strCache>
                <c:ptCount val="1"/>
                <c:pt idx="0">
                  <c:v>Parkwest</c:v>
                </c:pt>
              </c:strCache>
            </c:strRef>
          </c:tx>
          <c:spPr>
            <a:solidFill>
              <a:srgbClr val="AB4F9C"/>
            </a:solidFill>
          </c:spPr>
          <c:invertIfNegative val="0"/>
          <c:dLbls>
            <c:dLbl>
              <c:idx val="0"/>
              <c:layout/>
              <c:tx>
                <c:rich>
                  <a:bodyPr/>
                  <a:lstStyle/>
                  <a:p>
                    <a:r>
                      <a:rPr lang="en-US"/>
                      <a:t>1,292</a:t>
                    </a:r>
                  </a:p>
                </c:rich>
              </c:tx>
              <c:showLegendKey val="0"/>
              <c:showVal val="1"/>
              <c:showCatName val="0"/>
              <c:showSerName val="0"/>
              <c:showPercent val="0"/>
              <c:showBubbleSize val="0"/>
            </c:dLbl>
            <c:dLbl>
              <c:idx val="1"/>
              <c:layout/>
              <c:tx>
                <c:rich>
                  <a:bodyPr/>
                  <a:lstStyle/>
                  <a:p>
                    <a:pPr>
                      <a:defRPr sz="1800" b="1">
                        <a:solidFill>
                          <a:schemeClr val="bg1"/>
                        </a:solidFill>
                        <a:latin typeface="Calibri"/>
                      </a:defRPr>
                    </a:pPr>
                    <a:r>
                      <a:rPr lang="en-US"/>
                      <a:t>1,403</a:t>
                    </a:r>
                    <a:r>
                      <a:rPr lang="en-US">
                        <a:latin typeface="Calibri"/>
                      </a:rPr>
                      <a:t>*</a:t>
                    </a:r>
                    <a:endParaRPr lang="en-US"/>
                  </a:p>
                </c:rich>
              </c:tx>
              <c:spPr/>
              <c:showLegendKey val="0"/>
              <c:showVal val="1"/>
              <c:showCatName val="0"/>
              <c:showSerName val="0"/>
              <c:showPercent val="0"/>
              <c:showBubbleSize val="0"/>
            </c:dLbl>
            <c:dLbl>
              <c:idx val="2"/>
              <c:layout/>
              <c:tx>
                <c:rich>
                  <a:bodyPr/>
                  <a:lstStyle/>
                  <a:p>
                    <a:r>
                      <a:rPr lang="en-US"/>
                      <a:t>1,345</a:t>
                    </a:r>
                  </a:p>
                </c:rich>
              </c:tx>
              <c:showLegendKey val="0"/>
              <c:showVal val="1"/>
              <c:showCatName val="0"/>
              <c:showSerName val="0"/>
              <c:showPercent val="0"/>
              <c:showBubbleSize val="0"/>
            </c:dLbl>
            <c:dLbl>
              <c:idx val="3"/>
              <c:layout/>
              <c:tx>
                <c:rich>
                  <a:bodyPr/>
                  <a:lstStyle/>
                  <a:p>
                    <a:r>
                      <a:rPr lang="en-US">
                        <a:solidFill>
                          <a:schemeClr val="bg1"/>
                        </a:solidFill>
                      </a:rPr>
                      <a:t> 1,355 </a:t>
                    </a:r>
                    <a:endParaRPr lang="en-US"/>
                  </a:p>
                </c:rich>
              </c:tx>
              <c:showLegendKey val="0"/>
              <c:showVal val="1"/>
              <c:showCatName val="0"/>
              <c:showSerName val="0"/>
              <c:showPercent val="0"/>
              <c:showBubbleSize val="0"/>
            </c:dLbl>
            <c:txPr>
              <a:bodyPr/>
              <a:lstStyle/>
              <a:p>
                <a:pPr>
                  <a:defRPr sz="1800" b="1">
                    <a:solidFill>
                      <a:schemeClr val="bg1"/>
                    </a:solidFill>
                  </a:defRPr>
                </a:pPr>
                <a:endParaRPr lang="en-US"/>
              </a:p>
            </c:txPr>
            <c:showLegendKey val="0"/>
            <c:showVal val="1"/>
            <c:showCatName val="0"/>
            <c:showSerName val="0"/>
            <c:showPercent val="0"/>
            <c:showBubbleSize val="0"/>
            <c:showLeaderLines val="0"/>
          </c:dLbls>
          <c:cat>
            <c:strRef>
              <c:f>'3.1.1. RMHI PPH total'!$D$10:$G$10</c:f>
              <c:strCache>
                <c:ptCount val="4"/>
                <c:pt idx="0">
                  <c:v>FY2013</c:v>
                </c:pt>
                <c:pt idx="1">
                  <c:v>FY 2014</c:v>
                </c:pt>
                <c:pt idx="2">
                  <c:v>FY 2015</c:v>
                </c:pt>
                <c:pt idx="3">
                  <c:v>FY 2016</c:v>
                </c:pt>
              </c:strCache>
            </c:strRef>
          </c:cat>
          <c:val>
            <c:numRef>
              <c:f>'3.1.1. RMHI PPH total'!$D$14:$G$14</c:f>
              <c:numCache>
                <c:formatCode>General</c:formatCode>
                <c:ptCount val="4"/>
                <c:pt idx="0">
                  <c:v>1292</c:v>
                </c:pt>
                <c:pt idx="1">
                  <c:v>1403</c:v>
                </c:pt>
                <c:pt idx="2">
                  <c:v>1345</c:v>
                </c:pt>
                <c:pt idx="3">
                  <c:v>1355</c:v>
                </c:pt>
              </c:numCache>
            </c:numRef>
          </c:val>
        </c:ser>
        <c:dLbls>
          <c:showLegendKey val="0"/>
          <c:showVal val="0"/>
          <c:showCatName val="0"/>
          <c:showSerName val="0"/>
          <c:showPercent val="0"/>
          <c:showBubbleSize val="0"/>
        </c:dLbls>
        <c:gapWidth val="150"/>
        <c:overlap val="100"/>
        <c:axId val="134183168"/>
        <c:axId val="134205440"/>
      </c:barChart>
      <c:lineChart>
        <c:grouping val="standard"/>
        <c:varyColors val="0"/>
        <c:ser>
          <c:idx val="4"/>
          <c:order val="4"/>
          <c:tx>
            <c:strRef>
              <c:f>'3.1.1. RMHI PPH total'!$C$15</c:f>
              <c:strCache>
                <c:ptCount val="1"/>
                <c:pt idx="0">
                  <c:v>Statewide number of admissions</c:v>
                </c:pt>
              </c:strCache>
            </c:strRef>
          </c:tx>
          <c:spPr>
            <a:ln>
              <a:noFill/>
            </a:ln>
          </c:spPr>
          <c:marker>
            <c:symbol val="none"/>
          </c:marker>
          <c:dLbls>
            <c:txPr>
              <a:bodyPr/>
              <a:lstStyle/>
              <a:p>
                <a:pPr>
                  <a:defRPr sz="2000" b="1"/>
                </a:pPr>
                <a:endParaRPr lang="en-US"/>
              </a:p>
            </c:txPr>
            <c:dLblPos val="t"/>
            <c:showLegendKey val="0"/>
            <c:showVal val="1"/>
            <c:showCatName val="0"/>
            <c:showSerName val="0"/>
            <c:showPercent val="0"/>
            <c:showBubbleSize val="0"/>
            <c:showLeaderLines val="0"/>
          </c:dLbls>
          <c:cat>
            <c:strRef>
              <c:f>'3.1.1. RMHI PPH total'!$D$10:$G$10</c:f>
              <c:strCache>
                <c:ptCount val="4"/>
                <c:pt idx="0">
                  <c:v>FY2013</c:v>
                </c:pt>
                <c:pt idx="1">
                  <c:v>FY 2014</c:v>
                </c:pt>
                <c:pt idx="2">
                  <c:v>FY 2015</c:v>
                </c:pt>
                <c:pt idx="3">
                  <c:v>FY 2016</c:v>
                </c:pt>
              </c:strCache>
            </c:strRef>
          </c:cat>
          <c:val>
            <c:numRef>
              <c:f>'3.1.1. RMHI PPH total'!$D$15:$G$15</c:f>
              <c:numCache>
                <c:formatCode>_(* #,##0_);_(* \(#,##0\);_(* "-"??_);_(@_)</c:formatCode>
                <c:ptCount val="4"/>
                <c:pt idx="0">
                  <c:v>10791</c:v>
                </c:pt>
                <c:pt idx="1">
                  <c:v>12100</c:v>
                </c:pt>
                <c:pt idx="2">
                  <c:v>12712</c:v>
                </c:pt>
                <c:pt idx="3">
                  <c:v>12316</c:v>
                </c:pt>
              </c:numCache>
            </c:numRef>
          </c:val>
          <c:smooth val="0"/>
        </c:ser>
        <c:dLbls>
          <c:showLegendKey val="0"/>
          <c:showVal val="0"/>
          <c:showCatName val="0"/>
          <c:showSerName val="0"/>
          <c:showPercent val="0"/>
          <c:showBubbleSize val="0"/>
        </c:dLbls>
        <c:marker val="1"/>
        <c:smooth val="0"/>
        <c:axId val="134183168"/>
        <c:axId val="134205440"/>
      </c:lineChart>
      <c:catAx>
        <c:axId val="134183168"/>
        <c:scaling>
          <c:orientation val="minMax"/>
        </c:scaling>
        <c:delete val="0"/>
        <c:axPos val="b"/>
        <c:majorTickMark val="out"/>
        <c:minorTickMark val="none"/>
        <c:tickLblPos val="nextTo"/>
        <c:txPr>
          <a:bodyPr/>
          <a:lstStyle/>
          <a:p>
            <a:pPr>
              <a:defRPr sz="1600"/>
            </a:pPr>
            <a:endParaRPr lang="en-US"/>
          </a:p>
        </c:txPr>
        <c:crossAx val="134205440"/>
        <c:crosses val="autoZero"/>
        <c:auto val="1"/>
        <c:lblAlgn val="ctr"/>
        <c:lblOffset val="100"/>
        <c:noMultiLvlLbl val="0"/>
      </c:catAx>
      <c:valAx>
        <c:axId val="134205440"/>
        <c:scaling>
          <c:orientation val="minMax"/>
        </c:scaling>
        <c:delete val="1"/>
        <c:axPos val="l"/>
        <c:numFmt formatCode="_(* #,##0_);_(* \(#,##0\);_(* &quot;-&quot;??_);_(@_)" sourceLinked="1"/>
        <c:majorTickMark val="out"/>
        <c:minorTickMark val="none"/>
        <c:tickLblPos val="nextTo"/>
        <c:crossAx val="134183168"/>
        <c:crosses val="autoZero"/>
        <c:crossBetween val="between"/>
      </c:valAx>
    </c:plotArea>
    <c:legend>
      <c:legendPos val="r"/>
      <c:legendEntry>
        <c:idx val="4"/>
        <c:delete val="1"/>
      </c:legendEntry>
      <c:layout>
        <c:manualLayout>
          <c:xMode val="edge"/>
          <c:yMode val="edge"/>
          <c:x val="0.80908770221888948"/>
          <c:y val="0.2354199800566957"/>
          <c:w val="0.18372128620584677"/>
          <c:h val="0.53626780368997773"/>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Chart</a:t>
            </a:r>
            <a:r>
              <a:rPr lang="en-US" sz="1000" baseline="0"/>
              <a:t> 3. At 25.5%, children/youth have the highest poverty percentage.</a:t>
            </a:r>
            <a:endParaRPr lang="en-US" sz="1000"/>
          </a:p>
        </c:rich>
      </c:tx>
      <c:layout>
        <c:manualLayout>
          <c:xMode val="edge"/>
          <c:yMode val="edge"/>
          <c:x val="0.21078589183669474"/>
          <c:y val="2.773139223448606E-2"/>
        </c:manualLayout>
      </c:layout>
      <c:overlay val="0"/>
    </c:title>
    <c:autoTitleDeleted val="0"/>
    <c:plotArea>
      <c:layout>
        <c:manualLayout>
          <c:layoutTarget val="inner"/>
          <c:xMode val="edge"/>
          <c:yMode val="edge"/>
          <c:x val="3.1479189597883192E-2"/>
          <c:y val="0.12336444966827591"/>
          <c:w val="0.94609786909497773"/>
          <c:h val="0.76419640468131445"/>
        </c:manualLayout>
      </c:layout>
      <c:barChart>
        <c:barDir val="col"/>
        <c:grouping val="clustered"/>
        <c:varyColors val="0"/>
        <c:ser>
          <c:idx val="0"/>
          <c:order val="0"/>
          <c:invertIfNegative val="0"/>
          <c:dPt>
            <c:idx val="0"/>
            <c:invertIfNegative val="0"/>
            <c:bubble3D val="0"/>
            <c:spPr>
              <a:solidFill>
                <a:schemeClr val="tx2">
                  <a:lumMod val="60000"/>
                  <a:lumOff val="40000"/>
                </a:schemeClr>
              </a:solidFill>
            </c:spPr>
          </c:dPt>
          <c:dPt>
            <c:idx val="1"/>
            <c:invertIfNegative val="0"/>
            <c:bubble3D val="0"/>
            <c:spPr>
              <a:solidFill>
                <a:schemeClr val="bg1">
                  <a:lumMod val="65000"/>
                </a:schemeClr>
              </a:solidFill>
            </c:spPr>
          </c:dPt>
          <c:dPt>
            <c:idx val="2"/>
            <c:invertIfNegative val="0"/>
            <c:bubble3D val="0"/>
            <c:spPr>
              <a:solidFill>
                <a:schemeClr val="bg1">
                  <a:lumMod val="65000"/>
                </a:schemeClr>
              </a:solidFill>
            </c:spPr>
          </c:dPt>
          <c:dLbls>
            <c:dLbl>
              <c:idx val="0"/>
              <c:spPr/>
              <c:txPr>
                <a:bodyPr/>
                <a:lstStyle/>
                <a:p>
                  <a:pPr>
                    <a:defRPr sz="1400" b="1"/>
                  </a:pPr>
                  <a:endParaRPr lang="en-US"/>
                </a:p>
              </c:txPr>
              <c:dLblPos val="outEnd"/>
              <c:showLegendKey val="0"/>
              <c:showVal val="1"/>
              <c:showCatName val="0"/>
              <c:showSerName val="0"/>
              <c:showPercent val="0"/>
              <c:showBubbleSize val="0"/>
            </c:dLbl>
            <c:txPr>
              <a:bodyPr/>
              <a:lstStyle/>
              <a:p>
                <a:pPr>
                  <a:defRPr sz="1050"/>
                </a:pPr>
                <a:endParaRPr lang="en-US"/>
              </a:p>
            </c:txPr>
            <c:dLblPos val="outEnd"/>
            <c:showLegendKey val="0"/>
            <c:showVal val="1"/>
            <c:showCatName val="0"/>
            <c:showSerName val="0"/>
            <c:showPercent val="0"/>
            <c:showBubbleSize val="0"/>
            <c:showLeaderLines val="0"/>
          </c:dLbls>
          <c:cat>
            <c:strRef>
              <c:f>'1.2.2 pov rgn'!$G$3:$G$5</c:f>
              <c:strCache>
                <c:ptCount val="3"/>
                <c:pt idx="0">
                  <c:v>&lt;18 years</c:v>
                </c:pt>
                <c:pt idx="1">
                  <c:v>18-64 years</c:v>
                </c:pt>
                <c:pt idx="2">
                  <c:v>65+ years</c:v>
                </c:pt>
              </c:strCache>
            </c:strRef>
          </c:cat>
          <c:val>
            <c:numRef>
              <c:f>'1.2.2 pov rgn'!$H$3:$H$5</c:f>
              <c:numCache>
                <c:formatCode>0.0%</c:formatCode>
                <c:ptCount val="3"/>
                <c:pt idx="0">
                  <c:v>0.255</c:v>
                </c:pt>
                <c:pt idx="1">
                  <c:v>0.16400000000000001</c:v>
                </c:pt>
                <c:pt idx="2">
                  <c:v>0.1</c:v>
                </c:pt>
              </c:numCache>
            </c:numRef>
          </c:val>
        </c:ser>
        <c:dLbls>
          <c:dLblPos val="outEnd"/>
          <c:showLegendKey val="0"/>
          <c:showVal val="1"/>
          <c:showCatName val="0"/>
          <c:showSerName val="0"/>
          <c:showPercent val="0"/>
          <c:showBubbleSize val="0"/>
        </c:dLbls>
        <c:gapWidth val="100"/>
        <c:axId val="129035264"/>
        <c:axId val="129839872"/>
      </c:barChart>
      <c:catAx>
        <c:axId val="129035264"/>
        <c:scaling>
          <c:orientation val="minMax"/>
        </c:scaling>
        <c:delete val="0"/>
        <c:axPos val="b"/>
        <c:majorTickMark val="out"/>
        <c:minorTickMark val="none"/>
        <c:tickLblPos val="nextTo"/>
        <c:crossAx val="129839872"/>
        <c:crosses val="autoZero"/>
        <c:auto val="1"/>
        <c:lblAlgn val="ctr"/>
        <c:lblOffset val="100"/>
        <c:noMultiLvlLbl val="0"/>
      </c:catAx>
      <c:valAx>
        <c:axId val="129839872"/>
        <c:scaling>
          <c:orientation val="minMax"/>
        </c:scaling>
        <c:delete val="1"/>
        <c:axPos val="l"/>
        <c:numFmt formatCode="0.0%" sourceLinked="1"/>
        <c:majorTickMark val="out"/>
        <c:minorTickMark val="none"/>
        <c:tickLblPos val="nextTo"/>
        <c:crossAx val="12903526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Chart 30.</a:t>
            </a:r>
            <a:r>
              <a:rPr lang="en-US" sz="1200" baseline="0"/>
              <a:t> TDMHSAS funded admissions to regional mental health institutes/private psychiatric hospitals per 1,000 population 18+ years</a:t>
            </a:r>
            <a:endParaRPr lang="en-US" sz="1200"/>
          </a:p>
        </c:rich>
      </c:tx>
      <c:layout/>
      <c:overlay val="1"/>
    </c:title>
    <c:autoTitleDeleted val="0"/>
    <c:plotArea>
      <c:layout>
        <c:manualLayout>
          <c:layoutTarget val="inner"/>
          <c:xMode val="edge"/>
          <c:yMode val="edge"/>
          <c:x val="3.1306947162803508E-2"/>
          <c:y val="7.2557594721226956E-2"/>
          <c:w val="0.9555685182907816"/>
          <c:h val="0.77856613057505564"/>
        </c:manualLayout>
      </c:layout>
      <c:barChart>
        <c:barDir val="col"/>
        <c:grouping val="clustered"/>
        <c:varyColors val="0"/>
        <c:ser>
          <c:idx val="0"/>
          <c:order val="0"/>
          <c:tx>
            <c:strRef>
              <c:f>'3.1.2. by rgn'!$C$13</c:f>
              <c:strCache>
                <c:ptCount val="1"/>
                <c:pt idx="0">
                  <c:v>FY14</c:v>
                </c:pt>
              </c:strCache>
            </c:strRef>
          </c:tx>
          <c:spPr>
            <a:solidFill>
              <a:srgbClr val="A6CEE3"/>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'3.1.2. by rgn'!$D$12:$K$12</c:f>
              <c:strCache>
                <c:ptCount val="8"/>
                <c:pt idx="0">
                  <c:v>Region 1</c:v>
                </c:pt>
                <c:pt idx="1">
                  <c:v>Region 2</c:v>
                </c:pt>
                <c:pt idx="2">
                  <c:v>Region 3</c:v>
                </c:pt>
                <c:pt idx="3">
                  <c:v>Region 4</c:v>
                </c:pt>
                <c:pt idx="4">
                  <c:v>Region 5</c:v>
                </c:pt>
                <c:pt idx="5">
                  <c:v>Region 6</c:v>
                </c:pt>
                <c:pt idx="6">
                  <c:v>Region 7</c:v>
                </c:pt>
                <c:pt idx="7">
                  <c:v>TN</c:v>
                </c:pt>
              </c:strCache>
            </c:strRef>
          </c:cat>
          <c:val>
            <c:numRef>
              <c:f>'3.1.2. by rgn'!$D$13:$K$13</c:f>
              <c:numCache>
                <c:formatCode>0.0</c:formatCode>
                <c:ptCount val="8"/>
                <c:pt idx="0">
                  <c:v>3.1191515907673115</c:v>
                </c:pt>
                <c:pt idx="1">
                  <c:v>2.1857269824480769</c:v>
                </c:pt>
                <c:pt idx="2">
                  <c:v>2.5612335652006082</c:v>
                </c:pt>
                <c:pt idx="3">
                  <c:v>3.1933314842994536</c:v>
                </c:pt>
                <c:pt idx="4">
                  <c:v>1.6573087475275954</c:v>
                </c:pt>
                <c:pt idx="5">
                  <c:v>1.6945401792483372</c:v>
                </c:pt>
                <c:pt idx="6">
                  <c:v>2.1736118945983884</c:v>
                </c:pt>
                <c:pt idx="7">
                  <c:v>2.3577769207131611</c:v>
                </c:pt>
              </c:numCache>
            </c:numRef>
          </c:val>
        </c:ser>
        <c:ser>
          <c:idx val="1"/>
          <c:order val="1"/>
          <c:tx>
            <c:strRef>
              <c:f>'3.1.2. by rgn'!$C$14</c:f>
              <c:strCache>
                <c:ptCount val="1"/>
                <c:pt idx="0">
                  <c:v>FY15</c:v>
                </c:pt>
              </c:strCache>
            </c:strRef>
          </c:tx>
          <c:spPr>
            <a:solidFill>
              <a:srgbClr val="1F78B4"/>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'3.1.2. by rgn'!$D$12:$K$12</c:f>
              <c:strCache>
                <c:ptCount val="8"/>
                <c:pt idx="0">
                  <c:v>Region 1</c:v>
                </c:pt>
                <c:pt idx="1">
                  <c:v>Region 2</c:v>
                </c:pt>
                <c:pt idx="2">
                  <c:v>Region 3</c:v>
                </c:pt>
                <c:pt idx="3">
                  <c:v>Region 4</c:v>
                </c:pt>
                <c:pt idx="4">
                  <c:v>Region 5</c:v>
                </c:pt>
                <c:pt idx="5">
                  <c:v>Region 6</c:v>
                </c:pt>
                <c:pt idx="6">
                  <c:v>Region 7</c:v>
                </c:pt>
                <c:pt idx="7">
                  <c:v>TN</c:v>
                </c:pt>
              </c:strCache>
            </c:strRef>
          </c:cat>
          <c:val>
            <c:numRef>
              <c:f>'3.1.2. by rgn'!$D$14:$K$14</c:f>
              <c:numCache>
                <c:formatCode>0.0</c:formatCode>
                <c:ptCount val="8"/>
                <c:pt idx="0">
                  <c:v>3.4482589239663817</c:v>
                </c:pt>
                <c:pt idx="1">
                  <c:v>2.2770175477255532</c:v>
                </c:pt>
                <c:pt idx="2">
                  <c:v>2.889864348515554</c:v>
                </c:pt>
                <c:pt idx="3">
                  <c:v>3.2607962339677519</c:v>
                </c:pt>
                <c:pt idx="4">
                  <c:v>1.7083519428316212</c:v>
                </c:pt>
                <c:pt idx="5">
                  <c:v>1.7601088439834605</c:v>
                </c:pt>
                <c:pt idx="6">
                  <c:v>2.1136304888341759</c:v>
                </c:pt>
                <c:pt idx="7">
                  <c:v>2.4783016323945337</c:v>
                </c:pt>
              </c:numCache>
            </c:numRef>
          </c:val>
        </c:ser>
        <c:ser>
          <c:idx val="2"/>
          <c:order val="2"/>
          <c:tx>
            <c:strRef>
              <c:f>'3.1.2. by rgn'!$C$15</c:f>
              <c:strCache>
                <c:ptCount val="1"/>
                <c:pt idx="0">
                  <c:v>FY16</c:v>
                </c:pt>
              </c:strCache>
            </c:strRef>
          </c:tx>
          <c:spPr>
            <a:solidFill>
              <a:srgbClr val="B2DF8A"/>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'3.1.2. by rgn'!$D$12:$K$12</c:f>
              <c:strCache>
                <c:ptCount val="8"/>
                <c:pt idx="0">
                  <c:v>Region 1</c:v>
                </c:pt>
                <c:pt idx="1">
                  <c:v>Region 2</c:v>
                </c:pt>
                <c:pt idx="2">
                  <c:v>Region 3</c:v>
                </c:pt>
                <c:pt idx="3">
                  <c:v>Region 4</c:v>
                </c:pt>
                <c:pt idx="4">
                  <c:v>Region 5</c:v>
                </c:pt>
                <c:pt idx="5">
                  <c:v>Region 6</c:v>
                </c:pt>
                <c:pt idx="6">
                  <c:v>Region 7</c:v>
                </c:pt>
                <c:pt idx="7">
                  <c:v>TN</c:v>
                </c:pt>
              </c:strCache>
            </c:strRef>
          </c:cat>
          <c:val>
            <c:numRef>
              <c:f>'3.1.2. by rgn'!$D$15:$K$15</c:f>
              <c:numCache>
                <c:formatCode>0.0</c:formatCode>
                <c:ptCount val="8"/>
                <c:pt idx="0">
                  <c:v>3.4679071229633416</c:v>
                </c:pt>
                <c:pt idx="1">
                  <c:v>2.1626420119181406</c:v>
                </c:pt>
                <c:pt idx="2">
                  <c:v>2.5051576775714706</c:v>
                </c:pt>
                <c:pt idx="3">
                  <c:v>3.3320090252842891</c:v>
                </c:pt>
                <c:pt idx="4">
                  <c:v>1.7107445926114975</c:v>
                </c:pt>
                <c:pt idx="5">
                  <c:v>1.7068343038861726</c:v>
                </c:pt>
                <c:pt idx="6">
                  <c:v>2.1207711323775342</c:v>
                </c:pt>
                <c:pt idx="7">
                  <c:v>2.4073586313723276</c:v>
                </c:pt>
              </c:numCache>
            </c:numRef>
          </c:val>
        </c:ser>
        <c:dLbls>
          <c:dLblPos val="outEnd"/>
          <c:showLegendKey val="0"/>
          <c:showVal val="1"/>
          <c:showCatName val="0"/>
          <c:showSerName val="0"/>
          <c:showPercent val="0"/>
          <c:showBubbleSize val="0"/>
        </c:dLbls>
        <c:gapWidth val="172"/>
        <c:overlap val="-50"/>
        <c:axId val="132279680"/>
        <c:axId val="132301952"/>
      </c:barChart>
      <c:catAx>
        <c:axId val="132279680"/>
        <c:scaling>
          <c:orientation val="minMax"/>
        </c:scaling>
        <c:delete val="0"/>
        <c:axPos val="b"/>
        <c:majorTickMark val="out"/>
        <c:minorTickMark val="none"/>
        <c:tickLblPos val="nextTo"/>
        <c:txPr>
          <a:bodyPr/>
          <a:lstStyle/>
          <a:p>
            <a:pPr>
              <a:defRPr sz="1200"/>
            </a:pPr>
            <a:endParaRPr lang="en-US"/>
          </a:p>
        </c:txPr>
        <c:crossAx val="132301952"/>
        <c:crosses val="autoZero"/>
        <c:auto val="1"/>
        <c:lblAlgn val="ctr"/>
        <c:lblOffset val="100"/>
        <c:noMultiLvlLbl val="0"/>
      </c:catAx>
      <c:valAx>
        <c:axId val="132301952"/>
        <c:scaling>
          <c:orientation val="minMax"/>
        </c:scaling>
        <c:delete val="0"/>
        <c:axPos val="l"/>
        <c:numFmt formatCode="0.0" sourceLinked="1"/>
        <c:majorTickMark val="out"/>
        <c:minorTickMark val="none"/>
        <c:tickLblPos val="nextTo"/>
        <c:txPr>
          <a:bodyPr/>
          <a:lstStyle/>
          <a:p>
            <a:pPr>
              <a:defRPr sz="900"/>
            </a:pPr>
            <a:endParaRPr lang="en-US"/>
          </a:p>
        </c:txPr>
        <c:crossAx val="132279680"/>
        <c:crosses val="autoZero"/>
        <c:crossBetween val="between"/>
      </c:valAx>
      <c:spPr>
        <a:ln>
          <a:noFill/>
        </a:ln>
      </c:spPr>
    </c:plotArea>
    <c:legend>
      <c:legendPos val="b"/>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19447993849975E-2"/>
          <c:y val="1.4869888475836431E-2"/>
          <c:w val="0.88775599896392487"/>
          <c:h val="0.8034415522838716"/>
        </c:manualLayout>
      </c:layout>
      <c:barChart>
        <c:barDir val="col"/>
        <c:grouping val="percentStacked"/>
        <c:varyColors val="0"/>
        <c:ser>
          <c:idx val="0"/>
          <c:order val="0"/>
          <c:tx>
            <c:strRef>
              <c:f>'3.1.3. RMHI gndr'!$C$19</c:f>
              <c:strCache>
                <c:ptCount val="1"/>
                <c:pt idx="0">
                  <c:v>Female</c:v>
                </c:pt>
              </c:strCache>
            </c:strRef>
          </c:tx>
          <c:spPr>
            <a:solidFill>
              <a:srgbClr val="FF9843"/>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'3.1.3. RMHI gndr'!$D$18:$K$18</c:f>
              <c:strCache>
                <c:ptCount val="8"/>
                <c:pt idx="0">
                  <c:v>Region 1
(n=1,418)</c:v>
                </c:pt>
                <c:pt idx="1">
                  <c:v>Region 2
(n=2,080)</c:v>
                </c:pt>
                <c:pt idx="2">
                  <c:v>Region 3
(n=1,922)</c:v>
                </c:pt>
                <c:pt idx="3">
                  <c:v>Region 4
(n=1,775)</c:v>
                </c:pt>
                <c:pt idx="4">
                  <c:v>Region 5
(n=2,144)</c:v>
                </c:pt>
                <c:pt idx="5">
                  <c:v>Region 6
(n=833)</c:v>
                </c:pt>
                <c:pt idx="6">
                  <c:v>Region 7
(n=1,485)</c:v>
                </c:pt>
                <c:pt idx="7">
                  <c:v>Tennessee
(n=12,316)</c:v>
                </c:pt>
              </c:strCache>
            </c:strRef>
          </c:cat>
          <c:val>
            <c:numRef>
              <c:f>'3.1.3. RMHI gndr'!$D$19:$K$19</c:f>
              <c:numCache>
                <c:formatCode>0.0%</c:formatCode>
                <c:ptCount val="8"/>
                <c:pt idx="0">
                  <c:v>0.27362482369534558</c:v>
                </c:pt>
                <c:pt idx="1">
                  <c:v>0.33605769230769234</c:v>
                </c:pt>
                <c:pt idx="2">
                  <c:v>0.36992715920915714</c:v>
                </c:pt>
                <c:pt idx="3">
                  <c:v>0.30478873239436621</c:v>
                </c:pt>
                <c:pt idx="4">
                  <c:v>0.35914179104477612</c:v>
                </c:pt>
                <c:pt idx="5">
                  <c:v>0.34933973589435774</c:v>
                </c:pt>
                <c:pt idx="6">
                  <c:v>0.32255892255892255</c:v>
                </c:pt>
                <c:pt idx="7">
                  <c:v>0.33600000000000002</c:v>
                </c:pt>
              </c:numCache>
            </c:numRef>
          </c:val>
        </c:ser>
        <c:ser>
          <c:idx val="1"/>
          <c:order val="1"/>
          <c:tx>
            <c:strRef>
              <c:f>'3.1.3. RMHI gndr'!$C$20</c:f>
              <c:strCache>
                <c:ptCount val="1"/>
                <c:pt idx="0">
                  <c:v>Male</c:v>
                </c:pt>
              </c:strCache>
            </c:strRef>
          </c:tx>
          <c:spPr>
            <a:solidFill>
              <a:srgbClr val="4365FF"/>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'3.1.3. RMHI gndr'!$D$18:$K$18</c:f>
              <c:strCache>
                <c:ptCount val="8"/>
                <c:pt idx="0">
                  <c:v>Region 1
(n=1,418)</c:v>
                </c:pt>
                <c:pt idx="1">
                  <c:v>Region 2
(n=2,080)</c:v>
                </c:pt>
                <c:pt idx="2">
                  <c:v>Region 3
(n=1,922)</c:v>
                </c:pt>
                <c:pt idx="3">
                  <c:v>Region 4
(n=1,775)</c:v>
                </c:pt>
                <c:pt idx="4">
                  <c:v>Region 5
(n=2,144)</c:v>
                </c:pt>
                <c:pt idx="5">
                  <c:v>Region 6
(n=833)</c:v>
                </c:pt>
                <c:pt idx="6">
                  <c:v>Region 7
(n=1,485)</c:v>
                </c:pt>
                <c:pt idx="7">
                  <c:v>Tennessee
(n=12,316)</c:v>
                </c:pt>
              </c:strCache>
            </c:strRef>
          </c:cat>
          <c:val>
            <c:numRef>
              <c:f>'3.1.3. RMHI gndr'!$D$20:$K$20</c:f>
              <c:numCache>
                <c:formatCode>0.0%</c:formatCode>
                <c:ptCount val="8"/>
                <c:pt idx="0">
                  <c:v>0.72637517630465442</c:v>
                </c:pt>
                <c:pt idx="1">
                  <c:v>0.66394230769230766</c:v>
                </c:pt>
                <c:pt idx="2">
                  <c:v>0.63007284079084291</c:v>
                </c:pt>
                <c:pt idx="3">
                  <c:v>0.69521126760563379</c:v>
                </c:pt>
                <c:pt idx="4">
                  <c:v>0.64085820895522383</c:v>
                </c:pt>
                <c:pt idx="5">
                  <c:v>0.65066026410564226</c:v>
                </c:pt>
                <c:pt idx="6">
                  <c:v>0.6774410774410774</c:v>
                </c:pt>
                <c:pt idx="7">
                  <c:v>0.664311241065627</c:v>
                </c:pt>
              </c:numCache>
            </c:numRef>
          </c:val>
        </c:ser>
        <c:dLbls>
          <c:showLegendKey val="0"/>
          <c:showVal val="1"/>
          <c:showCatName val="0"/>
          <c:showSerName val="0"/>
          <c:showPercent val="0"/>
          <c:showBubbleSize val="0"/>
        </c:dLbls>
        <c:gapWidth val="150"/>
        <c:overlap val="100"/>
        <c:axId val="134409216"/>
        <c:axId val="134411008"/>
      </c:barChart>
      <c:catAx>
        <c:axId val="134409216"/>
        <c:scaling>
          <c:orientation val="minMax"/>
        </c:scaling>
        <c:delete val="0"/>
        <c:axPos val="b"/>
        <c:majorTickMark val="out"/>
        <c:minorTickMark val="none"/>
        <c:tickLblPos val="nextTo"/>
        <c:crossAx val="134411008"/>
        <c:crosses val="autoZero"/>
        <c:auto val="1"/>
        <c:lblAlgn val="ctr"/>
        <c:lblOffset val="100"/>
        <c:noMultiLvlLbl val="0"/>
      </c:catAx>
      <c:valAx>
        <c:axId val="134411008"/>
        <c:scaling>
          <c:orientation val="minMax"/>
        </c:scaling>
        <c:delete val="1"/>
        <c:axPos val="l"/>
        <c:numFmt formatCode="0%" sourceLinked="1"/>
        <c:majorTickMark val="out"/>
        <c:minorTickMark val="none"/>
        <c:tickLblPos val="nextTo"/>
        <c:crossAx val="134409216"/>
        <c:crosses val="autoZero"/>
        <c:crossBetween val="between"/>
      </c:valAx>
    </c:plotArea>
    <c:legend>
      <c:legendPos val="r"/>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45565749235474E-2"/>
          <c:y val="3.2748550075443229E-2"/>
          <c:w val="0.88200592357148022"/>
          <c:h val="0.83599513866693553"/>
        </c:manualLayout>
      </c:layout>
      <c:barChart>
        <c:barDir val="col"/>
        <c:grouping val="percentStacked"/>
        <c:varyColors val="0"/>
        <c:ser>
          <c:idx val="0"/>
          <c:order val="0"/>
          <c:tx>
            <c:strRef>
              <c:f>'3.1.4. RMHI age'!$B$18</c:f>
              <c:strCache>
                <c:ptCount val="1"/>
                <c:pt idx="0">
                  <c:v>Age 18-25</c:v>
                </c:pt>
              </c:strCache>
            </c:strRef>
          </c:tx>
          <c:spPr>
            <a:solidFill>
              <a:srgbClr val="34AD99"/>
            </a:solidFill>
          </c:spPr>
          <c:invertIfNegative val="0"/>
          <c:dLbls>
            <c:numFmt formatCode="0.0%" sourceLinked="0"/>
            <c:txPr>
              <a:bodyPr/>
              <a:lstStyle/>
              <a:p>
                <a:pPr>
                  <a:defRPr sz="1400" b="1">
                    <a:solidFill>
                      <a:schemeClr val="bg1"/>
                    </a:solidFill>
                  </a:defRPr>
                </a:pPr>
                <a:endParaRPr lang="en-US"/>
              </a:p>
            </c:txPr>
            <c:dLblPos val="ctr"/>
            <c:showLegendKey val="0"/>
            <c:showVal val="1"/>
            <c:showCatName val="0"/>
            <c:showSerName val="0"/>
            <c:showPercent val="0"/>
            <c:showBubbleSize val="0"/>
            <c:showLeaderLines val="0"/>
          </c:dLbls>
          <c:cat>
            <c:strRef>
              <c:f>'3.1.4. RMHI age'!$C$17:$J$17</c:f>
              <c:strCache>
                <c:ptCount val="8"/>
                <c:pt idx="0">
                  <c:v>Region 1
(n=1,411)</c:v>
                </c:pt>
                <c:pt idx="1">
                  <c:v>Region 2
(n=2,061)</c:v>
                </c:pt>
                <c:pt idx="2">
                  <c:v>Region 3
(n=1,921)</c:v>
                </c:pt>
                <c:pt idx="3">
                  <c:v>Region 4
(1,778)</c:v>
                </c:pt>
                <c:pt idx="4">
                  <c:v>Region 5
(n=2,145)</c:v>
                </c:pt>
                <c:pt idx="5">
                  <c:v>Region 6
(n=833)</c:v>
                </c:pt>
                <c:pt idx="6">
                  <c:v>Region 7
(n=1,485)</c:v>
                </c:pt>
                <c:pt idx="7">
                  <c:v>Tennessee
(n=12,283)</c:v>
                </c:pt>
              </c:strCache>
            </c:strRef>
          </c:cat>
          <c:val>
            <c:numRef>
              <c:f>'3.1.4. RMHI age'!$C$18:$J$18</c:f>
              <c:numCache>
                <c:formatCode>0.0%</c:formatCode>
                <c:ptCount val="8"/>
                <c:pt idx="0">
                  <c:v>0.14528703047484054</c:v>
                </c:pt>
                <c:pt idx="1">
                  <c:v>0.13634158175642891</c:v>
                </c:pt>
                <c:pt idx="2">
                  <c:v>0.15981259760541386</c:v>
                </c:pt>
                <c:pt idx="3">
                  <c:v>0.13835770528683913</c:v>
                </c:pt>
                <c:pt idx="4">
                  <c:v>0.18461538461538463</c:v>
                </c:pt>
                <c:pt idx="5">
                  <c:v>0.16806722689075632</c:v>
                </c:pt>
                <c:pt idx="6">
                  <c:v>0.18316498316498317</c:v>
                </c:pt>
                <c:pt idx="7" formatCode="0%">
                  <c:v>0.16127981763412846</c:v>
                </c:pt>
              </c:numCache>
            </c:numRef>
          </c:val>
        </c:ser>
        <c:ser>
          <c:idx val="1"/>
          <c:order val="1"/>
          <c:tx>
            <c:strRef>
              <c:f>'3.1.4. RMHI age'!$B$19</c:f>
              <c:strCache>
                <c:ptCount val="1"/>
                <c:pt idx="0">
                  <c:v>Age 26+</c:v>
                </c:pt>
              </c:strCache>
            </c:strRef>
          </c:tx>
          <c:spPr>
            <a:solidFill>
              <a:srgbClr val="89DBCD"/>
            </a:solidFill>
          </c:spPr>
          <c:invertIfNegative val="0"/>
          <c:dLbls>
            <c:numFmt formatCode="0.0%" sourceLinked="0"/>
            <c:txPr>
              <a:bodyPr/>
              <a:lstStyle/>
              <a:p>
                <a:pPr>
                  <a:defRPr sz="1200" b="1">
                    <a:solidFill>
                      <a:schemeClr val="bg1"/>
                    </a:solidFill>
                  </a:defRPr>
                </a:pPr>
                <a:endParaRPr lang="en-US"/>
              </a:p>
            </c:txPr>
            <c:dLblPos val="ctr"/>
            <c:showLegendKey val="0"/>
            <c:showVal val="1"/>
            <c:showCatName val="0"/>
            <c:showSerName val="0"/>
            <c:showPercent val="0"/>
            <c:showBubbleSize val="0"/>
            <c:showLeaderLines val="0"/>
          </c:dLbls>
          <c:cat>
            <c:strRef>
              <c:f>'3.1.4. RMHI age'!$C$17:$J$17</c:f>
              <c:strCache>
                <c:ptCount val="8"/>
                <c:pt idx="0">
                  <c:v>Region 1
(n=1,411)</c:v>
                </c:pt>
                <c:pt idx="1">
                  <c:v>Region 2
(n=2,061)</c:v>
                </c:pt>
                <c:pt idx="2">
                  <c:v>Region 3
(n=1,921)</c:v>
                </c:pt>
                <c:pt idx="3">
                  <c:v>Region 4
(1,778)</c:v>
                </c:pt>
                <c:pt idx="4">
                  <c:v>Region 5
(n=2,145)</c:v>
                </c:pt>
                <c:pt idx="5">
                  <c:v>Region 6
(n=833)</c:v>
                </c:pt>
                <c:pt idx="6">
                  <c:v>Region 7
(n=1,485)</c:v>
                </c:pt>
                <c:pt idx="7">
                  <c:v>Tennessee
(n=12,283)</c:v>
                </c:pt>
              </c:strCache>
            </c:strRef>
          </c:cat>
          <c:val>
            <c:numRef>
              <c:f>'3.1.4. RMHI age'!$C$19:$J$19</c:f>
              <c:numCache>
                <c:formatCode>0.0%</c:formatCode>
                <c:ptCount val="8"/>
                <c:pt idx="0">
                  <c:v>0.85471296952515952</c:v>
                </c:pt>
                <c:pt idx="1">
                  <c:v>0.86365841824357104</c:v>
                </c:pt>
                <c:pt idx="2">
                  <c:v>0.84018740239458611</c:v>
                </c:pt>
                <c:pt idx="3">
                  <c:v>0.86164229471316089</c:v>
                </c:pt>
                <c:pt idx="4">
                  <c:v>0.81538461538461537</c:v>
                </c:pt>
                <c:pt idx="5">
                  <c:v>0.83193277310924374</c:v>
                </c:pt>
                <c:pt idx="6">
                  <c:v>0.8168350168350168</c:v>
                </c:pt>
                <c:pt idx="7">
                  <c:v>0.83872018236587154</c:v>
                </c:pt>
              </c:numCache>
            </c:numRef>
          </c:val>
        </c:ser>
        <c:dLbls>
          <c:dLblPos val="ctr"/>
          <c:showLegendKey val="0"/>
          <c:showVal val="1"/>
          <c:showCatName val="0"/>
          <c:showSerName val="0"/>
          <c:showPercent val="0"/>
          <c:showBubbleSize val="0"/>
        </c:dLbls>
        <c:gapWidth val="96"/>
        <c:overlap val="100"/>
        <c:axId val="134120192"/>
        <c:axId val="134122496"/>
      </c:barChart>
      <c:catAx>
        <c:axId val="134120192"/>
        <c:scaling>
          <c:orientation val="minMax"/>
        </c:scaling>
        <c:delete val="0"/>
        <c:axPos val="b"/>
        <c:majorTickMark val="out"/>
        <c:minorTickMark val="none"/>
        <c:tickLblPos val="nextTo"/>
        <c:txPr>
          <a:bodyPr/>
          <a:lstStyle/>
          <a:p>
            <a:pPr>
              <a:defRPr sz="1100"/>
            </a:pPr>
            <a:endParaRPr lang="en-US"/>
          </a:p>
        </c:txPr>
        <c:crossAx val="134122496"/>
        <c:crosses val="autoZero"/>
        <c:auto val="1"/>
        <c:lblAlgn val="ctr"/>
        <c:lblOffset val="100"/>
        <c:noMultiLvlLbl val="0"/>
      </c:catAx>
      <c:valAx>
        <c:axId val="134122496"/>
        <c:scaling>
          <c:orientation val="minMax"/>
        </c:scaling>
        <c:delete val="1"/>
        <c:axPos val="l"/>
        <c:numFmt formatCode="0%" sourceLinked="1"/>
        <c:majorTickMark val="out"/>
        <c:minorTickMark val="none"/>
        <c:tickLblPos val="nextTo"/>
        <c:crossAx val="134120192"/>
        <c:crosses val="autoZero"/>
        <c:crossBetween val="between"/>
      </c:valAx>
    </c:plotArea>
    <c:legend>
      <c:legendPos val="r"/>
      <c:layout>
        <c:manualLayout>
          <c:xMode val="edge"/>
          <c:yMode val="edge"/>
          <c:x val="0.89949558142963293"/>
          <c:y val="0.38336678360133786"/>
          <c:w val="8.3743311902525944E-2"/>
          <c:h val="0.1362644355291743"/>
        </c:manualLayout>
      </c:layout>
      <c:overlay val="0"/>
      <c:txPr>
        <a:bodyPr/>
        <a:lstStyle/>
        <a:p>
          <a:pPr>
            <a:defRPr sz="1200"/>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48383899564983E-3"/>
          <c:y val="1.4869888475836431E-2"/>
          <c:w val="0.84999372281262042"/>
          <c:h val="0.82885686350403154"/>
        </c:manualLayout>
      </c:layout>
      <c:barChart>
        <c:barDir val="col"/>
        <c:grouping val="percentStacked"/>
        <c:varyColors val="0"/>
        <c:ser>
          <c:idx val="0"/>
          <c:order val="0"/>
          <c:tx>
            <c:strRef>
              <c:f>'3.1.5. RMHI rc'!$C$19</c:f>
              <c:strCache>
                <c:ptCount val="1"/>
                <c:pt idx="0">
                  <c:v>Black or African American</c:v>
                </c:pt>
              </c:strCache>
            </c:strRef>
          </c:tx>
          <c:spPr>
            <a:solidFill>
              <a:srgbClr val="7030A0"/>
            </a:solidFill>
          </c:spPr>
          <c:invertIfNegative val="0"/>
          <c:dPt>
            <c:idx val="4"/>
            <c:invertIfNegative val="0"/>
            <c:bubble3D val="0"/>
          </c:dPt>
          <c:dLbls>
            <c:dLbl>
              <c:idx val="0"/>
              <c:layout>
                <c:manualLayout>
                  <c:x val="4.5308926117909369E-2"/>
                  <c:y val="-2.851939977581185E-2"/>
                </c:manualLayout>
              </c:layout>
              <c:numFmt formatCode="0.0%" sourceLinked="0"/>
              <c:spPr>
                <a:noFill/>
              </c:spPr>
              <c:txPr>
                <a:bodyPr/>
                <a:lstStyle/>
                <a:p>
                  <a:pPr>
                    <a:defRPr sz="1050" b="1">
                      <a:solidFill>
                        <a:srgbClr val="7030A0"/>
                      </a:solidFill>
                    </a:defRPr>
                  </a:pPr>
                  <a:endParaRPr lang="en-US"/>
                </a:p>
              </c:txPr>
              <c:dLblPos val="ctr"/>
              <c:showLegendKey val="0"/>
              <c:showVal val="1"/>
              <c:showCatName val="0"/>
              <c:showSerName val="0"/>
              <c:showPercent val="0"/>
              <c:showBubbleSize val="0"/>
            </c:dLbl>
            <c:numFmt formatCode="0.0%" sourceLinked="0"/>
            <c:spPr>
              <a:noFill/>
            </c:spPr>
            <c:txPr>
              <a:bodyPr/>
              <a:lstStyle/>
              <a:p>
                <a:pPr>
                  <a:defRPr sz="1050" b="1">
                    <a:solidFill>
                      <a:schemeClr val="bg1"/>
                    </a:solidFill>
                  </a:defRPr>
                </a:pPr>
                <a:endParaRPr lang="en-US"/>
              </a:p>
            </c:txPr>
            <c:dLblPos val="ctr"/>
            <c:showLegendKey val="0"/>
            <c:showVal val="1"/>
            <c:showCatName val="0"/>
            <c:showSerName val="0"/>
            <c:showPercent val="0"/>
            <c:showBubbleSize val="0"/>
            <c:showLeaderLines val="0"/>
          </c:dLbls>
          <c:cat>
            <c:strRef>
              <c:f>'3.1.5. RMHI rc'!$D$18:$K$18</c:f>
              <c:strCache>
                <c:ptCount val="8"/>
                <c:pt idx="0">
                  <c:v>Region 1
(n=1,418)</c:v>
                </c:pt>
                <c:pt idx="1">
                  <c:v>Region 2
(n=2,078)</c:v>
                </c:pt>
                <c:pt idx="2">
                  <c:v>Region 3
(n=1,919)</c:v>
                </c:pt>
                <c:pt idx="3">
                  <c:v>Region 4
(n=1,778)</c:v>
                </c:pt>
                <c:pt idx="4">
                  <c:v>Region 5
(n=2145)</c:v>
                </c:pt>
                <c:pt idx="5">
                  <c:v>Region 6
(n=833)</c:v>
                </c:pt>
                <c:pt idx="6">
                  <c:v>Region 7
(n=1,479)</c:v>
                </c:pt>
                <c:pt idx="7">
                  <c:v>Tennessee
(n=11,650)</c:v>
                </c:pt>
              </c:strCache>
            </c:strRef>
          </c:cat>
          <c:val>
            <c:numRef>
              <c:f>'3.1.5. RMHI rc'!$D$19:$K$19</c:f>
              <c:numCache>
                <c:formatCode>0.0%</c:formatCode>
                <c:ptCount val="8"/>
                <c:pt idx="0">
                  <c:v>9.1678420310296188E-3</c:v>
                </c:pt>
                <c:pt idx="1">
                  <c:v>9.1434071222329161E-2</c:v>
                </c:pt>
                <c:pt idx="2">
                  <c:v>0.17926003126628454</c:v>
                </c:pt>
                <c:pt idx="3">
                  <c:v>0.36332958380202474</c:v>
                </c:pt>
                <c:pt idx="4">
                  <c:v>0.13006993006993006</c:v>
                </c:pt>
                <c:pt idx="5">
                  <c:v>0.27731092436974791</c:v>
                </c:pt>
                <c:pt idx="6">
                  <c:v>0.73427991886409738</c:v>
                </c:pt>
                <c:pt idx="7">
                  <c:v>0.23774689100219459</c:v>
                </c:pt>
              </c:numCache>
            </c:numRef>
          </c:val>
        </c:ser>
        <c:ser>
          <c:idx val="1"/>
          <c:order val="1"/>
          <c:tx>
            <c:strRef>
              <c:f>'3.1.5. RMHI rc'!$C$20</c:f>
              <c:strCache>
                <c:ptCount val="1"/>
                <c:pt idx="0">
                  <c:v>White</c:v>
                </c:pt>
              </c:strCache>
            </c:strRef>
          </c:tx>
          <c:spPr>
            <a:solidFill>
              <a:srgbClr val="BC8FDD"/>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'3.1.5. RMHI rc'!$D$18:$K$18</c:f>
              <c:strCache>
                <c:ptCount val="8"/>
                <c:pt idx="0">
                  <c:v>Region 1
(n=1,418)</c:v>
                </c:pt>
                <c:pt idx="1">
                  <c:v>Region 2
(n=2,078)</c:v>
                </c:pt>
                <c:pt idx="2">
                  <c:v>Region 3
(n=1,919)</c:v>
                </c:pt>
                <c:pt idx="3">
                  <c:v>Region 4
(n=1,778)</c:v>
                </c:pt>
                <c:pt idx="4">
                  <c:v>Region 5
(n=2145)</c:v>
                </c:pt>
                <c:pt idx="5">
                  <c:v>Region 6
(n=833)</c:v>
                </c:pt>
                <c:pt idx="6">
                  <c:v>Region 7
(n=1,479)</c:v>
                </c:pt>
                <c:pt idx="7">
                  <c:v>Tennessee
(n=11,650)</c:v>
                </c:pt>
              </c:strCache>
            </c:strRef>
          </c:cat>
          <c:val>
            <c:numRef>
              <c:f>'3.1.5. RMHI rc'!$D$20:$K$20</c:f>
              <c:numCache>
                <c:formatCode>0.0%</c:formatCode>
                <c:ptCount val="8"/>
                <c:pt idx="0">
                  <c:v>0.98871650211565587</c:v>
                </c:pt>
                <c:pt idx="1">
                  <c:v>0.89894128970163623</c:v>
                </c:pt>
                <c:pt idx="2">
                  <c:v>0.80093798853569564</c:v>
                </c:pt>
                <c:pt idx="3">
                  <c:v>0.57986501687289094</c:v>
                </c:pt>
                <c:pt idx="4">
                  <c:v>0.82750582750582746</c:v>
                </c:pt>
                <c:pt idx="5">
                  <c:v>0.6926770708283313</c:v>
                </c:pt>
                <c:pt idx="6">
                  <c:v>0.23123732251521298</c:v>
                </c:pt>
                <c:pt idx="7">
                  <c:v>0.73421116800780295</c:v>
                </c:pt>
              </c:numCache>
            </c:numRef>
          </c:val>
        </c:ser>
        <c:ser>
          <c:idx val="2"/>
          <c:order val="2"/>
          <c:tx>
            <c:strRef>
              <c:f>'3.1.5. RMHI rc'!$C$21</c:f>
              <c:strCache>
                <c:ptCount val="1"/>
                <c:pt idx="0">
                  <c:v>Other (see below)</c:v>
                </c:pt>
              </c:strCache>
            </c:strRef>
          </c:tx>
          <c:spPr>
            <a:solidFill>
              <a:schemeClr val="bg1">
                <a:lumMod val="65000"/>
              </a:schemeClr>
            </a:solidFill>
          </c:spPr>
          <c:invertIfNegative val="0"/>
          <c:dLbls>
            <c:spPr>
              <a:solidFill>
                <a:schemeClr val="bg1">
                  <a:lumMod val="65000"/>
                </a:schemeClr>
              </a:solidFill>
            </c:spPr>
            <c:txPr>
              <a:bodyPr/>
              <a:lstStyle/>
              <a:p>
                <a:pPr>
                  <a:defRPr sz="900" b="1"/>
                </a:pPr>
                <a:endParaRPr lang="en-US"/>
              </a:p>
            </c:txPr>
            <c:showLegendKey val="0"/>
            <c:showVal val="1"/>
            <c:showCatName val="0"/>
            <c:showSerName val="0"/>
            <c:showPercent val="0"/>
            <c:showBubbleSize val="0"/>
            <c:showLeaderLines val="0"/>
          </c:dLbls>
          <c:cat>
            <c:strRef>
              <c:f>'3.1.5. RMHI rc'!$D$18:$K$18</c:f>
              <c:strCache>
                <c:ptCount val="8"/>
                <c:pt idx="0">
                  <c:v>Region 1
(n=1,418)</c:v>
                </c:pt>
                <c:pt idx="1">
                  <c:v>Region 2
(n=2,078)</c:v>
                </c:pt>
                <c:pt idx="2">
                  <c:v>Region 3
(n=1,919)</c:v>
                </c:pt>
                <c:pt idx="3">
                  <c:v>Region 4
(n=1,778)</c:v>
                </c:pt>
                <c:pt idx="4">
                  <c:v>Region 5
(n=2145)</c:v>
                </c:pt>
                <c:pt idx="5">
                  <c:v>Region 6
(n=833)</c:v>
                </c:pt>
                <c:pt idx="6">
                  <c:v>Region 7
(n=1,479)</c:v>
                </c:pt>
                <c:pt idx="7">
                  <c:v>Tennessee
(n=11,650)</c:v>
                </c:pt>
              </c:strCache>
            </c:strRef>
          </c:cat>
          <c:val>
            <c:numRef>
              <c:f>'3.1.5. RMHI rc'!$D$21:$K$21</c:f>
              <c:numCache>
                <c:formatCode>0.0%</c:formatCode>
                <c:ptCount val="8"/>
                <c:pt idx="0">
                  <c:v>2.1156558533145242E-3</c:v>
                </c:pt>
                <c:pt idx="1">
                  <c:v>9.6246390760346134E-3</c:v>
                </c:pt>
                <c:pt idx="2">
                  <c:v>1.980198019801982E-2</c:v>
                </c:pt>
                <c:pt idx="3">
                  <c:v>5.6805399325084327E-2</c:v>
                </c:pt>
                <c:pt idx="4">
                  <c:v>4.2424242424242475E-2</c:v>
                </c:pt>
                <c:pt idx="5">
                  <c:v>3.0012004801920789E-2</c:v>
                </c:pt>
                <c:pt idx="6">
                  <c:v>3.4482758620689613E-2</c:v>
                </c:pt>
                <c:pt idx="7">
                  <c:v>2.9067879181552403E-2</c:v>
                </c:pt>
              </c:numCache>
            </c:numRef>
          </c:val>
        </c:ser>
        <c:dLbls>
          <c:showLegendKey val="0"/>
          <c:showVal val="1"/>
          <c:showCatName val="0"/>
          <c:showSerName val="0"/>
          <c:showPercent val="0"/>
          <c:showBubbleSize val="0"/>
        </c:dLbls>
        <c:gapWidth val="93"/>
        <c:overlap val="100"/>
        <c:axId val="134419968"/>
        <c:axId val="134421504"/>
      </c:barChart>
      <c:catAx>
        <c:axId val="134419968"/>
        <c:scaling>
          <c:orientation val="minMax"/>
        </c:scaling>
        <c:delete val="0"/>
        <c:axPos val="b"/>
        <c:majorTickMark val="out"/>
        <c:minorTickMark val="none"/>
        <c:tickLblPos val="nextTo"/>
        <c:crossAx val="134421504"/>
        <c:crosses val="autoZero"/>
        <c:auto val="1"/>
        <c:lblAlgn val="ctr"/>
        <c:lblOffset val="100"/>
        <c:noMultiLvlLbl val="0"/>
      </c:catAx>
      <c:valAx>
        <c:axId val="134421504"/>
        <c:scaling>
          <c:orientation val="minMax"/>
        </c:scaling>
        <c:delete val="1"/>
        <c:axPos val="l"/>
        <c:numFmt formatCode="0%" sourceLinked="1"/>
        <c:majorTickMark val="out"/>
        <c:minorTickMark val="none"/>
        <c:tickLblPos val="nextTo"/>
        <c:crossAx val="134419968"/>
        <c:crosses val="autoZero"/>
        <c:crossBetween val="between"/>
      </c:valAx>
    </c:plotArea>
    <c:legend>
      <c:legendPos val="r"/>
      <c:layout>
        <c:manualLayout>
          <c:xMode val="edge"/>
          <c:yMode val="edge"/>
          <c:x val="0.86762127636143371"/>
          <c:y val="5.8536050619294337E-2"/>
          <c:w val="0.12258851384835637"/>
          <c:h val="0.55157953910527113"/>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277DFF"/>
              </a:solidFill>
            </c:spPr>
          </c:dPt>
          <c:dPt>
            <c:idx val="1"/>
            <c:bubble3D val="0"/>
            <c:spPr>
              <a:solidFill>
                <a:schemeClr val="bg1">
                  <a:lumMod val="75000"/>
                </a:schemeClr>
              </a:solidFill>
            </c:spPr>
          </c:dPt>
          <c:dLbls>
            <c:dLbl>
              <c:idx val="0"/>
              <c:layout>
                <c:manualLayout>
                  <c:x val="-5.3114610673665793E-3"/>
                  <c:y val="1.2264880433025042E-2"/>
                </c:manualLayout>
              </c:layout>
              <c:numFmt formatCode="0.0%" sourceLinked="0"/>
              <c:spPr/>
              <c:txPr>
                <a:bodyPr/>
                <a:lstStyle/>
                <a:p>
                  <a:pPr>
                    <a:defRPr sz="1600" b="1">
                      <a:solidFill>
                        <a:srgbClr val="277DFF"/>
                      </a:solidFill>
                    </a:defRPr>
                  </a:pPr>
                  <a:endParaRPr lang="en-US"/>
                </a:p>
              </c:txPr>
              <c:showLegendKey val="0"/>
              <c:showVal val="1"/>
              <c:showCatName val="0"/>
              <c:showSerName val="0"/>
              <c:showPercent val="0"/>
              <c:showBubbleSize val="0"/>
            </c:dLbl>
            <c:numFmt formatCode="0.0%" sourceLinked="0"/>
            <c:txPr>
              <a:bodyPr/>
              <a:lstStyle/>
              <a:p>
                <a:pPr>
                  <a:defRPr sz="1400" b="1">
                    <a:solidFill>
                      <a:schemeClr val="bg1"/>
                    </a:solidFill>
                  </a:defRPr>
                </a:pPr>
                <a:endParaRPr lang="en-US"/>
              </a:p>
            </c:txPr>
            <c:showLegendKey val="0"/>
            <c:showVal val="1"/>
            <c:showCatName val="0"/>
            <c:showSerName val="0"/>
            <c:showPercent val="0"/>
            <c:showBubbleSize val="0"/>
            <c:showLeaderLines val="1"/>
          </c:dLbls>
          <c:cat>
            <c:strRef>
              <c:f>'3.1.6. RMHI eth'!$B$20:$B$21</c:f>
              <c:strCache>
                <c:ptCount val="2"/>
                <c:pt idx="0">
                  <c:v>Hispanic or Latino individuals living in poverty (n=111,131)</c:v>
                </c:pt>
                <c:pt idx="1">
                  <c:v>Non-hispanic or Latino individuals living in poverty </c:v>
                </c:pt>
              </c:strCache>
            </c:strRef>
          </c:cat>
          <c:val>
            <c:numRef>
              <c:f>'3.1.6. RMHI eth'!$C$20:$C$21</c:f>
              <c:numCache>
                <c:formatCode>0%</c:formatCode>
                <c:ptCount val="2"/>
                <c:pt idx="0">
                  <c:v>9.5327182971131047E-2</c:v>
                </c:pt>
                <c:pt idx="1">
                  <c:v>0.90467281702886893</c:v>
                </c:pt>
              </c:numCache>
            </c:numRef>
          </c:val>
        </c:ser>
        <c:dLbls>
          <c:showLegendKey val="0"/>
          <c:showVal val="1"/>
          <c:showCatName val="0"/>
          <c:showSerName val="0"/>
          <c:showPercent val="0"/>
          <c:showBubbleSize val="0"/>
          <c:showLeaderLines val="1"/>
        </c:dLbls>
        <c:firstSliceAng val="0"/>
      </c:pieChart>
    </c:plotArea>
    <c:legend>
      <c:legendPos val="b"/>
      <c:overlay val="0"/>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277DFF"/>
              </a:solidFill>
            </c:spPr>
          </c:dPt>
          <c:dPt>
            <c:idx val="1"/>
            <c:bubble3D val="0"/>
            <c:spPr>
              <a:solidFill>
                <a:schemeClr val="bg1">
                  <a:lumMod val="75000"/>
                </a:schemeClr>
              </a:solidFill>
            </c:spPr>
          </c:dPt>
          <c:dLbls>
            <c:dLbl>
              <c:idx val="0"/>
              <c:layout>
                <c:manualLayout>
                  <c:x val="4.5132740217912325E-2"/>
                  <c:y val="1.0294948754372301E-2"/>
                </c:manualLayout>
              </c:layout>
              <c:numFmt formatCode="0.0%" sourceLinked="0"/>
              <c:spPr/>
              <c:txPr>
                <a:bodyPr/>
                <a:lstStyle/>
                <a:p>
                  <a:pPr>
                    <a:defRPr sz="1800" b="1">
                      <a:solidFill>
                        <a:srgbClr val="277DFF"/>
                      </a:solidFill>
                    </a:defRPr>
                  </a:pPr>
                  <a:endParaRPr lang="en-US"/>
                </a:p>
              </c:txPr>
              <c:dLblPos val="bestFit"/>
              <c:showLegendKey val="0"/>
              <c:showVal val="1"/>
              <c:showCatName val="0"/>
              <c:showSerName val="0"/>
              <c:showPercent val="0"/>
              <c:showBubbleSize val="0"/>
            </c:dLbl>
            <c:dLbl>
              <c:idx val="1"/>
              <c:layout>
                <c:manualLayout>
                  <c:x val="-2.0904465131038594E-7"/>
                  <c:y val="-0.21098901098901099"/>
                </c:manualLayout>
              </c:layout>
              <c:dLblPos val="bestFit"/>
              <c:showLegendKey val="0"/>
              <c:showVal val="1"/>
              <c:showCatName val="0"/>
              <c:showSerName val="0"/>
              <c:showPercent val="0"/>
              <c:showBubbleSize val="0"/>
            </c:dLbl>
            <c:numFmt formatCode="0.0%" sourceLinked="0"/>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1"/>
          </c:dLbls>
          <c:cat>
            <c:strRef>
              <c:f>'3.1.6. RMHI eth'!$G$20:$G$21</c:f>
              <c:strCache>
                <c:ptCount val="2"/>
                <c:pt idx="0">
                  <c:v>Hispanic or Latino</c:v>
                </c:pt>
                <c:pt idx="1">
                  <c:v>Not Hispanic or Latino</c:v>
                </c:pt>
              </c:strCache>
            </c:strRef>
          </c:cat>
          <c:val>
            <c:numRef>
              <c:f>'3.1.6. RMHI eth'!$H$20:$H$21</c:f>
              <c:numCache>
                <c:formatCode>0%</c:formatCode>
                <c:ptCount val="2"/>
                <c:pt idx="0">
                  <c:v>1.8068361739778299E-2</c:v>
                </c:pt>
                <c:pt idx="1">
                  <c:v>0.98193163826022167</c:v>
                </c:pt>
              </c:numCache>
            </c:numRef>
          </c:val>
        </c:ser>
        <c:dLbls>
          <c:dLblPos val="outEnd"/>
          <c:showLegendKey val="0"/>
          <c:showVal val="1"/>
          <c:showCatName val="0"/>
          <c:showSerName val="0"/>
          <c:showPercent val="0"/>
          <c:showBubbleSize val="0"/>
          <c:showLeaderLines val="1"/>
        </c:dLbls>
        <c:firstSliceAng val="0"/>
      </c:pieChart>
    </c:plotArea>
    <c:legend>
      <c:legendPos val="b"/>
      <c:overlay val="0"/>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Chart 36.</a:t>
            </a:r>
            <a:r>
              <a:rPr lang="en-US" sz="1400" baseline="0"/>
              <a:t> Rate of Behavioral Health Safety Net enrollees per 1,000 population living in poverty</a:t>
            </a:r>
            <a:r>
              <a:rPr lang="en-US" sz="1400" baseline="30000"/>
              <a:t>1</a:t>
            </a:r>
          </a:p>
        </c:rich>
      </c:tx>
      <c:overlay val="1"/>
    </c:title>
    <c:autoTitleDeleted val="0"/>
    <c:plotArea>
      <c:layout>
        <c:manualLayout>
          <c:layoutTarget val="inner"/>
          <c:xMode val="edge"/>
          <c:yMode val="edge"/>
          <c:x val="3.1306947162803508E-2"/>
          <c:y val="0.1044900540351819"/>
          <c:w val="0.9555685182907816"/>
          <c:h val="0.74663364155624357"/>
        </c:manualLayout>
      </c:layout>
      <c:barChart>
        <c:barDir val="col"/>
        <c:grouping val="clustered"/>
        <c:varyColors val="0"/>
        <c:ser>
          <c:idx val="0"/>
          <c:order val="0"/>
          <c:tx>
            <c:strRef>
              <c:f>'3.2.1. BHSN rgn'!$C$13</c:f>
              <c:strCache>
                <c:ptCount val="1"/>
                <c:pt idx="0">
                  <c:v>FY14</c:v>
                </c:pt>
              </c:strCache>
            </c:strRef>
          </c:tx>
          <c:spPr>
            <a:solidFill>
              <a:srgbClr val="A6CEE3"/>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'3.2.1. BHSN rgn'!$D$12:$K$12</c:f>
              <c:strCache>
                <c:ptCount val="8"/>
                <c:pt idx="0">
                  <c:v>Region 1</c:v>
                </c:pt>
                <c:pt idx="1">
                  <c:v>Region 2</c:v>
                </c:pt>
                <c:pt idx="2">
                  <c:v>Region 3</c:v>
                </c:pt>
                <c:pt idx="3">
                  <c:v>Region 4</c:v>
                </c:pt>
                <c:pt idx="4">
                  <c:v>Region 5</c:v>
                </c:pt>
                <c:pt idx="5">
                  <c:v>Region 6</c:v>
                </c:pt>
                <c:pt idx="6">
                  <c:v>Region 7</c:v>
                </c:pt>
                <c:pt idx="7">
                  <c:v>TN</c:v>
                </c:pt>
              </c:strCache>
            </c:strRef>
          </c:cat>
          <c:val>
            <c:numRef>
              <c:f>'3.2.1. BHSN rgn'!$D$13:$K$13</c:f>
              <c:numCache>
                <c:formatCode>#,##0.0</c:formatCode>
                <c:ptCount val="8"/>
                <c:pt idx="0">
                  <c:v>47.88</c:v>
                </c:pt>
                <c:pt idx="1">
                  <c:v>62.02</c:v>
                </c:pt>
                <c:pt idx="2">
                  <c:v>35.86</c:v>
                </c:pt>
                <c:pt idx="3">
                  <c:v>41.49</c:v>
                </c:pt>
                <c:pt idx="4">
                  <c:v>48.77</c:v>
                </c:pt>
                <c:pt idx="5">
                  <c:v>49.01</c:v>
                </c:pt>
                <c:pt idx="6">
                  <c:v>25.96</c:v>
                </c:pt>
                <c:pt idx="7">
                  <c:v>44.76</c:v>
                </c:pt>
              </c:numCache>
            </c:numRef>
          </c:val>
        </c:ser>
        <c:ser>
          <c:idx val="1"/>
          <c:order val="1"/>
          <c:tx>
            <c:strRef>
              <c:f>'3.2.1. BHSN rgn'!$C$14</c:f>
              <c:strCache>
                <c:ptCount val="1"/>
                <c:pt idx="0">
                  <c:v>FY15</c:v>
                </c:pt>
              </c:strCache>
            </c:strRef>
          </c:tx>
          <c:spPr>
            <a:solidFill>
              <a:srgbClr val="1F78B4"/>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'3.2.1. BHSN rgn'!$D$12:$K$12</c:f>
              <c:strCache>
                <c:ptCount val="8"/>
                <c:pt idx="0">
                  <c:v>Region 1</c:v>
                </c:pt>
                <c:pt idx="1">
                  <c:v>Region 2</c:v>
                </c:pt>
                <c:pt idx="2">
                  <c:v>Region 3</c:v>
                </c:pt>
                <c:pt idx="3">
                  <c:v>Region 4</c:v>
                </c:pt>
                <c:pt idx="4">
                  <c:v>Region 5</c:v>
                </c:pt>
                <c:pt idx="5">
                  <c:v>Region 6</c:v>
                </c:pt>
                <c:pt idx="6">
                  <c:v>Region 7</c:v>
                </c:pt>
                <c:pt idx="7">
                  <c:v>TN</c:v>
                </c:pt>
              </c:strCache>
            </c:strRef>
          </c:cat>
          <c:val>
            <c:numRef>
              <c:f>'3.2.1. BHSN rgn'!$D$14:$K$14</c:f>
              <c:numCache>
                <c:formatCode>#,##0.0</c:formatCode>
                <c:ptCount val="8"/>
                <c:pt idx="0">
                  <c:v>44.22</c:v>
                </c:pt>
                <c:pt idx="1">
                  <c:v>56.94</c:v>
                </c:pt>
                <c:pt idx="2">
                  <c:v>33.72</c:v>
                </c:pt>
                <c:pt idx="3">
                  <c:v>40.49</c:v>
                </c:pt>
                <c:pt idx="4">
                  <c:v>45.32</c:v>
                </c:pt>
                <c:pt idx="5">
                  <c:v>44.12</c:v>
                </c:pt>
                <c:pt idx="6">
                  <c:v>25.97</c:v>
                </c:pt>
                <c:pt idx="7">
                  <c:v>41.85</c:v>
                </c:pt>
              </c:numCache>
            </c:numRef>
          </c:val>
        </c:ser>
        <c:ser>
          <c:idx val="2"/>
          <c:order val="2"/>
          <c:tx>
            <c:strRef>
              <c:f>'3.2.1. BHSN rgn'!$C$15</c:f>
              <c:strCache>
                <c:ptCount val="1"/>
                <c:pt idx="0">
                  <c:v>FY16</c:v>
                </c:pt>
              </c:strCache>
            </c:strRef>
          </c:tx>
          <c:spPr>
            <a:solidFill>
              <a:srgbClr val="B2DF8A"/>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'3.2.1. BHSN rgn'!$D$12:$K$12</c:f>
              <c:strCache>
                <c:ptCount val="8"/>
                <c:pt idx="0">
                  <c:v>Region 1</c:v>
                </c:pt>
                <c:pt idx="1">
                  <c:v>Region 2</c:v>
                </c:pt>
                <c:pt idx="2">
                  <c:v>Region 3</c:v>
                </c:pt>
                <c:pt idx="3">
                  <c:v>Region 4</c:v>
                </c:pt>
                <c:pt idx="4">
                  <c:v>Region 5</c:v>
                </c:pt>
                <c:pt idx="5">
                  <c:v>Region 6</c:v>
                </c:pt>
                <c:pt idx="6">
                  <c:v>Region 7</c:v>
                </c:pt>
                <c:pt idx="7">
                  <c:v>TN</c:v>
                </c:pt>
              </c:strCache>
            </c:strRef>
          </c:cat>
          <c:val>
            <c:numRef>
              <c:f>'3.2.1. BHSN rgn'!$D$15:$K$15</c:f>
              <c:numCache>
                <c:formatCode>0.00</c:formatCode>
                <c:ptCount val="8"/>
                <c:pt idx="0">
                  <c:v>40.536277602523661</c:v>
                </c:pt>
                <c:pt idx="1">
                  <c:v>49.89264901339331</c:v>
                </c:pt>
                <c:pt idx="2">
                  <c:v>32.880339550640549</c:v>
                </c:pt>
                <c:pt idx="3">
                  <c:v>39.946921045054516</c:v>
                </c:pt>
                <c:pt idx="4">
                  <c:v>41.482886837786744</c:v>
                </c:pt>
                <c:pt idx="5">
                  <c:v>38.845250724102172</c:v>
                </c:pt>
                <c:pt idx="6">
                  <c:v>25.127093924493707</c:v>
                </c:pt>
                <c:pt idx="7">
                  <c:v>38.580995512574233</c:v>
                </c:pt>
              </c:numCache>
            </c:numRef>
          </c:val>
        </c:ser>
        <c:dLbls>
          <c:dLblPos val="outEnd"/>
          <c:showLegendKey val="0"/>
          <c:showVal val="1"/>
          <c:showCatName val="0"/>
          <c:showSerName val="0"/>
          <c:showPercent val="0"/>
          <c:showBubbleSize val="0"/>
        </c:dLbls>
        <c:gapWidth val="172"/>
        <c:overlap val="-50"/>
        <c:axId val="135516160"/>
        <c:axId val="135517696"/>
      </c:barChart>
      <c:catAx>
        <c:axId val="135516160"/>
        <c:scaling>
          <c:orientation val="minMax"/>
        </c:scaling>
        <c:delete val="0"/>
        <c:axPos val="b"/>
        <c:majorTickMark val="out"/>
        <c:minorTickMark val="none"/>
        <c:tickLblPos val="nextTo"/>
        <c:txPr>
          <a:bodyPr/>
          <a:lstStyle/>
          <a:p>
            <a:pPr>
              <a:defRPr sz="1200"/>
            </a:pPr>
            <a:endParaRPr lang="en-US"/>
          </a:p>
        </c:txPr>
        <c:crossAx val="135517696"/>
        <c:crosses val="autoZero"/>
        <c:auto val="1"/>
        <c:lblAlgn val="ctr"/>
        <c:lblOffset val="100"/>
        <c:noMultiLvlLbl val="0"/>
      </c:catAx>
      <c:valAx>
        <c:axId val="135517696"/>
        <c:scaling>
          <c:orientation val="minMax"/>
        </c:scaling>
        <c:delete val="0"/>
        <c:axPos val="l"/>
        <c:numFmt formatCode="#,##0.0" sourceLinked="1"/>
        <c:majorTickMark val="out"/>
        <c:minorTickMark val="none"/>
        <c:tickLblPos val="nextTo"/>
        <c:txPr>
          <a:bodyPr/>
          <a:lstStyle/>
          <a:p>
            <a:pPr>
              <a:defRPr sz="900"/>
            </a:pPr>
            <a:endParaRPr lang="en-US"/>
          </a:p>
        </c:txPr>
        <c:crossAx val="135516160"/>
        <c:crosses val="autoZero"/>
        <c:crossBetween val="between"/>
      </c:valAx>
      <c:spPr>
        <a:ln>
          <a:noFill/>
        </a:ln>
      </c:spPr>
    </c:plotArea>
    <c:legend>
      <c:legendPos val="b"/>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58468560547481E-4"/>
          <c:y val="2.7777940750249641E-2"/>
          <c:w val="0.97564803343615814"/>
          <c:h val="0.88602637836414644"/>
        </c:manualLayout>
      </c:layout>
      <c:barChart>
        <c:barDir val="col"/>
        <c:grouping val="clustered"/>
        <c:varyColors val="0"/>
        <c:ser>
          <c:idx val="0"/>
          <c:order val="0"/>
          <c:tx>
            <c:strRef>
              <c:f>'3.3.1 kids region'!$C$4</c:f>
              <c:strCache>
                <c:ptCount val="1"/>
                <c:pt idx="0">
                  <c:v>FY15</c:v>
                </c:pt>
              </c:strCache>
            </c:strRef>
          </c:tx>
          <c:spPr>
            <a:solidFill>
              <a:srgbClr val="1F78B4"/>
            </a:solidFill>
          </c:spPr>
          <c:invertIfNegative val="0"/>
          <c:dLbls>
            <c:numFmt formatCode="#,##0.0" sourceLinked="0"/>
            <c:txPr>
              <a:bodyPr/>
              <a:lstStyle/>
              <a:p>
                <a:pPr>
                  <a:defRPr sz="1100"/>
                </a:pPr>
                <a:endParaRPr lang="en-US"/>
              </a:p>
            </c:txPr>
            <c:dLblPos val="outEnd"/>
            <c:showLegendKey val="0"/>
            <c:showVal val="1"/>
            <c:showCatName val="0"/>
            <c:showSerName val="0"/>
            <c:showPercent val="0"/>
            <c:showBubbleSize val="0"/>
            <c:showLeaderLines val="0"/>
          </c:dLbls>
          <c:cat>
            <c:strRef>
              <c:f>'3.3.1 kids region'!$B$5:$B$12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'3.3.1 kids region'!$C$5:$C$12</c:f>
              <c:numCache>
                <c:formatCode>###0.00;###0.00</c:formatCode>
                <c:ptCount val="8"/>
                <c:pt idx="0">
                  <c:v>11.38438939177386</c:v>
                </c:pt>
                <c:pt idx="1">
                  <c:v>8.1358344214995597</c:v>
                </c:pt>
                <c:pt idx="2">
                  <c:v>6.6819332288779085</c:v>
                </c:pt>
                <c:pt idx="3">
                  <c:v>7.4158941776898235</c:v>
                </c:pt>
                <c:pt idx="4">
                  <c:v>6.2108276168385732</c:v>
                </c:pt>
                <c:pt idx="5">
                  <c:v>6.644213967645566</c:v>
                </c:pt>
                <c:pt idx="6">
                  <c:v>5.1469728112832343</c:v>
                </c:pt>
                <c:pt idx="7">
                  <c:v>6.9868306071624051</c:v>
                </c:pt>
              </c:numCache>
            </c:numRef>
          </c:val>
        </c:ser>
        <c:ser>
          <c:idx val="1"/>
          <c:order val="1"/>
          <c:tx>
            <c:strRef>
              <c:f>'3.3.1 kids region'!$D$4</c:f>
              <c:strCache>
                <c:ptCount val="1"/>
                <c:pt idx="0">
                  <c:v>FY16</c:v>
                </c:pt>
              </c:strCache>
            </c:strRef>
          </c:tx>
          <c:spPr>
            <a:solidFill>
              <a:srgbClr val="B2DF8A"/>
            </a:solidFill>
          </c:spPr>
          <c:invertIfNegative val="0"/>
          <c:dLbls>
            <c:numFmt formatCode="#,##0.0" sourceLinked="0"/>
            <c:spPr>
              <a:noFill/>
            </c:spPr>
            <c:txPr>
              <a:bodyPr/>
              <a:lstStyle/>
              <a:p>
                <a:pPr>
                  <a:defRPr sz="1100"/>
                </a:pPr>
                <a:endParaRPr lang="en-US"/>
              </a:p>
            </c:txPr>
            <c:dLblPos val="outEnd"/>
            <c:showLegendKey val="0"/>
            <c:showVal val="1"/>
            <c:showCatName val="0"/>
            <c:showSerName val="0"/>
            <c:showPercent val="0"/>
            <c:showBubbleSize val="0"/>
            <c:showLeaderLines val="0"/>
          </c:dLbls>
          <c:cat>
            <c:strRef>
              <c:f>'3.3.1 kids region'!$B$5:$B$12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'3.3.1 kids region'!$D$5:$D$12</c:f>
              <c:numCache>
                <c:formatCode>#,##0.00</c:formatCode>
                <c:ptCount val="8"/>
                <c:pt idx="0">
                  <c:v>12.844680637721849</c:v>
                </c:pt>
                <c:pt idx="1">
                  <c:v>8.2706384510353992</c:v>
                </c:pt>
                <c:pt idx="2" formatCode="#,##0.0">
                  <c:v>7.9260873120079269</c:v>
                </c:pt>
                <c:pt idx="3" formatCode="#,##0.0">
                  <c:v>7.0004198875252106</c:v>
                </c:pt>
                <c:pt idx="4" formatCode="#,##0.0">
                  <c:v>5.6021795180810887</c:v>
                </c:pt>
                <c:pt idx="5" formatCode="#,##0.0">
                  <c:v>5.829388946225845</c:v>
                </c:pt>
                <c:pt idx="6" formatCode="#,##0.0">
                  <c:v>5.6253468543464002</c:v>
                </c:pt>
                <c:pt idx="7">
                  <c:v>7.3804212175257797</c:v>
                </c:pt>
              </c:numCache>
            </c:numRef>
          </c:val>
        </c:ser>
        <c:dLbls>
          <c:dLblPos val="outEnd"/>
          <c:showLegendKey val="0"/>
          <c:showVal val="1"/>
          <c:showCatName val="0"/>
          <c:showSerName val="0"/>
          <c:showPercent val="0"/>
          <c:showBubbleSize val="0"/>
        </c:dLbls>
        <c:gapWidth val="75"/>
        <c:overlap val="-21"/>
        <c:axId val="135627520"/>
        <c:axId val="135629056"/>
      </c:barChart>
      <c:catAx>
        <c:axId val="135627520"/>
        <c:scaling>
          <c:orientation val="minMax"/>
        </c:scaling>
        <c:delete val="0"/>
        <c:axPos val="b"/>
        <c:majorTickMark val="out"/>
        <c:minorTickMark val="none"/>
        <c:tickLblPos val="nextTo"/>
        <c:txPr>
          <a:bodyPr/>
          <a:lstStyle/>
          <a:p>
            <a:pPr>
              <a:defRPr sz="1200"/>
            </a:pPr>
            <a:endParaRPr lang="en-US"/>
          </a:p>
        </c:txPr>
        <c:crossAx val="135629056"/>
        <c:crosses val="autoZero"/>
        <c:auto val="1"/>
        <c:lblAlgn val="ctr"/>
        <c:lblOffset val="100"/>
        <c:noMultiLvlLbl val="0"/>
      </c:catAx>
      <c:valAx>
        <c:axId val="135629056"/>
        <c:scaling>
          <c:orientation val="minMax"/>
        </c:scaling>
        <c:delete val="1"/>
        <c:axPos val="l"/>
        <c:numFmt formatCode="###0.00;###0.00" sourceLinked="1"/>
        <c:majorTickMark val="out"/>
        <c:minorTickMark val="none"/>
        <c:tickLblPos val="nextTo"/>
        <c:crossAx val="135627520"/>
        <c:crosses val="autoZero"/>
        <c:crossBetween val="between"/>
      </c:valAx>
    </c:plotArea>
    <c:legend>
      <c:legendPos val="r"/>
      <c:layout>
        <c:manualLayout>
          <c:xMode val="edge"/>
          <c:yMode val="edge"/>
          <c:x val="0.69531042262331733"/>
          <c:y val="1.404063255744095E-2"/>
          <c:w val="0.30331607214379003"/>
          <c:h val="0.1423057697339781"/>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58468560547481E-4"/>
          <c:y val="2.7777940750249641E-2"/>
          <c:w val="0.97564803343615814"/>
          <c:h val="0.88602637836414644"/>
        </c:manualLayout>
      </c:layout>
      <c:barChart>
        <c:barDir val="col"/>
        <c:grouping val="clustered"/>
        <c:varyColors val="0"/>
        <c:ser>
          <c:idx val="0"/>
          <c:order val="0"/>
          <c:tx>
            <c:strRef>
              <c:f>'3.3.3 Adult crisis region'!$C$4</c:f>
              <c:strCache>
                <c:ptCount val="1"/>
                <c:pt idx="0">
                  <c:v>FY16</c:v>
                </c:pt>
              </c:strCache>
            </c:strRef>
          </c:tx>
          <c:spPr>
            <a:solidFill>
              <a:srgbClr val="1F78B4"/>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'3.3.3 Adult crisis region'!$B$5:$B$12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'3.3.3 Adult crisis region'!$C$5:$C$12</c:f>
              <c:numCache>
                <c:formatCode>0.00</c:formatCode>
                <c:ptCount val="8"/>
                <c:pt idx="0">
                  <c:v>12.022940153130927</c:v>
                </c:pt>
                <c:pt idx="1">
                  <c:v>10.59238792917707</c:v>
                </c:pt>
                <c:pt idx="2">
                  <c:v>11.808973873532754</c:v>
                </c:pt>
                <c:pt idx="3">
                  <c:v>11.998123326442025</c:v>
                </c:pt>
                <c:pt idx="4">
                  <c:v>6.8996029550637692</c:v>
                </c:pt>
                <c:pt idx="5">
                  <c:v>13.133856208081806</c:v>
                </c:pt>
                <c:pt idx="6">
                  <c:v>20.896747250296308</c:v>
                </c:pt>
                <c:pt idx="7">
                  <c:v>12.29359823661586</c:v>
                </c:pt>
              </c:numCache>
            </c:numRef>
          </c:val>
        </c:ser>
        <c:ser>
          <c:idx val="1"/>
          <c:order val="1"/>
          <c:tx>
            <c:strRef>
              <c:f>'3.3.3 Adult crisis region'!$D$4</c:f>
              <c:strCache>
                <c:ptCount val="1"/>
                <c:pt idx="0">
                  <c:v>FY15</c:v>
                </c:pt>
              </c:strCache>
            </c:strRef>
          </c:tx>
          <c:spPr>
            <a:solidFill>
              <a:srgbClr val="B2DF8A"/>
            </a:solidFill>
          </c:spPr>
          <c:invertIfNegative val="0"/>
          <c:dLbls>
            <c:spPr>
              <a:noFill/>
            </c:spPr>
            <c:txPr>
              <a:bodyPr/>
              <a:lstStyle/>
              <a:p>
                <a:pPr>
                  <a:defRPr sz="1100"/>
                </a:pPr>
                <a:endParaRPr lang="en-US"/>
              </a:p>
            </c:txPr>
            <c:dLblPos val="outEnd"/>
            <c:showLegendKey val="0"/>
            <c:showVal val="1"/>
            <c:showCatName val="0"/>
            <c:showSerName val="0"/>
            <c:showPercent val="0"/>
            <c:showBubbleSize val="0"/>
            <c:showLeaderLines val="0"/>
          </c:dLbls>
          <c:cat>
            <c:strRef>
              <c:f>'3.3.3 Adult crisis region'!$B$5:$B$12</c:f>
              <c:strCache>
                <c:ptCount val="8"/>
                <c:pt idx="0">
                  <c:v>Region 1</c:v>
                </c:pt>
                <c:pt idx="1">
                  <c:v>Region 2</c:v>
                </c:pt>
                <c:pt idx="2">
                  <c:v>Region 3</c:v>
                </c:pt>
                <c:pt idx="3">
                  <c:v>Region 4</c:v>
                </c:pt>
                <c:pt idx="4">
                  <c:v>Region 5</c:v>
                </c:pt>
                <c:pt idx="5">
                  <c:v>Region 6</c:v>
                </c:pt>
                <c:pt idx="6">
                  <c:v>Region 7</c:v>
                </c:pt>
                <c:pt idx="7">
                  <c:v>Tennessee</c:v>
                </c:pt>
              </c:strCache>
            </c:strRef>
          </c:cat>
          <c:val>
            <c:numRef>
              <c:f>'3.3.3 Adult crisis region'!$D$5:$D$12</c:f>
              <c:numCache>
                <c:formatCode>0.00</c:formatCode>
                <c:ptCount val="8"/>
                <c:pt idx="0">
                  <c:v>13.908468864972665</c:v>
                </c:pt>
                <c:pt idx="1">
                  <c:v>10.474280719537544</c:v>
                </c:pt>
                <c:pt idx="2">
                  <c:v>13.052640913489251</c:v>
                </c:pt>
                <c:pt idx="3">
                  <c:v>12.229859898203188</c:v>
                </c:pt>
                <c:pt idx="4">
                  <c:v>7.9427997192624264</c:v>
                </c:pt>
                <c:pt idx="5">
                  <c:v>14.457890574094641</c:v>
                </c:pt>
                <c:pt idx="6">
                  <c:v>19.368281547006141</c:v>
                </c:pt>
                <c:pt idx="7">
                  <c:v>12.540841219373005</c:v>
                </c:pt>
              </c:numCache>
            </c:numRef>
          </c:val>
        </c:ser>
        <c:dLbls>
          <c:dLblPos val="outEnd"/>
          <c:showLegendKey val="0"/>
          <c:showVal val="1"/>
          <c:showCatName val="0"/>
          <c:showSerName val="0"/>
          <c:showPercent val="0"/>
          <c:showBubbleSize val="0"/>
        </c:dLbls>
        <c:gapWidth val="75"/>
        <c:overlap val="-21"/>
        <c:axId val="135941504"/>
        <c:axId val="135947392"/>
      </c:barChart>
      <c:catAx>
        <c:axId val="135941504"/>
        <c:scaling>
          <c:orientation val="minMax"/>
        </c:scaling>
        <c:delete val="0"/>
        <c:axPos val="b"/>
        <c:majorTickMark val="out"/>
        <c:minorTickMark val="none"/>
        <c:tickLblPos val="nextTo"/>
        <c:txPr>
          <a:bodyPr/>
          <a:lstStyle/>
          <a:p>
            <a:pPr>
              <a:defRPr sz="1200"/>
            </a:pPr>
            <a:endParaRPr lang="en-US"/>
          </a:p>
        </c:txPr>
        <c:crossAx val="135947392"/>
        <c:crosses val="autoZero"/>
        <c:auto val="1"/>
        <c:lblAlgn val="ctr"/>
        <c:lblOffset val="100"/>
        <c:noMultiLvlLbl val="0"/>
      </c:catAx>
      <c:valAx>
        <c:axId val="135947392"/>
        <c:scaling>
          <c:orientation val="minMax"/>
        </c:scaling>
        <c:delete val="1"/>
        <c:axPos val="l"/>
        <c:numFmt formatCode="0.00" sourceLinked="1"/>
        <c:majorTickMark val="out"/>
        <c:minorTickMark val="none"/>
        <c:tickLblPos val="nextTo"/>
        <c:crossAx val="135941504"/>
        <c:crosses val="autoZero"/>
        <c:crossBetween val="between"/>
      </c:valAx>
    </c:plotArea>
    <c:legend>
      <c:legendPos val="r"/>
      <c:layout>
        <c:manualLayout>
          <c:xMode val="edge"/>
          <c:yMode val="edge"/>
          <c:x val="1.2937561824951512E-3"/>
          <c:y val="3.2668386091433813E-2"/>
          <c:w val="0.359740138079361"/>
          <c:h val="0.14975682969206314"/>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Chart 4.</a:t>
            </a:r>
            <a:r>
              <a:rPr lang="en-US" sz="1200" baseline="0"/>
              <a:t> Individuals living in poverty in Tennessee: race and ethnicity</a:t>
            </a:r>
            <a:endParaRPr lang="en-US" sz="1200"/>
          </a:p>
        </c:rich>
      </c:tx>
      <c:overlay val="0"/>
    </c:title>
    <c:autoTitleDeleted val="0"/>
    <c:plotArea>
      <c:layout>
        <c:manualLayout>
          <c:layoutTarget val="inner"/>
          <c:xMode val="edge"/>
          <c:yMode val="edge"/>
          <c:x val="0.40615899131760158"/>
          <c:y val="0.27355846369379994"/>
          <c:w val="0.57223707846819627"/>
          <c:h val="0.71981145960718318"/>
        </c:manualLayout>
      </c:layout>
      <c:barChart>
        <c:barDir val="bar"/>
        <c:grouping val="percentStacked"/>
        <c:varyColors val="0"/>
        <c:ser>
          <c:idx val="0"/>
          <c:order val="0"/>
          <c:tx>
            <c:strRef>
              <c:f>'1.2.3 pov rc eth'!$B$1</c:f>
              <c:strCache>
                <c:ptCount val="1"/>
                <c:pt idx="0">
                  <c:v>Living in poverty</c:v>
                </c:pt>
              </c:strCache>
            </c:strRef>
          </c:tx>
          <c:spPr>
            <a:solidFill>
              <a:schemeClr val="accent4">
                <a:lumMod val="75000"/>
              </a:schemeClr>
            </a:solidFill>
          </c:spPr>
          <c:invertIfNegative val="0"/>
          <c:dLbls>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'1.2.3 pov rc eth'!$A$2:$A$5</c:f>
              <c:strCache>
                <c:ptCount val="4"/>
                <c:pt idx="0">
                  <c:v>White</c:v>
                </c:pt>
                <c:pt idx="1">
                  <c:v>Other</c:v>
                </c:pt>
                <c:pt idx="2">
                  <c:v>Black or African American</c:v>
                </c:pt>
                <c:pt idx="3">
                  <c:v>Hispanic or Latino</c:v>
                </c:pt>
              </c:strCache>
            </c:strRef>
          </c:cat>
          <c:val>
            <c:numRef>
              <c:f>'1.2.3 pov rc eth'!$B$2:$B$5</c:f>
              <c:numCache>
                <c:formatCode>0.0%</c:formatCode>
                <c:ptCount val="4"/>
                <c:pt idx="0">
                  <c:v>0.14783262470385083</c:v>
                </c:pt>
                <c:pt idx="1">
                  <c:v>0.26244028662420382</c:v>
                </c:pt>
                <c:pt idx="2">
                  <c:v>0.28516992471885744</c:v>
                </c:pt>
                <c:pt idx="3">
                  <c:v>0.32942838347410341</c:v>
                </c:pt>
              </c:numCache>
            </c:numRef>
          </c:val>
        </c:ser>
        <c:ser>
          <c:idx val="1"/>
          <c:order val="1"/>
          <c:tx>
            <c:strRef>
              <c:f>'1.2.3 pov rc eth'!$C$1</c:f>
              <c:strCache>
                <c:ptCount val="1"/>
                <c:pt idx="0">
                  <c:v>Not living in poverty</c:v>
                </c:pt>
              </c:strCache>
            </c:strRef>
          </c:tx>
          <c:spPr>
            <a:solidFill>
              <a:schemeClr val="bg1">
                <a:lumMod val="75000"/>
              </a:schemeClr>
            </a:solidFill>
          </c:spPr>
          <c:invertIfNegative val="0"/>
          <c:dLbls>
            <c:txPr>
              <a:bodyPr/>
              <a:lstStyle/>
              <a:p>
                <a:pPr>
                  <a:defRPr sz="900"/>
                </a:pPr>
                <a:endParaRPr lang="en-US"/>
              </a:p>
            </c:txPr>
            <c:showLegendKey val="0"/>
            <c:showVal val="1"/>
            <c:showCatName val="0"/>
            <c:showSerName val="0"/>
            <c:showPercent val="0"/>
            <c:showBubbleSize val="0"/>
            <c:showLeaderLines val="0"/>
          </c:dLbls>
          <c:cat>
            <c:strRef>
              <c:f>'1.2.3 pov rc eth'!$A$2:$A$5</c:f>
              <c:strCache>
                <c:ptCount val="4"/>
                <c:pt idx="0">
                  <c:v>White</c:v>
                </c:pt>
                <c:pt idx="1">
                  <c:v>Other</c:v>
                </c:pt>
                <c:pt idx="2">
                  <c:v>Black or African American</c:v>
                </c:pt>
                <c:pt idx="3">
                  <c:v>Hispanic or Latino</c:v>
                </c:pt>
              </c:strCache>
            </c:strRef>
          </c:cat>
          <c:val>
            <c:numRef>
              <c:f>'1.2.3 pov rc eth'!$C$2:$C$5</c:f>
              <c:numCache>
                <c:formatCode>0.0%</c:formatCode>
                <c:ptCount val="4"/>
                <c:pt idx="0">
                  <c:v>0.85216737529614917</c:v>
                </c:pt>
                <c:pt idx="1">
                  <c:v>0.73755971337579618</c:v>
                </c:pt>
                <c:pt idx="2">
                  <c:v>0.71483007528114251</c:v>
                </c:pt>
                <c:pt idx="3">
                  <c:v>0.67057161652589659</c:v>
                </c:pt>
              </c:numCache>
            </c:numRef>
          </c:val>
        </c:ser>
        <c:dLbls>
          <c:showLegendKey val="0"/>
          <c:showVal val="1"/>
          <c:showCatName val="0"/>
          <c:showSerName val="0"/>
          <c:showPercent val="0"/>
          <c:showBubbleSize val="0"/>
        </c:dLbls>
        <c:gapWidth val="150"/>
        <c:overlap val="100"/>
        <c:axId val="129884544"/>
        <c:axId val="129886080"/>
      </c:barChart>
      <c:catAx>
        <c:axId val="129884544"/>
        <c:scaling>
          <c:orientation val="minMax"/>
        </c:scaling>
        <c:delete val="0"/>
        <c:axPos val="l"/>
        <c:majorTickMark val="out"/>
        <c:minorTickMark val="none"/>
        <c:tickLblPos val="nextTo"/>
        <c:txPr>
          <a:bodyPr/>
          <a:lstStyle/>
          <a:p>
            <a:pPr>
              <a:defRPr sz="1200"/>
            </a:pPr>
            <a:endParaRPr lang="en-US"/>
          </a:p>
        </c:txPr>
        <c:crossAx val="129886080"/>
        <c:crosses val="autoZero"/>
        <c:auto val="1"/>
        <c:lblAlgn val="ctr"/>
        <c:lblOffset val="100"/>
        <c:noMultiLvlLbl val="0"/>
      </c:catAx>
      <c:valAx>
        <c:axId val="129886080"/>
        <c:scaling>
          <c:orientation val="minMax"/>
        </c:scaling>
        <c:delete val="1"/>
        <c:axPos val="b"/>
        <c:numFmt formatCode="0%" sourceLinked="1"/>
        <c:majorTickMark val="out"/>
        <c:minorTickMark val="none"/>
        <c:tickLblPos val="nextTo"/>
        <c:crossAx val="129884544"/>
        <c:crosses val="autoZero"/>
        <c:crossBetween val="between"/>
      </c:valAx>
    </c:plotArea>
    <c:legend>
      <c:legendPos val="t"/>
      <c:layout>
        <c:manualLayout>
          <c:xMode val="edge"/>
          <c:yMode val="edge"/>
          <c:x val="0.49234424805800664"/>
          <c:y val="0.17682703017990925"/>
          <c:w val="0.38787916457116145"/>
          <c:h val="0.11925571933990957"/>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200"/>
              <a:t>Chart</a:t>
            </a:r>
            <a:r>
              <a:rPr lang="en-US" sz="1200" baseline="0"/>
              <a:t> 5. In FY2016, 65% of substance abuse treatment services admissions were male.</a:t>
            </a:r>
            <a:endParaRPr lang="en-US" sz="1200"/>
          </a:p>
        </c:rich>
      </c:tx>
      <c:overlay val="0"/>
    </c:title>
    <c:autoTitleDeleted val="0"/>
    <c:plotArea>
      <c:layout>
        <c:manualLayout>
          <c:layoutTarget val="inner"/>
          <c:xMode val="edge"/>
          <c:yMode val="edge"/>
          <c:x val="0.15341225613881088"/>
          <c:y val="8.91655970071632E-2"/>
          <c:w val="0.73578844732142801"/>
          <c:h val="0.9108344029928368"/>
        </c:manualLayout>
      </c:layout>
      <c:doughnutChart>
        <c:varyColors val="1"/>
        <c:ser>
          <c:idx val="0"/>
          <c:order val="0"/>
          <c:explosion val="25"/>
          <c:dPt>
            <c:idx val="0"/>
            <c:bubble3D val="0"/>
            <c:explosion val="0"/>
            <c:spPr>
              <a:solidFill>
                <a:srgbClr val="FF9843"/>
              </a:solidFill>
            </c:spPr>
          </c:dPt>
          <c:dPt>
            <c:idx val="1"/>
            <c:bubble3D val="0"/>
            <c:spPr>
              <a:solidFill>
                <a:srgbClr val="4365FF"/>
              </a:solidFill>
            </c:spPr>
          </c:dPt>
          <c:dLbls>
            <c:dLbl>
              <c:idx val="0"/>
              <c:layout>
                <c:manualLayout>
                  <c:x val="-2.6707471947858861E-2"/>
                  <c:y val="-0.10909083100155262"/>
                </c:manualLayout>
              </c:layout>
              <c:tx>
                <c:rich>
                  <a:bodyPr/>
                  <a:lstStyle/>
                  <a:p>
                    <a:pPr>
                      <a:defRPr sz="1050" b="1">
                        <a:solidFill>
                          <a:schemeClr val="bg1"/>
                        </a:solidFill>
                      </a:defRPr>
                    </a:pPr>
                    <a:r>
                      <a:rPr lang="en-US" sz="1050" b="1">
                        <a:solidFill>
                          <a:schemeClr val="bg1"/>
                        </a:solidFill>
                      </a:rPr>
                      <a:t>Female</a:t>
                    </a:r>
                    <a:endParaRPr lang="en-US" sz="900">
                      <a:solidFill>
                        <a:schemeClr val="bg1"/>
                      </a:solidFill>
                    </a:endParaRPr>
                  </a:p>
                </c:rich>
              </c:tx>
              <c:spPr/>
              <c:showLegendKey val="0"/>
              <c:showVal val="0"/>
              <c:showCatName val="0"/>
              <c:showSerName val="0"/>
              <c:showPercent val="1"/>
              <c:showBubbleSize val="0"/>
            </c:dLbl>
            <c:dLbl>
              <c:idx val="1"/>
              <c:layout>
                <c:manualLayout>
                  <c:x val="6.0682746174313358E-2"/>
                  <c:y val="0.13636353875194077"/>
                </c:manualLayout>
              </c:layout>
              <c:tx>
                <c:rich>
                  <a:bodyPr/>
                  <a:lstStyle/>
                  <a:p>
                    <a:pPr>
                      <a:defRPr sz="1050" b="1">
                        <a:solidFill>
                          <a:schemeClr val="bg1"/>
                        </a:solidFill>
                      </a:defRPr>
                    </a:pPr>
                    <a:r>
                      <a:rPr lang="en-US" sz="1050" b="1">
                        <a:solidFill>
                          <a:schemeClr val="bg1"/>
                        </a:solidFill>
                      </a:rPr>
                      <a:t>Male</a:t>
                    </a:r>
                    <a:endParaRPr lang="en-US">
                      <a:solidFill>
                        <a:schemeClr val="bg1"/>
                      </a:solidFill>
                    </a:endParaRPr>
                  </a:p>
                </c:rich>
              </c:tx>
              <c:spPr/>
              <c:showLegendKey val="0"/>
              <c:showVal val="0"/>
              <c:showCatName val="0"/>
              <c:showSerName val="0"/>
              <c:showPercent val="1"/>
              <c:showBubbleSize val="0"/>
            </c:dLbl>
            <c:txPr>
              <a:bodyPr/>
              <a:lstStyle/>
              <a:p>
                <a:pPr>
                  <a:defRPr sz="1050" b="1"/>
                </a:pPr>
                <a:endParaRPr lang="en-US"/>
              </a:p>
            </c:txPr>
            <c:showLegendKey val="0"/>
            <c:showVal val="0"/>
            <c:showCatName val="0"/>
            <c:showSerName val="0"/>
            <c:showPercent val="1"/>
            <c:showBubbleSize val="0"/>
            <c:showLeaderLines val="1"/>
          </c:dLbls>
          <c:cat>
            <c:strRef>
              <c:f>'2.1.2. gender'!$C$3:$C$4</c:f>
              <c:strCache>
                <c:ptCount val="2"/>
                <c:pt idx="0">
                  <c:v>Female</c:v>
                </c:pt>
                <c:pt idx="1">
                  <c:v>Male</c:v>
                </c:pt>
              </c:strCache>
            </c:strRef>
          </c:cat>
          <c:val>
            <c:numRef>
              <c:f>'2.1.2. gender'!$D$3:$D$4</c:f>
              <c:numCache>
                <c:formatCode>0.0%</c:formatCode>
                <c:ptCount val="2"/>
                <c:pt idx="0">
                  <c:v>0.35311763445468181</c:v>
                </c:pt>
                <c:pt idx="1">
                  <c:v>0.64688236554531819</c:v>
                </c:pt>
              </c:numCache>
            </c:numRef>
          </c:val>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0"/>
            </a:pPr>
            <a:r>
              <a:rPr lang="en-US" sz="1200"/>
              <a:t>Chart 6.</a:t>
            </a:r>
            <a:r>
              <a:rPr lang="en-US" sz="1200" baseline="0"/>
              <a:t> Regional admissions per 1,000 population living in poverty</a:t>
            </a:r>
            <a:endParaRPr lang="en-US" sz="1200"/>
          </a:p>
        </c:rich>
      </c:tx>
      <c:overlay val="1"/>
    </c:title>
    <c:autoTitleDeleted val="0"/>
    <c:plotArea>
      <c:layout>
        <c:manualLayout>
          <c:layoutTarget val="inner"/>
          <c:xMode val="edge"/>
          <c:yMode val="edge"/>
          <c:x val="3.1306947162803508E-2"/>
          <c:y val="6.4646478357640091E-2"/>
          <c:w val="0.9555685182907816"/>
          <c:h val="0.78647722081226357"/>
        </c:manualLayout>
      </c:layout>
      <c:barChart>
        <c:barDir val="col"/>
        <c:grouping val="clustered"/>
        <c:varyColors val="0"/>
        <c:ser>
          <c:idx val="0"/>
          <c:order val="0"/>
          <c:tx>
            <c:strRef>
              <c:f>'2.1.3. total nmbr'!$C$12</c:f>
              <c:strCache>
                <c:ptCount val="1"/>
                <c:pt idx="0">
                  <c:v>FY14</c:v>
                </c:pt>
              </c:strCache>
            </c:strRef>
          </c:tx>
          <c:spPr>
            <a:solidFill>
              <a:srgbClr val="A6CEE3"/>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'2.1.3. total nmbr'!$D$11:$K$11</c:f>
              <c:strCache>
                <c:ptCount val="8"/>
                <c:pt idx="0">
                  <c:v>Region 1</c:v>
                </c:pt>
                <c:pt idx="1">
                  <c:v>Region 2</c:v>
                </c:pt>
                <c:pt idx="2">
                  <c:v>Region 3</c:v>
                </c:pt>
                <c:pt idx="3">
                  <c:v>Region 4</c:v>
                </c:pt>
                <c:pt idx="4">
                  <c:v>Region 5</c:v>
                </c:pt>
                <c:pt idx="5">
                  <c:v>Region 6</c:v>
                </c:pt>
                <c:pt idx="6">
                  <c:v>Region 7</c:v>
                </c:pt>
                <c:pt idx="7">
                  <c:v>TN</c:v>
                </c:pt>
              </c:strCache>
            </c:strRef>
          </c:cat>
          <c:val>
            <c:numRef>
              <c:f>'2.1.3. total nmbr'!$D$12:$K$12</c:f>
              <c:numCache>
                <c:formatCode>#,##0.0</c:formatCode>
                <c:ptCount val="8"/>
                <c:pt idx="0">
                  <c:v>18.640073629807937</c:v>
                </c:pt>
                <c:pt idx="1">
                  <c:v>13.080605450567315</c:v>
                </c:pt>
                <c:pt idx="2">
                  <c:v>9.9038663273924481</c:v>
                </c:pt>
                <c:pt idx="3">
                  <c:v>13.669804219914695</c:v>
                </c:pt>
                <c:pt idx="4">
                  <c:v>8.2656392783178507</c:v>
                </c:pt>
                <c:pt idx="5">
                  <c:v>12.335286690193286</c:v>
                </c:pt>
                <c:pt idx="6">
                  <c:v>10.281649447560598</c:v>
                </c:pt>
                <c:pt idx="7">
                  <c:v>11.648110871770951</c:v>
                </c:pt>
              </c:numCache>
            </c:numRef>
          </c:val>
        </c:ser>
        <c:ser>
          <c:idx val="1"/>
          <c:order val="1"/>
          <c:tx>
            <c:strRef>
              <c:f>'2.1.3. total nmbr'!$C$13</c:f>
              <c:strCache>
                <c:ptCount val="1"/>
                <c:pt idx="0">
                  <c:v>FY15</c:v>
                </c:pt>
              </c:strCache>
            </c:strRef>
          </c:tx>
          <c:spPr>
            <a:solidFill>
              <a:srgbClr val="1F78B4"/>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'2.1.3. total nmbr'!$D$11:$K$11</c:f>
              <c:strCache>
                <c:ptCount val="8"/>
                <c:pt idx="0">
                  <c:v>Region 1</c:v>
                </c:pt>
                <c:pt idx="1">
                  <c:v>Region 2</c:v>
                </c:pt>
                <c:pt idx="2">
                  <c:v>Region 3</c:v>
                </c:pt>
                <c:pt idx="3">
                  <c:v>Region 4</c:v>
                </c:pt>
                <c:pt idx="4">
                  <c:v>Region 5</c:v>
                </c:pt>
                <c:pt idx="5">
                  <c:v>Region 6</c:v>
                </c:pt>
                <c:pt idx="6">
                  <c:v>Region 7</c:v>
                </c:pt>
                <c:pt idx="7">
                  <c:v>TN</c:v>
                </c:pt>
              </c:strCache>
            </c:strRef>
          </c:cat>
          <c:val>
            <c:numRef>
              <c:f>'2.1.3. total nmbr'!$D$13:$K$13</c:f>
              <c:numCache>
                <c:formatCode>#,##0.0</c:formatCode>
                <c:ptCount val="8"/>
                <c:pt idx="0">
                  <c:v>20.076259443933125</c:v>
                </c:pt>
                <c:pt idx="1">
                  <c:v>11.922820647319845</c:v>
                </c:pt>
                <c:pt idx="2">
                  <c:v>9.1076837003125561</c:v>
                </c:pt>
                <c:pt idx="3">
                  <c:v>13.281319552918896</c:v>
                </c:pt>
                <c:pt idx="4">
                  <c:v>8.5733047403441258</c:v>
                </c:pt>
                <c:pt idx="5">
                  <c:v>13.614141871984977</c:v>
                </c:pt>
                <c:pt idx="6">
                  <c:v>10.182021061440826</c:v>
                </c:pt>
                <c:pt idx="7">
                  <c:v>11.568075828470272</c:v>
                </c:pt>
              </c:numCache>
            </c:numRef>
          </c:val>
        </c:ser>
        <c:ser>
          <c:idx val="2"/>
          <c:order val="2"/>
          <c:tx>
            <c:strRef>
              <c:f>'2.1.3. total nmbr'!$C$14</c:f>
              <c:strCache>
                <c:ptCount val="1"/>
                <c:pt idx="0">
                  <c:v>FY16</c:v>
                </c:pt>
              </c:strCache>
            </c:strRef>
          </c:tx>
          <c:spPr>
            <a:solidFill>
              <a:srgbClr val="B2DF8A"/>
            </a:solidFill>
          </c:spPr>
          <c:invertIfNegative val="0"/>
          <c:dLbls>
            <c:txPr>
              <a:bodyPr/>
              <a:lstStyle/>
              <a:p>
                <a:pPr>
                  <a:defRPr sz="1100"/>
                </a:pPr>
                <a:endParaRPr lang="en-US"/>
              </a:p>
            </c:txPr>
            <c:dLblPos val="outEnd"/>
            <c:showLegendKey val="0"/>
            <c:showVal val="1"/>
            <c:showCatName val="0"/>
            <c:showSerName val="0"/>
            <c:showPercent val="0"/>
            <c:showBubbleSize val="0"/>
            <c:showLeaderLines val="0"/>
          </c:dLbls>
          <c:cat>
            <c:strRef>
              <c:f>'2.1.3. total nmbr'!$D$11:$K$11</c:f>
              <c:strCache>
                <c:ptCount val="8"/>
                <c:pt idx="0">
                  <c:v>Region 1</c:v>
                </c:pt>
                <c:pt idx="1">
                  <c:v>Region 2</c:v>
                </c:pt>
                <c:pt idx="2">
                  <c:v>Region 3</c:v>
                </c:pt>
                <c:pt idx="3">
                  <c:v>Region 4</c:v>
                </c:pt>
                <c:pt idx="4">
                  <c:v>Region 5</c:v>
                </c:pt>
                <c:pt idx="5">
                  <c:v>Region 6</c:v>
                </c:pt>
                <c:pt idx="6">
                  <c:v>Region 7</c:v>
                </c:pt>
                <c:pt idx="7">
                  <c:v>TN</c:v>
                </c:pt>
              </c:strCache>
            </c:strRef>
          </c:cat>
          <c:val>
            <c:numRef>
              <c:f>'2.1.3. total nmbr'!$D$14:$K$14</c:f>
              <c:numCache>
                <c:formatCode>#,##0.0</c:formatCode>
                <c:ptCount val="8"/>
                <c:pt idx="0">
                  <c:v>21.694496980975597</c:v>
                </c:pt>
                <c:pt idx="1">
                  <c:v>11.587299336990988</c:v>
                </c:pt>
                <c:pt idx="2">
                  <c:v>10.511762522392637</c:v>
                </c:pt>
                <c:pt idx="3">
                  <c:v>12.965675760984809</c:v>
                </c:pt>
                <c:pt idx="4">
                  <c:v>8.6559611331273043</c:v>
                </c:pt>
                <c:pt idx="5">
                  <c:v>14.658270469776928</c:v>
                </c:pt>
                <c:pt idx="6">
                  <c:v>10.630348798979805</c:v>
                </c:pt>
                <c:pt idx="7">
                  <c:v>12.051728455728142</c:v>
                </c:pt>
              </c:numCache>
            </c:numRef>
          </c:val>
        </c:ser>
        <c:dLbls>
          <c:dLblPos val="outEnd"/>
          <c:showLegendKey val="0"/>
          <c:showVal val="1"/>
          <c:showCatName val="0"/>
          <c:showSerName val="0"/>
          <c:showPercent val="0"/>
          <c:showBubbleSize val="0"/>
        </c:dLbls>
        <c:gapWidth val="172"/>
        <c:overlap val="-50"/>
        <c:axId val="129580416"/>
        <c:axId val="129606784"/>
      </c:barChart>
      <c:catAx>
        <c:axId val="129580416"/>
        <c:scaling>
          <c:orientation val="minMax"/>
        </c:scaling>
        <c:delete val="0"/>
        <c:axPos val="b"/>
        <c:majorTickMark val="out"/>
        <c:minorTickMark val="none"/>
        <c:tickLblPos val="nextTo"/>
        <c:txPr>
          <a:bodyPr/>
          <a:lstStyle/>
          <a:p>
            <a:pPr>
              <a:defRPr sz="1200" b="1"/>
            </a:pPr>
            <a:endParaRPr lang="en-US"/>
          </a:p>
        </c:txPr>
        <c:crossAx val="129606784"/>
        <c:crosses val="autoZero"/>
        <c:auto val="1"/>
        <c:lblAlgn val="ctr"/>
        <c:lblOffset val="100"/>
        <c:noMultiLvlLbl val="0"/>
      </c:catAx>
      <c:valAx>
        <c:axId val="129606784"/>
        <c:scaling>
          <c:orientation val="minMax"/>
        </c:scaling>
        <c:delete val="1"/>
        <c:axPos val="l"/>
        <c:numFmt formatCode="#,##0.0" sourceLinked="1"/>
        <c:majorTickMark val="out"/>
        <c:minorTickMark val="none"/>
        <c:tickLblPos val="nextTo"/>
        <c:crossAx val="129580416"/>
        <c:crosses val="autoZero"/>
        <c:crossBetween val="between"/>
      </c:valAx>
      <c:spPr>
        <a:ln>
          <a:noFill/>
        </a:ln>
      </c:spPr>
    </c:plotArea>
    <c:legend>
      <c:legendPos val="b"/>
      <c:overlay val="0"/>
      <c:txPr>
        <a:bodyPr/>
        <a:lstStyle/>
        <a:p>
          <a:pPr>
            <a:defRPr sz="1200" b="1"/>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69079518432485E-3"/>
          <c:y val="3.1208548287641118E-2"/>
          <c:w val="0.92800296926493719"/>
          <c:h val="0.78625040571243099"/>
        </c:manualLayout>
      </c:layout>
      <c:barChart>
        <c:barDir val="col"/>
        <c:grouping val="percentStacked"/>
        <c:varyColors val="0"/>
        <c:ser>
          <c:idx val="0"/>
          <c:order val="0"/>
          <c:tx>
            <c:strRef>
              <c:f>'2.1.4. gndr'!$D$26</c:f>
              <c:strCache>
                <c:ptCount val="1"/>
                <c:pt idx="0">
                  <c:v>Female</c:v>
                </c:pt>
              </c:strCache>
            </c:strRef>
          </c:tx>
          <c:spPr>
            <a:solidFill>
              <a:schemeClr val="accent6"/>
            </a:solidFill>
          </c:spPr>
          <c:invertIfNegative val="0"/>
          <c:dLbls>
            <c:numFmt formatCode="0.0%" sourceLinked="0"/>
            <c:txPr>
              <a:bodyPr/>
              <a:lstStyle/>
              <a:p>
                <a:pPr>
                  <a:defRPr sz="1400" b="1">
                    <a:solidFill>
                      <a:schemeClr val="bg1"/>
                    </a:solidFill>
                  </a:defRPr>
                </a:pPr>
                <a:endParaRPr lang="en-US"/>
              </a:p>
            </c:txPr>
            <c:showLegendKey val="0"/>
            <c:showVal val="1"/>
            <c:showCatName val="0"/>
            <c:showSerName val="0"/>
            <c:showPercent val="0"/>
            <c:showBubbleSize val="0"/>
            <c:showLeaderLines val="0"/>
          </c:dLbls>
          <c:cat>
            <c:strRef>
              <c:f>'2.1.4. gndr'!$E$25:$L$25</c:f>
              <c:strCache>
                <c:ptCount val="8"/>
                <c:pt idx="0">
                  <c:v>Region 1
(n=2,145)</c:v>
                </c:pt>
                <c:pt idx="1">
                  <c:v>Region 2
(n=2,452)</c:v>
                </c:pt>
                <c:pt idx="2">
                  <c:v>Region 3
(n=1,885)</c:v>
                </c:pt>
                <c:pt idx="3">
                  <c:v>Region 4
(n=1,810)</c:v>
                </c:pt>
                <c:pt idx="4">
                  <c:v>Region 5
(n=1,954)</c:v>
                </c:pt>
                <c:pt idx="5">
                  <c:v>Region 6
(n=1,602)</c:v>
                </c:pt>
                <c:pt idx="6">
                  <c:v>Region 7
(n=2,134)</c:v>
                </c:pt>
                <c:pt idx="7">
                  <c:v>Tennessee
(n=14,003)</c:v>
                </c:pt>
              </c:strCache>
            </c:strRef>
          </c:cat>
          <c:val>
            <c:numRef>
              <c:f>'2.1.4. gndr'!$E$26:$L$26</c:f>
              <c:numCache>
                <c:formatCode>0%</c:formatCode>
                <c:ptCount val="8"/>
                <c:pt idx="0">
                  <c:v>0.48065268065268063</c:v>
                </c:pt>
                <c:pt idx="1">
                  <c:v>0.3442088091353997</c:v>
                </c:pt>
                <c:pt idx="2">
                  <c:v>0.34058355437665783</c:v>
                </c:pt>
                <c:pt idx="3">
                  <c:v>0.38895027624309392</c:v>
                </c:pt>
                <c:pt idx="4">
                  <c:v>0.32548618219037873</c:v>
                </c:pt>
                <c:pt idx="5">
                  <c:v>0.29837702871410737</c:v>
                </c:pt>
                <c:pt idx="6">
                  <c:v>0.28397375820056231</c:v>
                </c:pt>
                <c:pt idx="7">
                  <c:v>0.35306719988573876</c:v>
                </c:pt>
              </c:numCache>
            </c:numRef>
          </c:val>
        </c:ser>
        <c:ser>
          <c:idx val="1"/>
          <c:order val="1"/>
          <c:tx>
            <c:strRef>
              <c:f>'2.1.4. gndr'!$D$27</c:f>
              <c:strCache>
                <c:ptCount val="1"/>
                <c:pt idx="0">
                  <c:v>Male</c:v>
                </c:pt>
              </c:strCache>
            </c:strRef>
          </c:tx>
          <c:spPr>
            <a:solidFill>
              <a:srgbClr val="277DFF"/>
            </a:solidFill>
          </c:spPr>
          <c:invertIfNegative val="0"/>
          <c:dLbls>
            <c:numFmt formatCode="0.0%" sourceLinked="0"/>
            <c:txPr>
              <a:bodyPr/>
              <a:lstStyle/>
              <a:p>
                <a:pPr>
                  <a:defRPr sz="1200" b="1">
                    <a:solidFill>
                      <a:schemeClr val="bg1"/>
                    </a:solidFill>
                  </a:defRPr>
                </a:pPr>
                <a:endParaRPr lang="en-US"/>
              </a:p>
            </c:txPr>
            <c:showLegendKey val="0"/>
            <c:showVal val="1"/>
            <c:showCatName val="0"/>
            <c:showSerName val="0"/>
            <c:showPercent val="0"/>
            <c:showBubbleSize val="0"/>
            <c:showLeaderLines val="0"/>
          </c:dLbls>
          <c:cat>
            <c:strRef>
              <c:f>'2.1.4. gndr'!$E$25:$L$25</c:f>
              <c:strCache>
                <c:ptCount val="8"/>
                <c:pt idx="0">
                  <c:v>Region 1
(n=2,145)</c:v>
                </c:pt>
                <c:pt idx="1">
                  <c:v>Region 2
(n=2,452)</c:v>
                </c:pt>
                <c:pt idx="2">
                  <c:v>Region 3
(n=1,885)</c:v>
                </c:pt>
                <c:pt idx="3">
                  <c:v>Region 4
(n=1,810)</c:v>
                </c:pt>
                <c:pt idx="4">
                  <c:v>Region 5
(n=1,954)</c:v>
                </c:pt>
                <c:pt idx="5">
                  <c:v>Region 6
(n=1,602)</c:v>
                </c:pt>
                <c:pt idx="6">
                  <c:v>Region 7
(n=2,134)</c:v>
                </c:pt>
                <c:pt idx="7">
                  <c:v>Tennessee
(n=14,003)</c:v>
                </c:pt>
              </c:strCache>
            </c:strRef>
          </c:cat>
          <c:val>
            <c:numRef>
              <c:f>'2.1.4. gndr'!$E$27:$L$27</c:f>
              <c:numCache>
                <c:formatCode>0%</c:formatCode>
                <c:ptCount val="8"/>
                <c:pt idx="0">
                  <c:v>0.51934731934731937</c:v>
                </c:pt>
                <c:pt idx="1">
                  <c:v>0.65579119086460036</c:v>
                </c:pt>
                <c:pt idx="2">
                  <c:v>0.65941644562334223</c:v>
                </c:pt>
                <c:pt idx="3">
                  <c:v>0.61104972375690603</c:v>
                </c:pt>
                <c:pt idx="4">
                  <c:v>0.67451381780962127</c:v>
                </c:pt>
                <c:pt idx="5">
                  <c:v>0.70162297128589268</c:v>
                </c:pt>
                <c:pt idx="6">
                  <c:v>0.71602624179943763</c:v>
                </c:pt>
                <c:pt idx="7">
                  <c:v>0.64693280011426124</c:v>
                </c:pt>
              </c:numCache>
            </c:numRef>
          </c:val>
        </c:ser>
        <c:dLbls>
          <c:showLegendKey val="0"/>
          <c:showVal val="1"/>
          <c:showCatName val="0"/>
          <c:showSerName val="0"/>
          <c:showPercent val="0"/>
          <c:showBubbleSize val="0"/>
        </c:dLbls>
        <c:gapWidth val="85"/>
        <c:overlap val="100"/>
        <c:axId val="128152704"/>
        <c:axId val="128154240"/>
      </c:barChart>
      <c:catAx>
        <c:axId val="128152704"/>
        <c:scaling>
          <c:orientation val="minMax"/>
        </c:scaling>
        <c:delete val="0"/>
        <c:axPos val="b"/>
        <c:majorTickMark val="out"/>
        <c:minorTickMark val="none"/>
        <c:tickLblPos val="nextTo"/>
        <c:txPr>
          <a:bodyPr/>
          <a:lstStyle/>
          <a:p>
            <a:pPr>
              <a:defRPr sz="1050" b="1"/>
            </a:pPr>
            <a:endParaRPr lang="en-US"/>
          </a:p>
        </c:txPr>
        <c:crossAx val="128154240"/>
        <c:crosses val="autoZero"/>
        <c:auto val="1"/>
        <c:lblAlgn val="ctr"/>
        <c:lblOffset val="100"/>
        <c:noMultiLvlLbl val="0"/>
      </c:catAx>
      <c:valAx>
        <c:axId val="128154240"/>
        <c:scaling>
          <c:orientation val="minMax"/>
        </c:scaling>
        <c:delete val="1"/>
        <c:axPos val="l"/>
        <c:numFmt formatCode="0%" sourceLinked="1"/>
        <c:majorTickMark val="out"/>
        <c:minorTickMark val="none"/>
        <c:tickLblPos val="nextTo"/>
        <c:crossAx val="128152704"/>
        <c:crosses val="autoZero"/>
        <c:crossBetween val="between"/>
      </c:valAx>
      <c:spPr>
        <a:ln>
          <a:noFill/>
        </a:ln>
      </c:spPr>
    </c:plotArea>
    <c:legend>
      <c:legendPos val="r"/>
      <c:layout>
        <c:manualLayout>
          <c:xMode val="edge"/>
          <c:yMode val="edge"/>
          <c:x val="0.90933769065266223"/>
          <c:y val="0.37983255014911982"/>
          <c:w val="8.3471306040591067E-2"/>
          <c:h val="0.31847867620229597"/>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159346214400902E-2"/>
          <c:y val="1.9133046990462102E-2"/>
          <c:w val="0.90565352462395432"/>
          <c:h val="0.80195896775416997"/>
        </c:manualLayout>
      </c:layout>
      <c:barChart>
        <c:barDir val="col"/>
        <c:grouping val="percentStacked"/>
        <c:varyColors val="0"/>
        <c:ser>
          <c:idx val="0"/>
          <c:order val="0"/>
          <c:tx>
            <c:strRef>
              <c:f>'2.1.5. age'!$B$22</c:f>
              <c:strCache>
                <c:ptCount val="1"/>
                <c:pt idx="0">
                  <c:v>Age 12-17</c:v>
                </c:pt>
              </c:strCache>
            </c:strRef>
          </c:tx>
          <c:spPr>
            <a:solidFill>
              <a:srgbClr val="195349"/>
            </a:solidFill>
          </c:spPr>
          <c:invertIfNegative val="0"/>
          <c:dLbls>
            <c:dLbl>
              <c:idx val="1"/>
              <c:layout>
                <c:manualLayout>
                  <c:x val="4.7906763278956814E-2"/>
                  <c:y val="-2.8338069153858544E-2"/>
                </c:manualLayout>
              </c:layout>
              <c:spPr>
                <a:noFill/>
              </c:spPr>
              <c:txPr>
                <a:bodyPr/>
                <a:lstStyle/>
                <a:p>
                  <a:pPr>
                    <a:defRPr sz="1100" b="1">
                      <a:solidFill>
                        <a:srgbClr val="195349"/>
                      </a:solidFill>
                    </a:defRPr>
                  </a:pPr>
                  <a:endParaRPr lang="en-US"/>
                </a:p>
              </c:txPr>
              <c:dLblPos val="ctr"/>
              <c:showLegendKey val="0"/>
              <c:showVal val="1"/>
              <c:showCatName val="0"/>
              <c:showSerName val="0"/>
              <c:showPercent val="0"/>
              <c:showBubbleSize val="0"/>
            </c:dLbl>
            <c:dLbl>
              <c:idx val="2"/>
              <c:layout>
                <c:manualLayout>
                  <c:x val="4.91526293867839E-2"/>
                  <c:y val="-2.4821509890492189E-2"/>
                </c:manualLayout>
              </c:layout>
              <c:tx>
                <c:rich>
                  <a:bodyPr/>
                  <a:lstStyle/>
                  <a:p>
                    <a:pPr>
                      <a:defRPr sz="1100" b="1">
                        <a:solidFill>
                          <a:schemeClr val="bg1"/>
                        </a:solidFill>
                      </a:defRPr>
                    </a:pPr>
                    <a:r>
                      <a:rPr lang="en-US">
                        <a:solidFill>
                          <a:srgbClr val="195349"/>
                        </a:solidFill>
                      </a:rPr>
                      <a:t>1.6%</a:t>
                    </a:r>
                  </a:p>
                </c:rich>
              </c:tx>
              <c:spPr>
                <a:noFill/>
              </c:spPr>
              <c:showLegendKey val="0"/>
              <c:showVal val="1"/>
              <c:showCatName val="0"/>
              <c:showSerName val="0"/>
              <c:showPercent val="0"/>
              <c:showBubbleSize val="0"/>
            </c:dLbl>
            <c:dLbl>
              <c:idx val="3"/>
              <c:layout>
                <c:manualLayout>
                  <c:x val="4.7310617566937871E-2"/>
                  <c:y val="-8.9262935071707586E-3"/>
                </c:manualLayout>
              </c:layout>
              <c:spPr>
                <a:noFill/>
              </c:spPr>
              <c:txPr>
                <a:bodyPr/>
                <a:lstStyle/>
                <a:p>
                  <a:pPr>
                    <a:defRPr sz="1100" b="1">
                      <a:solidFill>
                        <a:srgbClr val="195349"/>
                      </a:solidFill>
                    </a:defRPr>
                  </a:pPr>
                  <a:endParaRPr lang="en-US"/>
                </a:p>
              </c:txPr>
              <c:dLblPos val="ctr"/>
              <c:showLegendKey val="0"/>
              <c:showVal val="1"/>
              <c:showCatName val="0"/>
              <c:showSerName val="0"/>
              <c:showPercent val="0"/>
              <c:showBubbleSize val="0"/>
            </c:dLbl>
            <c:dLbl>
              <c:idx val="4"/>
              <c:layout>
                <c:manualLayout>
                  <c:x val="4.7697085176354188E-2"/>
                  <c:y val="-2.930979846355173E-2"/>
                </c:manualLayout>
              </c:layout>
              <c:spPr>
                <a:noFill/>
              </c:spPr>
              <c:txPr>
                <a:bodyPr/>
                <a:lstStyle/>
                <a:p>
                  <a:pPr>
                    <a:defRPr sz="1100" b="1">
                      <a:solidFill>
                        <a:srgbClr val="195349"/>
                      </a:solidFill>
                    </a:defRPr>
                  </a:pPr>
                  <a:endParaRPr lang="en-US"/>
                </a:p>
              </c:txPr>
              <c:dLblPos val="ctr"/>
              <c:showLegendKey val="0"/>
              <c:showVal val="1"/>
              <c:showCatName val="0"/>
              <c:showSerName val="0"/>
              <c:showPercent val="0"/>
              <c:showBubbleSize val="0"/>
            </c:dLbl>
            <c:dLbl>
              <c:idx val="5"/>
              <c:layout>
                <c:manualLayout>
                  <c:x val="4.7310617566937871E-2"/>
                  <c:y val="-1.7852236082846504E-2"/>
                </c:manualLayout>
              </c:layout>
              <c:spPr>
                <a:noFill/>
              </c:spPr>
              <c:txPr>
                <a:bodyPr/>
                <a:lstStyle/>
                <a:p>
                  <a:pPr>
                    <a:defRPr sz="1100" b="1">
                      <a:solidFill>
                        <a:srgbClr val="195349"/>
                      </a:solidFill>
                    </a:defRPr>
                  </a:pPr>
                  <a:endParaRPr lang="en-US"/>
                </a:p>
              </c:txPr>
              <c:dLblPos val="ctr"/>
              <c:showLegendKey val="0"/>
              <c:showVal val="1"/>
              <c:showCatName val="0"/>
              <c:showSerName val="0"/>
              <c:showPercent val="0"/>
              <c:showBubbleSize val="0"/>
            </c:dLbl>
            <c:dLbl>
              <c:idx val="6"/>
              <c:delete val="1"/>
            </c:dLbl>
            <c:dLbl>
              <c:idx val="7"/>
              <c:layout>
                <c:manualLayout>
                  <c:x val="4.8662136626251656E-2"/>
                  <c:y val="-2.2321348671847117E-2"/>
                </c:manualLayout>
              </c:layout>
              <c:spPr>
                <a:noFill/>
              </c:spPr>
              <c:txPr>
                <a:bodyPr/>
                <a:lstStyle/>
                <a:p>
                  <a:pPr>
                    <a:defRPr sz="1100" b="1">
                      <a:solidFill>
                        <a:srgbClr val="195349"/>
                      </a:solidFill>
                    </a:defRPr>
                  </a:pPr>
                  <a:endParaRPr lang="en-US"/>
                </a:p>
              </c:txPr>
              <c:dLblPos val="ctr"/>
              <c:showLegendKey val="0"/>
              <c:showVal val="1"/>
              <c:showCatName val="0"/>
              <c:showSerName val="0"/>
              <c:showPercent val="0"/>
              <c:showBubbleSize val="0"/>
            </c:dLbl>
            <c:spPr>
              <a:solidFill>
                <a:srgbClr val="195349"/>
              </a:solidFill>
            </c:spPr>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'2.1.5. age'!$C$21:$J$21</c:f>
              <c:strCache>
                <c:ptCount val="8"/>
                <c:pt idx="0">
                  <c:v>Region 1
(n=2,145)</c:v>
                </c:pt>
                <c:pt idx="1">
                  <c:v>Region 2
(n=2,450)</c:v>
                </c:pt>
                <c:pt idx="2">
                  <c:v>Region 3
(n=1,885)</c:v>
                </c:pt>
                <c:pt idx="3">
                  <c:v>Region 4
(n=1,809)</c:v>
                </c:pt>
                <c:pt idx="4">
                  <c:v>Region 5
(n=1,953)</c:v>
                </c:pt>
                <c:pt idx="5">
                  <c:v>Region 6
(n=1,602)</c:v>
                </c:pt>
                <c:pt idx="6">
                  <c:v>Region 7
(n=2,132)</c:v>
                </c:pt>
                <c:pt idx="7">
                  <c:v>Tennessee
(n=13,997)</c:v>
                </c:pt>
              </c:strCache>
            </c:strRef>
          </c:cat>
          <c:val>
            <c:numRef>
              <c:f>'2.1.5. age'!$C$22:$J$22</c:f>
              <c:numCache>
                <c:formatCode>0.0%</c:formatCode>
                <c:ptCount val="8"/>
                <c:pt idx="0">
                  <c:v>0.12121212121212122</c:v>
                </c:pt>
                <c:pt idx="1">
                  <c:v>5.1428571428571428E-2</c:v>
                </c:pt>
                <c:pt idx="2">
                  <c:v>1.6445623342175066E-2</c:v>
                </c:pt>
                <c:pt idx="3">
                  <c:v>5.0304035378662244E-2</c:v>
                </c:pt>
                <c:pt idx="4">
                  <c:v>1.9969278033794162E-2</c:v>
                </c:pt>
                <c:pt idx="5">
                  <c:v>6.9912609238451939E-2</c:v>
                </c:pt>
                <c:pt idx="6">
                  <c:v>1.9417475728155339E-3</c:v>
                </c:pt>
                <c:pt idx="7">
                  <c:v>4.8939058369650637E-2</c:v>
                </c:pt>
              </c:numCache>
            </c:numRef>
          </c:val>
        </c:ser>
        <c:ser>
          <c:idx val="1"/>
          <c:order val="1"/>
          <c:tx>
            <c:strRef>
              <c:f>'2.1.5. age'!$B$23</c:f>
              <c:strCache>
                <c:ptCount val="1"/>
                <c:pt idx="0">
                  <c:v>Age 18-24</c:v>
                </c:pt>
              </c:strCache>
            </c:strRef>
          </c:tx>
          <c:spPr>
            <a:solidFill>
              <a:srgbClr val="34AD99"/>
            </a:solidFill>
          </c:spPr>
          <c:invertIfNegative val="0"/>
          <c:dLbls>
            <c:dLbl>
              <c:idx val="1"/>
              <c:layout>
                <c:manualLayout>
                  <c:x val="0"/>
                  <c:y val="-2.2315223797095309E-2"/>
                </c:manualLayout>
              </c:layout>
              <c:dLblPos val="ctr"/>
              <c:showLegendKey val="0"/>
              <c:showVal val="1"/>
              <c:showCatName val="0"/>
              <c:showSerName val="0"/>
              <c:showPercent val="0"/>
              <c:showBubbleSize val="0"/>
            </c:dLbl>
            <c:dLbl>
              <c:idx val="3"/>
              <c:layout>
                <c:manualLayout>
                  <c:x val="-5.0530570314542787E-17"/>
                  <c:y val="-1.7852179037676181E-2"/>
                </c:manualLayout>
              </c:layout>
              <c:dLblPos val="ctr"/>
              <c:showLegendKey val="0"/>
              <c:showVal val="1"/>
              <c:showCatName val="0"/>
              <c:showSerName val="0"/>
              <c:showPercent val="0"/>
              <c:showBubbleSize val="0"/>
            </c:dLbl>
            <c:dLbl>
              <c:idx val="4"/>
              <c:layout>
                <c:manualLayout>
                  <c:x val="0"/>
                  <c:y val="-3.1241313315933397E-2"/>
                </c:manualLayout>
              </c:layout>
              <c:dLblPos val="ctr"/>
              <c:showLegendKey val="0"/>
              <c:showVal val="1"/>
              <c:showCatName val="0"/>
              <c:showSerName val="0"/>
              <c:showPercent val="0"/>
              <c:showBubbleSize val="0"/>
            </c:dLbl>
            <c:dLbl>
              <c:idx val="5"/>
              <c:layout>
                <c:manualLayout>
                  <c:x val="0"/>
                  <c:y val="-1.7852179037676344E-2"/>
                </c:manualLayout>
              </c:layout>
              <c:dLblPos val="ctr"/>
              <c:showLegendKey val="0"/>
              <c:showVal val="1"/>
              <c:showCatName val="0"/>
              <c:showSerName val="0"/>
              <c:showPercent val="0"/>
              <c:showBubbleSize val="0"/>
            </c:dLbl>
            <c:dLbl>
              <c:idx val="7"/>
              <c:layout>
                <c:manualLayout>
                  <c:x val="-1.0106114062908557E-16"/>
                  <c:y val="-2.2315223797095309E-2"/>
                </c:manualLayout>
              </c:layout>
              <c:dLblPos val="ctr"/>
              <c:showLegendKey val="0"/>
              <c:showVal val="1"/>
              <c:showCatName val="0"/>
              <c:showSerName val="0"/>
              <c:showPercent val="0"/>
              <c:showBubbleSize val="0"/>
            </c:dLbl>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'2.1.5. age'!$C$21:$J$21</c:f>
              <c:strCache>
                <c:ptCount val="8"/>
                <c:pt idx="0">
                  <c:v>Region 1
(n=2,145)</c:v>
                </c:pt>
                <c:pt idx="1">
                  <c:v>Region 2
(n=2,450)</c:v>
                </c:pt>
                <c:pt idx="2">
                  <c:v>Region 3
(n=1,885)</c:v>
                </c:pt>
                <c:pt idx="3">
                  <c:v>Region 4
(n=1,809)</c:v>
                </c:pt>
                <c:pt idx="4">
                  <c:v>Region 5
(n=1,953)</c:v>
                </c:pt>
                <c:pt idx="5">
                  <c:v>Region 6
(n=1,602)</c:v>
                </c:pt>
                <c:pt idx="6">
                  <c:v>Region 7
(n=2,132)</c:v>
                </c:pt>
                <c:pt idx="7">
                  <c:v>Tennessee
(n=13,997)</c:v>
                </c:pt>
              </c:strCache>
            </c:strRef>
          </c:cat>
          <c:val>
            <c:numRef>
              <c:f>'2.1.5. age'!$C$23:$J$23</c:f>
              <c:numCache>
                <c:formatCode>0.0%</c:formatCode>
                <c:ptCount val="8"/>
                <c:pt idx="0">
                  <c:v>9.9300699300699305E-2</c:v>
                </c:pt>
                <c:pt idx="1">
                  <c:v>0.12612244897959185</c:v>
                </c:pt>
                <c:pt idx="2">
                  <c:v>0.11883289124668435</c:v>
                </c:pt>
                <c:pt idx="3">
                  <c:v>0.11774461028192372</c:v>
                </c:pt>
                <c:pt idx="4">
                  <c:v>0.14541730670762928</c:v>
                </c:pt>
                <c:pt idx="5">
                  <c:v>0.11235955056179775</c:v>
                </c:pt>
                <c:pt idx="6">
                  <c:v>0.11165048543689321</c:v>
                </c:pt>
                <c:pt idx="7">
                  <c:v>0.118525398299636</c:v>
                </c:pt>
              </c:numCache>
            </c:numRef>
          </c:val>
        </c:ser>
        <c:ser>
          <c:idx val="2"/>
          <c:order val="2"/>
          <c:tx>
            <c:strRef>
              <c:f>'2.1.5. age'!$B$24</c:f>
              <c:strCache>
                <c:ptCount val="1"/>
                <c:pt idx="0">
                  <c:v>Age 25+</c:v>
                </c:pt>
              </c:strCache>
            </c:strRef>
          </c:tx>
          <c:spPr>
            <a:solidFill>
              <a:srgbClr val="89DBCD"/>
            </a:solidFill>
          </c:spPr>
          <c:invertIfNegative val="0"/>
          <c:dLbls>
            <c:txPr>
              <a:bodyPr/>
              <a:lstStyle/>
              <a:p>
                <a:pPr>
                  <a:defRPr sz="1100" b="1">
                    <a:solidFill>
                      <a:schemeClr val="bg1"/>
                    </a:solidFill>
                  </a:defRPr>
                </a:pPr>
                <a:endParaRPr lang="en-US"/>
              </a:p>
            </c:txPr>
            <c:dLblPos val="ctr"/>
            <c:showLegendKey val="0"/>
            <c:showVal val="1"/>
            <c:showCatName val="0"/>
            <c:showSerName val="0"/>
            <c:showPercent val="0"/>
            <c:showBubbleSize val="0"/>
            <c:showLeaderLines val="0"/>
          </c:dLbls>
          <c:cat>
            <c:strRef>
              <c:f>'2.1.5. age'!$C$21:$J$21</c:f>
              <c:strCache>
                <c:ptCount val="8"/>
                <c:pt idx="0">
                  <c:v>Region 1
(n=2,145)</c:v>
                </c:pt>
                <c:pt idx="1">
                  <c:v>Region 2
(n=2,450)</c:v>
                </c:pt>
                <c:pt idx="2">
                  <c:v>Region 3
(n=1,885)</c:v>
                </c:pt>
                <c:pt idx="3">
                  <c:v>Region 4
(n=1,809)</c:v>
                </c:pt>
                <c:pt idx="4">
                  <c:v>Region 5
(n=1,953)</c:v>
                </c:pt>
                <c:pt idx="5">
                  <c:v>Region 6
(n=1,602)</c:v>
                </c:pt>
                <c:pt idx="6">
                  <c:v>Region 7
(n=2,132)</c:v>
                </c:pt>
                <c:pt idx="7">
                  <c:v>Tennessee
(n=13,997)</c:v>
                </c:pt>
              </c:strCache>
            </c:strRef>
          </c:cat>
          <c:val>
            <c:numRef>
              <c:f>'2.1.5. age'!$C$24:$J$24</c:f>
              <c:numCache>
                <c:formatCode>0.0%</c:formatCode>
                <c:ptCount val="8"/>
                <c:pt idx="0">
                  <c:v>0.77948717948717949</c:v>
                </c:pt>
                <c:pt idx="1">
                  <c:v>0.82244897959183672</c:v>
                </c:pt>
                <c:pt idx="2">
                  <c:v>0.86472148541114058</c:v>
                </c:pt>
                <c:pt idx="3">
                  <c:v>0.83195135433941403</c:v>
                </c:pt>
                <c:pt idx="4">
                  <c:v>0.83461341525857657</c:v>
                </c:pt>
                <c:pt idx="5">
                  <c:v>0.81772784019975031</c:v>
                </c:pt>
                <c:pt idx="6">
                  <c:v>0.88640776699029122</c:v>
                </c:pt>
                <c:pt idx="7">
                  <c:v>0.83253554333071378</c:v>
                </c:pt>
              </c:numCache>
            </c:numRef>
          </c:val>
        </c:ser>
        <c:dLbls>
          <c:dLblPos val="ctr"/>
          <c:showLegendKey val="0"/>
          <c:showVal val="1"/>
          <c:showCatName val="0"/>
          <c:showSerName val="0"/>
          <c:showPercent val="0"/>
          <c:showBubbleSize val="0"/>
        </c:dLbls>
        <c:gapWidth val="85"/>
        <c:overlap val="100"/>
        <c:axId val="128646528"/>
        <c:axId val="130098304"/>
      </c:barChart>
      <c:catAx>
        <c:axId val="128646528"/>
        <c:scaling>
          <c:orientation val="minMax"/>
        </c:scaling>
        <c:delete val="0"/>
        <c:axPos val="b"/>
        <c:majorTickMark val="out"/>
        <c:minorTickMark val="none"/>
        <c:tickLblPos val="nextTo"/>
        <c:txPr>
          <a:bodyPr/>
          <a:lstStyle/>
          <a:p>
            <a:pPr>
              <a:defRPr sz="1050" b="1"/>
            </a:pPr>
            <a:endParaRPr lang="en-US"/>
          </a:p>
        </c:txPr>
        <c:crossAx val="130098304"/>
        <c:crosses val="autoZero"/>
        <c:auto val="1"/>
        <c:lblAlgn val="ctr"/>
        <c:lblOffset val="100"/>
        <c:noMultiLvlLbl val="0"/>
      </c:catAx>
      <c:valAx>
        <c:axId val="130098304"/>
        <c:scaling>
          <c:orientation val="minMax"/>
        </c:scaling>
        <c:delete val="1"/>
        <c:axPos val="l"/>
        <c:numFmt formatCode="0%" sourceLinked="1"/>
        <c:majorTickMark val="out"/>
        <c:minorTickMark val="none"/>
        <c:tickLblPos val="nextTo"/>
        <c:crossAx val="128646528"/>
        <c:crosses val="autoZero"/>
        <c:crossBetween val="between"/>
      </c:valAx>
    </c:plotArea>
    <c:legend>
      <c:legendPos val="r"/>
      <c:overlay val="0"/>
      <c:txPr>
        <a:bodyPr/>
        <a:lstStyle/>
        <a:p>
          <a:pPr>
            <a:defRPr sz="1100" b="1"/>
          </a:pPr>
          <a:endParaRPr lang="en-US"/>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17689378039576E-3"/>
          <c:y val="3.1456097906664031E-2"/>
          <c:w val="0.86871705084030704"/>
          <c:h val="0.81687674998623461"/>
        </c:manualLayout>
      </c:layout>
      <c:barChart>
        <c:barDir val="col"/>
        <c:grouping val="percentStacked"/>
        <c:varyColors val="0"/>
        <c:ser>
          <c:idx val="0"/>
          <c:order val="0"/>
          <c:tx>
            <c:strRef>
              <c:f>'2.1.6 race'!$B$18</c:f>
              <c:strCache>
                <c:ptCount val="1"/>
                <c:pt idx="0">
                  <c:v>Black or African American</c:v>
                </c:pt>
              </c:strCache>
            </c:strRef>
          </c:tx>
          <c:spPr>
            <a:solidFill>
              <a:srgbClr val="7030A0"/>
            </a:solidFill>
          </c:spPr>
          <c:invertIfNegative val="0"/>
          <c:dLbls>
            <c:dLbl>
              <c:idx val="0"/>
              <c:layout>
                <c:manualLayout>
                  <c:x val="4.0313548410170146E-2"/>
                  <c:y val="-2.1582738703390631E-2"/>
                </c:manualLayout>
              </c:layout>
              <c:numFmt formatCode="0.0%" sourceLinked="0"/>
              <c:spPr/>
              <c:txPr>
                <a:bodyPr/>
                <a:lstStyle/>
                <a:p>
                  <a:pPr>
                    <a:defRPr sz="1100" b="1">
                      <a:solidFill>
                        <a:srgbClr val="7030A0"/>
                      </a:solidFill>
                    </a:defRPr>
                  </a:pPr>
                  <a:endParaRPr lang="en-US"/>
                </a:p>
              </c:txPr>
              <c:showLegendKey val="0"/>
              <c:showVal val="1"/>
              <c:showCatName val="0"/>
              <c:showSerName val="0"/>
              <c:showPercent val="0"/>
              <c:showBubbleSize val="0"/>
            </c:dLbl>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'2.1.6 race'!$C$17:$J$17</c:f>
              <c:strCache>
                <c:ptCount val="8"/>
                <c:pt idx="0">
                  <c:v>Region 1
(n=2,140)</c:v>
                </c:pt>
                <c:pt idx="1">
                  <c:v>Region 2
(n=2,447)</c:v>
                </c:pt>
                <c:pt idx="2">
                  <c:v>Region 3
(n=1,875)</c:v>
                </c:pt>
                <c:pt idx="3">
                  <c:v>Region 4
(n=1,804)</c:v>
                </c:pt>
                <c:pt idx="4">
                  <c:v>Region 5
(n=1,947)</c:v>
                </c:pt>
                <c:pt idx="5">
                  <c:v>Region 6
(n=1,596)</c:v>
                </c:pt>
                <c:pt idx="6">
                  <c:v>Region 7
(n=2,132)</c:v>
                </c:pt>
                <c:pt idx="7">
                  <c:v>Tennessee
(n=13,951)</c:v>
                </c:pt>
              </c:strCache>
            </c:strRef>
          </c:cat>
          <c:val>
            <c:numRef>
              <c:f>'2.1.6 race'!$C$18:$J$18</c:f>
              <c:numCache>
                <c:formatCode>0.0%</c:formatCode>
                <c:ptCount val="8"/>
                <c:pt idx="0">
                  <c:v>3.3644859813084113E-2</c:v>
                </c:pt>
                <c:pt idx="1">
                  <c:v>6.4977523498161008E-2</c:v>
                </c:pt>
                <c:pt idx="2">
                  <c:v>9.7066666666666662E-2</c:v>
                </c:pt>
                <c:pt idx="3">
                  <c:v>0.44567627494456763</c:v>
                </c:pt>
                <c:pt idx="4">
                  <c:v>0.13559322033898305</c:v>
                </c:pt>
                <c:pt idx="5">
                  <c:v>0.21052631578947367</c:v>
                </c:pt>
                <c:pt idx="6">
                  <c:v>0.50984990619136961</c:v>
                </c:pt>
                <c:pt idx="7">
                  <c:v>0.20822880080280984</c:v>
                </c:pt>
              </c:numCache>
            </c:numRef>
          </c:val>
        </c:ser>
        <c:ser>
          <c:idx val="1"/>
          <c:order val="1"/>
          <c:tx>
            <c:strRef>
              <c:f>'2.1.6 race'!$B$19</c:f>
              <c:strCache>
                <c:ptCount val="1"/>
                <c:pt idx="0">
                  <c:v>White</c:v>
                </c:pt>
              </c:strCache>
            </c:strRef>
          </c:tx>
          <c:spPr>
            <a:solidFill>
              <a:srgbClr val="BC8FDD"/>
            </a:solidFill>
          </c:spPr>
          <c:invertIfNegative val="0"/>
          <c:dLbls>
            <c:numFmt formatCode="0.0%" sourceLinked="0"/>
            <c:txPr>
              <a:bodyPr/>
              <a:lstStyle/>
              <a:p>
                <a:pPr>
                  <a:defRPr sz="1100" b="1">
                    <a:solidFill>
                      <a:schemeClr val="bg1"/>
                    </a:solidFill>
                  </a:defRPr>
                </a:pPr>
                <a:endParaRPr lang="en-US"/>
              </a:p>
            </c:txPr>
            <c:showLegendKey val="0"/>
            <c:showVal val="1"/>
            <c:showCatName val="0"/>
            <c:showSerName val="0"/>
            <c:showPercent val="0"/>
            <c:showBubbleSize val="0"/>
            <c:showLeaderLines val="0"/>
          </c:dLbls>
          <c:cat>
            <c:strRef>
              <c:f>'2.1.6 race'!$C$17:$J$17</c:f>
              <c:strCache>
                <c:ptCount val="8"/>
                <c:pt idx="0">
                  <c:v>Region 1
(n=2,140)</c:v>
                </c:pt>
                <c:pt idx="1">
                  <c:v>Region 2
(n=2,447)</c:v>
                </c:pt>
                <c:pt idx="2">
                  <c:v>Region 3
(n=1,875)</c:v>
                </c:pt>
                <c:pt idx="3">
                  <c:v>Region 4
(n=1,804)</c:v>
                </c:pt>
                <c:pt idx="4">
                  <c:v>Region 5
(n=1,947)</c:v>
                </c:pt>
                <c:pt idx="5">
                  <c:v>Region 6
(n=1,596)</c:v>
                </c:pt>
                <c:pt idx="6">
                  <c:v>Region 7
(n=2,132)</c:v>
                </c:pt>
                <c:pt idx="7">
                  <c:v>Tennessee
(n=13,951)</c:v>
                </c:pt>
              </c:strCache>
            </c:strRef>
          </c:cat>
          <c:val>
            <c:numRef>
              <c:f>'2.1.6 race'!$C$19:$J$19</c:f>
              <c:numCache>
                <c:formatCode>0.0%</c:formatCode>
                <c:ptCount val="8"/>
                <c:pt idx="0">
                  <c:v>0.94813084112149537</c:v>
                </c:pt>
                <c:pt idx="1">
                  <c:v>0.91663261136085006</c:v>
                </c:pt>
                <c:pt idx="2">
                  <c:v>0.88746666666666663</c:v>
                </c:pt>
                <c:pt idx="3">
                  <c:v>0.51496674057649672</c:v>
                </c:pt>
                <c:pt idx="4">
                  <c:v>0.84180790960451979</c:v>
                </c:pt>
                <c:pt idx="5">
                  <c:v>0.77005012531328321</c:v>
                </c:pt>
                <c:pt idx="6">
                  <c:v>0.47326454033771109</c:v>
                </c:pt>
                <c:pt idx="7">
                  <c:v>0.77062576159415097</c:v>
                </c:pt>
              </c:numCache>
            </c:numRef>
          </c:val>
        </c:ser>
        <c:ser>
          <c:idx val="2"/>
          <c:order val="2"/>
          <c:tx>
            <c:strRef>
              <c:f>'2.1.6 race'!$B$20</c:f>
              <c:strCache>
                <c:ptCount val="1"/>
                <c:pt idx="0">
                  <c:v>Other</c:v>
                </c:pt>
              </c:strCache>
            </c:strRef>
          </c:tx>
          <c:spPr>
            <a:solidFill>
              <a:schemeClr val="bg1">
                <a:lumMod val="65000"/>
              </a:schemeClr>
            </a:solidFill>
          </c:spPr>
          <c:invertIfNegative val="0"/>
          <c:dLbls>
            <c:numFmt formatCode="0.0%" sourceLinked="0"/>
            <c:txPr>
              <a:bodyPr/>
              <a:lstStyle/>
              <a:p>
                <a:pPr>
                  <a:defRPr sz="1100" b="1"/>
                </a:pPr>
                <a:endParaRPr lang="en-US"/>
              </a:p>
            </c:txPr>
            <c:showLegendKey val="0"/>
            <c:showVal val="1"/>
            <c:showCatName val="0"/>
            <c:showSerName val="0"/>
            <c:showPercent val="0"/>
            <c:showBubbleSize val="0"/>
            <c:showLeaderLines val="0"/>
          </c:dLbls>
          <c:cat>
            <c:strRef>
              <c:f>'2.1.6 race'!$C$17:$J$17</c:f>
              <c:strCache>
                <c:ptCount val="8"/>
                <c:pt idx="0">
                  <c:v>Region 1
(n=2,140)</c:v>
                </c:pt>
                <c:pt idx="1">
                  <c:v>Region 2
(n=2,447)</c:v>
                </c:pt>
                <c:pt idx="2">
                  <c:v>Region 3
(n=1,875)</c:v>
                </c:pt>
                <c:pt idx="3">
                  <c:v>Region 4
(n=1,804)</c:v>
                </c:pt>
                <c:pt idx="4">
                  <c:v>Region 5
(n=1,947)</c:v>
                </c:pt>
                <c:pt idx="5">
                  <c:v>Region 6
(n=1,596)</c:v>
                </c:pt>
                <c:pt idx="6">
                  <c:v>Region 7
(n=2,132)</c:v>
                </c:pt>
                <c:pt idx="7">
                  <c:v>Tennessee
(n=13,951)</c:v>
                </c:pt>
              </c:strCache>
            </c:strRef>
          </c:cat>
          <c:val>
            <c:numRef>
              <c:f>'2.1.6 race'!$C$20:$J$20</c:f>
              <c:numCache>
                <c:formatCode>0.0%</c:formatCode>
                <c:ptCount val="8"/>
                <c:pt idx="0">
                  <c:v>1.8224299065420557E-2</c:v>
                </c:pt>
                <c:pt idx="1">
                  <c:v>1.8389865140988948E-2</c:v>
                </c:pt>
                <c:pt idx="2">
                  <c:v>1.546666666666674E-2</c:v>
                </c:pt>
                <c:pt idx="3">
                  <c:v>3.9356984478935653E-2</c:v>
                </c:pt>
                <c:pt idx="4">
                  <c:v>2.2598870056497189E-2</c:v>
                </c:pt>
                <c:pt idx="5">
                  <c:v>1.9423558897243121E-2</c:v>
                </c:pt>
                <c:pt idx="6">
                  <c:v>1.6885553470919301E-2</c:v>
                </c:pt>
                <c:pt idx="7">
                  <c:v>2.1145437603039219E-2</c:v>
                </c:pt>
              </c:numCache>
            </c:numRef>
          </c:val>
        </c:ser>
        <c:dLbls>
          <c:showLegendKey val="0"/>
          <c:showVal val="1"/>
          <c:showCatName val="0"/>
          <c:showSerName val="0"/>
          <c:showPercent val="0"/>
          <c:showBubbleSize val="0"/>
        </c:dLbls>
        <c:gapWidth val="150"/>
        <c:overlap val="100"/>
        <c:axId val="130368640"/>
        <c:axId val="130370176"/>
      </c:barChart>
      <c:catAx>
        <c:axId val="130368640"/>
        <c:scaling>
          <c:orientation val="minMax"/>
        </c:scaling>
        <c:delete val="0"/>
        <c:axPos val="b"/>
        <c:majorTickMark val="out"/>
        <c:minorTickMark val="none"/>
        <c:tickLblPos val="nextTo"/>
        <c:txPr>
          <a:bodyPr/>
          <a:lstStyle/>
          <a:p>
            <a:pPr>
              <a:defRPr sz="1050" b="1"/>
            </a:pPr>
            <a:endParaRPr lang="en-US"/>
          </a:p>
        </c:txPr>
        <c:crossAx val="130370176"/>
        <c:crosses val="autoZero"/>
        <c:auto val="1"/>
        <c:lblAlgn val="ctr"/>
        <c:lblOffset val="100"/>
        <c:noMultiLvlLbl val="0"/>
      </c:catAx>
      <c:valAx>
        <c:axId val="130370176"/>
        <c:scaling>
          <c:orientation val="minMax"/>
        </c:scaling>
        <c:delete val="1"/>
        <c:axPos val="l"/>
        <c:numFmt formatCode="0%" sourceLinked="1"/>
        <c:majorTickMark val="out"/>
        <c:minorTickMark val="none"/>
        <c:tickLblPos val="nextTo"/>
        <c:crossAx val="130368640"/>
        <c:crosses val="autoZero"/>
        <c:crossBetween val="between"/>
      </c:valAx>
    </c:plotArea>
    <c:legend>
      <c:legendPos val="r"/>
      <c:layout>
        <c:manualLayout>
          <c:xMode val="edge"/>
          <c:yMode val="edge"/>
          <c:x val="0.86536368320467305"/>
          <c:y val="9.399648915642364E-2"/>
          <c:w val="0.12611574007324802"/>
          <c:h val="0.32932541497606255"/>
        </c:manualLayout>
      </c:layout>
      <c:overlay val="1"/>
      <c:txPr>
        <a:bodyPr/>
        <a:lstStyle/>
        <a:p>
          <a:pPr>
            <a:defRPr sz="11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20.xml"/><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5.jp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6.xml"/></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7.xml"/><Relationship Id="rId1" Type="http://schemas.openxmlformats.org/officeDocument/2006/relationships/image" Target="../media/image16.pn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38.xml"/><Relationship Id="rId1" Type="http://schemas.openxmlformats.org/officeDocument/2006/relationships/image" Target="../media/image19.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4365</xdr:colOff>
      <xdr:row>0</xdr:row>
      <xdr:rowOff>82522</xdr:rowOff>
    </xdr:from>
    <xdr:to>
      <xdr:col>7</xdr:col>
      <xdr:colOff>490935</xdr:colOff>
      <xdr:row>6</xdr:row>
      <xdr:rowOff>80676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5" y="82522"/>
          <a:ext cx="4753770" cy="1084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926976</xdr:colOff>
      <xdr:row>0</xdr:row>
      <xdr:rowOff>44823</xdr:rowOff>
    </xdr:from>
    <xdr:to>
      <xdr:col>6</xdr:col>
      <xdr:colOff>80309</xdr:colOff>
      <xdr:row>10</xdr:row>
      <xdr:rowOff>150657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381000</xdr:colOff>
      <xdr:row>24</xdr:row>
      <xdr:rowOff>74083</xdr:rowOff>
    </xdr:from>
    <xdr:to>
      <xdr:col>8</xdr:col>
      <xdr:colOff>444500</xdr:colOff>
      <xdr:row>24</xdr:row>
      <xdr:rowOff>236942</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699500" y="5842000"/>
          <a:ext cx="1195917" cy="1628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613833</xdr:colOff>
      <xdr:row>35</xdr:row>
      <xdr:rowOff>52917</xdr:rowOff>
    </xdr:from>
    <xdr:to>
      <xdr:col>9</xdr:col>
      <xdr:colOff>359833</xdr:colOff>
      <xdr:row>36</xdr:row>
      <xdr:rowOff>46443</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487333" y="6148917"/>
          <a:ext cx="1195917" cy="1628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846667</xdr:colOff>
      <xdr:row>0</xdr:row>
      <xdr:rowOff>31749</xdr:rowOff>
    </xdr:from>
    <xdr:to>
      <xdr:col>12</xdr:col>
      <xdr:colOff>423333</xdr:colOff>
      <xdr:row>9</xdr:row>
      <xdr:rowOff>179917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0.45938</cdr:x>
      <cdr:y>0.41409</cdr:y>
    </cdr:from>
    <cdr:to>
      <cdr:x>0.57162</cdr:x>
      <cdr:y>0.80682</cdr:y>
    </cdr:to>
    <cdr:sp macro="" textlink="">
      <cdr:nvSpPr>
        <cdr:cNvPr id="2" name="TextBox 1"/>
        <cdr:cNvSpPr txBox="1"/>
      </cdr:nvSpPr>
      <cdr:spPr>
        <a:xfrm xmlns:a="http://schemas.openxmlformats.org/drawingml/2006/main">
          <a:off x="3597688" y="771309"/>
          <a:ext cx="879062" cy="731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a:solidFill>
                <a:srgbClr val="4365FF"/>
              </a:solidFill>
            </a:rPr>
            <a:t>65%</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8</xdr:row>
      <xdr:rowOff>95249</xdr:rowOff>
    </xdr:from>
    <xdr:to>
      <xdr:col>11</xdr:col>
      <xdr:colOff>273844</xdr:colOff>
      <xdr:row>29</xdr:row>
      <xdr:rowOff>142874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333375</xdr:colOff>
      <xdr:row>8</xdr:row>
      <xdr:rowOff>23812</xdr:rowOff>
    </xdr:from>
    <xdr:to>
      <xdr:col>11</xdr:col>
      <xdr:colOff>429202</xdr:colOff>
      <xdr:row>8</xdr:row>
      <xdr:rowOff>231350</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70031" y="2345531"/>
          <a:ext cx="1524577" cy="2075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15</xdr:row>
      <xdr:rowOff>11908</xdr:rowOff>
    </xdr:from>
    <xdr:to>
      <xdr:col>14</xdr:col>
      <xdr:colOff>573881</xdr:colOff>
      <xdr:row>29</xdr:row>
      <xdr:rowOff>19049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464344</xdr:colOff>
      <xdr:row>13</xdr:row>
      <xdr:rowOff>47626</xdr:rowOff>
    </xdr:from>
    <xdr:to>
      <xdr:col>21</xdr:col>
      <xdr:colOff>321468</xdr:colOff>
      <xdr:row>13</xdr:row>
      <xdr:rowOff>232394</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46219" y="2964657"/>
          <a:ext cx="1357312" cy="184768"/>
        </a:xfrm>
        <a:prstGeom prst="rect">
          <a:avLst/>
        </a:prstGeom>
      </xdr:spPr>
    </xdr:pic>
    <xdr:clientData/>
  </xdr:twoCellAnchor>
  <xdr:twoCellAnchor>
    <xdr:from>
      <xdr:col>0</xdr:col>
      <xdr:colOff>0</xdr:colOff>
      <xdr:row>13</xdr:row>
      <xdr:rowOff>224897</xdr:rowOff>
    </xdr:from>
    <xdr:to>
      <xdr:col>22</xdr:col>
      <xdr:colOff>-1</xdr:colOff>
      <xdr:row>28</xdr:row>
      <xdr:rowOff>321470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13</xdr:row>
      <xdr:rowOff>306918</xdr:rowOff>
    </xdr:from>
    <xdr:to>
      <xdr:col>15</xdr:col>
      <xdr:colOff>867835</xdr:colOff>
      <xdr:row>29</xdr:row>
      <xdr:rowOff>113772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425009</xdr:colOff>
      <xdr:row>13</xdr:row>
      <xdr:rowOff>63501</xdr:rowOff>
    </xdr:from>
    <xdr:to>
      <xdr:col>15</xdr:col>
      <xdr:colOff>523876</xdr:colOff>
      <xdr:row>13</xdr:row>
      <xdr:rowOff>232834</xdr:rowOff>
    </xdr:to>
    <xdr:pic>
      <xdr:nvPicPr>
        <xdr:cNvPr id="6" name="Picture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002676" y="2889251"/>
          <a:ext cx="1247158" cy="169333"/>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0.88487</cdr:x>
      <cdr:y>0.6406</cdr:y>
    </cdr:from>
    <cdr:to>
      <cdr:x>0.99385</cdr:x>
      <cdr:y>0.88805</cdr:y>
    </cdr:to>
    <cdr:sp macro="" textlink="">
      <cdr:nvSpPr>
        <cdr:cNvPr id="2" name="TextBox 3"/>
        <cdr:cNvSpPr txBox="1"/>
      </cdr:nvSpPr>
      <cdr:spPr>
        <a:xfrm xmlns:a="http://schemas.openxmlformats.org/drawingml/2006/main">
          <a:off x="8362832" y="1905095"/>
          <a:ext cx="1029961" cy="7358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900" i="1"/>
            <a:t>Other includes Asian, American Indian or Alaska Native, Hawaiian or Other Pacific Islander.</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23812</xdr:colOff>
      <xdr:row>13</xdr:row>
      <xdr:rowOff>404808</xdr:rowOff>
    </xdr:from>
    <xdr:to>
      <xdr:col>12</xdr:col>
      <xdr:colOff>345280</xdr:colOff>
      <xdr:row>28</xdr:row>
      <xdr:rowOff>190497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119062</xdr:colOff>
      <xdr:row>11</xdr:row>
      <xdr:rowOff>141690</xdr:rowOff>
    </xdr:from>
    <xdr:to>
      <xdr:col>11</xdr:col>
      <xdr:colOff>107156</xdr:colOff>
      <xdr:row>12</xdr:row>
      <xdr:rowOff>124613</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072312" y="2380065"/>
          <a:ext cx="1273969" cy="173423"/>
        </a:xfrm>
        <a:prstGeom prst="rect">
          <a:avLst/>
        </a:prstGeom>
      </xdr:spPr>
    </xdr:pic>
    <xdr:clientData/>
  </xdr:twoCellAnchor>
  <xdr:twoCellAnchor>
    <xdr:from>
      <xdr:col>1</xdr:col>
      <xdr:colOff>833447</xdr:colOff>
      <xdr:row>18</xdr:row>
      <xdr:rowOff>202406</xdr:rowOff>
    </xdr:from>
    <xdr:to>
      <xdr:col>1</xdr:col>
      <xdr:colOff>940604</xdr:colOff>
      <xdr:row>26</xdr:row>
      <xdr:rowOff>95250</xdr:rowOff>
    </xdr:to>
    <xdr:sp macro="" textlink="">
      <xdr:nvSpPr>
        <xdr:cNvPr id="4" name="Right Brace 3"/>
        <xdr:cNvSpPr/>
      </xdr:nvSpPr>
      <xdr:spPr>
        <a:xfrm>
          <a:off x="1524010" y="3845719"/>
          <a:ext cx="107157" cy="1952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381023</xdr:colOff>
      <xdr:row>18</xdr:row>
      <xdr:rowOff>238125</xdr:rowOff>
    </xdr:from>
    <xdr:to>
      <xdr:col>2</xdr:col>
      <xdr:colOff>511992</xdr:colOff>
      <xdr:row>26</xdr:row>
      <xdr:rowOff>95250</xdr:rowOff>
    </xdr:to>
    <xdr:sp macro="" textlink="">
      <xdr:nvSpPr>
        <xdr:cNvPr id="5" name="Right Brace 4"/>
        <xdr:cNvSpPr/>
      </xdr:nvSpPr>
      <xdr:spPr>
        <a:xfrm>
          <a:off x="3512367" y="4143375"/>
          <a:ext cx="130969" cy="191690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142875</xdr:colOff>
      <xdr:row>18</xdr:row>
      <xdr:rowOff>369094</xdr:rowOff>
    </xdr:from>
    <xdr:to>
      <xdr:col>6</xdr:col>
      <xdr:colOff>285749</xdr:colOff>
      <xdr:row>26</xdr:row>
      <xdr:rowOff>83345</xdr:rowOff>
    </xdr:to>
    <xdr:sp macro="" textlink="">
      <xdr:nvSpPr>
        <xdr:cNvPr id="6" name="Right Brace 5"/>
        <xdr:cNvSpPr/>
      </xdr:nvSpPr>
      <xdr:spPr>
        <a:xfrm>
          <a:off x="5548313" y="4274344"/>
          <a:ext cx="142874" cy="1774032"/>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1</xdr:col>
      <xdr:colOff>1000136</xdr:colOff>
      <xdr:row>20</xdr:row>
      <xdr:rowOff>119063</xdr:rowOff>
    </xdr:from>
    <xdr:ext cx="765659" cy="374141"/>
    <xdr:sp macro="" textlink="">
      <xdr:nvSpPr>
        <xdr:cNvPr id="7" name="TextBox 6"/>
        <xdr:cNvSpPr txBox="1"/>
      </xdr:nvSpPr>
      <xdr:spPr>
        <a:xfrm>
          <a:off x="1643074" y="4929188"/>
          <a:ext cx="76565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tx2"/>
              </a:solidFill>
            </a:rPr>
            <a:t>76.7%</a:t>
          </a:r>
        </a:p>
      </xdr:txBody>
    </xdr:sp>
    <xdr:clientData/>
  </xdr:oneCellAnchor>
  <xdr:oneCellAnchor>
    <xdr:from>
      <xdr:col>2</xdr:col>
      <xdr:colOff>450083</xdr:colOff>
      <xdr:row>20</xdr:row>
      <xdr:rowOff>92869</xdr:rowOff>
    </xdr:from>
    <xdr:ext cx="765659" cy="374141"/>
    <xdr:sp macro="" textlink="">
      <xdr:nvSpPr>
        <xdr:cNvPr id="8" name="TextBox 7"/>
        <xdr:cNvSpPr txBox="1"/>
      </xdr:nvSpPr>
      <xdr:spPr>
        <a:xfrm>
          <a:off x="3581427" y="4902994"/>
          <a:ext cx="76565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US" sz="1800" b="1">
              <a:solidFill>
                <a:schemeClr val="tx2"/>
              </a:solidFill>
              <a:latin typeface="+mn-lt"/>
              <a:ea typeface="+mn-ea"/>
              <a:cs typeface="+mn-cs"/>
            </a:rPr>
            <a:t>74.3%</a:t>
          </a:r>
        </a:p>
      </xdr:txBody>
    </xdr:sp>
    <xdr:clientData/>
  </xdr:oneCellAnchor>
  <xdr:oneCellAnchor>
    <xdr:from>
      <xdr:col>6</xdr:col>
      <xdr:colOff>269124</xdr:colOff>
      <xdr:row>20</xdr:row>
      <xdr:rowOff>161924</xdr:rowOff>
    </xdr:from>
    <xdr:ext cx="765659" cy="374141"/>
    <xdr:sp macro="" textlink="">
      <xdr:nvSpPr>
        <xdr:cNvPr id="9" name="TextBox 8"/>
        <xdr:cNvSpPr txBox="1"/>
      </xdr:nvSpPr>
      <xdr:spPr>
        <a:xfrm>
          <a:off x="5674562" y="4972049"/>
          <a:ext cx="76565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n-US" sz="1800" b="1">
              <a:solidFill>
                <a:schemeClr val="tx2"/>
              </a:solidFill>
              <a:latin typeface="+mn-lt"/>
              <a:ea typeface="+mn-ea"/>
              <a:cs typeface="+mn-cs"/>
            </a:rPr>
            <a:t>69.6%</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153193</xdr:colOff>
      <xdr:row>3</xdr:row>
      <xdr:rowOff>154779</xdr:rowOff>
    </xdr:from>
    <xdr:to>
      <xdr:col>1</xdr:col>
      <xdr:colOff>1529313</xdr:colOff>
      <xdr:row>3</xdr:row>
      <xdr:rowOff>369092</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6068" y="3440904"/>
          <a:ext cx="1376120" cy="21431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4480</xdr:rowOff>
    </xdr:from>
    <xdr:to>
      <xdr:col>23</xdr:col>
      <xdr:colOff>15409</xdr:colOff>
      <xdr:row>34</xdr:row>
      <xdr:rowOff>5882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28575</xdr:colOff>
      <xdr:row>11</xdr:row>
      <xdr:rowOff>38100</xdr:rowOff>
    </xdr:from>
    <xdr:to>
      <xdr:col>21</xdr:col>
      <xdr:colOff>343477</xdr:colOff>
      <xdr:row>11</xdr:row>
      <xdr:rowOff>236562</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81925" y="2847975"/>
          <a:ext cx="1457902" cy="19846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14</xdr:row>
      <xdr:rowOff>38101</xdr:rowOff>
    </xdr:from>
    <xdr:to>
      <xdr:col>17</xdr:col>
      <xdr:colOff>0</xdr:colOff>
      <xdr:row>30</xdr:row>
      <xdr:rowOff>169068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381000</xdr:colOff>
      <xdr:row>13</xdr:row>
      <xdr:rowOff>59533</xdr:rowOff>
    </xdr:from>
    <xdr:to>
      <xdr:col>15</xdr:col>
      <xdr:colOff>237364</xdr:colOff>
      <xdr:row>13</xdr:row>
      <xdr:rowOff>235659</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74781" y="2714627"/>
          <a:ext cx="1356552" cy="1761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14</xdr:row>
      <xdr:rowOff>23814</xdr:rowOff>
    </xdr:from>
    <xdr:to>
      <xdr:col>20</xdr:col>
      <xdr:colOff>469106</xdr:colOff>
      <xdr:row>27</xdr:row>
      <xdr:rowOff>233362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523875</xdr:colOff>
      <xdr:row>13</xdr:row>
      <xdr:rowOff>57150</xdr:rowOff>
    </xdr:from>
    <xdr:to>
      <xdr:col>20</xdr:col>
      <xdr:colOff>473109</xdr:colOff>
      <xdr:row>13</xdr:row>
      <xdr:rowOff>259555</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67650" y="3019425"/>
          <a:ext cx="1558958" cy="2024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35718</xdr:colOff>
      <xdr:row>14</xdr:row>
      <xdr:rowOff>11908</xdr:rowOff>
    </xdr:from>
    <xdr:to>
      <xdr:col>15</xdr:col>
      <xdr:colOff>42862</xdr:colOff>
      <xdr:row>29</xdr:row>
      <xdr:rowOff>16671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119063</xdr:colOff>
      <xdr:row>24</xdr:row>
      <xdr:rowOff>71436</xdr:rowOff>
    </xdr:from>
    <xdr:to>
      <xdr:col>14</xdr:col>
      <xdr:colOff>583407</xdr:colOff>
      <xdr:row>28</xdr:row>
      <xdr:rowOff>8875</xdr:rowOff>
    </xdr:to>
    <xdr:sp macro="" textlink="">
      <xdr:nvSpPr>
        <xdr:cNvPr id="8" name="TextBox 3"/>
        <xdr:cNvSpPr txBox="1"/>
      </xdr:nvSpPr>
      <xdr:spPr>
        <a:xfrm>
          <a:off x="8382001" y="4952999"/>
          <a:ext cx="1035844" cy="9375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900" i="1"/>
            <a:t>Other includes Asian, American Indian or Alaska Native, Hawaiian or Other Pacific Islander.</a:t>
          </a:r>
        </a:p>
      </xdr:txBody>
    </xdr:sp>
    <xdr:clientData/>
  </xdr:twoCellAnchor>
  <xdr:twoCellAnchor editAs="oneCell">
    <xdr:from>
      <xdr:col>12</xdr:col>
      <xdr:colOff>171593</xdr:colOff>
      <xdr:row>13</xdr:row>
      <xdr:rowOff>35719</xdr:rowOff>
    </xdr:from>
    <xdr:to>
      <xdr:col>15</xdr:col>
      <xdr:colOff>6526</xdr:colOff>
      <xdr:row>14</xdr:row>
      <xdr:rowOff>23811</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39218" y="2750344"/>
          <a:ext cx="1558958" cy="20240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47624</xdr:colOff>
      <xdr:row>3</xdr:row>
      <xdr:rowOff>178594</xdr:rowOff>
    </xdr:from>
    <xdr:to>
      <xdr:col>9</xdr:col>
      <xdr:colOff>250031</xdr:colOff>
      <xdr:row>8</xdr:row>
      <xdr:rowOff>179560</xdr:rowOff>
    </xdr:to>
    <xdr:sp macro="" textlink="">
      <xdr:nvSpPr>
        <xdr:cNvPr id="11" name="TextBox 3"/>
        <xdr:cNvSpPr txBox="1"/>
      </xdr:nvSpPr>
      <xdr:spPr>
        <a:xfrm>
          <a:off x="5905499" y="1131094"/>
          <a:ext cx="1916907" cy="9534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100" i="1"/>
            <a:t>These numbers reflect duplicated admissions with</a:t>
          </a:r>
          <a:r>
            <a:rPr lang="en-US" sz="1100" i="1" baseline="0"/>
            <a:t> substances identified as either primary, secondary or tertiary substance of abuse. </a:t>
          </a:r>
          <a:endParaRPr lang="en-US" sz="1100" i="1"/>
        </a:p>
      </xdr:txBody>
    </xdr:sp>
    <xdr:clientData/>
  </xdr:twoCellAnchor>
  <xdr:twoCellAnchor>
    <xdr:from>
      <xdr:col>0</xdr:col>
      <xdr:colOff>47627</xdr:colOff>
      <xdr:row>10</xdr:row>
      <xdr:rowOff>357186</xdr:rowOff>
    </xdr:from>
    <xdr:to>
      <xdr:col>12</xdr:col>
      <xdr:colOff>250033</xdr:colOff>
      <xdr:row>28</xdr:row>
      <xdr:rowOff>71436</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114300</xdr:colOff>
      <xdr:row>0</xdr:row>
      <xdr:rowOff>180975</xdr:rowOff>
    </xdr:from>
    <xdr:to>
      <xdr:col>16</xdr:col>
      <xdr:colOff>57150</xdr:colOff>
      <xdr:row>14</xdr:row>
      <xdr:rowOff>95249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14</xdr:col>
      <xdr:colOff>104775</xdr:colOff>
      <xdr:row>1</xdr:row>
      <xdr:rowOff>66675</xdr:rowOff>
    </xdr:from>
    <xdr:ext cx="2095499" cy="436723"/>
    <xdr:sp macro="" textlink="">
      <xdr:nvSpPr>
        <xdr:cNvPr id="6" name="TextBox 5"/>
        <xdr:cNvSpPr txBox="1"/>
      </xdr:nvSpPr>
      <xdr:spPr>
        <a:xfrm>
          <a:off x="7705725" y="257175"/>
          <a:ext cx="2095499" cy="436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i="1">
              <a:solidFill>
                <a:sysClr val="windowText" lastClr="000000"/>
              </a:solidFill>
            </a:rPr>
            <a:t>*</a:t>
          </a:r>
          <a:r>
            <a:rPr lang="en-US" sz="900" i="1">
              <a:solidFill>
                <a:sysClr val="windowText" lastClr="000000"/>
              </a:solidFill>
            </a:rPr>
            <a:t>significant increase or decrease compared to previous fiscal year.</a:t>
          </a:r>
        </a:p>
      </xdr:txBody>
    </xdr:sp>
    <xdr:clientData/>
  </xdr:oneCellAnchor>
  <xdr:twoCellAnchor>
    <xdr:from>
      <xdr:col>0</xdr:col>
      <xdr:colOff>476250</xdr:colOff>
      <xdr:row>18</xdr:row>
      <xdr:rowOff>28574</xdr:rowOff>
    </xdr:from>
    <xdr:to>
      <xdr:col>15</xdr:col>
      <xdr:colOff>1076325</xdr:colOff>
      <xdr:row>25</xdr:row>
      <xdr:rowOff>309314</xdr:rowOff>
    </xdr:to>
    <xdr:grpSp>
      <xdr:nvGrpSpPr>
        <xdr:cNvPr id="16" name="Group 15"/>
        <xdr:cNvGrpSpPr/>
      </xdr:nvGrpSpPr>
      <xdr:grpSpPr>
        <a:xfrm>
          <a:off x="512064" y="4221744"/>
          <a:ext cx="9048187" cy="1771891"/>
          <a:chOff x="476250" y="4371974"/>
          <a:chExt cx="8734425" cy="1833315"/>
        </a:xfrm>
      </xdr:grpSpPr>
      <xdr:sp macro="" textlink="">
        <xdr:nvSpPr>
          <xdr:cNvPr id="8" name="TextBox 4"/>
          <xdr:cNvSpPr txBox="1"/>
        </xdr:nvSpPr>
        <xdr:spPr>
          <a:xfrm>
            <a:off x="8905875" y="4371974"/>
            <a:ext cx="304800"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sp macro="" textlink="">
        <xdr:nvSpPr>
          <xdr:cNvPr id="9" name="TextBox 4"/>
          <xdr:cNvSpPr txBox="1"/>
        </xdr:nvSpPr>
        <xdr:spPr>
          <a:xfrm>
            <a:off x="7219950" y="4772024"/>
            <a:ext cx="304800" cy="4539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sp macro="" textlink="">
        <xdr:nvSpPr>
          <xdr:cNvPr id="10" name="TextBox 4"/>
          <xdr:cNvSpPr txBox="1"/>
        </xdr:nvSpPr>
        <xdr:spPr>
          <a:xfrm>
            <a:off x="5581650" y="4924424"/>
            <a:ext cx="304800" cy="4539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sp macro="" textlink="">
        <xdr:nvSpPr>
          <xdr:cNvPr id="11" name="TextBox 4"/>
          <xdr:cNvSpPr txBox="1"/>
        </xdr:nvSpPr>
        <xdr:spPr>
          <a:xfrm>
            <a:off x="3876675" y="4610099"/>
            <a:ext cx="304800" cy="3093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sp macro="" textlink="">
        <xdr:nvSpPr>
          <xdr:cNvPr id="12" name="TextBox 4"/>
          <xdr:cNvSpPr txBox="1"/>
        </xdr:nvSpPr>
        <xdr:spPr>
          <a:xfrm>
            <a:off x="3810000" y="5410199"/>
            <a:ext cx="304800" cy="4539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sp macro="" textlink="">
        <xdr:nvSpPr>
          <xdr:cNvPr id="13" name="TextBox 4"/>
          <xdr:cNvSpPr txBox="1"/>
        </xdr:nvSpPr>
        <xdr:spPr>
          <a:xfrm>
            <a:off x="1762125" y="4867274"/>
            <a:ext cx="304800" cy="45397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sp macro="" textlink="">
        <xdr:nvSpPr>
          <xdr:cNvPr id="15" name="TextBox 4"/>
          <xdr:cNvSpPr txBox="1"/>
        </xdr:nvSpPr>
        <xdr:spPr>
          <a:xfrm>
            <a:off x="476250" y="5895974"/>
            <a:ext cx="304800" cy="30931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grpSp>
    <xdr:clientData/>
  </xdr:twoCellAnchor>
  <xdr:twoCellAnchor>
    <xdr:from>
      <xdr:col>0</xdr:col>
      <xdr:colOff>0</xdr:colOff>
      <xdr:row>17</xdr:row>
      <xdr:rowOff>0</xdr:rowOff>
    </xdr:from>
    <xdr:to>
      <xdr:col>17</xdr:col>
      <xdr:colOff>9525</xdr:colOff>
      <xdr:row>26</xdr:row>
      <xdr:rowOff>361950</xdr:rowOff>
    </xdr:to>
    <xdr:grpSp>
      <xdr:nvGrpSpPr>
        <xdr:cNvPr id="14" name="Group 13"/>
        <xdr:cNvGrpSpPr/>
      </xdr:nvGrpSpPr>
      <xdr:grpSpPr>
        <a:xfrm>
          <a:off x="0" y="4018722"/>
          <a:ext cx="10153551" cy="2356568"/>
          <a:chOff x="0" y="4162425"/>
          <a:chExt cx="9182100" cy="2438400"/>
        </a:xfrm>
      </xdr:grpSpPr>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2216" b="27122"/>
          <a:stretch/>
        </xdr:blipFill>
        <xdr:spPr>
          <a:xfrm>
            <a:off x="0" y="4162425"/>
            <a:ext cx="9182100" cy="2438400"/>
          </a:xfrm>
          <a:prstGeom prst="rect">
            <a:avLst/>
          </a:prstGeom>
        </xdr:spPr>
      </xdr:pic>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9927" y="5777722"/>
            <a:ext cx="2009774" cy="746903"/>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179916</xdr:colOff>
      <xdr:row>22</xdr:row>
      <xdr:rowOff>114503</xdr:rowOff>
    </xdr:from>
    <xdr:to>
      <xdr:col>11</xdr:col>
      <xdr:colOff>4762</xdr:colOff>
      <xdr:row>23</xdr:row>
      <xdr:rowOff>91123</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958166" y="4665336"/>
          <a:ext cx="1227667" cy="167120"/>
        </a:xfrm>
        <a:prstGeom prst="rect">
          <a:avLst/>
        </a:prstGeom>
      </xdr:spPr>
    </xdr:pic>
    <xdr:clientData/>
  </xdr:twoCellAnchor>
  <xdr:twoCellAnchor>
    <xdr:from>
      <xdr:col>0</xdr:col>
      <xdr:colOff>0</xdr:colOff>
      <xdr:row>14</xdr:row>
      <xdr:rowOff>54506</xdr:rowOff>
    </xdr:from>
    <xdr:to>
      <xdr:col>15</xdr:col>
      <xdr:colOff>74083</xdr:colOff>
      <xdr:row>29</xdr:row>
      <xdr:rowOff>154782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6615</xdr:colOff>
      <xdr:row>13</xdr:row>
      <xdr:rowOff>17198</xdr:rowOff>
    </xdr:from>
    <xdr:to>
      <xdr:col>15</xdr:col>
      <xdr:colOff>0</xdr:colOff>
      <xdr:row>13</xdr:row>
      <xdr:rowOff>190621</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62271" y="2874698"/>
          <a:ext cx="1184010" cy="17342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19</xdr:col>
      <xdr:colOff>370004</xdr:colOff>
      <xdr:row>13</xdr:row>
      <xdr:rowOff>43762</xdr:rowOff>
    </xdr:from>
    <xdr:to>
      <xdr:col>23</xdr:col>
      <xdr:colOff>178553</xdr:colOff>
      <xdr:row>13</xdr:row>
      <xdr:rowOff>238126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47329" y="2815537"/>
          <a:ext cx="1427799" cy="194364"/>
        </a:xfrm>
        <a:prstGeom prst="rect">
          <a:avLst/>
        </a:prstGeom>
      </xdr:spPr>
    </xdr:pic>
    <xdr:clientData/>
  </xdr:twoCellAnchor>
  <xdr:twoCellAnchor>
    <xdr:from>
      <xdr:col>0</xdr:col>
      <xdr:colOff>0</xdr:colOff>
      <xdr:row>14</xdr:row>
      <xdr:rowOff>11906</xdr:rowOff>
    </xdr:from>
    <xdr:to>
      <xdr:col>23</xdr:col>
      <xdr:colOff>119063</xdr:colOff>
      <xdr:row>31</xdr:row>
      <xdr:rowOff>214311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174625</xdr:colOff>
      <xdr:row>13</xdr:row>
      <xdr:rowOff>4701</xdr:rowOff>
    </xdr:from>
    <xdr:to>
      <xdr:col>15</xdr:col>
      <xdr:colOff>85989</xdr:colOff>
      <xdr:row>13</xdr:row>
      <xdr:rowOff>171821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06469" y="2862201"/>
          <a:ext cx="1137708" cy="167120"/>
        </a:xfrm>
        <a:prstGeom prst="rect">
          <a:avLst/>
        </a:prstGeom>
      </xdr:spPr>
    </xdr:pic>
    <xdr:clientData/>
  </xdr:twoCellAnchor>
  <xdr:twoCellAnchor>
    <xdr:from>
      <xdr:col>0</xdr:col>
      <xdr:colOff>11906</xdr:colOff>
      <xdr:row>14</xdr:row>
      <xdr:rowOff>39954</xdr:rowOff>
    </xdr:from>
    <xdr:to>
      <xdr:col>15</xdr:col>
      <xdr:colOff>85989</xdr:colOff>
      <xdr:row>27</xdr:row>
      <xdr:rowOff>375708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264584</xdr:colOff>
      <xdr:row>23</xdr:row>
      <xdr:rowOff>169333</xdr:rowOff>
    </xdr:from>
    <xdr:to>
      <xdr:col>15</xdr:col>
      <xdr:colOff>13961</xdr:colOff>
      <xdr:row>27</xdr:row>
      <xdr:rowOff>143228</xdr:rowOff>
    </xdr:to>
    <xdr:sp macro="" textlink="">
      <xdr:nvSpPr>
        <xdr:cNvPr id="4" name="TextBox 3"/>
        <xdr:cNvSpPr txBox="1"/>
      </xdr:nvSpPr>
      <xdr:spPr>
        <a:xfrm>
          <a:off x="7958667" y="4995333"/>
          <a:ext cx="1029961" cy="73589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900" i="1"/>
            <a:t>Other includes Asian, American Indian or Alaska Native, Hawaiian or Other Pacific Islander.</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21</xdr:col>
      <xdr:colOff>85725</xdr:colOff>
      <xdr:row>37</xdr:row>
      <xdr:rowOff>76200</xdr:rowOff>
    </xdr:from>
    <xdr:to>
      <xdr:col>25</xdr:col>
      <xdr:colOff>172027</xdr:colOff>
      <xdr:row>38</xdr:row>
      <xdr:rowOff>93238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10475" y="6048375"/>
          <a:ext cx="1419802" cy="20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120353</xdr:rowOff>
    </xdr:from>
    <xdr:to>
      <xdr:col>23</xdr:col>
      <xdr:colOff>583406</xdr:colOff>
      <xdr:row>17</xdr:row>
      <xdr:rowOff>107156</xdr:rowOff>
    </xdr:to>
    <xdr:pic>
      <xdr:nvPicPr>
        <xdr:cNvPr id="13" name="Picture 1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6268" b="25593"/>
        <a:stretch/>
      </xdr:blipFill>
      <xdr:spPr>
        <a:xfrm>
          <a:off x="0" y="477541"/>
          <a:ext cx="9084469" cy="2487115"/>
        </a:xfrm>
        <a:prstGeom prst="rect">
          <a:avLst/>
        </a:prstGeom>
      </xdr:spPr>
    </xdr:pic>
    <xdr:clientData/>
  </xdr:twoCellAnchor>
  <xdr:twoCellAnchor>
    <xdr:from>
      <xdr:col>1</xdr:col>
      <xdr:colOff>333373</xdr:colOff>
      <xdr:row>3</xdr:row>
      <xdr:rowOff>154783</xdr:rowOff>
    </xdr:from>
    <xdr:to>
      <xdr:col>23</xdr:col>
      <xdr:colOff>26193</xdr:colOff>
      <xdr:row>14</xdr:row>
      <xdr:rowOff>95007</xdr:rowOff>
    </xdr:to>
    <xdr:grpSp>
      <xdr:nvGrpSpPr>
        <xdr:cNvPr id="2" name="Group 1"/>
        <xdr:cNvGrpSpPr/>
      </xdr:nvGrpSpPr>
      <xdr:grpSpPr>
        <a:xfrm>
          <a:off x="429766" y="654655"/>
          <a:ext cx="8186072" cy="1652438"/>
          <a:chOff x="404811" y="678658"/>
          <a:chExt cx="8122445" cy="1776125"/>
        </a:xfrm>
      </xdr:grpSpPr>
      <xdr:sp macro="" textlink="">
        <xdr:nvSpPr>
          <xdr:cNvPr id="5" name="TextBox 4"/>
          <xdr:cNvSpPr txBox="1"/>
        </xdr:nvSpPr>
        <xdr:spPr>
          <a:xfrm>
            <a:off x="8222456" y="678658"/>
            <a:ext cx="304800" cy="3855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sp macro="" textlink="">
        <xdr:nvSpPr>
          <xdr:cNvPr id="6" name="TextBox 4"/>
          <xdr:cNvSpPr txBox="1"/>
        </xdr:nvSpPr>
        <xdr:spPr>
          <a:xfrm>
            <a:off x="6669881" y="1133214"/>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sp macro="" textlink="">
        <xdr:nvSpPr>
          <xdr:cNvPr id="7" name="TextBox 4"/>
          <xdr:cNvSpPr txBox="1"/>
        </xdr:nvSpPr>
        <xdr:spPr>
          <a:xfrm>
            <a:off x="5293519" y="1170533"/>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sp macro="" textlink="">
        <xdr:nvSpPr>
          <xdr:cNvPr id="8" name="TextBox 4"/>
          <xdr:cNvSpPr txBox="1"/>
        </xdr:nvSpPr>
        <xdr:spPr>
          <a:xfrm>
            <a:off x="3577538" y="917004"/>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sp macro="" textlink="">
        <xdr:nvSpPr>
          <xdr:cNvPr id="9" name="TextBox 4"/>
          <xdr:cNvSpPr txBox="1"/>
        </xdr:nvSpPr>
        <xdr:spPr>
          <a:xfrm>
            <a:off x="3536156" y="1660074"/>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sp macro="" textlink="">
        <xdr:nvSpPr>
          <xdr:cNvPr id="10" name="TextBox 4"/>
          <xdr:cNvSpPr txBox="1"/>
        </xdr:nvSpPr>
        <xdr:spPr>
          <a:xfrm>
            <a:off x="1619251" y="1174999"/>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sp macro="" textlink="">
        <xdr:nvSpPr>
          <xdr:cNvPr id="11" name="TextBox 4"/>
          <xdr:cNvSpPr txBox="1"/>
        </xdr:nvSpPr>
        <xdr:spPr>
          <a:xfrm>
            <a:off x="404811" y="2156717"/>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grpSp>
    <xdr:clientData/>
  </xdr:twoCellAnchor>
  <xdr:twoCellAnchor>
    <xdr:from>
      <xdr:col>1</xdr:col>
      <xdr:colOff>221449</xdr:colOff>
      <xdr:row>14</xdr:row>
      <xdr:rowOff>92367</xdr:rowOff>
    </xdr:from>
    <xdr:to>
      <xdr:col>2</xdr:col>
      <xdr:colOff>126199</xdr:colOff>
      <xdr:row>16</xdr:row>
      <xdr:rowOff>92367</xdr:rowOff>
    </xdr:to>
    <xdr:sp macro="" textlink="">
      <xdr:nvSpPr>
        <xdr:cNvPr id="3" name="TextBox 2"/>
        <xdr:cNvSpPr txBox="1"/>
      </xdr:nvSpPr>
      <xdr:spPr>
        <a:xfrm>
          <a:off x="287731" y="2399970"/>
          <a:ext cx="628945" cy="324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solidFill>
                <a:schemeClr val="bg1"/>
              </a:solidFill>
            </a:rPr>
            <a:t>Shelby</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15</xdr:row>
      <xdr:rowOff>152400</xdr:rowOff>
    </xdr:from>
    <xdr:to>
      <xdr:col>15</xdr:col>
      <xdr:colOff>76200</xdr:colOff>
      <xdr:row>26</xdr:row>
      <xdr:rowOff>17907</xdr:rowOff>
    </xdr:to>
    <xdr:pic>
      <xdr:nvPicPr>
        <xdr:cNvPr id="5" name="Picture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345" b="23212"/>
        <a:stretch/>
      </xdr:blipFill>
      <xdr:spPr>
        <a:xfrm>
          <a:off x="0" y="3895725"/>
          <a:ext cx="8782050" cy="2313432"/>
        </a:xfrm>
        <a:prstGeom prst="rect">
          <a:avLst/>
        </a:prstGeom>
      </xdr:spPr>
    </xdr:pic>
    <xdr:clientData/>
  </xdr:twoCellAnchor>
  <xdr:twoCellAnchor>
    <xdr:from>
      <xdr:col>0</xdr:col>
      <xdr:colOff>0</xdr:colOff>
      <xdr:row>1</xdr:row>
      <xdr:rowOff>0</xdr:rowOff>
    </xdr:from>
    <xdr:to>
      <xdr:col>14</xdr:col>
      <xdr:colOff>1174750</xdr:colOff>
      <xdr:row>14</xdr:row>
      <xdr:rowOff>99482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16</xdr:row>
      <xdr:rowOff>104775</xdr:rowOff>
    </xdr:from>
    <xdr:to>
      <xdr:col>14</xdr:col>
      <xdr:colOff>790575</xdr:colOff>
      <xdr:row>24</xdr:row>
      <xdr:rowOff>166440</xdr:rowOff>
    </xdr:to>
    <xdr:grpSp>
      <xdr:nvGrpSpPr>
        <xdr:cNvPr id="14" name="Group 13"/>
        <xdr:cNvGrpSpPr/>
      </xdr:nvGrpSpPr>
      <xdr:grpSpPr>
        <a:xfrm>
          <a:off x="333375" y="4029075"/>
          <a:ext cx="7981950" cy="1795215"/>
          <a:chOff x="333375" y="4029075"/>
          <a:chExt cx="8562975" cy="1795215"/>
        </a:xfrm>
      </xdr:grpSpPr>
      <xdr:sp macro="" textlink="">
        <xdr:nvSpPr>
          <xdr:cNvPr id="7" name="TextBox 4"/>
          <xdr:cNvSpPr txBox="1"/>
        </xdr:nvSpPr>
        <xdr:spPr>
          <a:xfrm>
            <a:off x="8591550" y="4029075"/>
            <a:ext cx="304800" cy="3855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sp macro="" textlink="">
        <xdr:nvSpPr>
          <xdr:cNvPr id="8" name="TextBox 4"/>
          <xdr:cNvSpPr txBox="1"/>
        </xdr:nvSpPr>
        <xdr:spPr>
          <a:xfrm>
            <a:off x="6991350" y="4424101"/>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sp macro="" textlink="">
        <xdr:nvSpPr>
          <xdr:cNvPr id="9" name="TextBox 4"/>
          <xdr:cNvSpPr txBox="1"/>
        </xdr:nvSpPr>
        <xdr:spPr>
          <a:xfrm>
            <a:off x="5448300" y="4532858"/>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sp macro="" textlink="">
        <xdr:nvSpPr>
          <xdr:cNvPr id="10" name="TextBox 4"/>
          <xdr:cNvSpPr txBox="1"/>
        </xdr:nvSpPr>
        <xdr:spPr>
          <a:xfrm>
            <a:off x="3733800" y="4306165"/>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sp macro="" textlink="">
        <xdr:nvSpPr>
          <xdr:cNvPr id="11" name="TextBox 4"/>
          <xdr:cNvSpPr txBox="1"/>
        </xdr:nvSpPr>
        <xdr:spPr>
          <a:xfrm>
            <a:off x="3571875" y="4962866"/>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sp macro="" textlink="">
        <xdr:nvSpPr>
          <xdr:cNvPr id="12" name="TextBox 4"/>
          <xdr:cNvSpPr txBox="1"/>
        </xdr:nvSpPr>
        <xdr:spPr>
          <a:xfrm>
            <a:off x="1666875" y="4525412"/>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sp macro="" textlink="">
        <xdr:nvSpPr>
          <xdr:cNvPr id="13" name="TextBox 4"/>
          <xdr:cNvSpPr txBox="1"/>
        </xdr:nvSpPr>
        <xdr:spPr>
          <a:xfrm>
            <a:off x="333375" y="5526224"/>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grpSp>
    <xdr:clientData/>
  </xdr:twoCellAnchor>
  <xdr:twoCellAnchor editAs="oneCell">
    <xdr:from>
      <xdr:col>12</xdr:col>
      <xdr:colOff>219074</xdr:colOff>
      <xdr:row>22</xdr:row>
      <xdr:rowOff>142874</xdr:rowOff>
    </xdr:from>
    <xdr:to>
      <xdr:col>14</xdr:col>
      <xdr:colOff>1066800</xdr:colOff>
      <xdr:row>25</xdr:row>
      <xdr:rowOff>342341</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38924" y="5419724"/>
          <a:ext cx="1952626" cy="770967"/>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0.76907</cdr:x>
      <cdr:y>0.01426</cdr:y>
    </cdr:from>
    <cdr:to>
      <cdr:x>0.99487</cdr:x>
      <cdr:y>0.13689</cdr:y>
    </cdr:to>
    <cdr:sp macro="" textlink="">
      <cdr:nvSpPr>
        <cdr:cNvPr id="2" name="TextBox 5"/>
        <cdr:cNvSpPr txBox="1"/>
      </cdr:nvSpPr>
      <cdr:spPr>
        <a:xfrm xmlns:a="http://schemas.openxmlformats.org/drawingml/2006/main">
          <a:off x="7137400" y="50800"/>
          <a:ext cx="2095499" cy="43672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200" i="1">
              <a:solidFill>
                <a:sysClr val="windowText" lastClr="000000"/>
              </a:solidFill>
            </a:rPr>
            <a:t>*</a:t>
          </a:r>
          <a:r>
            <a:rPr lang="en-US" sz="900" i="1">
              <a:solidFill>
                <a:sysClr val="windowText" lastClr="000000"/>
              </a:solidFill>
            </a:rPr>
            <a:t>significant increase or decrease compared to previous fiscal year.</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50006</xdr:colOff>
      <xdr:row>14</xdr:row>
      <xdr:rowOff>22492</xdr:rowOff>
    </xdr:from>
    <xdr:to>
      <xdr:col>15</xdr:col>
      <xdr:colOff>124089</xdr:colOff>
      <xdr:row>28</xdr:row>
      <xdr:rowOff>156899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52917</xdr:colOff>
      <xdr:row>13</xdr:row>
      <xdr:rowOff>63501</xdr:rowOff>
    </xdr:from>
    <xdr:to>
      <xdr:col>15</xdr:col>
      <xdr:colOff>46302</xdr:colOff>
      <xdr:row>13</xdr:row>
      <xdr:rowOff>236924</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778750" y="2899834"/>
          <a:ext cx="1273969" cy="1734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19</xdr:col>
      <xdr:colOff>370004</xdr:colOff>
      <xdr:row>13</xdr:row>
      <xdr:rowOff>43762</xdr:rowOff>
    </xdr:from>
    <xdr:to>
      <xdr:col>23</xdr:col>
      <xdr:colOff>178554</xdr:colOff>
      <xdr:row>13</xdr:row>
      <xdr:rowOff>238126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430660" y="2841731"/>
          <a:ext cx="1427799" cy="194364"/>
        </a:xfrm>
        <a:prstGeom prst="rect">
          <a:avLst/>
        </a:prstGeom>
      </xdr:spPr>
    </xdr:pic>
    <xdr:clientData/>
  </xdr:twoCellAnchor>
  <xdr:twoCellAnchor>
    <xdr:from>
      <xdr:col>0</xdr:col>
      <xdr:colOff>11907</xdr:colOff>
      <xdr:row>14</xdr:row>
      <xdr:rowOff>13231</xdr:rowOff>
    </xdr:from>
    <xdr:to>
      <xdr:col>23</xdr:col>
      <xdr:colOff>130970</xdr:colOff>
      <xdr:row>31</xdr:row>
      <xdr:rowOff>263260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13</xdr:col>
      <xdr:colOff>174625</xdr:colOff>
      <xdr:row>13</xdr:row>
      <xdr:rowOff>40420</xdr:rowOff>
    </xdr:from>
    <xdr:to>
      <xdr:col>15</xdr:col>
      <xdr:colOff>121709</xdr:colOff>
      <xdr:row>13</xdr:row>
      <xdr:rowOff>207540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51775" y="2907445"/>
          <a:ext cx="1223434" cy="167120"/>
        </a:xfrm>
        <a:prstGeom prst="rect">
          <a:avLst/>
        </a:prstGeom>
      </xdr:spPr>
    </xdr:pic>
    <xdr:clientData/>
  </xdr:twoCellAnchor>
  <xdr:twoCellAnchor>
    <xdr:from>
      <xdr:col>0</xdr:col>
      <xdr:colOff>47625</xdr:colOff>
      <xdr:row>13</xdr:row>
      <xdr:rowOff>243682</xdr:rowOff>
    </xdr:from>
    <xdr:to>
      <xdr:col>15</xdr:col>
      <xdr:colOff>121708</xdr:colOff>
      <xdr:row>27</xdr:row>
      <xdr:rowOff>160071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243417</xdr:colOff>
      <xdr:row>24</xdr:row>
      <xdr:rowOff>10583</xdr:rowOff>
    </xdr:from>
    <xdr:to>
      <xdr:col>14</xdr:col>
      <xdr:colOff>659545</xdr:colOff>
      <xdr:row>27</xdr:row>
      <xdr:rowOff>174978</xdr:rowOff>
    </xdr:to>
    <xdr:sp macro="" textlink="">
      <xdr:nvSpPr>
        <xdr:cNvPr id="4" name="TextBox 3"/>
        <xdr:cNvSpPr txBox="1"/>
      </xdr:nvSpPr>
      <xdr:spPr>
        <a:xfrm>
          <a:off x="7926917" y="4995333"/>
          <a:ext cx="1029961" cy="73589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900" i="1"/>
            <a:t>Other includes Asian, American Indian or Alaska Native, Hawaiian or Other Pacific Islander.</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20</xdr:col>
      <xdr:colOff>1058</xdr:colOff>
      <xdr:row>37</xdr:row>
      <xdr:rowOff>86784</xdr:rowOff>
    </xdr:from>
    <xdr:to>
      <xdr:col>23</xdr:col>
      <xdr:colOff>331835</xdr:colOff>
      <xdr:row>38</xdr:row>
      <xdr:rowOff>103822</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6141" y="5971117"/>
          <a:ext cx="1505527" cy="20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57151</xdr:colOff>
      <xdr:row>1</xdr:row>
      <xdr:rowOff>161925</xdr:rowOff>
    </xdr:from>
    <xdr:to>
      <xdr:col>15</xdr:col>
      <xdr:colOff>904876</xdr:colOff>
      <xdr:row>16</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18</xdr:row>
      <xdr:rowOff>85725</xdr:rowOff>
    </xdr:from>
    <xdr:to>
      <xdr:col>15</xdr:col>
      <xdr:colOff>457200</xdr:colOff>
      <xdr:row>26</xdr:row>
      <xdr:rowOff>90240</xdr:rowOff>
    </xdr:to>
    <xdr:grpSp>
      <xdr:nvGrpSpPr>
        <xdr:cNvPr id="14" name="Group 13"/>
        <xdr:cNvGrpSpPr/>
      </xdr:nvGrpSpPr>
      <xdr:grpSpPr>
        <a:xfrm>
          <a:off x="368808" y="4190746"/>
          <a:ext cx="8237220" cy="1679328"/>
          <a:chOff x="342900" y="4076700"/>
          <a:chExt cx="8248650" cy="1738065"/>
        </a:xfrm>
      </xdr:grpSpPr>
      <xdr:sp macro="" textlink="">
        <xdr:nvSpPr>
          <xdr:cNvPr id="6" name="TextBox 4"/>
          <xdr:cNvSpPr txBox="1"/>
        </xdr:nvSpPr>
        <xdr:spPr>
          <a:xfrm>
            <a:off x="8286750" y="4076700"/>
            <a:ext cx="304800" cy="3855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sp macro="" textlink="">
        <xdr:nvSpPr>
          <xdr:cNvPr id="7" name="TextBox 4"/>
          <xdr:cNvSpPr txBox="1"/>
        </xdr:nvSpPr>
        <xdr:spPr>
          <a:xfrm>
            <a:off x="6677025" y="4481251"/>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sp macro="" textlink="">
        <xdr:nvSpPr>
          <xdr:cNvPr id="8" name="TextBox 4"/>
          <xdr:cNvSpPr txBox="1"/>
        </xdr:nvSpPr>
        <xdr:spPr>
          <a:xfrm>
            <a:off x="5200650" y="4704308"/>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sp macro="" textlink="">
        <xdr:nvSpPr>
          <xdr:cNvPr id="9" name="TextBox 4"/>
          <xdr:cNvSpPr txBox="1"/>
        </xdr:nvSpPr>
        <xdr:spPr>
          <a:xfrm>
            <a:off x="3600450" y="4353790"/>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sp macro="" textlink="">
        <xdr:nvSpPr>
          <xdr:cNvPr id="10" name="TextBox 4"/>
          <xdr:cNvSpPr txBox="1"/>
        </xdr:nvSpPr>
        <xdr:spPr>
          <a:xfrm>
            <a:off x="3552825" y="5048591"/>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sp macro="" textlink="">
        <xdr:nvSpPr>
          <xdr:cNvPr id="11" name="TextBox 4"/>
          <xdr:cNvSpPr txBox="1"/>
        </xdr:nvSpPr>
        <xdr:spPr>
          <a:xfrm>
            <a:off x="1581150" y="4553987"/>
            <a:ext cx="32385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sp macro="" textlink="">
        <xdr:nvSpPr>
          <xdr:cNvPr id="12" name="TextBox 4"/>
          <xdr:cNvSpPr txBox="1"/>
        </xdr:nvSpPr>
        <xdr:spPr>
          <a:xfrm>
            <a:off x="342900" y="5516699"/>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grpSp>
    <xdr:clientData/>
  </xdr:twoCellAnchor>
  <xdr:twoCellAnchor>
    <xdr:from>
      <xdr:col>0</xdr:col>
      <xdr:colOff>0</xdr:colOff>
      <xdr:row>17</xdr:row>
      <xdr:rowOff>171450</xdr:rowOff>
    </xdr:from>
    <xdr:to>
      <xdr:col>16</xdr:col>
      <xdr:colOff>0</xdr:colOff>
      <xdr:row>27</xdr:row>
      <xdr:rowOff>1</xdr:rowOff>
    </xdr:to>
    <xdr:grpSp>
      <xdr:nvGrpSpPr>
        <xdr:cNvPr id="15" name="Group 14"/>
        <xdr:cNvGrpSpPr/>
      </xdr:nvGrpSpPr>
      <xdr:grpSpPr>
        <a:xfrm>
          <a:off x="0" y="4099941"/>
          <a:ext cx="9272588" cy="2161160"/>
          <a:chOff x="0" y="3943350"/>
          <a:chExt cx="8629650" cy="2238376"/>
        </a:xfrm>
      </xdr:grpSpPr>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6596" b="22430"/>
          <a:stretch/>
        </xdr:blipFill>
        <xdr:spPr>
          <a:xfrm>
            <a:off x="0" y="3943350"/>
            <a:ext cx="8591550" cy="2228850"/>
          </a:xfrm>
          <a:prstGeom prst="rect">
            <a:avLst/>
          </a:prstGeom>
        </xdr:spPr>
      </xdr:pic>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38901" y="5445630"/>
            <a:ext cx="2190749" cy="736096"/>
          </a:xfrm>
          <a:prstGeom prst="rect">
            <a:avLst/>
          </a:prstGeom>
        </xdr:spPr>
      </xdr:pic>
    </xdr:grpSp>
    <xdr:clientData/>
  </xdr:twoCellAnchor>
</xdr:wsDr>
</file>

<file path=xl/drawings/drawing37.xml><?xml version="1.0" encoding="utf-8"?>
<c:userShapes xmlns:c="http://schemas.openxmlformats.org/drawingml/2006/chart">
  <cdr:relSizeAnchor xmlns:cdr="http://schemas.openxmlformats.org/drawingml/2006/chartDrawing">
    <cdr:from>
      <cdr:x>0.76694</cdr:x>
      <cdr:y>0.00887</cdr:y>
    </cdr:from>
    <cdr:to>
      <cdr:x>0.99516</cdr:x>
      <cdr:y>0.13081</cdr:y>
    </cdr:to>
    <cdr:sp macro="" textlink="">
      <cdr:nvSpPr>
        <cdr:cNvPr id="2" name="TextBox 5"/>
        <cdr:cNvSpPr txBox="1"/>
      </cdr:nvSpPr>
      <cdr:spPr>
        <a:xfrm xmlns:a="http://schemas.openxmlformats.org/drawingml/2006/main">
          <a:off x="7042150" y="31750"/>
          <a:ext cx="2095499" cy="43672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200" i="1">
              <a:solidFill>
                <a:sysClr val="windowText" lastClr="000000"/>
              </a:solidFill>
            </a:rPr>
            <a:t>*</a:t>
          </a:r>
          <a:r>
            <a:rPr lang="en-US" sz="900" i="1">
              <a:solidFill>
                <a:sysClr val="windowText" lastClr="000000"/>
              </a:solidFill>
            </a:rPr>
            <a:t>significant increase or decrease compared to previous fiscal year.</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14</xdr:row>
      <xdr:rowOff>57151</xdr:rowOff>
    </xdr:from>
    <xdr:to>
      <xdr:col>15</xdr:col>
      <xdr:colOff>74083</xdr:colOff>
      <xdr:row>29</xdr:row>
      <xdr:rowOff>5292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127001</xdr:colOff>
      <xdr:row>13</xdr:row>
      <xdr:rowOff>52918</xdr:rowOff>
    </xdr:from>
    <xdr:to>
      <xdr:col>15</xdr:col>
      <xdr:colOff>120386</xdr:colOff>
      <xdr:row>13</xdr:row>
      <xdr:rowOff>226341</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852834" y="2889251"/>
          <a:ext cx="1273969" cy="17342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48535</xdr:colOff>
      <xdr:row>13</xdr:row>
      <xdr:rowOff>31856</xdr:rowOff>
    </xdr:from>
    <xdr:to>
      <xdr:col>21</xdr:col>
      <xdr:colOff>452396</xdr:colOff>
      <xdr:row>13</xdr:row>
      <xdr:rowOff>226220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121098" y="2829825"/>
          <a:ext cx="1427799" cy="194364"/>
        </a:xfrm>
        <a:prstGeom prst="rect">
          <a:avLst/>
        </a:prstGeom>
      </xdr:spPr>
    </xdr:pic>
    <xdr:clientData/>
  </xdr:twoCellAnchor>
  <xdr:twoCellAnchor>
    <xdr:from>
      <xdr:col>0</xdr:col>
      <xdr:colOff>0</xdr:colOff>
      <xdr:row>14</xdr:row>
      <xdr:rowOff>11908</xdr:rowOff>
    </xdr:from>
    <xdr:to>
      <xdr:col>23</xdr:col>
      <xdr:colOff>64293</xdr:colOff>
      <xdr:row>31</xdr:row>
      <xdr:rowOff>266699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254793</xdr:colOff>
      <xdr:row>4</xdr:row>
      <xdr:rowOff>85725</xdr:rowOff>
    </xdr:from>
    <xdr:to>
      <xdr:col>13</xdr:col>
      <xdr:colOff>541702</xdr:colOff>
      <xdr:row>4</xdr:row>
      <xdr:rowOff>334928</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588918" y="895350"/>
          <a:ext cx="1727565" cy="2492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174625</xdr:colOff>
      <xdr:row>13</xdr:row>
      <xdr:rowOff>40420</xdr:rowOff>
    </xdr:from>
    <xdr:to>
      <xdr:col>15</xdr:col>
      <xdr:colOff>121709</xdr:colOff>
      <xdr:row>13</xdr:row>
      <xdr:rowOff>207540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51775" y="2907445"/>
          <a:ext cx="1223434" cy="167120"/>
        </a:xfrm>
        <a:prstGeom prst="rect">
          <a:avLst/>
        </a:prstGeom>
      </xdr:spPr>
    </xdr:pic>
    <xdr:clientData/>
  </xdr:twoCellAnchor>
  <xdr:twoCellAnchor>
    <xdr:from>
      <xdr:col>0</xdr:col>
      <xdr:colOff>0</xdr:colOff>
      <xdr:row>13</xdr:row>
      <xdr:rowOff>230453</xdr:rowOff>
    </xdr:from>
    <xdr:to>
      <xdr:col>15</xdr:col>
      <xdr:colOff>74083</xdr:colOff>
      <xdr:row>27</xdr:row>
      <xdr:rowOff>305595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190500</xdr:colOff>
      <xdr:row>23</xdr:row>
      <xdr:rowOff>63501</xdr:rowOff>
    </xdr:from>
    <xdr:to>
      <xdr:col>14</xdr:col>
      <xdr:colOff>606628</xdr:colOff>
      <xdr:row>27</xdr:row>
      <xdr:rowOff>37396</xdr:rowOff>
    </xdr:to>
    <xdr:sp macro="" textlink="">
      <xdr:nvSpPr>
        <xdr:cNvPr id="4" name="TextBox 3"/>
        <xdr:cNvSpPr txBox="1"/>
      </xdr:nvSpPr>
      <xdr:spPr>
        <a:xfrm>
          <a:off x="7874000" y="4889501"/>
          <a:ext cx="1029961" cy="73589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900" i="1"/>
            <a:t>Other includes Asian, American Indian or Alaska Native, Hawaiian or Other Pacific Islander.</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21</xdr:col>
      <xdr:colOff>85725</xdr:colOff>
      <xdr:row>37</xdr:row>
      <xdr:rowOff>76200</xdr:rowOff>
    </xdr:from>
    <xdr:to>
      <xdr:col>25</xdr:col>
      <xdr:colOff>133927</xdr:colOff>
      <xdr:row>38</xdr:row>
      <xdr:rowOff>93238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9500" y="6048375"/>
          <a:ext cx="1410277" cy="20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66675</xdr:colOff>
      <xdr:row>2</xdr:row>
      <xdr:rowOff>9525</xdr:rowOff>
    </xdr:from>
    <xdr:to>
      <xdr:col>9</xdr:col>
      <xdr:colOff>223885</xdr:colOff>
      <xdr:row>2</xdr:row>
      <xdr:rowOff>217063</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34075" y="209550"/>
          <a:ext cx="1376410" cy="20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21</xdr:col>
      <xdr:colOff>85725</xdr:colOff>
      <xdr:row>37</xdr:row>
      <xdr:rowOff>76200</xdr:rowOff>
    </xdr:from>
    <xdr:to>
      <xdr:col>25</xdr:col>
      <xdr:colOff>114877</xdr:colOff>
      <xdr:row>38</xdr:row>
      <xdr:rowOff>93238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9500" y="6200775"/>
          <a:ext cx="1410277" cy="20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37042</xdr:colOff>
      <xdr:row>2</xdr:row>
      <xdr:rowOff>9524</xdr:rowOff>
    </xdr:from>
    <xdr:to>
      <xdr:col>9</xdr:col>
      <xdr:colOff>245053</xdr:colOff>
      <xdr:row>2</xdr:row>
      <xdr:rowOff>217062</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23442" y="400049"/>
          <a:ext cx="1427211" cy="20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37042</xdr:colOff>
      <xdr:row>2</xdr:row>
      <xdr:rowOff>9524</xdr:rowOff>
    </xdr:from>
    <xdr:to>
      <xdr:col>9</xdr:col>
      <xdr:colOff>245053</xdr:colOff>
      <xdr:row>2</xdr:row>
      <xdr:rowOff>217062</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23442" y="400049"/>
          <a:ext cx="1427211" cy="20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7</xdr:col>
      <xdr:colOff>28575</xdr:colOff>
      <xdr:row>2</xdr:row>
      <xdr:rowOff>38100</xdr:rowOff>
    </xdr:from>
    <xdr:to>
      <xdr:col>9</xdr:col>
      <xdr:colOff>238702</xdr:colOff>
      <xdr:row>2</xdr:row>
      <xdr:rowOff>245638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895850" y="238125"/>
          <a:ext cx="1429327" cy="20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14</xdr:row>
      <xdr:rowOff>0</xdr:rowOff>
    </xdr:from>
    <xdr:to>
      <xdr:col>10</xdr:col>
      <xdr:colOff>460375</xdr:colOff>
      <xdr:row>28</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83344</xdr:colOff>
      <xdr:row>7</xdr:row>
      <xdr:rowOff>130966</xdr:rowOff>
    </xdr:from>
    <xdr:to>
      <xdr:col>9</xdr:col>
      <xdr:colOff>892968</xdr:colOff>
      <xdr:row>33</xdr:row>
      <xdr:rowOff>202404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35719</xdr:colOff>
      <xdr:row>29</xdr:row>
      <xdr:rowOff>119061</xdr:rowOff>
    </xdr:from>
    <xdr:ext cx="2095499" cy="468013"/>
    <xdr:sp macro="" textlink="">
      <xdr:nvSpPr>
        <xdr:cNvPr id="3" name="TextBox 2"/>
        <xdr:cNvSpPr txBox="1"/>
      </xdr:nvSpPr>
      <xdr:spPr>
        <a:xfrm>
          <a:off x="8417719" y="6167436"/>
          <a:ext cx="209549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i="1">
              <a:solidFill>
                <a:sysClr val="windowText" lastClr="000000"/>
              </a:solidFill>
            </a:rPr>
            <a:t>*</a:t>
          </a:r>
          <a:r>
            <a:rPr lang="en-US" sz="1000" i="1">
              <a:solidFill>
                <a:sysClr val="windowText" lastClr="000000"/>
              </a:solidFill>
            </a:rPr>
            <a:t>significant increase or decrease compared to previous fiscal year.</a:t>
          </a:r>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0</xdr:col>
      <xdr:colOff>35718</xdr:colOff>
      <xdr:row>9</xdr:row>
      <xdr:rowOff>116419</xdr:rowOff>
    </xdr:from>
    <xdr:to>
      <xdr:col>12</xdr:col>
      <xdr:colOff>559592</xdr:colOff>
      <xdr:row>35</xdr:row>
      <xdr:rowOff>108482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28576</xdr:colOff>
      <xdr:row>0</xdr:row>
      <xdr:rowOff>104775</xdr:rowOff>
    </xdr:from>
    <xdr:to>
      <xdr:col>8</xdr:col>
      <xdr:colOff>16374</xdr:colOff>
      <xdr:row>1</xdr:row>
      <xdr:rowOff>87278</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848726" y="104775"/>
          <a:ext cx="1340348" cy="18252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35718</xdr:colOff>
      <xdr:row>14</xdr:row>
      <xdr:rowOff>154782</xdr:rowOff>
    </xdr:from>
    <xdr:to>
      <xdr:col>14</xdr:col>
      <xdr:colOff>583405</xdr:colOff>
      <xdr:row>27</xdr:row>
      <xdr:rowOff>140230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33617</xdr:colOff>
      <xdr:row>14</xdr:row>
      <xdr:rowOff>169489</xdr:rowOff>
    </xdr:from>
    <xdr:to>
      <xdr:col>16</xdr:col>
      <xdr:colOff>12745</xdr:colOff>
      <xdr:row>31</xdr:row>
      <xdr:rowOff>123265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535781</xdr:colOff>
      <xdr:row>13</xdr:row>
      <xdr:rowOff>47626</xdr:rowOff>
    </xdr:from>
    <xdr:to>
      <xdr:col>15</xdr:col>
      <xdr:colOff>1203855</xdr:colOff>
      <xdr:row>13</xdr:row>
      <xdr:rowOff>214746</xdr:rowOff>
    </xdr:to>
    <xdr:pic>
      <xdr:nvPicPr>
        <xdr:cNvPr id="5" name="Pictur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155906" y="2845595"/>
          <a:ext cx="1227667" cy="16712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13</xdr:col>
      <xdr:colOff>174625</xdr:colOff>
      <xdr:row>13</xdr:row>
      <xdr:rowOff>40420</xdr:rowOff>
    </xdr:from>
    <xdr:to>
      <xdr:col>15</xdr:col>
      <xdr:colOff>111125</xdr:colOff>
      <xdr:row>13</xdr:row>
      <xdr:rowOff>207540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51775" y="2907445"/>
          <a:ext cx="1223434" cy="167120"/>
        </a:xfrm>
        <a:prstGeom prst="rect">
          <a:avLst/>
        </a:prstGeom>
      </xdr:spPr>
    </xdr:pic>
    <xdr:clientData/>
  </xdr:twoCellAnchor>
  <xdr:twoCellAnchor>
    <xdr:from>
      <xdr:col>0</xdr:col>
      <xdr:colOff>95250</xdr:colOff>
      <xdr:row>14</xdr:row>
      <xdr:rowOff>11903</xdr:rowOff>
    </xdr:from>
    <xdr:to>
      <xdr:col>15</xdr:col>
      <xdr:colOff>169333</xdr:colOff>
      <xdr:row>27</xdr:row>
      <xdr:rowOff>320937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243416</xdr:colOff>
      <xdr:row>23</xdr:row>
      <xdr:rowOff>31750</xdr:rowOff>
    </xdr:from>
    <xdr:ext cx="1143000" cy="937564"/>
    <xdr:sp macro="" textlink="">
      <xdr:nvSpPr>
        <xdr:cNvPr id="4" name="TextBox 3"/>
        <xdr:cNvSpPr txBox="1"/>
      </xdr:nvSpPr>
      <xdr:spPr>
        <a:xfrm>
          <a:off x="7926916" y="4857750"/>
          <a:ext cx="1143000" cy="937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i="1"/>
            <a:t>Other includes Asian, American Indian or Alaska Native, Hawaiian or Other Pacific Islander.</a:t>
          </a: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9</xdr:col>
      <xdr:colOff>222250</xdr:colOff>
      <xdr:row>7</xdr:row>
      <xdr:rowOff>169333</xdr:rowOff>
    </xdr:from>
    <xdr:ext cx="1492250" cy="655949"/>
    <xdr:sp macro="" textlink="">
      <xdr:nvSpPr>
        <xdr:cNvPr id="3" name="TextBox 2"/>
        <xdr:cNvSpPr txBox="1"/>
      </xdr:nvSpPr>
      <xdr:spPr>
        <a:xfrm>
          <a:off x="8670925" y="1760008"/>
          <a:ext cx="1492250"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i="1"/>
            <a:t>Please note that race and ethnicity are collected separately.</a:t>
          </a:r>
        </a:p>
      </xdr:txBody>
    </xdr:sp>
    <xdr:clientData/>
  </xdr:oneCellAnchor>
  <xdr:twoCellAnchor>
    <xdr:from>
      <xdr:col>0</xdr:col>
      <xdr:colOff>179917</xdr:colOff>
      <xdr:row>17</xdr:row>
      <xdr:rowOff>51854</xdr:rowOff>
    </xdr:from>
    <xdr:to>
      <xdr:col>4</xdr:col>
      <xdr:colOff>497417</xdr:colOff>
      <xdr:row>30</xdr:row>
      <xdr:rowOff>497416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74347</xdr:colOff>
      <xdr:row>18</xdr:row>
      <xdr:rowOff>79375</xdr:rowOff>
    </xdr:from>
    <xdr:to>
      <xdr:col>10</xdr:col>
      <xdr:colOff>305594</xdr:colOff>
      <xdr:row>30</xdr:row>
      <xdr:rowOff>371740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276225</xdr:colOff>
      <xdr:row>37</xdr:row>
      <xdr:rowOff>160869</xdr:rowOff>
    </xdr:from>
    <xdr:to>
      <xdr:col>25</xdr:col>
      <xdr:colOff>220711</xdr:colOff>
      <xdr:row>38</xdr:row>
      <xdr:rowOff>114407</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03142" y="5918202"/>
          <a:ext cx="1489652" cy="20753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14</xdr:row>
      <xdr:rowOff>102410</xdr:rowOff>
    </xdr:from>
    <xdr:to>
      <xdr:col>9</xdr:col>
      <xdr:colOff>5842000</xdr:colOff>
      <xdr:row>29</xdr:row>
      <xdr:rowOff>119951</xdr:rowOff>
    </xdr:to>
    <xdr:grpSp>
      <xdr:nvGrpSpPr>
        <xdr:cNvPr id="6" name="Group 5"/>
        <xdr:cNvGrpSpPr/>
      </xdr:nvGrpSpPr>
      <xdr:grpSpPr>
        <a:xfrm>
          <a:off x="0" y="4536488"/>
          <a:ext cx="11766169" cy="2788554"/>
          <a:chOff x="0" y="4148668"/>
          <a:chExt cx="11324167" cy="2875041"/>
        </a:xfrm>
      </xdr:grpSpPr>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15" t="18202" r="148" b="26732"/>
          <a:stretch/>
        </xdr:blipFill>
        <xdr:spPr>
          <a:xfrm>
            <a:off x="0" y="4148668"/>
            <a:ext cx="11324167" cy="2875041"/>
          </a:xfrm>
          <a:prstGeom prst="rect">
            <a:avLst/>
          </a:prstGeom>
        </xdr:spPr>
      </xdr:pic>
      <xdr:sp macro="" textlink="">
        <xdr:nvSpPr>
          <xdr:cNvPr id="4" name="Rectangle 3"/>
          <xdr:cNvSpPr/>
        </xdr:nvSpPr>
        <xdr:spPr>
          <a:xfrm>
            <a:off x="10350565" y="4440597"/>
            <a:ext cx="644412" cy="14816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Woodridge</a:t>
            </a:r>
          </a:p>
        </xdr:txBody>
      </xdr:sp>
      <xdr:sp macro="" textlink="">
        <xdr:nvSpPr>
          <xdr:cNvPr id="26" name="Rectangle 25"/>
          <xdr:cNvSpPr/>
        </xdr:nvSpPr>
        <xdr:spPr>
          <a:xfrm>
            <a:off x="8290982" y="5020733"/>
            <a:ext cx="615982" cy="14738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Peninsula</a:t>
            </a:r>
          </a:p>
        </xdr:txBody>
      </xdr:sp>
      <xdr:sp macro="" textlink="">
        <xdr:nvSpPr>
          <xdr:cNvPr id="27" name="Rectangle 26"/>
          <xdr:cNvSpPr/>
        </xdr:nvSpPr>
        <xdr:spPr>
          <a:xfrm>
            <a:off x="7773811" y="5259003"/>
            <a:ext cx="615982" cy="14816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Ridgeview</a:t>
            </a:r>
          </a:p>
        </xdr:txBody>
      </xdr:sp>
      <xdr:sp macro="" textlink="">
        <xdr:nvSpPr>
          <xdr:cNvPr id="43" name="Rectangle 42"/>
          <xdr:cNvSpPr/>
        </xdr:nvSpPr>
        <xdr:spPr>
          <a:xfrm>
            <a:off x="6518099" y="6798026"/>
            <a:ext cx="479058" cy="14738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MBMHI</a:t>
            </a:r>
          </a:p>
        </xdr:txBody>
      </xdr:sp>
      <xdr:sp macro="" textlink="">
        <xdr:nvSpPr>
          <xdr:cNvPr id="44" name="Rectangle 43"/>
          <xdr:cNvSpPr/>
        </xdr:nvSpPr>
        <xdr:spPr>
          <a:xfrm>
            <a:off x="4536539" y="5080703"/>
            <a:ext cx="479057" cy="15008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MTMHI</a:t>
            </a:r>
          </a:p>
        </xdr:txBody>
      </xdr:sp>
      <xdr:sp macro="" textlink="">
        <xdr:nvSpPr>
          <xdr:cNvPr id="45" name="Rectangle 44"/>
          <xdr:cNvSpPr/>
        </xdr:nvSpPr>
        <xdr:spPr>
          <a:xfrm>
            <a:off x="1567827" y="6707717"/>
            <a:ext cx="428249" cy="14738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WMHI</a:t>
            </a:r>
          </a:p>
        </xdr:txBody>
      </xdr:sp>
      <xdr:sp macro="" textlink="">
        <xdr:nvSpPr>
          <xdr:cNvPr id="46" name="Rectangle 45"/>
          <xdr:cNvSpPr/>
        </xdr:nvSpPr>
        <xdr:spPr>
          <a:xfrm>
            <a:off x="429100" y="6651961"/>
            <a:ext cx="434656" cy="13802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50" b="1">
                <a:solidFill>
                  <a:srgbClr val="C00000"/>
                </a:solidFill>
                <a:latin typeface="Arial" panose="020B0604020202020204" pitchFamily="34" charset="0"/>
                <a:cs typeface="Arial" panose="020B0604020202020204" pitchFamily="34" charset="0"/>
              </a:rPr>
              <a:t>MMHI</a:t>
            </a:r>
          </a:p>
        </xdr:txBody>
      </xdr:sp>
    </xdr:grpSp>
    <xdr:clientData/>
  </xdr:twoCellAnchor>
  <xdr:twoCellAnchor>
    <xdr:from>
      <xdr:col>9</xdr:col>
      <xdr:colOff>4642335</xdr:colOff>
      <xdr:row>16</xdr:row>
      <xdr:rowOff>46380</xdr:rowOff>
    </xdr:from>
    <xdr:to>
      <xdr:col>9</xdr:col>
      <xdr:colOff>4897331</xdr:colOff>
      <xdr:row>18</xdr:row>
      <xdr:rowOff>71172</xdr:rowOff>
    </xdr:to>
    <xdr:sp macro="" textlink="">
      <xdr:nvSpPr>
        <xdr:cNvPr id="12" name="TextBox 11"/>
        <xdr:cNvSpPr txBox="1"/>
      </xdr:nvSpPr>
      <xdr:spPr>
        <a:xfrm>
          <a:off x="9727004" y="4927943"/>
          <a:ext cx="254996" cy="40299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clientData/>
  </xdr:twoCellAnchor>
  <xdr:twoCellAnchor>
    <xdr:from>
      <xdr:col>9</xdr:col>
      <xdr:colOff>2621604</xdr:colOff>
      <xdr:row>18</xdr:row>
      <xdr:rowOff>20637</xdr:rowOff>
    </xdr:from>
    <xdr:to>
      <xdr:col>9</xdr:col>
      <xdr:colOff>2926404</xdr:colOff>
      <xdr:row>20</xdr:row>
      <xdr:rowOff>93594</xdr:rowOff>
    </xdr:to>
    <xdr:sp macro="" textlink="">
      <xdr:nvSpPr>
        <xdr:cNvPr id="13" name="TextBox 4"/>
        <xdr:cNvSpPr txBox="1"/>
      </xdr:nvSpPr>
      <xdr:spPr>
        <a:xfrm>
          <a:off x="7706273" y="5280398"/>
          <a:ext cx="304800" cy="45115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clientData/>
  </xdr:twoCellAnchor>
  <xdr:twoCellAnchor>
    <xdr:from>
      <xdr:col>9</xdr:col>
      <xdr:colOff>1325547</xdr:colOff>
      <xdr:row>18</xdr:row>
      <xdr:rowOff>97023</xdr:rowOff>
    </xdr:from>
    <xdr:to>
      <xdr:col>9</xdr:col>
      <xdr:colOff>1630347</xdr:colOff>
      <xdr:row>20</xdr:row>
      <xdr:rowOff>169980</xdr:rowOff>
    </xdr:to>
    <xdr:sp macro="" textlink="">
      <xdr:nvSpPr>
        <xdr:cNvPr id="14" name="TextBox 4"/>
        <xdr:cNvSpPr txBox="1"/>
      </xdr:nvSpPr>
      <xdr:spPr>
        <a:xfrm>
          <a:off x="6410216" y="5356784"/>
          <a:ext cx="304800" cy="45115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clientData/>
  </xdr:twoCellAnchor>
  <xdr:twoCellAnchor>
    <xdr:from>
      <xdr:col>6</xdr:col>
      <xdr:colOff>30105</xdr:colOff>
      <xdr:row>17</xdr:row>
      <xdr:rowOff>90248</xdr:rowOff>
    </xdr:from>
    <xdr:to>
      <xdr:col>7</xdr:col>
      <xdr:colOff>44330</xdr:colOff>
      <xdr:row>19</xdr:row>
      <xdr:rowOff>18832</xdr:rowOff>
    </xdr:to>
    <xdr:sp macro="" textlink="">
      <xdr:nvSpPr>
        <xdr:cNvPr id="15" name="TextBox 4"/>
        <xdr:cNvSpPr txBox="1"/>
      </xdr:nvSpPr>
      <xdr:spPr>
        <a:xfrm>
          <a:off x="4379388" y="5160910"/>
          <a:ext cx="259354" cy="30678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clientData/>
  </xdr:twoCellAnchor>
  <xdr:twoCellAnchor>
    <xdr:from>
      <xdr:col>5</xdr:col>
      <xdr:colOff>105944</xdr:colOff>
      <xdr:row>22</xdr:row>
      <xdr:rowOff>29069</xdr:rowOff>
    </xdr:from>
    <xdr:to>
      <xdr:col>6</xdr:col>
      <xdr:colOff>110644</xdr:colOff>
      <xdr:row>24</xdr:row>
      <xdr:rowOff>97045</xdr:rowOff>
    </xdr:to>
    <xdr:sp macro="" textlink="">
      <xdr:nvSpPr>
        <xdr:cNvPr id="16" name="TextBox 4"/>
        <xdr:cNvSpPr txBox="1"/>
      </xdr:nvSpPr>
      <xdr:spPr>
        <a:xfrm>
          <a:off x="4210098" y="6045227"/>
          <a:ext cx="249829" cy="4461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clientData/>
  </xdr:twoCellAnchor>
  <xdr:twoCellAnchor>
    <xdr:from>
      <xdr:col>1</xdr:col>
      <xdr:colOff>1448520</xdr:colOff>
      <xdr:row>19</xdr:row>
      <xdr:rowOff>167944</xdr:rowOff>
    </xdr:from>
    <xdr:to>
      <xdr:col>1</xdr:col>
      <xdr:colOff>1753320</xdr:colOff>
      <xdr:row>22</xdr:row>
      <xdr:rowOff>51802</xdr:rowOff>
    </xdr:to>
    <xdr:sp macro="" textlink="">
      <xdr:nvSpPr>
        <xdr:cNvPr id="17" name="TextBox 4"/>
        <xdr:cNvSpPr txBox="1"/>
      </xdr:nvSpPr>
      <xdr:spPr>
        <a:xfrm>
          <a:off x="1924770" y="5616804"/>
          <a:ext cx="304800" cy="45115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clientData/>
  </xdr:twoCellAnchor>
  <xdr:twoCellAnchor>
    <xdr:from>
      <xdr:col>0</xdr:col>
      <xdr:colOff>427224</xdr:colOff>
      <xdr:row>25</xdr:row>
      <xdr:rowOff>20229</xdr:rowOff>
    </xdr:from>
    <xdr:to>
      <xdr:col>1</xdr:col>
      <xdr:colOff>255774</xdr:colOff>
      <xdr:row>26</xdr:row>
      <xdr:rowOff>125461</xdr:rowOff>
    </xdr:to>
    <xdr:sp macro="" textlink="">
      <xdr:nvSpPr>
        <xdr:cNvPr id="18" name="TextBox 4"/>
        <xdr:cNvSpPr txBox="1"/>
      </xdr:nvSpPr>
      <xdr:spPr>
        <a:xfrm>
          <a:off x="427224" y="6603685"/>
          <a:ext cx="304800" cy="2943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22</xdr:col>
      <xdr:colOff>391584</xdr:colOff>
      <xdr:row>0</xdr:row>
      <xdr:rowOff>46567</xdr:rowOff>
    </xdr:from>
    <xdr:ext cx="1111251" cy="160824"/>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911167" y="46567"/>
          <a:ext cx="1111251" cy="160824"/>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71437</xdr:colOff>
      <xdr:row>9</xdr:row>
      <xdr:rowOff>142874</xdr:rowOff>
    </xdr:from>
    <xdr:to>
      <xdr:col>11</xdr:col>
      <xdr:colOff>190498</xdr:colOff>
      <xdr:row>32</xdr:row>
      <xdr:rowOff>130969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988219</xdr:colOff>
      <xdr:row>9</xdr:row>
      <xdr:rowOff>47625</xdr:rowOff>
    </xdr:from>
    <xdr:to>
      <xdr:col>11</xdr:col>
      <xdr:colOff>143452</xdr:colOff>
      <xdr:row>10</xdr:row>
      <xdr:rowOff>88476</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036844" y="2416969"/>
          <a:ext cx="1524577" cy="20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13</xdr:col>
      <xdr:colOff>314325</xdr:colOff>
      <xdr:row>35</xdr:row>
      <xdr:rowOff>35037</xdr:rowOff>
    </xdr:from>
    <xdr:to>
      <xdr:col>16</xdr:col>
      <xdr:colOff>276225</xdr:colOff>
      <xdr:row>35</xdr:row>
      <xdr:rowOff>178962</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048250" y="5730987"/>
          <a:ext cx="1057275" cy="1439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15</xdr:col>
      <xdr:colOff>677037</xdr:colOff>
      <xdr:row>25</xdr:row>
      <xdr:rowOff>395478</xdr:rowOff>
    </xdr:to>
    <xdr:pic>
      <xdr:nvPicPr>
        <xdr:cNvPr id="16" name="Picture 1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306" b="23713"/>
        <a:stretch/>
      </xdr:blipFill>
      <xdr:spPr>
        <a:xfrm>
          <a:off x="0" y="3829050"/>
          <a:ext cx="8668512" cy="2167128"/>
        </a:xfrm>
        <a:prstGeom prst="rect">
          <a:avLst/>
        </a:prstGeom>
      </xdr:spPr>
    </xdr:pic>
    <xdr:clientData/>
  </xdr:twoCellAnchor>
  <xdr:twoCellAnchor>
    <xdr:from>
      <xdr:col>0</xdr:col>
      <xdr:colOff>152400</xdr:colOff>
      <xdr:row>1</xdr:row>
      <xdr:rowOff>63500</xdr:rowOff>
    </xdr:from>
    <xdr:to>
      <xdr:col>15</xdr:col>
      <xdr:colOff>687915</xdr:colOff>
      <xdr:row>14</xdr:row>
      <xdr:rowOff>50800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330997</xdr:colOff>
      <xdr:row>17</xdr:row>
      <xdr:rowOff>142875</xdr:rowOff>
    </xdr:from>
    <xdr:to>
      <xdr:col>15</xdr:col>
      <xdr:colOff>92872</xdr:colOff>
      <xdr:row>19</xdr:row>
      <xdr:rowOff>171510</xdr:rowOff>
    </xdr:to>
    <xdr:sp macro="" textlink="">
      <xdr:nvSpPr>
        <xdr:cNvPr id="5" name="TextBox 4"/>
        <xdr:cNvSpPr txBox="1"/>
      </xdr:nvSpPr>
      <xdr:spPr>
        <a:xfrm>
          <a:off x="7827172" y="4010025"/>
          <a:ext cx="257175"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473878</xdr:colOff>
      <xdr:row>19</xdr:row>
      <xdr:rowOff>104777</xdr:rowOff>
    </xdr:from>
    <xdr:to>
      <xdr:col>12</xdr:col>
      <xdr:colOff>169078</xdr:colOff>
      <xdr:row>22</xdr:row>
      <xdr:rowOff>53922</xdr:rowOff>
    </xdr:to>
    <xdr:sp macro="" textlink="">
      <xdr:nvSpPr>
        <xdr:cNvPr id="7" name="TextBox 4"/>
        <xdr:cNvSpPr txBox="1"/>
      </xdr:nvSpPr>
      <xdr:spPr>
        <a:xfrm>
          <a:off x="6303178" y="4343402"/>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8</xdr:col>
      <xdr:colOff>116687</xdr:colOff>
      <xdr:row>20</xdr:row>
      <xdr:rowOff>47628</xdr:rowOff>
    </xdr:from>
    <xdr:to>
      <xdr:col>9</xdr:col>
      <xdr:colOff>40488</xdr:colOff>
      <xdr:row>22</xdr:row>
      <xdr:rowOff>187273</xdr:rowOff>
    </xdr:to>
    <xdr:sp macro="" textlink="">
      <xdr:nvSpPr>
        <xdr:cNvPr id="8" name="TextBox 4"/>
        <xdr:cNvSpPr txBox="1"/>
      </xdr:nvSpPr>
      <xdr:spPr>
        <a:xfrm>
          <a:off x="4917287" y="4514853"/>
          <a:ext cx="276226"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4</xdr:col>
      <xdr:colOff>528640</xdr:colOff>
      <xdr:row>18</xdr:row>
      <xdr:rowOff>169067</xdr:rowOff>
    </xdr:from>
    <xdr:to>
      <xdr:col>4</xdr:col>
      <xdr:colOff>833441</xdr:colOff>
      <xdr:row>20</xdr:row>
      <xdr:rowOff>97382</xdr:rowOff>
    </xdr:to>
    <xdr:sp macro="" textlink="">
      <xdr:nvSpPr>
        <xdr:cNvPr id="9" name="TextBox 4"/>
        <xdr:cNvSpPr txBox="1"/>
      </xdr:nvSpPr>
      <xdr:spPr>
        <a:xfrm>
          <a:off x="3395665" y="4255292"/>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545310</xdr:colOff>
      <xdr:row>22</xdr:row>
      <xdr:rowOff>85728</xdr:rowOff>
    </xdr:from>
    <xdr:to>
      <xdr:col>4</xdr:col>
      <xdr:colOff>850110</xdr:colOff>
      <xdr:row>23</xdr:row>
      <xdr:rowOff>63448</xdr:rowOff>
    </xdr:to>
    <xdr:sp macro="" textlink="">
      <xdr:nvSpPr>
        <xdr:cNvPr id="10" name="TextBox 4"/>
        <xdr:cNvSpPr txBox="1"/>
      </xdr:nvSpPr>
      <xdr:spPr>
        <a:xfrm>
          <a:off x="3412335" y="4829178"/>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1</xdr:col>
      <xdr:colOff>857249</xdr:colOff>
      <xdr:row>21</xdr:row>
      <xdr:rowOff>95252</xdr:rowOff>
    </xdr:from>
    <xdr:to>
      <xdr:col>2</xdr:col>
      <xdr:colOff>19049</xdr:colOff>
      <xdr:row>22</xdr:row>
      <xdr:rowOff>425397</xdr:rowOff>
    </xdr:to>
    <xdr:sp macro="" textlink="">
      <xdr:nvSpPr>
        <xdr:cNvPr id="11" name="TextBox 4"/>
        <xdr:cNvSpPr txBox="1"/>
      </xdr:nvSpPr>
      <xdr:spPr>
        <a:xfrm>
          <a:off x="1466849" y="4714877"/>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390525</xdr:colOff>
      <xdr:row>23</xdr:row>
      <xdr:rowOff>126209</xdr:rowOff>
    </xdr:from>
    <xdr:to>
      <xdr:col>1</xdr:col>
      <xdr:colOff>85725</xdr:colOff>
      <xdr:row>25</xdr:row>
      <xdr:rowOff>316461</xdr:rowOff>
    </xdr:to>
    <xdr:sp macro="" textlink="">
      <xdr:nvSpPr>
        <xdr:cNvPr id="12" name="TextBox 4"/>
        <xdr:cNvSpPr txBox="1"/>
      </xdr:nvSpPr>
      <xdr:spPr>
        <a:xfrm>
          <a:off x="390525" y="5345909"/>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twoCellAnchor editAs="oneCell">
    <xdr:from>
      <xdr:col>11</xdr:col>
      <xdr:colOff>561975</xdr:colOff>
      <xdr:row>23</xdr:row>
      <xdr:rowOff>180975</xdr:rowOff>
    </xdr:from>
    <xdr:to>
      <xdr:col>15</xdr:col>
      <xdr:colOff>933449</xdr:colOff>
      <xdr:row>25</xdr:row>
      <xdr:rowOff>333374</xdr:rowOff>
    </xdr:to>
    <xdr:pic>
      <xdr:nvPicPr>
        <xdr:cNvPr id="15" name="Picture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91275" y="5438775"/>
          <a:ext cx="2533649" cy="533399"/>
        </a:xfrm>
        <a:prstGeom prst="rect">
          <a:avLst/>
        </a:prstGeom>
      </xdr:spPr>
    </xdr:pic>
    <xdr:clientData/>
  </xdr:twoCellAnchor>
  <xdr:twoCellAnchor editAs="oneCell">
    <xdr:from>
      <xdr:col>27</xdr:col>
      <xdr:colOff>561975</xdr:colOff>
      <xdr:row>36</xdr:row>
      <xdr:rowOff>28574</xdr:rowOff>
    </xdr:from>
    <xdr:to>
      <xdr:col>30</xdr:col>
      <xdr:colOff>564003</xdr:colOff>
      <xdr:row>39</xdr:row>
      <xdr:rowOff>38268</xdr:rowOff>
    </xdr:to>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240125" y="8105774"/>
          <a:ext cx="1830828" cy="581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11205</xdr:colOff>
      <xdr:row>18</xdr:row>
      <xdr:rowOff>168088</xdr:rowOff>
    </xdr:from>
    <xdr:to>
      <xdr:col>8</xdr:col>
      <xdr:colOff>549088</xdr:colOff>
      <xdr:row>26</xdr:row>
      <xdr:rowOff>571500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713" b="20927"/>
        <a:stretch/>
      </xdr:blipFill>
      <xdr:spPr>
        <a:xfrm>
          <a:off x="11205" y="3597088"/>
          <a:ext cx="7922559" cy="2196353"/>
        </a:xfrm>
        <a:prstGeom prst="rect">
          <a:avLst/>
        </a:prstGeom>
      </xdr:spPr>
    </xdr:pic>
    <xdr:clientData/>
  </xdr:twoCellAnchor>
  <xdr:twoCellAnchor editAs="oneCell">
    <xdr:from>
      <xdr:col>0</xdr:col>
      <xdr:colOff>33619</xdr:colOff>
      <xdr:row>1</xdr:row>
      <xdr:rowOff>0</xdr:rowOff>
    </xdr:from>
    <xdr:to>
      <xdr:col>8</xdr:col>
      <xdr:colOff>595079</xdr:colOff>
      <xdr:row>12</xdr:row>
      <xdr:rowOff>30817</xdr:rowOff>
    </xdr:to>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6336" b="21304"/>
        <a:stretch/>
      </xdr:blipFill>
      <xdr:spPr>
        <a:xfrm>
          <a:off x="33619" y="201706"/>
          <a:ext cx="7946136" cy="2126317"/>
        </a:xfrm>
        <a:prstGeom prst="rect">
          <a:avLst/>
        </a:prstGeom>
      </xdr:spPr>
    </xdr:pic>
    <xdr:clientData/>
  </xdr:twoCellAnchor>
  <xdr:twoCellAnchor>
    <xdr:from>
      <xdr:col>7</xdr:col>
      <xdr:colOff>599812</xdr:colOff>
      <xdr:row>1</xdr:row>
      <xdr:rowOff>74083</xdr:rowOff>
    </xdr:from>
    <xdr:to>
      <xdr:col>8</xdr:col>
      <xdr:colOff>227279</xdr:colOff>
      <xdr:row>3</xdr:row>
      <xdr:rowOff>78642</xdr:rowOff>
    </xdr:to>
    <xdr:sp macro="" textlink="">
      <xdr:nvSpPr>
        <xdr:cNvPr id="7" name="TextBox 6"/>
        <xdr:cNvSpPr txBox="1"/>
      </xdr:nvSpPr>
      <xdr:spPr>
        <a:xfrm>
          <a:off x="7891729" y="275166"/>
          <a:ext cx="304800" cy="3855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clientData/>
  </xdr:twoCellAnchor>
  <xdr:twoCellAnchor>
    <xdr:from>
      <xdr:col>5</xdr:col>
      <xdr:colOff>306654</xdr:colOff>
      <xdr:row>3</xdr:row>
      <xdr:rowOff>126473</xdr:rowOff>
    </xdr:from>
    <xdr:to>
      <xdr:col>5</xdr:col>
      <xdr:colOff>611454</xdr:colOff>
      <xdr:row>5</xdr:row>
      <xdr:rowOff>182933</xdr:rowOff>
    </xdr:to>
    <xdr:sp macro="" textlink="">
      <xdr:nvSpPr>
        <xdr:cNvPr id="8" name="TextBox 4"/>
        <xdr:cNvSpPr txBox="1"/>
      </xdr:nvSpPr>
      <xdr:spPr>
        <a:xfrm>
          <a:off x="6286237" y="708556"/>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clientData/>
  </xdr:twoCellAnchor>
  <xdr:twoCellAnchor>
    <xdr:from>
      <xdr:col>3</xdr:col>
      <xdr:colOff>232041</xdr:colOff>
      <xdr:row>3</xdr:row>
      <xdr:rowOff>121458</xdr:rowOff>
    </xdr:from>
    <xdr:to>
      <xdr:col>3</xdr:col>
      <xdr:colOff>536841</xdr:colOff>
      <xdr:row>5</xdr:row>
      <xdr:rowOff>177918</xdr:rowOff>
    </xdr:to>
    <xdr:sp macro="" textlink="">
      <xdr:nvSpPr>
        <xdr:cNvPr id="9" name="TextBox 4"/>
        <xdr:cNvSpPr txBox="1"/>
      </xdr:nvSpPr>
      <xdr:spPr>
        <a:xfrm>
          <a:off x="4888708" y="703541"/>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clientData/>
  </xdr:twoCellAnchor>
  <xdr:twoCellAnchor>
    <xdr:from>
      <xdr:col>0</xdr:col>
      <xdr:colOff>3360739</xdr:colOff>
      <xdr:row>3</xdr:row>
      <xdr:rowOff>19124</xdr:rowOff>
    </xdr:from>
    <xdr:to>
      <xdr:col>1</xdr:col>
      <xdr:colOff>247122</xdr:colOff>
      <xdr:row>4</xdr:row>
      <xdr:rowOff>126690</xdr:rowOff>
    </xdr:to>
    <xdr:sp macro="" textlink="">
      <xdr:nvSpPr>
        <xdr:cNvPr id="10" name="TextBox 4"/>
        <xdr:cNvSpPr txBox="1"/>
      </xdr:nvSpPr>
      <xdr:spPr>
        <a:xfrm>
          <a:off x="3360739" y="601207"/>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clientData/>
  </xdr:twoCellAnchor>
  <xdr:twoCellAnchor>
    <xdr:from>
      <xdr:col>0</xdr:col>
      <xdr:colOff>3300678</xdr:colOff>
      <xdr:row>6</xdr:row>
      <xdr:rowOff>50082</xdr:rowOff>
    </xdr:from>
    <xdr:to>
      <xdr:col>1</xdr:col>
      <xdr:colOff>187061</xdr:colOff>
      <xdr:row>8</xdr:row>
      <xdr:rowOff>106542</xdr:rowOff>
    </xdr:to>
    <xdr:sp macro="" textlink="">
      <xdr:nvSpPr>
        <xdr:cNvPr id="11" name="TextBox 4"/>
        <xdr:cNvSpPr txBox="1"/>
      </xdr:nvSpPr>
      <xdr:spPr>
        <a:xfrm>
          <a:off x="3300678" y="1203665"/>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clientData/>
  </xdr:twoCellAnchor>
  <xdr:twoCellAnchor>
    <xdr:from>
      <xdr:col>0</xdr:col>
      <xdr:colOff>1531940</xdr:colOff>
      <xdr:row>3</xdr:row>
      <xdr:rowOff>136507</xdr:rowOff>
    </xdr:from>
    <xdr:to>
      <xdr:col>0</xdr:col>
      <xdr:colOff>1836740</xdr:colOff>
      <xdr:row>6</xdr:row>
      <xdr:rowOff>2467</xdr:rowOff>
    </xdr:to>
    <xdr:sp macro="" textlink="">
      <xdr:nvSpPr>
        <xdr:cNvPr id="12" name="TextBox 4"/>
        <xdr:cNvSpPr txBox="1"/>
      </xdr:nvSpPr>
      <xdr:spPr>
        <a:xfrm>
          <a:off x="1531940" y="718590"/>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clientData/>
  </xdr:twoCellAnchor>
  <xdr:twoCellAnchor>
    <xdr:from>
      <xdr:col>0</xdr:col>
      <xdr:colOff>455083</xdr:colOff>
      <xdr:row>8</xdr:row>
      <xdr:rowOff>149099</xdr:rowOff>
    </xdr:from>
    <xdr:to>
      <xdr:col>0</xdr:col>
      <xdr:colOff>759883</xdr:colOff>
      <xdr:row>10</xdr:row>
      <xdr:rowOff>66165</xdr:rowOff>
    </xdr:to>
    <xdr:sp macro="" textlink="">
      <xdr:nvSpPr>
        <xdr:cNvPr id="13" name="TextBox 4"/>
        <xdr:cNvSpPr txBox="1"/>
      </xdr:nvSpPr>
      <xdr:spPr>
        <a:xfrm>
          <a:off x="455083" y="1683682"/>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clientData/>
  </xdr:twoCellAnchor>
  <xdr:twoCellAnchor>
    <xdr:from>
      <xdr:col>7</xdr:col>
      <xdr:colOff>381795</xdr:colOff>
      <xdr:row>19</xdr:row>
      <xdr:rowOff>110069</xdr:rowOff>
    </xdr:from>
    <xdr:to>
      <xdr:col>8</xdr:col>
      <xdr:colOff>9262</xdr:colOff>
      <xdr:row>22</xdr:row>
      <xdr:rowOff>8794</xdr:rowOff>
    </xdr:to>
    <xdr:sp macro="" textlink="">
      <xdr:nvSpPr>
        <xdr:cNvPr id="15" name="TextBox 14"/>
        <xdr:cNvSpPr txBox="1"/>
      </xdr:nvSpPr>
      <xdr:spPr>
        <a:xfrm>
          <a:off x="7673712" y="3740152"/>
          <a:ext cx="304800" cy="3855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1</a:t>
          </a:r>
        </a:p>
      </xdr:txBody>
    </xdr:sp>
    <xdr:clientData/>
  </xdr:twoCellAnchor>
  <xdr:twoCellAnchor>
    <xdr:from>
      <xdr:col>5</xdr:col>
      <xdr:colOff>215637</xdr:colOff>
      <xdr:row>22</xdr:row>
      <xdr:rowOff>14289</xdr:rowOff>
    </xdr:from>
    <xdr:to>
      <xdr:col>5</xdr:col>
      <xdr:colOff>520437</xdr:colOff>
      <xdr:row>24</xdr:row>
      <xdr:rowOff>28416</xdr:rowOff>
    </xdr:to>
    <xdr:sp macro="" textlink="">
      <xdr:nvSpPr>
        <xdr:cNvPr id="16" name="TextBox 4"/>
        <xdr:cNvSpPr txBox="1"/>
      </xdr:nvSpPr>
      <xdr:spPr>
        <a:xfrm>
          <a:off x="6195220" y="4131206"/>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2</a:t>
          </a:r>
        </a:p>
      </xdr:txBody>
    </xdr:sp>
    <xdr:clientData/>
  </xdr:twoCellAnchor>
  <xdr:twoCellAnchor>
    <xdr:from>
      <xdr:col>3</xdr:col>
      <xdr:colOff>141022</xdr:colOff>
      <xdr:row>22</xdr:row>
      <xdr:rowOff>125693</xdr:rowOff>
    </xdr:from>
    <xdr:to>
      <xdr:col>3</xdr:col>
      <xdr:colOff>445822</xdr:colOff>
      <xdr:row>24</xdr:row>
      <xdr:rowOff>139820</xdr:rowOff>
    </xdr:to>
    <xdr:sp macro="" textlink="">
      <xdr:nvSpPr>
        <xdr:cNvPr id="17" name="TextBox 4"/>
        <xdr:cNvSpPr txBox="1"/>
      </xdr:nvSpPr>
      <xdr:spPr>
        <a:xfrm>
          <a:off x="4797689" y="4242610"/>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3</a:t>
          </a:r>
        </a:p>
      </xdr:txBody>
    </xdr:sp>
    <xdr:clientData/>
  </xdr:twoCellAnchor>
  <xdr:twoCellAnchor>
    <xdr:from>
      <xdr:col>0</xdr:col>
      <xdr:colOff>3375557</xdr:colOff>
      <xdr:row>21</xdr:row>
      <xdr:rowOff>65690</xdr:rowOff>
    </xdr:from>
    <xdr:to>
      <xdr:col>1</xdr:col>
      <xdr:colOff>261940</xdr:colOff>
      <xdr:row>22</xdr:row>
      <xdr:rowOff>215589</xdr:rowOff>
    </xdr:to>
    <xdr:sp macro="" textlink="">
      <xdr:nvSpPr>
        <xdr:cNvPr id="18" name="TextBox 4"/>
        <xdr:cNvSpPr txBox="1"/>
      </xdr:nvSpPr>
      <xdr:spPr>
        <a:xfrm>
          <a:off x="3375557" y="4034440"/>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4</a:t>
          </a:r>
        </a:p>
      </xdr:txBody>
    </xdr:sp>
    <xdr:clientData/>
  </xdr:twoCellAnchor>
  <xdr:twoCellAnchor>
    <xdr:from>
      <xdr:col>0</xdr:col>
      <xdr:colOff>3357827</xdr:colOff>
      <xdr:row>24</xdr:row>
      <xdr:rowOff>138982</xdr:rowOff>
    </xdr:from>
    <xdr:to>
      <xdr:col>1</xdr:col>
      <xdr:colOff>244210</xdr:colOff>
      <xdr:row>25</xdr:row>
      <xdr:rowOff>428275</xdr:rowOff>
    </xdr:to>
    <xdr:sp macro="" textlink="">
      <xdr:nvSpPr>
        <xdr:cNvPr id="19" name="TextBox 4"/>
        <xdr:cNvSpPr txBox="1"/>
      </xdr:nvSpPr>
      <xdr:spPr>
        <a:xfrm>
          <a:off x="3357827" y="4679232"/>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5</a:t>
          </a:r>
        </a:p>
      </xdr:txBody>
    </xdr:sp>
    <xdr:clientData/>
  </xdr:twoCellAnchor>
  <xdr:twoCellAnchor>
    <xdr:from>
      <xdr:col>0</xdr:col>
      <xdr:colOff>1493840</xdr:colOff>
      <xdr:row>22</xdr:row>
      <xdr:rowOff>119573</xdr:rowOff>
    </xdr:from>
    <xdr:to>
      <xdr:col>0</xdr:col>
      <xdr:colOff>1798640</xdr:colOff>
      <xdr:row>24</xdr:row>
      <xdr:rowOff>133700</xdr:rowOff>
    </xdr:to>
    <xdr:sp macro="" textlink="">
      <xdr:nvSpPr>
        <xdr:cNvPr id="20" name="TextBox 4"/>
        <xdr:cNvSpPr txBox="1"/>
      </xdr:nvSpPr>
      <xdr:spPr>
        <a:xfrm>
          <a:off x="1493840" y="4236490"/>
          <a:ext cx="304800" cy="43746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5"/>
              </a:solidFill>
              <a:latin typeface="Arial Black" panose="020B0A04020102020204" pitchFamily="34" charset="0"/>
              <a:cs typeface="Aharoni" panose="02010803020104030203" pitchFamily="2" charset="-79"/>
            </a:rPr>
            <a:t>6</a:t>
          </a:r>
        </a:p>
      </xdr:txBody>
    </xdr:sp>
    <xdr:clientData/>
  </xdr:twoCellAnchor>
  <xdr:twoCellAnchor>
    <xdr:from>
      <xdr:col>0</xdr:col>
      <xdr:colOff>353482</xdr:colOff>
      <xdr:row>25</xdr:row>
      <xdr:rowOff>428499</xdr:rowOff>
    </xdr:from>
    <xdr:to>
      <xdr:col>0</xdr:col>
      <xdr:colOff>658282</xdr:colOff>
      <xdr:row>26</xdr:row>
      <xdr:rowOff>218565</xdr:rowOff>
    </xdr:to>
    <xdr:sp macro="" textlink="">
      <xdr:nvSpPr>
        <xdr:cNvPr id="21" name="TextBox 4"/>
        <xdr:cNvSpPr txBox="1"/>
      </xdr:nvSpPr>
      <xdr:spPr>
        <a:xfrm>
          <a:off x="353482" y="5116916"/>
          <a:ext cx="304800" cy="2980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5"/>
              </a:solidFill>
              <a:latin typeface="Arial Black" panose="020B0A04020102020204" pitchFamily="34" charset="0"/>
              <a:cs typeface="Aharoni" panose="02010803020104030203" pitchFamily="2" charset="-79"/>
            </a:rPr>
            <a:t>7</a:t>
          </a:r>
        </a:p>
      </xdr:txBody>
    </xdr:sp>
    <xdr:clientData/>
  </xdr:twoCellAnchor>
  <xdr:twoCellAnchor editAs="oneCell">
    <xdr:from>
      <xdr:col>7</xdr:col>
      <xdr:colOff>134473</xdr:colOff>
      <xdr:row>5</xdr:row>
      <xdr:rowOff>134469</xdr:rowOff>
    </xdr:from>
    <xdr:to>
      <xdr:col>9</xdr:col>
      <xdr:colOff>26753</xdr:colOff>
      <xdr:row>11</xdr:row>
      <xdr:rowOff>165020</xdr:rowOff>
    </xdr:to>
    <xdr:pic>
      <xdr:nvPicPr>
        <xdr:cNvPr id="14" name="Pictur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91620" y="1098175"/>
          <a:ext cx="1236986" cy="1173551"/>
        </a:xfrm>
        <a:prstGeom prst="rect">
          <a:avLst/>
        </a:prstGeom>
      </xdr:spPr>
    </xdr:pic>
    <xdr:clientData/>
  </xdr:twoCellAnchor>
  <xdr:twoCellAnchor editAs="oneCell">
    <xdr:from>
      <xdr:col>6</xdr:col>
      <xdr:colOff>270623</xdr:colOff>
      <xdr:row>25</xdr:row>
      <xdr:rowOff>169908</xdr:rowOff>
    </xdr:from>
    <xdr:to>
      <xdr:col>8</xdr:col>
      <xdr:colOff>291354</xdr:colOff>
      <xdr:row>26</xdr:row>
      <xdr:rowOff>571758</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22652" y="4887584"/>
          <a:ext cx="1253378" cy="90611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20</xdr:col>
      <xdr:colOff>57150</xdr:colOff>
      <xdr:row>35</xdr:row>
      <xdr:rowOff>137614</xdr:rowOff>
    </xdr:from>
    <xdr:to>
      <xdr:col>21</xdr:col>
      <xdr:colOff>590551</xdr:colOff>
      <xdr:row>36</xdr:row>
      <xdr:rowOff>150387</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124825" y="5604964"/>
          <a:ext cx="1190626" cy="1651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16</xdr:row>
      <xdr:rowOff>171450</xdr:rowOff>
    </xdr:from>
    <xdr:to>
      <xdr:col>15</xdr:col>
      <xdr:colOff>846963</xdr:colOff>
      <xdr:row>26</xdr:row>
      <xdr:rowOff>6469</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8390" b="26151"/>
        <a:stretch/>
      </xdr:blipFill>
      <xdr:spPr>
        <a:xfrm>
          <a:off x="0" y="3895725"/>
          <a:ext cx="9390888" cy="2149594"/>
        </a:xfrm>
        <a:prstGeom prst="rect">
          <a:avLst/>
        </a:prstGeom>
      </xdr:spPr>
    </xdr:pic>
    <xdr:clientData/>
  </xdr:twoCellAnchor>
  <xdr:twoCellAnchor>
    <xdr:from>
      <xdr:col>0</xdr:col>
      <xdr:colOff>219075</xdr:colOff>
      <xdr:row>1</xdr:row>
      <xdr:rowOff>62442</xdr:rowOff>
    </xdr:from>
    <xdr:to>
      <xdr:col>15</xdr:col>
      <xdr:colOff>159808</xdr:colOff>
      <xdr:row>14</xdr:row>
      <xdr:rowOff>49742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136263</xdr:colOff>
      <xdr:row>17</xdr:row>
      <xdr:rowOff>105833</xdr:rowOff>
    </xdr:from>
    <xdr:to>
      <xdr:col>14</xdr:col>
      <xdr:colOff>441063</xdr:colOff>
      <xdr:row>19</xdr:row>
      <xdr:rowOff>135527</xdr:rowOff>
    </xdr:to>
    <xdr:sp macro="" textlink="">
      <xdr:nvSpPr>
        <xdr:cNvPr id="6" name="TextBox 5"/>
        <xdr:cNvSpPr txBox="1"/>
      </xdr:nvSpPr>
      <xdr:spPr>
        <a:xfrm>
          <a:off x="7724513" y="4032250"/>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487636</xdr:colOff>
      <xdr:row>19</xdr:row>
      <xdr:rowOff>82552</xdr:rowOff>
    </xdr:from>
    <xdr:to>
      <xdr:col>12</xdr:col>
      <xdr:colOff>136270</xdr:colOff>
      <xdr:row>22</xdr:row>
      <xdr:rowOff>28522</xdr:rowOff>
    </xdr:to>
    <xdr:sp macro="" textlink="">
      <xdr:nvSpPr>
        <xdr:cNvPr id="7" name="TextBox 4"/>
        <xdr:cNvSpPr txBox="1"/>
      </xdr:nvSpPr>
      <xdr:spPr>
        <a:xfrm>
          <a:off x="6287303" y="437938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8</xdr:col>
      <xdr:colOff>22495</xdr:colOff>
      <xdr:row>20</xdr:row>
      <xdr:rowOff>79378</xdr:rowOff>
    </xdr:from>
    <xdr:to>
      <xdr:col>8</xdr:col>
      <xdr:colOff>298721</xdr:colOff>
      <xdr:row>22</xdr:row>
      <xdr:rowOff>215848</xdr:rowOff>
    </xdr:to>
    <xdr:sp macro="" textlink="">
      <xdr:nvSpPr>
        <xdr:cNvPr id="8" name="TextBox 4"/>
        <xdr:cNvSpPr txBox="1"/>
      </xdr:nvSpPr>
      <xdr:spPr>
        <a:xfrm>
          <a:off x="5375545" y="4546603"/>
          <a:ext cx="276226" cy="45079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4</xdr:col>
      <xdr:colOff>332848</xdr:colOff>
      <xdr:row>18</xdr:row>
      <xdr:rowOff>183885</xdr:rowOff>
    </xdr:from>
    <xdr:to>
      <xdr:col>4</xdr:col>
      <xdr:colOff>565682</xdr:colOff>
      <xdr:row>20</xdr:row>
      <xdr:rowOff>112200</xdr:rowOff>
    </xdr:to>
    <xdr:sp macro="" textlink="">
      <xdr:nvSpPr>
        <xdr:cNvPr id="9" name="TextBox 4"/>
        <xdr:cNvSpPr txBox="1"/>
      </xdr:nvSpPr>
      <xdr:spPr>
        <a:xfrm>
          <a:off x="3752323" y="4270110"/>
          <a:ext cx="232834"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349518</xdr:colOff>
      <xdr:row>22</xdr:row>
      <xdr:rowOff>71970</xdr:rowOff>
    </xdr:from>
    <xdr:to>
      <xdr:col>4</xdr:col>
      <xdr:colOff>582351</xdr:colOff>
      <xdr:row>23</xdr:row>
      <xdr:rowOff>49690</xdr:rowOff>
    </xdr:to>
    <xdr:sp macro="" textlink="">
      <xdr:nvSpPr>
        <xdr:cNvPr id="10" name="TextBox 4"/>
        <xdr:cNvSpPr txBox="1"/>
      </xdr:nvSpPr>
      <xdr:spPr>
        <a:xfrm>
          <a:off x="3768993" y="4853520"/>
          <a:ext cx="232833"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1</xdr:col>
      <xdr:colOff>972607</xdr:colOff>
      <xdr:row>21</xdr:row>
      <xdr:rowOff>107953</xdr:rowOff>
    </xdr:from>
    <xdr:to>
      <xdr:col>2</xdr:col>
      <xdr:colOff>134407</xdr:colOff>
      <xdr:row>22</xdr:row>
      <xdr:rowOff>434923</xdr:rowOff>
    </xdr:to>
    <xdr:sp macro="" textlink="">
      <xdr:nvSpPr>
        <xdr:cNvPr id="11" name="TextBox 4"/>
        <xdr:cNvSpPr txBox="1"/>
      </xdr:nvSpPr>
      <xdr:spPr>
        <a:xfrm>
          <a:off x="1582207" y="4765678"/>
          <a:ext cx="304800" cy="45079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350308</xdr:colOff>
      <xdr:row>23</xdr:row>
      <xdr:rowOff>143142</xdr:rowOff>
    </xdr:from>
    <xdr:to>
      <xdr:col>1</xdr:col>
      <xdr:colOff>45508</xdr:colOff>
      <xdr:row>25</xdr:row>
      <xdr:rowOff>333394</xdr:rowOff>
    </xdr:to>
    <xdr:sp macro="" textlink="">
      <xdr:nvSpPr>
        <xdr:cNvPr id="12" name="TextBox 4"/>
        <xdr:cNvSpPr txBox="1"/>
      </xdr:nvSpPr>
      <xdr:spPr>
        <a:xfrm>
          <a:off x="350308" y="5400942"/>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twoCellAnchor editAs="oneCell">
    <xdr:from>
      <xdr:col>12</xdr:col>
      <xdr:colOff>361951</xdr:colOff>
      <xdr:row>23</xdr:row>
      <xdr:rowOff>47625</xdr:rowOff>
    </xdr:from>
    <xdr:to>
      <xdr:col>15</xdr:col>
      <xdr:colOff>876300</xdr:colOff>
      <xdr:row>25</xdr:row>
      <xdr:rowOff>390693</xdr:rowOff>
    </xdr:to>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53301" y="5305425"/>
          <a:ext cx="2066924" cy="72406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20</xdr:col>
      <xdr:colOff>57150</xdr:colOff>
      <xdr:row>35</xdr:row>
      <xdr:rowOff>137614</xdr:rowOff>
    </xdr:from>
    <xdr:to>
      <xdr:col>21</xdr:col>
      <xdr:colOff>590551</xdr:colOff>
      <xdr:row>36</xdr:row>
      <xdr:rowOff>150387</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124825" y="5604964"/>
          <a:ext cx="1190626" cy="1651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62046</xdr:rowOff>
    </xdr:from>
    <xdr:to>
      <xdr:col>11</xdr:col>
      <xdr:colOff>0</xdr:colOff>
      <xdr:row>14</xdr:row>
      <xdr:rowOff>19048</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7730" b="22401"/>
        <a:stretch/>
      </xdr:blipFill>
      <xdr:spPr>
        <a:xfrm>
          <a:off x="0" y="443046"/>
          <a:ext cx="8324850" cy="2290627"/>
        </a:xfrm>
        <a:prstGeom prst="rect">
          <a:avLst/>
        </a:prstGeom>
      </xdr:spPr>
    </xdr:pic>
    <xdr:clientData/>
  </xdr:twoCellAnchor>
  <xdr:oneCellAnchor>
    <xdr:from>
      <xdr:col>8</xdr:col>
      <xdr:colOff>120650</xdr:colOff>
      <xdr:row>8</xdr:row>
      <xdr:rowOff>176743</xdr:rowOff>
    </xdr:from>
    <xdr:ext cx="2465917" cy="941916"/>
    <xdr:sp macro="" textlink="">
      <xdr:nvSpPr>
        <xdr:cNvPr id="3" name="TextBox 2"/>
        <xdr:cNvSpPr txBox="1"/>
      </xdr:nvSpPr>
      <xdr:spPr>
        <a:xfrm>
          <a:off x="6159500" y="1891243"/>
          <a:ext cx="2465917" cy="941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9</xdr:col>
      <xdr:colOff>401906</xdr:colOff>
      <xdr:row>2</xdr:row>
      <xdr:rowOff>32808</xdr:rowOff>
    </xdr:from>
    <xdr:to>
      <xdr:col>10</xdr:col>
      <xdr:colOff>1856</xdr:colOff>
      <xdr:row>4</xdr:row>
      <xdr:rowOff>51918</xdr:rowOff>
    </xdr:to>
    <xdr:sp macro="" textlink="">
      <xdr:nvSpPr>
        <xdr:cNvPr id="5" name="TextBox 4"/>
        <xdr:cNvSpPr txBox="1"/>
      </xdr:nvSpPr>
      <xdr:spPr>
        <a:xfrm>
          <a:off x="7317056" y="604308"/>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8</xdr:col>
      <xdr:colOff>177544</xdr:colOff>
      <xdr:row>3</xdr:row>
      <xdr:rowOff>114302</xdr:rowOff>
    </xdr:from>
    <xdr:to>
      <xdr:col>8</xdr:col>
      <xdr:colOff>482344</xdr:colOff>
      <xdr:row>5</xdr:row>
      <xdr:rowOff>187272</xdr:rowOff>
    </xdr:to>
    <xdr:sp macro="" textlink="">
      <xdr:nvSpPr>
        <xdr:cNvPr id="6" name="TextBox 4"/>
        <xdr:cNvSpPr txBox="1"/>
      </xdr:nvSpPr>
      <xdr:spPr>
        <a:xfrm>
          <a:off x="6216394" y="876302"/>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6</xdr:col>
      <xdr:colOff>579179</xdr:colOff>
      <xdr:row>5</xdr:row>
      <xdr:rowOff>24344</xdr:rowOff>
    </xdr:from>
    <xdr:to>
      <xdr:col>7</xdr:col>
      <xdr:colOff>64830</xdr:colOff>
      <xdr:row>7</xdr:row>
      <xdr:rowOff>97314</xdr:rowOff>
    </xdr:to>
    <xdr:sp macro="" textlink="">
      <xdr:nvSpPr>
        <xdr:cNvPr id="7" name="TextBox 4"/>
        <xdr:cNvSpPr txBox="1"/>
      </xdr:nvSpPr>
      <xdr:spPr>
        <a:xfrm>
          <a:off x="4751129" y="1167344"/>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4</xdr:col>
      <xdr:colOff>621772</xdr:colOff>
      <xdr:row>3</xdr:row>
      <xdr:rowOff>72759</xdr:rowOff>
    </xdr:from>
    <xdr:to>
      <xdr:col>5</xdr:col>
      <xdr:colOff>175157</xdr:colOff>
      <xdr:row>5</xdr:row>
      <xdr:rowOff>1074</xdr:rowOff>
    </xdr:to>
    <xdr:sp macro="" textlink="">
      <xdr:nvSpPr>
        <xdr:cNvPr id="8" name="TextBox 4"/>
        <xdr:cNvSpPr txBox="1"/>
      </xdr:nvSpPr>
      <xdr:spPr>
        <a:xfrm>
          <a:off x="3269722" y="834759"/>
          <a:ext cx="258235"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699826</xdr:colOff>
      <xdr:row>7</xdr:row>
      <xdr:rowOff>79378</xdr:rowOff>
    </xdr:from>
    <xdr:to>
      <xdr:col>5</xdr:col>
      <xdr:colOff>253210</xdr:colOff>
      <xdr:row>9</xdr:row>
      <xdr:rowOff>152348</xdr:rowOff>
    </xdr:to>
    <xdr:sp macro="" textlink="">
      <xdr:nvSpPr>
        <xdr:cNvPr id="9" name="TextBox 4"/>
        <xdr:cNvSpPr txBox="1"/>
      </xdr:nvSpPr>
      <xdr:spPr>
        <a:xfrm>
          <a:off x="3347776" y="1603378"/>
          <a:ext cx="258234"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294215</xdr:colOff>
      <xdr:row>5</xdr:row>
      <xdr:rowOff>25401</xdr:rowOff>
    </xdr:from>
    <xdr:to>
      <xdr:col>2</xdr:col>
      <xdr:colOff>599015</xdr:colOff>
      <xdr:row>7</xdr:row>
      <xdr:rowOff>98371</xdr:rowOff>
    </xdr:to>
    <xdr:sp macro="" textlink="">
      <xdr:nvSpPr>
        <xdr:cNvPr id="10" name="TextBox 4"/>
        <xdr:cNvSpPr txBox="1"/>
      </xdr:nvSpPr>
      <xdr:spPr>
        <a:xfrm>
          <a:off x="1465790" y="1168401"/>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296333</xdr:colOff>
      <xdr:row>9</xdr:row>
      <xdr:rowOff>159017</xdr:rowOff>
    </xdr:from>
    <xdr:to>
      <xdr:col>0</xdr:col>
      <xdr:colOff>601133</xdr:colOff>
      <xdr:row>12</xdr:row>
      <xdr:rowOff>158769</xdr:rowOff>
    </xdr:to>
    <xdr:sp macro="" textlink="">
      <xdr:nvSpPr>
        <xdr:cNvPr id="11" name="TextBox 4"/>
        <xdr:cNvSpPr txBox="1"/>
      </xdr:nvSpPr>
      <xdr:spPr>
        <a:xfrm>
          <a:off x="296333" y="2064017"/>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15</xdr:col>
      <xdr:colOff>73152</xdr:colOff>
      <xdr:row>11</xdr:row>
      <xdr:rowOff>109798</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967" b="21425"/>
        <a:stretch/>
      </xdr:blipFill>
      <xdr:spPr>
        <a:xfrm>
          <a:off x="0" y="523875"/>
          <a:ext cx="8531352" cy="2291023"/>
        </a:xfrm>
        <a:prstGeom prst="rect">
          <a:avLst/>
        </a:prstGeom>
      </xdr:spPr>
    </xdr:pic>
    <xdr:clientData/>
  </xdr:twoCellAnchor>
  <xdr:oneCellAnchor>
    <xdr:from>
      <xdr:col>12</xdr:col>
      <xdr:colOff>10584</xdr:colOff>
      <xdr:row>8</xdr:row>
      <xdr:rowOff>42334</xdr:rowOff>
    </xdr:from>
    <xdr:ext cx="2063750" cy="1079500"/>
    <xdr:sp macro="" textlink="">
      <xdr:nvSpPr>
        <xdr:cNvPr id="4" name="TextBox 3"/>
        <xdr:cNvSpPr txBox="1"/>
      </xdr:nvSpPr>
      <xdr:spPr>
        <a:xfrm>
          <a:off x="6836834" y="1989667"/>
          <a:ext cx="2063750" cy="1079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273847</xdr:colOff>
      <xdr:row>2</xdr:row>
      <xdr:rowOff>74083</xdr:rowOff>
    </xdr:from>
    <xdr:to>
      <xdr:col>14</xdr:col>
      <xdr:colOff>578647</xdr:colOff>
      <xdr:row>4</xdr:row>
      <xdr:rowOff>93193</xdr:rowOff>
    </xdr:to>
    <xdr:sp macro="" textlink="">
      <xdr:nvSpPr>
        <xdr:cNvPr id="5" name="TextBox 4"/>
        <xdr:cNvSpPr txBox="1"/>
      </xdr:nvSpPr>
      <xdr:spPr>
        <a:xfrm>
          <a:off x="7883264" y="645583"/>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318303</xdr:colOff>
      <xdr:row>4</xdr:row>
      <xdr:rowOff>103718</xdr:rowOff>
    </xdr:from>
    <xdr:to>
      <xdr:col>12</xdr:col>
      <xdr:colOff>72770</xdr:colOff>
      <xdr:row>4</xdr:row>
      <xdr:rowOff>557688</xdr:rowOff>
    </xdr:to>
    <xdr:sp macro="" textlink="">
      <xdr:nvSpPr>
        <xdr:cNvPr id="6" name="TextBox 4"/>
        <xdr:cNvSpPr txBox="1"/>
      </xdr:nvSpPr>
      <xdr:spPr>
        <a:xfrm>
          <a:off x="6594220" y="1056218"/>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344229</xdr:colOff>
      <xdr:row>4</xdr:row>
      <xdr:rowOff>309036</xdr:rowOff>
    </xdr:from>
    <xdr:to>
      <xdr:col>9</xdr:col>
      <xdr:colOff>649030</xdr:colOff>
      <xdr:row>5</xdr:row>
      <xdr:rowOff>149173</xdr:rowOff>
    </xdr:to>
    <xdr:sp macro="" textlink="">
      <xdr:nvSpPr>
        <xdr:cNvPr id="7" name="TextBox 4"/>
        <xdr:cNvSpPr txBox="1"/>
      </xdr:nvSpPr>
      <xdr:spPr>
        <a:xfrm>
          <a:off x="5233729" y="1261536"/>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413282</xdr:colOff>
      <xdr:row>4</xdr:row>
      <xdr:rowOff>35716</xdr:rowOff>
    </xdr:from>
    <xdr:to>
      <xdr:col>6</xdr:col>
      <xdr:colOff>157166</xdr:colOff>
      <xdr:row>4</xdr:row>
      <xdr:rowOff>345031</xdr:rowOff>
    </xdr:to>
    <xdr:sp macro="" textlink="">
      <xdr:nvSpPr>
        <xdr:cNvPr id="8" name="TextBox 4"/>
        <xdr:cNvSpPr txBox="1"/>
      </xdr:nvSpPr>
      <xdr:spPr>
        <a:xfrm>
          <a:off x="3620032" y="988216"/>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530493</xdr:colOff>
      <xdr:row>4</xdr:row>
      <xdr:rowOff>604311</xdr:rowOff>
    </xdr:from>
    <xdr:to>
      <xdr:col>5</xdr:col>
      <xdr:colOff>284960</xdr:colOff>
      <xdr:row>7</xdr:row>
      <xdr:rowOff>63448</xdr:rowOff>
    </xdr:to>
    <xdr:sp macro="" textlink="">
      <xdr:nvSpPr>
        <xdr:cNvPr id="9" name="TextBox 4"/>
        <xdr:cNvSpPr txBox="1"/>
      </xdr:nvSpPr>
      <xdr:spPr>
        <a:xfrm>
          <a:off x="3186910" y="1556811"/>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164041</xdr:colOff>
      <xdr:row>4</xdr:row>
      <xdr:rowOff>548218</xdr:rowOff>
    </xdr:from>
    <xdr:to>
      <xdr:col>3</xdr:col>
      <xdr:colOff>130174</xdr:colOff>
      <xdr:row>7</xdr:row>
      <xdr:rowOff>7355</xdr:rowOff>
    </xdr:to>
    <xdr:sp macro="" textlink="">
      <xdr:nvSpPr>
        <xdr:cNvPr id="10" name="TextBox 4"/>
        <xdr:cNvSpPr txBox="1"/>
      </xdr:nvSpPr>
      <xdr:spPr>
        <a:xfrm>
          <a:off x="1656291" y="1500718"/>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306917</xdr:colOff>
      <xdr:row>7</xdr:row>
      <xdr:rowOff>154784</xdr:rowOff>
    </xdr:from>
    <xdr:to>
      <xdr:col>0</xdr:col>
      <xdr:colOff>611717</xdr:colOff>
      <xdr:row>10</xdr:row>
      <xdr:rowOff>154536</xdr:rowOff>
    </xdr:to>
    <xdr:sp macro="" textlink="">
      <xdr:nvSpPr>
        <xdr:cNvPr id="11" name="TextBox 4"/>
        <xdr:cNvSpPr txBox="1"/>
      </xdr:nvSpPr>
      <xdr:spPr>
        <a:xfrm>
          <a:off x="306917" y="2102117"/>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9525</xdr:colOff>
      <xdr:row>1</xdr:row>
      <xdr:rowOff>95250</xdr:rowOff>
    </xdr:from>
    <xdr:to>
      <xdr:col>14</xdr:col>
      <xdr:colOff>1076326</xdr:colOff>
      <xdr:row>12</xdr:row>
      <xdr:rowOff>123825</xdr:rowOff>
    </xdr:to>
    <xdr:pic>
      <xdr:nvPicPr>
        <xdr:cNvPr id="11" name="Pictur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216" b="27122"/>
        <a:stretch/>
      </xdr:blipFill>
      <xdr:spPr>
        <a:xfrm>
          <a:off x="9525" y="600075"/>
          <a:ext cx="8229601" cy="2124075"/>
        </a:xfrm>
        <a:prstGeom prst="rect">
          <a:avLst/>
        </a:prstGeom>
      </xdr:spPr>
    </xdr:pic>
    <xdr:clientData/>
  </xdr:twoCellAnchor>
  <xdr:oneCellAnchor>
    <xdr:from>
      <xdr:col>11</xdr:col>
      <xdr:colOff>325967</xdr:colOff>
      <xdr:row>9</xdr:row>
      <xdr:rowOff>14641</xdr:rowOff>
    </xdr:from>
    <xdr:ext cx="2106083" cy="1126241"/>
    <xdr:sp macro="" textlink="">
      <xdr:nvSpPr>
        <xdr:cNvPr id="3" name="TextBox 2"/>
        <xdr:cNvSpPr txBox="1"/>
      </xdr:nvSpPr>
      <xdr:spPr>
        <a:xfrm>
          <a:off x="6202892" y="2043466"/>
          <a:ext cx="2106083" cy="1126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210348</xdr:colOff>
      <xdr:row>2</xdr:row>
      <xdr:rowOff>21167</xdr:rowOff>
    </xdr:from>
    <xdr:to>
      <xdr:col>14</xdr:col>
      <xdr:colOff>515148</xdr:colOff>
      <xdr:row>4</xdr:row>
      <xdr:rowOff>40277</xdr:rowOff>
    </xdr:to>
    <xdr:sp macro="" textlink="">
      <xdr:nvSpPr>
        <xdr:cNvPr id="4" name="TextBox 3"/>
        <xdr:cNvSpPr txBox="1"/>
      </xdr:nvSpPr>
      <xdr:spPr>
        <a:xfrm>
          <a:off x="7373148" y="716492"/>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21971</xdr:colOff>
      <xdr:row>3</xdr:row>
      <xdr:rowOff>167220</xdr:rowOff>
    </xdr:from>
    <xdr:to>
      <xdr:col>11</xdr:col>
      <xdr:colOff>326771</xdr:colOff>
      <xdr:row>6</xdr:row>
      <xdr:rowOff>49690</xdr:rowOff>
    </xdr:to>
    <xdr:sp macro="" textlink="">
      <xdr:nvSpPr>
        <xdr:cNvPr id="5" name="TextBox 4"/>
        <xdr:cNvSpPr txBox="1"/>
      </xdr:nvSpPr>
      <xdr:spPr>
        <a:xfrm>
          <a:off x="5898896" y="105304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100813</xdr:colOff>
      <xdr:row>4</xdr:row>
      <xdr:rowOff>44452</xdr:rowOff>
    </xdr:from>
    <xdr:to>
      <xdr:col>9</xdr:col>
      <xdr:colOff>405614</xdr:colOff>
      <xdr:row>6</xdr:row>
      <xdr:rowOff>117422</xdr:rowOff>
    </xdr:to>
    <xdr:sp macro="" textlink="">
      <xdr:nvSpPr>
        <xdr:cNvPr id="6" name="TextBox 4"/>
        <xdr:cNvSpPr txBox="1"/>
      </xdr:nvSpPr>
      <xdr:spPr>
        <a:xfrm>
          <a:off x="4634713" y="1120777"/>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318032</xdr:colOff>
      <xdr:row>3</xdr:row>
      <xdr:rowOff>78050</xdr:rowOff>
    </xdr:from>
    <xdr:to>
      <xdr:col>6</xdr:col>
      <xdr:colOff>61916</xdr:colOff>
      <xdr:row>5</xdr:row>
      <xdr:rowOff>6365</xdr:rowOff>
    </xdr:to>
    <xdr:sp macro="" textlink="">
      <xdr:nvSpPr>
        <xdr:cNvPr id="7" name="TextBox 4"/>
        <xdr:cNvSpPr txBox="1"/>
      </xdr:nvSpPr>
      <xdr:spPr>
        <a:xfrm>
          <a:off x="3289832" y="963875"/>
          <a:ext cx="267759"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361161</xdr:colOff>
      <xdr:row>6</xdr:row>
      <xdr:rowOff>64561</xdr:rowOff>
    </xdr:from>
    <xdr:to>
      <xdr:col>5</xdr:col>
      <xdr:colOff>115628</xdr:colOff>
      <xdr:row>8</xdr:row>
      <xdr:rowOff>137531</xdr:rowOff>
    </xdr:to>
    <xdr:sp macro="" textlink="">
      <xdr:nvSpPr>
        <xdr:cNvPr id="8" name="TextBox 4"/>
        <xdr:cNvSpPr txBox="1"/>
      </xdr:nvSpPr>
      <xdr:spPr>
        <a:xfrm>
          <a:off x="2818611" y="1521886"/>
          <a:ext cx="268817"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1</xdr:col>
      <xdr:colOff>216958</xdr:colOff>
      <xdr:row>5</xdr:row>
      <xdr:rowOff>124884</xdr:rowOff>
    </xdr:from>
    <xdr:to>
      <xdr:col>2</xdr:col>
      <xdr:colOff>278342</xdr:colOff>
      <xdr:row>8</xdr:row>
      <xdr:rowOff>7354</xdr:rowOff>
    </xdr:to>
    <xdr:sp macro="" textlink="">
      <xdr:nvSpPr>
        <xdr:cNvPr id="9" name="TextBox 4"/>
        <xdr:cNvSpPr txBox="1"/>
      </xdr:nvSpPr>
      <xdr:spPr>
        <a:xfrm>
          <a:off x="1502833" y="1391709"/>
          <a:ext cx="280459"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317501</xdr:colOff>
      <xdr:row>9</xdr:row>
      <xdr:rowOff>70117</xdr:rowOff>
    </xdr:from>
    <xdr:to>
      <xdr:col>0</xdr:col>
      <xdr:colOff>622301</xdr:colOff>
      <xdr:row>12</xdr:row>
      <xdr:rowOff>69869</xdr:rowOff>
    </xdr:to>
    <xdr:sp macro="" textlink="">
      <xdr:nvSpPr>
        <xdr:cNvPr id="10" name="TextBox 4"/>
        <xdr:cNvSpPr txBox="1"/>
      </xdr:nvSpPr>
      <xdr:spPr>
        <a:xfrm>
          <a:off x="317501" y="2098942"/>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xdr:row>
      <xdr:rowOff>47626</xdr:rowOff>
    </xdr:from>
    <xdr:to>
      <xdr:col>16</xdr:col>
      <xdr:colOff>66675</xdr:colOff>
      <xdr:row>10</xdr:row>
      <xdr:rowOff>180975</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366" b="35349"/>
        <a:stretch/>
      </xdr:blipFill>
      <xdr:spPr>
        <a:xfrm>
          <a:off x="0" y="657226"/>
          <a:ext cx="8239125" cy="2266949"/>
        </a:xfrm>
        <a:prstGeom prst="rect">
          <a:avLst/>
        </a:prstGeom>
      </xdr:spPr>
    </xdr:pic>
    <xdr:clientData/>
  </xdr:twoCellAnchor>
  <xdr:oneCellAnchor>
    <xdr:from>
      <xdr:col>11</xdr:col>
      <xdr:colOff>359834</xdr:colOff>
      <xdr:row>6</xdr:row>
      <xdr:rowOff>177800</xdr:rowOff>
    </xdr:from>
    <xdr:ext cx="2063750" cy="1016000"/>
    <xdr:sp macro="" textlink="">
      <xdr:nvSpPr>
        <xdr:cNvPr id="4" name="TextBox 3"/>
        <xdr:cNvSpPr txBox="1"/>
      </xdr:nvSpPr>
      <xdr:spPr>
        <a:xfrm>
          <a:off x="6084359" y="2159000"/>
          <a:ext cx="2063750" cy="10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13</xdr:col>
      <xdr:colOff>508798</xdr:colOff>
      <xdr:row>1</xdr:row>
      <xdr:rowOff>178861</xdr:rowOff>
    </xdr:from>
    <xdr:to>
      <xdr:col>14</xdr:col>
      <xdr:colOff>194473</xdr:colOff>
      <xdr:row>4</xdr:row>
      <xdr:rowOff>7471</xdr:rowOff>
    </xdr:to>
    <xdr:sp macro="" textlink="">
      <xdr:nvSpPr>
        <xdr:cNvPr id="5" name="TextBox 4"/>
        <xdr:cNvSpPr txBox="1"/>
      </xdr:nvSpPr>
      <xdr:spPr>
        <a:xfrm>
          <a:off x="7319173" y="788461"/>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206119</xdr:colOff>
      <xdr:row>3</xdr:row>
      <xdr:rowOff>124886</xdr:rowOff>
    </xdr:from>
    <xdr:to>
      <xdr:col>12</xdr:col>
      <xdr:colOff>170136</xdr:colOff>
      <xdr:row>4</xdr:row>
      <xdr:rowOff>388356</xdr:rowOff>
    </xdr:to>
    <xdr:sp macro="" textlink="">
      <xdr:nvSpPr>
        <xdr:cNvPr id="6" name="TextBox 4"/>
        <xdr:cNvSpPr txBox="1"/>
      </xdr:nvSpPr>
      <xdr:spPr>
        <a:xfrm>
          <a:off x="5930644" y="1115486"/>
          <a:ext cx="478367"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372803</xdr:colOff>
      <xdr:row>4</xdr:row>
      <xdr:rowOff>255062</xdr:rowOff>
    </xdr:from>
    <xdr:to>
      <xdr:col>9</xdr:col>
      <xdr:colOff>677604</xdr:colOff>
      <xdr:row>5</xdr:row>
      <xdr:rowOff>95198</xdr:rowOff>
    </xdr:to>
    <xdr:sp macro="" textlink="">
      <xdr:nvSpPr>
        <xdr:cNvPr id="7" name="TextBox 4"/>
        <xdr:cNvSpPr txBox="1"/>
      </xdr:nvSpPr>
      <xdr:spPr>
        <a:xfrm>
          <a:off x="4554278" y="1436162"/>
          <a:ext cx="304801" cy="44973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6</xdr:col>
      <xdr:colOff>118006</xdr:colOff>
      <xdr:row>3</xdr:row>
      <xdr:rowOff>42067</xdr:rowOff>
    </xdr:from>
    <xdr:to>
      <xdr:col>6</xdr:col>
      <xdr:colOff>422807</xdr:colOff>
      <xdr:row>4</xdr:row>
      <xdr:rowOff>160882</xdr:rowOff>
    </xdr:to>
    <xdr:sp macro="" textlink="">
      <xdr:nvSpPr>
        <xdr:cNvPr id="8" name="TextBox 4"/>
        <xdr:cNvSpPr txBox="1"/>
      </xdr:nvSpPr>
      <xdr:spPr>
        <a:xfrm>
          <a:off x="3242206" y="1032667"/>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5</xdr:col>
      <xdr:colOff>484985</xdr:colOff>
      <xdr:row>4</xdr:row>
      <xdr:rowOff>563037</xdr:rowOff>
    </xdr:from>
    <xdr:to>
      <xdr:col>6</xdr:col>
      <xdr:colOff>265910</xdr:colOff>
      <xdr:row>7</xdr:row>
      <xdr:rowOff>22173</xdr:rowOff>
    </xdr:to>
    <xdr:sp macro="" textlink="">
      <xdr:nvSpPr>
        <xdr:cNvPr id="9" name="TextBox 4"/>
        <xdr:cNvSpPr txBox="1"/>
      </xdr:nvSpPr>
      <xdr:spPr>
        <a:xfrm>
          <a:off x="3085310" y="1744137"/>
          <a:ext cx="304800" cy="44973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3</xdr:col>
      <xdr:colOff>122765</xdr:colOff>
      <xdr:row>4</xdr:row>
      <xdr:rowOff>239186</xdr:rowOff>
    </xdr:from>
    <xdr:to>
      <xdr:col>3</xdr:col>
      <xdr:colOff>419100</xdr:colOff>
      <xdr:row>5</xdr:row>
      <xdr:rowOff>38100</xdr:rowOff>
    </xdr:to>
    <xdr:sp macro="" textlink="">
      <xdr:nvSpPr>
        <xdr:cNvPr id="10" name="TextBox 4"/>
        <xdr:cNvSpPr txBox="1"/>
      </xdr:nvSpPr>
      <xdr:spPr>
        <a:xfrm>
          <a:off x="1437215" y="1420286"/>
          <a:ext cx="296335" cy="40851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282574</xdr:colOff>
      <xdr:row>6</xdr:row>
      <xdr:rowOff>173834</xdr:rowOff>
    </xdr:from>
    <xdr:to>
      <xdr:col>0</xdr:col>
      <xdr:colOff>549274</xdr:colOff>
      <xdr:row>9</xdr:row>
      <xdr:rowOff>173586</xdr:rowOff>
    </xdr:to>
    <xdr:sp macro="" textlink="">
      <xdr:nvSpPr>
        <xdr:cNvPr id="11" name="TextBox 4"/>
        <xdr:cNvSpPr txBox="1"/>
      </xdr:nvSpPr>
      <xdr:spPr>
        <a:xfrm>
          <a:off x="282574" y="2155034"/>
          <a:ext cx="2667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247651</xdr:colOff>
      <xdr:row>1</xdr:row>
      <xdr:rowOff>0</xdr:rowOff>
    </xdr:from>
    <xdr:to>
      <xdr:col>15</xdr:col>
      <xdr:colOff>22480</xdr:colOff>
      <xdr:row>10</xdr:row>
      <xdr:rowOff>98508</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646" b="21586"/>
        <a:stretch/>
      </xdr:blipFill>
      <xdr:spPr>
        <a:xfrm>
          <a:off x="247651" y="381000"/>
          <a:ext cx="8375904" cy="2232108"/>
        </a:xfrm>
        <a:prstGeom prst="rect">
          <a:avLst/>
        </a:prstGeom>
      </xdr:spPr>
    </xdr:pic>
    <xdr:clientData/>
  </xdr:twoCellAnchor>
  <xdr:oneCellAnchor>
    <xdr:from>
      <xdr:col>11</xdr:col>
      <xdr:colOff>391576</xdr:colOff>
      <xdr:row>6</xdr:row>
      <xdr:rowOff>68269</xdr:rowOff>
    </xdr:from>
    <xdr:ext cx="2317757" cy="1042980"/>
    <xdr:sp macro="" textlink="">
      <xdr:nvSpPr>
        <xdr:cNvPr id="4" name="TextBox 3"/>
        <xdr:cNvSpPr txBox="1"/>
      </xdr:nvSpPr>
      <xdr:spPr>
        <a:xfrm>
          <a:off x="6868576" y="1634602"/>
          <a:ext cx="2317757" cy="1042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13</xdr:col>
      <xdr:colOff>739515</xdr:colOff>
      <xdr:row>1</xdr:row>
      <xdr:rowOff>116420</xdr:rowOff>
    </xdr:from>
    <xdr:to>
      <xdr:col>13</xdr:col>
      <xdr:colOff>1044315</xdr:colOff>
      <xdr:row>3</xdr:row>
      <xdr:rowOff>135530</xdr:rowOff>
    </xdr:to>
    <xdr:sp macro="" textlink="">
      <xdr:nvSpPr>
        <xdr:cNvPr id="5" name="TextBox 4"/>
        <xdr:cNvSpPr txBox="1"/>
      </xdr:nvSpPr>
      <xdr:spPr>
        <a:xfrm>
          <a:off x="8380682" y="497420"/>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127804</xdr:colOff>
      <xdr:row>3</xdr:row>
      <xdr:rowOff>29635</xdr:rowOff>
    </xdr:from>
    <xdr:to>
      <xdr:col>11</xdr:col>
      <xdr:colOff>432604</xdr:colOff>
      <xdr:row>4</xdr:row>
      <xdr:rowOff>293105</xdr:rowOff>
    </xdr:to>
    <xdr:sp macro="" textlink="">
      <xdr:nvSpPr>
        <xdr:cNvPr id="6" name="TextBox 4"/>
        <xdr:cNvSpPr txBox="1"/>
      </xdr:nvSpPr>
      <xdr:spPr>
        <a:xfrm>
          <a:off x="6604804" y="79163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238396</xdr:colOff>
      <xdr:row>4</xdr:row>
      <xdr:rowOff>118536</xdr:rowOff>
    </xdr:from>
    <xdr:to>
      <xdr:col>9</xdr:col>
      <xdr:colOff>543197</xdr:colOff>
      <xdr:row>4</xdr:row>
      <xdr:rowOff>572506</xdr:rowOff>
    </xdr:to>
    <xdr:sp macro="" textlink="">
      <xdr:nvSpPr>
        <xdr:cNvPr id="7" name="TextBox 4"/>
        <xdr:cNvSpPr txBox="1"/>
      </xdr:nvSpPr>
      <xdr:spPr>
        <a:xfrm>
          <a:off x="5328979" y="1071036"/>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381532</xdr:colOff>
      <xdr:row>3</xdr:row>
      <xdr:rowOff>35717</xdr:rowOff>
    </xdr:from>
    <xdr:to>
      <xdr:col>6</xdr:col>
      <xdr:colOff>125417</xdr:colOff>
      <xdr:row>4</xdr:row>
      <xdr:rowOff>154532</xdr:rowOff>
    </xdr:to>
    <xdr:sp macro="" textlink="">
      <xdr:nvSpPr>
        <xdr:cNvPr id="8" name="TextBox 4"/>
        <xdr:cNvSpPr txBox="1"/>
      </xdr:nvSpPr>
      <xdr:spPr>
        <a:xfrm>
          <a:off x="3768199" y="797717"/>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530494</xdr:colOff>
      <xdr:row>4</xdr:row>
      <xdr:rowOff>244477</xdr:rowOff>
    </xdr:from>
    <xdr:to>
      <xdr:col>5</xdr:col>
      <xdr:colOff>284960</xdr:colOff>
      <xdr:row>5</xdr:row>
      <xdr:rowOff>84614</xdr:rowOff>
    </xdr:to>
    <xdr:sp macro="" textlink="">
      <xdr:nvSpPr>
        <xdr:cNvPr id="9" name="TextBox 4"/>
        <xdr:cNvSpPr txBox="1"/>
      </xdr:nvSpPr>
      <xdr:spPr>
        <a:xfrm>
          <a:off x="3366827" y="1196977"/>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142874</xdr:colOff>
      <xdr:row>4</xdr:row>
      <xdr:rowOff>156635</xdr:rowOff>
    </xdr:from>
    <xdr:to>
      <xdr:col>3</xdr:col>
      <xdr:colOff>109008</xdr:colOff>
      <xdr:row>4</xdr:row>
      <xdr:rowOff>610605</xdr:rowOff>
    </xdr:to>
    <xdr:sp macro="" textlink="">
      <xdr:nvSpPr>
        <xdr:cNvPr id="10" name="TextBox 4"/>
        <xdr:cNvSpPr txBox="1"/>
      </xdr:nvSpPr>
      <xdr:spPr>
        <a:xfrm>
          <a:off x="1815041" y="110913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518584</xdr:colOff>
      <xdr:row>6</xdr:row>
      <xdr:rowOff>186534</xdr:rowOff>
    </xdr:from>
    <xdr:to>
      <xdr:col>0</xdr:col>
      <xdr:colOff>823384</xdr:colOff>
      <xdr:row>9</xdr:row>
      <xdr:rowOff>186286</xdr:rowOff>
    </xdr:to>
    <xdr:sp macro="" textlink="">
      <xdr:nvSpPr>
        <xdr:cNvPr id="11" name="TextBox 4"/>
        <xdr:cNvSpPr txBox="1"/>
      </xdr:nvSpPr>
      <xdr:spPr>
        <a:xfrm>
          <a:off x="518584" y="1943367"/>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171450</xdr:colOff>
      <xdr:row>1</xdr:row>
      <xdr:rowOff>19050</xdr:rowOff>
    </xdr:from>
    <xdr:to>
      <xdr:col>14</xdr:col>
      <xdr:colOff>859536</xdr:colOff>
      <xdr:row>12</xdr:row>
      <xdr:rowOff>47420</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327" b="21586"/>
        <a:stretch/>
      </xdr:blipFill>
      <xdr:spPr>
        <a:xfrm>
          <a:off x="171450" y="209550"/>
          <a:ext cx="8174736" cy="2219120"/>
        </a:xfrm>
        <a:prstGeom prst="rect">
          <a:avLst/>
        </a:prstGeom>
      </xdr:spPr>
    </xdr:pic>
    <xdr:clientData/>
  </xdr:twoCellAnchor>
  <xdr:twoCellAnchor>
    <xdr:from>
      <xdr:col>12</xdr:col>
      <xdr:colOff>559596</xdr:colOff>
      <xdr:row>1</xdr:row>
      <xdr:rowOff>148167</xdr:rowOff>
    </xdr:from>
    <xdr:to>
      <xdr:col>13</xdr:col>
      <xdr:colOff>250563</xdr:colOff>
      <xdr:row>3</xdr:row>
      <xdr:rowOff>167277</xdr:rowOff>
    </xdr:to>
    <xdr:sp macro="" textlink="">
      <xdr:nvSpPr>
        <xdr:cNvPr id="4" name="TextBox 3"/>
        <xdr:cNvSpPr txBox="1"/>
      </xdr:nvSpPr>
      <xdr:spPr>
        <a:xfrm>
          <a:off x="7724513" y="338667"/>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10</xdr:col>
      <xdr:colOff>466470</xdr:colOff>
      <xdr:row>3</xdr:row>
      <xdr:rowOff>124885</xdr:rowOff>
    </xdr:from>
    <xdr:to>
      <xdr:col>11</xdr:col>
      <xdr:colOff>220937</xdr:colOff>
      <xdr:row>5</xdr:row>
      <xdr:rowOff>166105</xdr:rowOff>
    </xdr:to>
    <xdr:sp macro="" textlink="">
      <xdr:nvSpPr>
        <xdr:cNvPr id="5" name="TextBox 4"/>
        <xdr:cNvSpPr txBox="1"/>
      </xdr:nvSpPr>
      <xdr:spPr>
        <a:xfrm>
          <a:off x="6530720" y="69638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16145</xdr:colOff>
      <xdr:row>3</xdr:row>
      <xdr:rowOff>171453</xdr:rowOff>
    </xdr:from>
    <xdr:to>
      <xdr:col>9</xdr:col>
      <xdr:colOff>320946</xdr:colOff>
      <xdr:row>6</xdr:row>
      <xdr:rowOff>22173</xdr:rowOff>
    </xdr:to>
    <xdr:sp macro="" textlink="">
      <xdr:nvSpPr>
        <xdr:cNvPr id="6" name="TextBox 4"/>
        <xdr:cNvSpPr txBox="1"/>
      </xdr:nvSpPr>
      <xdr:spPr>
        <a:xfrm>
          <a:off x="5244312" y="742953"/>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445031</xdr:colOff>
      <xdr:row>3</xdr:row>
      <xdr:rowOff>46300</xdr:rowOff>
    </xdr:from>
    <xdr:to>
      <xdr:col>6</xdr:col>
      <xdr:colOff>188916</xdr:colOff>
      <xdr:row>4</xdr:row>
      <xdr:rowOff>165115</xdr:rowOff>
    </xdr:to>
    <xdr:sp macro="" textlink="">
      <xdr:nvSpPr>
        <xdr:cNvPr id="7" name="TextBox 4"/>
        <xdr:cNvSpPr txBox="1"/>
      </xdr:nvSpPr>
      <xdr:spPr>
        <a:xfrm>
          <a:off x="3641198" y="617800"/>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5</xdr:col>
      <xdr:colOff>54243</xdr:colOff>
      <xdr:row>5</xdr:row>
      <xdr:rowOff>149228</xdr:rowOff>
    </xdr:from>
    <xdr:to>
      <xdr:col>5</xdr:col>
      <xdr:colOff>359043</xdr:colOff>
      <xdr:row>8</xdr:row>
      <xdr:rowOff>31698</xdr:rowOff>
    </xdr:to>
    <xdr:sp macro="" textlink="">
      <xdr:nvSpPr>
        <xdr:cNvPr id="8" name="TextBox 4"/>
        <xdr:cNvSpPr txBox="1"/>
      </xdr:nvSpPr>
      <xdr:spPr>
        <a:xfrm>
          <a:off x="3250410" y="1133478"/>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216957</xdr:colOff>
      <xdr:row>4</xdr:row>
      <xdr:rowOff>50802</xdr:rowOff>
    </xdr:from>
    <xdr:to>
      <xdr:col>3</xdr:col>
      <xdr:colOff>183091</xdr:colOff>
      <xdr:row>6</xdr:row>
      <xdr:rowOff>92022</xdr:rowOff>
    </xdr:to>
    <xdr:sp macro="" textlink="">
      <xdr:nvSpPr>
        <xdr:cNvPr id="9" name="TextBox 4"/>
        <xdr:cNvSpPr txBox="1"/>
      </xdr:nvSpPr>
      <xdr:spPr>
        <a:xfrm>
          <a:off x="1698624" y="812802"/>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508000</xdr:colOff>
      <xdr:row>9</xdr:row>
      <xdr:rowOff>6617</xdr:rowOff>
    </xdr:from>
    <xdr:to>
      <xdr:col>0</xdr:col>
      <xdr:colOff>812800</xdr:colOff>
      <xdr:row>11</xdr:row>
      <xdr:rowOff>196869</xdr:rowOff>
    </xdr:to>
    <xdr:sp macro="" textlink="">
      <xdr:nvSpPr>
        <xdr:cNvPr id="10" name="TextBox 4"/>
        <xdr:cNvSpPr txBox="1"/>
      </xdr:nvSpPr>
      <xdr:spPr>
        <a:xfrm>
          <a:off x="508000" y="1752867"/>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oneCellAnchor>
    <xdr:from>
      <xdr:col>11</xdr:col>
      <xdr:colOff>390526</xdr:colOff>
      <xdr:row>8</xdr:row>
      <xdr:rowOff>28575</xdr:rowOff>
    </xdr:from>
    <xdr:ext cx="2057400" cy="1042980"/>
    <xdr:sp macro="" textlink="">
      <xdr:nvSpPr>
        <xdr:cNvPr id="11" name="TextBox 10"/>
        <xdr:cNvSpPr txBox="1"/>
      </xdr:nvSpPr>
      <xdr:spPr>
        <a:xfrm>
          <a:off x="6553201" y="1581150"/>
          <a:ext cx="2057400" cy="1042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wsDr>
</file>

<file path=xl/drawings/drawing69.xml><?xml version="1.0" encoding="utf-8"?>
<xdr:wsDr xmlns:xdr="http://schemas.openxmlformats.org/drawingml/2006/spreadsheetDrawing" xmlns:a="http://schemas.openxmlformats.org/drawingml/2006/main">
  <xdr:twoCellAnchor editAs="oneCell">
    <xdr:from>
      <xdr:col>2</xdr:col>
      <xdr:colOff>609604</xdr:colOff>
      <xdr:row>1</xdr:row>
      <xdr:rowOff>6742</xdr:rowOff>
    </xdr:from>
    <xdr:to>
      <xdr:col>17</xdr:col>
      <xdr:colOff>228600</xdr:colOff>
      <xdr:row>10</xdr:row>
      <xdr:rowOff>110755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8805" b="29267"/>
        <a:stretch/>
      </xdr:blipFill>
      <xdr:spPr>
        <a:xfrm>
          <a:off x="981079" y="197242"/>
          <a:ext cx="6848471" cy="1847088"/>
        </a:xfrm>
        <a:prstGeom prst="rect">
          <a:avLst/>
        </a:prstGeom>
      </xdr:spPr>
    </xdr:pic>
    <xdr:clientData/>
  </xdr:twoCellAnchor>
  <xdr:twoCellAnchor>
    <xdr:from>
      <xdr:col>16</xdr:col>
      <xdr:colOff>83347</xdr:colOff>
      <xdr:row>1</xdr:row>
      <xdr:rowOff>95251</xdr:rowOff>
    </xdr:from>
    <xdr:to>
      <xdr:col>16</xdr:col>
      <xdr:colOff>388147</xdr:colOff>
      <xdr:row>3</xdr:row>
      <xdr:rowOff>114361</xdr:rowOff>
    </xdr:to>
    <xdr:sp macro="" textlink="">
      <xdr:nvSpPr>
        <xdr:cNvPr id="4" name="TextBox 3"/>
        <xdr:cNvSpPr txBox="1"/>
      </xdr:nvSpPr>
      <xdr:spPr>
        <a:xfrm>
          <a:off x="7671597" y="285751"/>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14</xdr:col>
      <xdr:colOff>180719</xdr:colOff>
      <xdr:row>3</xdr:row>
      <xdr:rowOff>29636</xdr:rowOff>
    </xdr:from>
    <xdr:to>
      <xdr:col>14</xdr:col>
      <xdr:colOff>485519</xdr:colOff>
      <xdr:row>5</xdr:row>
      <xdr:rowOff>70856</xdr:rowOff>
    </xdr:to>
    <xdr:sp macro="" textlink="">
      <xdr:nvSpPr>
        <xdr:cNvPr id="5" name="TextBox 4"/>
        <xdr:cNvSpPr txBox="1"/>
      </xdr:nvSpPr>
      <xdr:spPr>
        <a:xfrm>
          <a:off x="6371969" y="601136"/>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10</xdr:col>
      <xdr:colOff>513562</xdr:colOff>
      <xdr:row>3</xdr:row>
      <xdr:rowOff>44454</xdr:rowOff>
    </xdr:from>
    <xdr:to>
      <xdr:col>11</xdr:col>
      <xdr:colOff>268030</xdr:colOff>
      <xdr:row>5</xdr:row>
      <xdr:rowOff>85674</xdr:rowOff>
    </xdr:to>
    <xdr:sp macro="" textlink="">
      <xdr:nvSpPr>
        <xdr:cNvPr id="6" name="TextBox 4"/>
        <xdr:cNvSpPr txBox="1"/>
      </xdr:nvSpPr>
      <xdr:spPr>
        <a:xfrm>
          <a:off x="5180812" y="615954"/>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8</xdr:col>
      <xdr:colOff>603782</xdr:colOff>
      <xdr:row>2</xdr:row>
      <xdr:rowOff>141551</xdr:rowOff>
    </xdr:from>
    <xdr:to>
      <xdr:col>9</xdr:col>
      <xdr:colOff>61916</xdr:colOff>
      <xdr:row>4</xdr:row>
      <xdr:rowOff>69866</xdr:rowOff>
    </xdr:to>
    <xdr:sp macro="" textlink="">
      <xdr:nvSpPr>
        <xdr:cNvPr id="7" name="TextBox 4"/>
        <xdr:cNvSpPr txBox="1"/>
      </xdr:nvSpPr>
      <xdr:spPr>
        <a:xfrm>
          <a:off x="3874032" y="522551"/>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8</xdr:col>
      <xdr:colOff>255326</xdr:colOff>
      <xdr:row>4</xdr:row>
      <xdr:rowOff>159812</xdr:rowOff>
    </xdr:from>
    <xdr:to>
      <xdr:col>8</xdr:col>
      <xdr:colOff>560126</xdr:colOff>
      <xdr:row>7</xdr:row>
      <xdr:rowOff>10532</xdr:rowOff>
    </xdr:to>
    <xdr:sp macro="" textlink="">
      <xdr:nvSpPr>
        <xdr:cNvPr id="8" name="TextBox 4"/>
        <xdr:cNvSpPr txBox="1"/>
      </xdr:nvSpPr>
      <xdr:spPr>
        <a:xfrm>
          <a:off x="3525576" y="921812"/>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4</xdr:col>
      <xdr:colOff>534457</xdr:colOff>
      <xdr:row>3</xdr:row>
      <xdr:rowOff>71970</xdr:rowOff>
    </xdr:from>
    <xdr:to>
      <xdr:col>5</xdr:col>
      <xdr:colOff>288924</xdr:colOff>
      <xdr:row>5</xdr:row>
      <xdr:rowOff>113190</xdr:rowOff>
    </xdr:to>
    <xdr:sp macro="" textlink="">
      <xdr:nvSpPr>
        <xdr:cNvPr id="9" name="TextBox 4"/>
        <xdr:cNvSpPr txBox="1"/>
      </xdr:nvSpPr>
      <xdr:spPr>
        <a:xfrm>
          <a:off x="2312457" y="643470"/>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3</xdr:col>
      <xdr:colOff>42333</xdr:colOff>
      <xdr:row>7</xdr:row>
      <xdr:rowOff>91284</xdr:rowOff>
    </xdr:from>
    <xdr:to>
      <xdr:col>3</xdr:col>
      <xdr:colOff>347133</xdr:colOff>
      <xdr:row>10</xdr:row>
      <xdr:rowOff>91036</xdr:rowOff>
    </xdr:to>
    <xdr:sp macro="" textlink="">
      <xdr:nvSpPr>
        <xdr:cNvPr id="10" name="TextBox 4"/>
        <xdr:cNvSpPr txBox="1"/>
      </xdr:nvSpPr>
      <xdr:spPr>
        <a:xfrm>
          <a:off x="1270000" y="1456534"/>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oneCellAnchor>
    <xdr:from>
      <xdr:col>15</xdr:col>
      <xdr:colOff>5</xdr:colOff>
      <xdr:row>6</xdr:row>
      <xdr:rowOff>25792</xdr:rowOff>
    </xdr:from>
    <xdr:ext cx="1619245" cy="926708"/>
    <xdr:sp macro="" textlink="">
      <xdr:nvSpPr>
        <xdr:cNvPr id="11" name="TextBox 10"/>
        <xdr:cNvSpPr txBox="1"/>
      </xdr:nvSpPr>
      <xdr:spPr>
        <a:xfrm>
          <a:off x="6553205" y="1197367"/>
          <a:ext cx="1619245" cy="926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365126</xdr:colOff>
      <xdr:row>0</xdr:row>
      <xdr:rowOff>0</xdr:rowOff>
    </xdr:from>
    <xdr:to>
      <xdr:col>0</xdr:col>
      <xdr:colOff>3169709</xdr:colOff>
      <xdr:row>11</xdr:row>
      <xdr:rowOff>169333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3280833</xdr:colOff>
      <xdr:row>0</xdr:row>
      <xdr:rowOff>0</xdr:rowOff>
    </xdr:from>
    <xdr:to>
      <xdr:col>3</xdr:col>
      <xdr:colOff>190500</xdr:colOff>
      <xdr:row>11</xdr:row>
      <xdr:rowOff>169332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14008</xdr:colOff>
      <xdr:row>0</xdr:row>
      <xdr:rowOff>0</xdr:rowOff>
    </xdr:from>
    <xdr:to>
      <xdr:col>8</xdr:col>
      <xdr:colOff>330264</xdr:colOff>
      <xdr:row>12</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148166</xdr:colOff>
      <xdr:row>11</xdr:row>
      <xdr:rowOff>167835</xdr:rowOff>
    </xdr:from>
    <xdr:to>
      <xdr:col>8</xdr:col>
      <xdr:colOff>666750</xdr:colOff>
      <xdr:row>13</xdr:row>
      <xdr:rowOff>108444</xdr:rowOff>
    </xdr:to>
    <xdr:pic>
      <xdr:nvPicPr>
        <xdr:cNvPr id="7" name="Picture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276166" y="2263335"/>
          <a:ext cx="1195917" cy="16285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228600</xdr:colOff>
      <xdr:row>1</xdr:row>
      <xdr:rowOff>114300</xdr:rowOff>
    </xdr:from>
    <xdr:to>
      <xdr:col>14</xdr:col>
      <xdr:colOff>285750</xdr:colOff>
      <xdr:row>12</xdr:row>
      <xdr:rowOff>161925</xdr:rowOff>
    </xdr:to>
    <xdr:pic>
      <xdr:nvPicPr>
        <xdr:cNvPr id="3" name="Picture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487" b="21426"/>
        <a:stretch/>
      </xdr:blipFill>
      <xdr:spPr>
        <a:xfrm>
          <a:off x="228600" y="304800"/>
          <a:ext cx="8401050" cy="2257425"/>
        </a:xfrm>
        <a:prstGeom prst="rect">
          <a:avLst/>
        </a:prstGeom>
      </xdr:spPr>
    </xdr:pic>
    <xdr:clientData/>
  </xdr:twoCellAnchor>
  <xdr:oneCellAnchor>
    <xdr:from>
      <xdr:col>11</xdr:col>
      <xdr:colOff>433918</xdr:colOff>
      <xdr:row>9</xdr:row>
      <xdr:rowOff>84667</xdr:rowOff>
    </xdr:from>
    <xdr:ext cx="2080682" cy="963083"/>
    <xdr:sp macro="" textlink="">
      <xdr:nvSpPr>
        <xdr:cNvPr id="4" name="TextBox 3"/>
        <xdr:cNvSpPr txBox="1"/>
      </xdr:nvSpPr>
      <xdr:spPr>
        <a:xfrm>
          <a:off x="6682318" y="1827742"/>
          <a:ext cx="2080682" cy="9630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13</xdr:col>
      <xdr:colOff>877097</xdr:colOff>
      <xdr:row>2</xdr:row>
      <xdr:rowOff>84667</xdr:rowOff>
    </xdr:from>
    <xdr:to>
      <xdr:col>13</xdr:col>
      <xdr:colOff>1181897</xdr:colOff>
      <xdr:row>4</xdr:row>
      <xdr:rowOff>103777</xdr:rowOff>
    </xdr:to>
    <xdr:sp macro="" textlink="">
      <xdr:nvSpPr>
        <xdr:cNvPr id="5" name="TextBox 4"/>
        <xdr:cNvSpPr txBox="1"/>
      </xdr:nvSpPr>
      <xdr:spPr>
        <a:xfrm>
          <a:off x="8327764" y="465667"/>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11386</xdr:colOff>
      <xdr:row>4</xdr:row>
      <xdr:rowOff>50802</xdr:rowOff>
    </xdr:from>
    <xdr:to>
      <xdr:col>11</xdr:col>
      <xdr:colOff>316186</xdr:colOff>
      <xdr:row>6</xdr:row>
      <xdr:rowOff>123772</xdr:rowOff>
    </xdr:to>
    <xdr:sp macro="" textlink="">
      <xdr:nvSpPr>
        <xdr:cNvPr id="6" name="TextBox 4"/>
        <xdr:cNvSpPr txBox="1"/>
      </xdr:nvSpPr>
      <xdr:spPr>
        <a:xfrm>
          <a:off x="6700053" y="812802"/>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8</xdr:col>
      <xdr:colOff>640562</xdr:colOff>
      <xdr:row>5</xdr:row>
      <xdr:rowOff>33870</xdr:rowOff>
    </xdr:from>
    <xdr:to>
      <xdr:col>9</xdr:col>
      <xdr:colOff>109280</xdr:colOff>
      <xdr:row>7</xdr:row>
      <xdr:rowOff>106840</xdr:rowOff>
    </xdr:to>
    <xdr:sp macro="" textlink="">
      <xdr:nvSpPr>
        <xdr:cNvPr id="7" name="TextBox 4"/>
        <xdr:cNvSpPr txBox="1"/>
      </xdr:nvSpPr>
      <xdr:spPr>
        <a:xfrm>
          <a:off x="5392479" y="986370"/>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64032</xdr:colOff>
      <xdr:row>3</xdr:row>
      <xdr:rowOff>162718</xdr:rowOff>
    </xdr:from>
    <xdr:to>
      <xdr:col>5</xdr:col>
      <xdr:colOff>368833</xdr:colOff>
      <xdr:row>5</xdr:row>
      <xdr:rowOff>91033</xdr:rowOff>
    </xdr:to>
    <xdr:sp macro="" textlink="">
      <xdr:nvSpPr>
        <xdr:cNvPr id="8" name="TextBox 4"/>
        <xdr:cNvSpPr txBox="1"/>
      </xdr:nvSpPr>
      <xdr:spPr>
        <a:xfrm>
          <a:off x="3747032" y="734218"/>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5</xdr:col>
      <xdr:colOff>107160</xdr:colOff>
      <xdr:row>7</xdr:row>
      <xdr:rowOff>43395</xdr:rowOff>
    </xdr:from>
    <xdr:to>
      <xdr:col>5</xdr:col>
      <xdr:colOff>411960</xdr:colOff>
      <xdr:row>9</xdr:row>
      <xdr:rowOff>84615</xdr:rowOff>
    </xdr:to>
    <xdr:sp macro="" textlink="">
      <xdr:nvSpPr>
        <xdr:cNvPr id="9" name="TextBox 4"/>
        <xdr:cNvSpPr txBox="1"/>
      </xdr:nvSpPr>
      <xdr:spPr>
        <a:xfrm>
          <a:off x="3790160" y="137689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79374</xdr:colOff>
      <xdr:row>6</xdr:row>
      <xdr:rowOff>50803</xdr:rowOff>
    </xdr:from>
    <xdr:to>
      <xdr:col>2</xdr:col>
      <xdr:colOff>384174</xdr:colOff>
      <xdr:row>8</xdr:row>
      <xdr:rowOff>123773</xdr:rowOff>
    </xdr:to>
    <xdr:sp macro="" textlink="">
      <xdr:nvSpPr>
        <xdr:cNvPr id="10" name="TextBox 4"/>
        <xdr:cNvSpPr txBox="1"/>
      </xdr:nvSpPr>
      <xdr:spPr>
        <a:xfrm>
          <a:off x="1836207" y="1193803"/>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497417</xdr:colOff>
      <xdr:row>9</xdr:row>
      <xdr:rowOff>112451</xdr:rowOff>
    </xdr:from>
    <xdr:to>
      <xdr:col>0</xdr:col>
      <xdr:colOff>802217</xdr:colOff>
      <xdr:row>12</xdr:row>
      <xdr:rowOff>16953</xdr:rowOff>
    </xdr:to>
    <xdr:sp macro="" textlink="">
      <xdr:nvSpPr>
        <xdr:cNvPr id="11" name="TextBox 4"/>
        <xdr:cNvSpPr txBox="1"/>
      </xdr:nvSpPr>
      <xdr:spPr>
        <a:xfrm>
          <a:off x="497417" y="1858701"/>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xdr:colOff>
      <xdr:row>1</xdr:row>
      <xdr:rowOff>142874</xdr:rowOff>
    </xdr:from>
    <xdr:to>
      <xdr:col>14</xdr:col>
      <xdr:colOff>561975</xdr:colOff>
      <xdr:row>11</xdr:row>
      <xdr:rowOff>180975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646" b="21426"/>
        <a:stretch/>
      </xdr:blipFill>
      <xdr:spPr>
        <a:xfrm>
          <a:off x="1" y="333374"/>
          <a:ext cx="8753474" cy="2362201"/>
        </a:xfrm>
        <a:prstGeom prst="rect">
          <a:avLst/>
        </a:prstGeom>
      </xdr:spPr>
    </xdr:pic>
    <xdr:clientData/>
  </xdr:twoCellAnchor>
  <xdr:oneCellAnchor>
    <xdr:from>
      <xdr:col>11</xdr:col>
      <xdr:colOff>127001</xdr:colOff>
      <xdr:row>8</xdr:row>
      <xdr:rowOff>148167</xdr:rowOff>
    </xdr:from>
    <xdr:ext cx="2235200" cy="1042980"/>
    <xdr:sp macro="" textlink="">
      <xdr:nvSpPr>
        <xdr:cNvPr id="4" name="TextBox 3"/>
        <xdr:cNvSpPr txBox="1"/>
      </xdr:nvSpPr>
      <xdr:spPr>
        <a:xfrm>
          <a:off x="6527801" y="2091267"/>
          <a:ext cx="2235200" cy="1042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12</xdr:col>
      <xdr:colOff>591346</xdr:colOff>
      <xdr:row>2</xdr:row>
      <xdr:rowOff>148166</xdr:rowOff>
    </xdr:from>
    <xdr:to>
      <xdr:col>13</xdr:col>
      <xdr:colOff>239980</xdr:colOff>
      <xdr:row>4</xdr:row>
      <xdr:rowOff>167276</xdr:rowOff>
    </xdr:to>
    <xdr:sp macro="" textlink="">
      <xdr:nvSpPr>
        <xdr:cNvPr id="5" name="TextBox 4"/>
        <xdr:cNvSpPr txBox="1"/>
      </xdr:nvSpPr>
      <xdr:spPr>
        <a:xfrm>
          <a:off x="8073763" y="529166"/>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10</xdr:col>
      <xdr:colOff>445302</xdr:colOff>
      <xdr:row>4</xdr:row>
      <xdr:rowOff>61385</xdr:rowOff>
    </xdr:from>
    <xdr:to>
      <xdr:col>11</xdr:col>
      <xdr:colOff>199769</xdr:colOff>
      <xdr:row>4</xdr:row>
      <xdr:rowOff>515355</xdr:rowOff>
    </xdr:to>
    <xdr:sp macro="" textlink="">
      <xdr:nvSpPr>
        <xdr:cNvPr id="6" name="TextBox 4"/>
        <xdr:cNvSpPr txBox="1"/>
      </xdr:nvSpPr>
      <xdr:spPr>
        <a:xfrm>
          <a:off x="6763552" y="82338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8</xdr:col>
      <xdr:colOff>418311</xdr:colOff>
      <xdr:row>4</xdr:row>
      <xdr:rowOff>372536</xdr:rowOff>
    </xdr:from>
    <xdr:to>
      <xdr:col>8</xdr:col>
      <xdr:colOff>723112</xdr:colOff>
      <xdr:row>6</xdr:row>
      <xdr:rowOff>22173</xdr:rowOff>
    </xdr:to>
    <xdr:sp macro="" textlink="">
      <xdr:nvSpPr>
        <xdr:cNvPr id="7" name="TextBox 4"/>
        <xdr:cNvSpPr txBox="1"/>
      </xdr:nvSpPr>
      <xdr:spPr>
        <a:xfrm>
          <a:off x="5350144" y="1134536"/>
          <a:ext cx="304801"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212197</xdr:colOff>
      <xdr:row>4</xdr:row>
      <xdr:rowOff>35716</xdr:rowOff>
    </xdr:from>
    <xdr:to>
      <xdr:col>5</xdr:col>
      <xdr:colOff>516998</xdr:colOff>
      <xdr:row>4</xdr:row>
      <xdr:rowOff>345031</xdr:rowOff>
    </xdr:to>
    <xdr:sp macro="" textlink="">
      <xdr:nvSpPr>
        <xdr:cNvPr id="8" name="TextBox 4"/>
        <xdr:cNvSpPr txBox="1"/>
      </xdr:nvSpPr>
      <xdr:spPr>
        <a:xfrm>
          <a:off x="3672947" y="797716"/>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5</xdr:col>
      <xdr:colOff>191826</xdr:colOff>
      <xdr:row>5</xdr:row>
      <xdr:rowOff>96311</xdr:rowOff>
    </xdr:from>
    <xdr:to>
      <xdr:col>5</xdr:col>
      <xdr:colOff>496626</xdr:colOff>
      <xdr:row>7</xdr:row>
      <xdr:rowOff>169281</xdr:rowOff>
    </xdr:to>
    <xdr:sp macro="" textlink="">
      <xdr:nvSpPr>
        <xdr:cNvPr id="9" name="TextBox 4"/>
        <xdr:cNvSpPr txBox="1"/>
      </xdr:nvSpPr>
      <xdr:spPr>
        <a:xfrm>
          <a:off x="3652576" y="1472144"/>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121707</xdr:colOff>
      <xdr:row>4</xdr:row>
      <xdr:rowOff>527051</xdr:rowOff>
    </xdr:from>
    <xdr:to>
      <xdr:col>2</xdr:col>
      <xdr:colOff>426507</xdr:colOff>
      <xdr:row>6</xdr:row>
      <xdr:rowOff>176688</xdr:rowOff>
    </xdr:to>
    <xdr:sp macro="" textlink="">
      <xdr:nvSpPr>
        <xdr:cNvPr id="10" name="TextBox 4"/>
        <xdr:cNvSpPr txBox="1"/>
      </xdr:nvSpPr>
      <xdr:spPr>
        <a:xfrm>
          <a:off x="1645707" y="1289051"/>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285749</xdr:colOff>
      <xdr:row>8</xdr:row>
      <xdr:rowOff>6617</xdr:rowOff>
    </xdr:from>
    <xdr:to>
      <xdr:col>0</xdr:col>
      <xdr:colOff>590549</xdr:colOff>
      <xdr:row>11</xdr:row>
      <xdr:rowOff>6369</xdr:rowOff>
    </xdr:to>
    <xdr:sp macro="" textlink="">
      <xdr:nvSpPr>
        <xdr:cNvPr id="11" name="TextBox 4"/>
        <xdr:cNvSpPr txBox="1"/>
      </xdr:nvSpPr>
      <xdr:spPr>
        <a:xfrm>
          <a:off x="285749" y="1953950"/>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1</xdr:row>
      <xdr:rowOff>57151</xdr:rowOff>
    </xdr:from>
    <xdr:to>
      <xdr:col>11</xdr:col>
      <xdr:colOff>408432</xdr:colOff>
      <xdr:row>9</xdr:row>
      <xdr:rowOff>139956</xdr:rowOff>
    </xdr:to>
    <xdr:pic>
      <xdr:nvPicPr>
        <xdr:cNvPr id="11" name="Pictur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458" b="35880"/>
        <a:stretch/>
      </xdr:blipFill>
      <xdr:spPr>
        <a:xfrm>
          <a:off x="0" y="247651"/>
          <a:ext cx="8257032" cy="2292605"/>
        </a:xfrm>
        <a:prstGeom prst="rect">
          <a:avLst/>
        </a:prstGeom>
      </xdr:spPr>
    </xdr:pic>
    <xdr:clientData/>
  </xdr:twoCellAnchor>
  <xdr:oneCellAnchor>
    <xdr:from>
      <xdr:col>8</xdr:col>
      <xdr:colOff>264583</xdr:colOff>
      <xdr:row>6</xdr:row>
      <xdr:rowOff>42334</xdr:rowOff>
    </xdr:from>
    <xdr:ext cx="2465917" cy="941916"/>
    <xdr:sp macro="" textlink="">
      <xdr:nvSpPr>
        <xdr:cNvPr id="3" name="TextBox 2"/>
        <xdr:cNvSpPr txBox="1"/>
      </xdr:nvSpPr>
      <xdr:spPr>
        <a:xfrm>
          <a:off x="5998633" y="1871134"/>
          <a:ext cx="2465917" cy="941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10</xdr:col>
      <xdr:colOff>199763</xdr:colOff>
      <xdr:row>2</xdr:row>
      <xdr:rowOff>127000</xdr:rowOff>
    </xdr:from>
    <xdr:to>
      <xdr:col>10</xdr:col>
      <xdr:colOff>504563</xdr:colOff>
      <xdr:row>4</xdr:row>
      <xdr:rowOff>146110</xdr:rowOff>
    </xdr:to>
    <xdr:sp macro="" textlink="">
      <xdr:nvSpPr>
        <xdr:cNvPr id="4" name="TextBox 3"/>
        <xdr:cNvSpPr txBox="1"/>
      </xdr:nvSpPr>
      <xdr:spPr>
        <a:xfrm>
          <a:off x="7343513" y="508000"/>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8</xdr:col>
      <xdr:colOff>233638</xdr:colOff>
      <xdr:row>4</xdr:row>
      <xdr:rowOff>61385</xdr:rowOff>
    </xdr:from>
    <xdr:to>
      <xdr:col>8</xdr:col>
      <xdr:colOff>538438</xdr:colOff>
      <xdr:row>4</xdr:row>
      <xdr:rowOff>515355</xdr:rowOff>
    </xdr:to>
    <xdr:sp macro="" textlink="">
      <xdr:nvSpPr>
        <xdr:cNvPr id="5" name="TextBox 4"/>
        <xdr:cNvSpPr txBox="1"/>
      </xdr:nvSpPr>
      <xdr:spPr>
        <a:xfrm>
          <a:off x="5967688" y="823385"/>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6</xdr:col>
      <xdr:colOff>799311</xdr:colOff>
      <xdr:row>4</xdr:row>
      <xdr:rowOff>361953</xdr:rowOff>
    </xdr:from>
    <xdr:to>
      <xdr:col>7</xdr:col>
      <xdr:colOff>225696</xdr:colOff>
      <xdr:row>4</xdr:row>
      <xdr:rowOff>815923</xdr:rowOff>
    </xdr:to>
    <xdr:sp macro="" textlink="">
      <xdr:nvSpPr>
        <xdr:cNvPr id="6" name="TextBox 4"/>
        <xdr:cNvSpPr txBox="1"/>
      </xdr:nvSpPr>
      <xdr:spPr>
        <a:xfrm>
          <a:off x="4666461" y="1123953"/>
          <a:ext cx="245535"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201615</xdr:colOff>
      <xdr:row>3</xdr:row>
      <xdr:rowOff>173300</xdr:rowOff>
    </xdr:from>
    <xdr:to>
      <xdr:col>5</xdr:col>
      <xdr:colOff>506416</xdr:colOff>
      <xdr:row>4</xdr:row>
      <xdr:rowOff>292115</xdr:rowOff>
    </xdr:to>
    <xdr:sp macro="" textlink="">
      <xdr:nvSpPr>
        <xdr:cNvPr id="7" name="TextBox 4"/>
        <xdr:cNvSpPr txBox="1"/>
      </xdr:nvSpPr>
      <xdr:spPr>
        <a:xfrm>
          <a:off x="3249615" y="744800"/>
          <a:ext cx="304801"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5</xdr:col>
      <xdr:colOff>138910</xdr:colOff>
      <xdr:row>4</xdr:row>
      <xdr:rowOff>667811</xdr:rowOff>
    </xdr:from>
    <xdr:to>
      <xdr:col>5</xdr:col>
      <xdr:colOff>443710</xdr:colOff>
      <xdr:row>6</xdr:row>
      <xdr:rowOff>52864</xdr:rowOff>
    </xdr:to>
    <xdr:sp macro="" textlink="">
      <xdr:nvSpPr>
        <xdr:cNvPr id="8" name="TextBox 4"/>
        <xdr:cNvSpPr txBox="1"/>
      </xdr:nvSpPr>
      <xdr:spPr>
        <a:xfrm>
          <a:off x="3186910" y="1429811"/>
          <a:ext cx="304800" cy="451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703791</xdr:colOff>
      <xdr:row>4</xdr:row>
      <xdr:rowOff>442385</xdr:rowOff>
    </xdr:from>
    <xdr:to>
      <xdr:col>3</xdr:col>
      <xdr:colOff>87841</xdr:colOff>
      <xdr:row>5</xdr:row>
      <xdr:rowOff>17938</xdr:rowOff>
    </xdr:to>
    <xdr:sp macro="" textlink="">
      <xdr:nvSpPr>
        <xdr:cNvPr id="9" name="TextBox 4"/>
        <xdr:cNvSpPr txBox="1"/>
      </xdr:nvSpPr>
      <xdr:spPr>
        <a:xfrm>
          <a:off x="1427691" y="1204385"/>
          <a:ext cx="241300" cy="4518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1</xdr:col>
      <xdr:colOff>116417</xdr:colOff>
      <xdr:row>6</xdr:row>
      <xdr:rowOff>6619</xdr:rowOff>
    </xdr:from>
    <xdr:to>
      <xdr:col>1</xdr:col>
      <xdr:colOff>421217</xdr:colOff>
      <xdr:row>9</xdr:row>
      <xdr:rowOff>6371</xdr:rowOff>
    </xdr:to>
    <xdr:sp macro="" textlink="">
      <xdr:nvSpPr>
        <xdr:cNvPr id="10" name="TextBox 4"/>
        <xdr:cNvSpPr txBox="1"/>
      </xdr:nvSpPr>
      <xdr:spPr>
        <a:xfrm>
          <a:off x="278342" y="1835419"/>
          <a:ext cx="304800" cy="5712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314326</xdr:colOff>
      <xdr:row>0</xdr:row>
      <xdr:rowOff>190500</xdr:rowOff>
    </xdr:from>
    <xdr:to>
      <xdr:col>16</xdr:col>
      <xdr:colOff>390526</xdr:colOff>
      <xdr:row>8</xdr:row>
      <xdr:rowOff>6096</xdr:rowOff>
    </xdr:to>
    <xdr:pic>
      <xdr:nvPicPr>
        <xdr:cNvPr id="11" name="Pictur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615" b="36192"/>
        <a:stretch/>
      </xdr:blipFill>
      <xdr:spPr>
        <a:xfrm>
          <a:off x="733426" y="190500"/>
          <a:ext cx="7010400" cy="1911096"/>
        </a:xfrm>
        <a:prstGeom prst="rect">
          <a:avLst/>
        </a:prstGeom>
      </xdr:spPr>
    </xdr:pic>
    <xdr:clientData/>
  </xdr:twoCellAnchor>
  <xdr:oneCellAnchor>
    <xdr:from>
      <xdr:col>14</xdr:col>
      <xdr:colOff>369094</xdr:colOff>
      <xdr:row>4</xdr:row>
      <xdr:rowOff>309563</xdr:rowOff>
    </xdr:from>
    <xdr:ext cx="2143125" cy="1023936"/>
    <xdr:sp macro="" textlink="">
      <xdr:nvSpPr>
        <xdr:cNvPr id="3" name="TextBox 2"/>
        <xdr:cNvSpPr txBox="1"/>
      </xdr:nvSpPr>
      <xdr:spPr>
        <a:xfrm>
          <a:off x="6398419" y="1252538"/>
          <a:ext cx="2143125" cy="1023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833441</xdr:colOff>
      <xdr:row>0</xdr:row>
      <xdr:rowOff>226220</xdr:rowOff>
    </xdr:from>
    <xdr:to>
      <xdr:col>15</xdr:col>
      <xdr:colOff>280991</xdr:colOff>
      <xdr:row>2</xdr:row>
      <xdr:rowOff>102455</xdr:rowOff>
    </xdr:to>
    <xdr:sp macro="" textlink="">
      <xdr:nvSpPr>
        <xdr:cNvPr id="4" name="TextBox 3"/>
        <xdr:cNvSpPr txBox="1"/>
      </xdr:nvSpPr>
      <xdr:spPr>
        <a:xfrm>
          <a:off x="6824666" y="226220"/>
          <a:ext cx="285750" cy="40963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13</xdr:col>
      <xdr:colOff>100022</xdr:colOff>
      <xdr:row>2</xdr:row>
      <xdr:rowOff>54771</xdr:rowOff>
    </xdr:from>
    <xdr:to>
      <xdr:col>14</xdr:col>
      <xdr:colOff>23822</xdr:colOff>
      <xdr:row>4</xdr:row>
      <xdr:rowOff>103928</xdr:rowOff>
    </xdr:to>
    <xdr:sp macro="" textlink="">
      <xdr:nvSpPr>
        <xdr:cNvPr id="5" name="TextBox 4"/>
        <xdr:cNvSpPr txBox="1"/>
      </xdr:nvSpPr>
      <xdr:spPr>
        <a:xfrm>
          <a:off x="5776922" y="588171"/>
          <a:ext cx="276225" cy="4587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10</xdr:col>
      <xdr:colOff>235749</xdr:colOff>
      <xdr:row>4</xdr:row>
      <xdr:rowOff>4766</xdr:rowOff>
    </xdr:from>
    <xdr:to>
      <xdr:col>10</xdr:col>
      <xdr:colOff>540550</xdr:colOff>
      <xdr:row>5</xdr:row>
      <xdr:rowOff>18205</xdr:rowOff>
    </xdr:to>
    <xdr:sp macro="" textlink="">
      <xdr:nvSpPr>
        <xdr:cNvPr id="6" name="TextBox 4"/>
        <xdr:cNvSpPr txBox="1"/>
      </xdr:nvSpPr>
      <xdr:spPr>
        <a:xfrm>
          <a:off x="4693449" y="947741"/>
          <a:ext cx="285751" cy="451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8</xdr:col>
      <xdr:colOff>233365</xdr:colOff>
      <xdr:row>2</xdr:row>
      <xdr:rowOff>11905</xdr:rowOff>
    </xdr:from>
    <xdr:to>
      <xdr:col>8</xdr:col>
      <xdr:colOff>538166</xdr:colOff>
      <xdr:row>3</xdr:row>
      <xdr:rowOff>59282</xdr:rowOff>
    </xdr:to>
    <xdr:sp macro="" textlink="">
      <xdr:nvSpPr>
        <xdr:cNvPr id="7" name="TextBox 4"/>
        <xdr:cNvSpPr txBox="1"/>
      </xdr:nvSpPr>
      <xdr:spPr>
        <a:xfrm>
          <a:off x="3452815" y="545305"/>
          <a:ext cx="304801" cy="31407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7</xdr:col>
      <xdr:colOff>285753</xdr:colOff>
      <xdr:row>4</xdr:row>
      <xdr:rowOff>14291</xdr:rowOff>
    </xdr:from>
    <xdr:to>
      <xdr:col>8</xdr:col>
      <xdr:colOff>209553</xdr:colOff>
      <xdr:row>5</xdr:row>
      <xdr:rowOff>27730</xdr:rowOff>
    </xdr:to>
    <xdr:sp macro="" textlink="">
      <xdr:nvSpPr>
        <xdr:cNvPr id="8" name="TextBox 4"/>
        <xdr:cNvSpPr txBox="1"/>
      </xdr:nvSpPr>
      <xdr:spPr>
        <a:xfrm>
          <a:off x="3152778" y="957266"/>
          <a:ext cx="276225" cy="451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4</xdr:col>
      <xdr:colOff>107155</xdr:colOff>
      <xdr:row>3</xdr:row>
      <xdr:rowOff>126208</xdr:rowOff>
    </xdr:from>
    <xdr:to>
      <xdr:col>4</xdr:col>
      <xdr:colOff>411955</xdr:colOff>
      <xdr:row>4</xdr:row>
      <xdr:rowOff>437303</xdr:rowOff>
    </xdr:to>
    <xdr:sp macro="" textlink="">
      <xdr:nvSpPr>
        <xdr:cNvPr id="9" name="TextBox 4"/>
        <xdr:cNvSpPr txBox="1"/>
      </xdr:nvSpPr>
      <xdr:spPr>
        <a:xfrm>
          <a:off x="1793080" y="926308"/>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2</xdr:col>
      <xdr:colOff>571500</xdr:colOff>
      <xdr:row>5</xdr:row>
      <xdr:rowOff>130970</xdr:rowOff>
    </xdr:from>
    <xdr:to>
      <xdr:col>3</xdr:col>
      <xdr:colOff>54769</xdr:colOff>
      <xdr:row>6</xdr:row>
      <xdr:rowOff>226217</xdr:rowOff>
    </xdr:to>
    <xdr:sp macro="" textlink="">
      <xdr:nvSpPr>
        <xdr:cNvPr id="10" name="TextBox 4"/>
        <xdr:cNvSpPr txBox="1"/>
      </xdr:nvSpPr>
      <xdr:spPr>
        <a:xfrm>
          <a:off x="990600" y="1512095"/>
          <a:ext cx="245269" cy="36194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xdr:row>
      <xdr:rowOff>180976</xdr:rowOff>
    </xdr:from>
    <xdr:to>
      <xdr:col>15</xdr:col>
      <xdr:colOff>352425</xdr:colOff>
      <xdr:row>10</xdr:row>
      <xdr:rowOff>323850</xdr:rowOff>
    </xdr:to>
    <xdr:pic>
      <xdr:nvPicPr>
        <xdr:cNvPr id="11" name="Pictur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458" b="35880"/>
        <a:stretch/>
      </xdr:blipFill>
      <xdr:spPr>
        <a:xfrm>
          <a:off x="0" y="447676"/>
          <a:ext cx="8324850" cy="2333624"/>
        </a:xfrm>
        <a:prstGeom prst="rect">
          <a:avLst/>
        </a:prstGeom>
      </xdr:spPr>
    </xdr:pic>
    <xdr:clientData/>
  </xdr:twoCellAnchor>
  <xdr:oneCellAnchor>
    <xdr:from>
      <xdr:col>12</xdr:col>
      <xdr:colOff>452435</xdr:colOff>
      <xdr:row>7</xdr:row>
      <xdr:rowOff>202406</xdr:rowOff>
    </xdr:from>
    <xdr:ext cx="2143125" cy="1023936"/>
    <xdr:sp macro="" textlink="">
      <xdr:nvSpPr>
        <xdr:cNvPr id="3" name="TextBox 2"/>
        <xdr:cNvSpPr txBox="1"/>
      </xdr:nvSpPr>
      <xdr:spPr>
        <a:xfrm>
          <a:off x="6453185" y="2050256"/>
          <a:ext cx="2143125" cy="1023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11911</xdr:colOff>
      <xdr:row>2</xdr:row>
      <xdr:rowOff>47625</xdr:rowOff>
    </xdr:from>
    <xdr:to>
      <xdr:col>14</xdr:col>
      <xdr:colOff>316711</xdr:colOff>
      <xdr:row>4</xdr:row>
      <xdr:rowOff>42922</xdr:rowOff>
    </xdr:to>
    <xdr:sp macro="" textlink="">
      <xdr:nvSpPr>
        <xdr:cNvPr id="4" name="TextBox 3"/>
        <xdr:cNvSpPr txBox="1"/>
      </xdr:nvSpPr>
      <xdr:spPr>
        <a:xfrm>
          <a:off x="7184236" y="581025"/>
          <a:ext cx="304800" cy="40487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12</xdr:col>
      <xdr:colOff>16679</xdr:colOff>
      <xdr:row>4</xdr:row>
      <xdr:rowOff>42864</xdr:rowOff>
    </xdr:from>
    <xdr:to>
      <xdr:col>12</xdr:col>
      <xdr:colOff>321479</xdr:colOff>
      <xdr:row>5</xdr:row>
      <xdr:rowOff>234897</xdr:rowOff>
    </xdr:to>
    <xdr:sp macro="" textlink="">
      <xdr:nvSpPr>
        <xdr:cNvPr id="5" name="TextBox 4"/>
        <xdr:cNvSpPr txBox="1"/>
      </xdr:nvSpPr>
      <xdr:spPr>
        <a:xfrm>
          <a:off x="6017429" y="985839"/>
          <a:ext cx="304800" cy="45873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10</xdr:col>
      <xdr:colOff>57157</xdr:colOff>
      <xdr:row>5</xdr:row>
      <xdr:rowOff>219078</xdr:rowOff>
    </xdr:from>
    <xdr:to>
      <xdr:col>10</xdr:col>
      <xdr:colOff>361958</xdr:colOff>
      <xdr:row>7</xdr:row>
      <xdr:rowOff>42017</xdr:rowOff>
    </xdr:to>
    <xdr:sp macro="" textlink="">
      <xdr:nvSpPr>
        <xdr:cNvPr id="6" name="TextBox 4"/>
        <xdr:cNvSpPr txBox="1"/>
      </xdr:nvSpPr>
      <xdr:spPr>
        <a:xfrm>
          <a:off x="4791082" y="1428753"/>
          <a:ext cx="304801" cy="46111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6</xdr:col>
      <xdr:colOff>197647</xdr:colOff>
      <xdr:row>3</xdr:row>
      <xdr:rowOff>107154</xdr:rowOff>
    </xdr:from>
    <xdr:to>
      <xdr:col>6</xdr:col>
      <xdr:colOff>502448</xdr:colOff>
      <xdr:row>5</xdr:row>
      <xdr:rowOff>11657</xdr:rowOff>
    </xdr:to>
    <xdr:sp macro="" textlink="">
      <xdr:nvSpPr>
        <xdr:cNvPr id="7" name="TextBox 4"/>
        <xdr:cNvSpPr txBox="1"/>
      </xdr:nvSpPr>
      <xdr:spPr>
        <a:xfrm>
          <a:off x="3264697" y="907254"/>
          <a:ext cx="304801" cy="31407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6</xdr:col>
      <xdr:colOff>71442</xdr:colOff>
      <xdr:row>6</xdr:row>
      <xdr:rowOff>50009</xdr:rowOff>
    </xdr:from>
    <xdr:to>
      <xdr:col>6</xdr:col>
      <xdr:colOff>376242</xdr:colOff>
      <xdr:row>8</xdr:row>
      <xdr:rowOff>27729</xdr:rowOff>
    </xdr:to>
    <xdr:sp macro="" textlink="">
      <xdr:nvSpPr>
        <xdr:cNvPr id="8" name="TextBox 4"/>
        <xdr:cNvSpPr txBox="1"/>
      </xdr:nvSpPr>
      <xdr:spPr>
        <a:xfrm>
          <a:off x="3138492" y="1631159"/>
          <a:ext cx="304800" cy="46349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1202531</xdr:colOff>
      <xdr:row>5</xdr:row>
      <xdr:rowOff>161927</xdr:rowOff>
    </xdr:from>
    <xdr:to>
      <xdr:col>3</xdr:col>
      <xdr:colOff>114300</xdr:colOff>
      <xdr:row>6</xdr:row>
      <xdr:rowOff>246803</xdr:rowOff>
    </xdr:to>
    <xdr:sp macro="" textlink="">
      <xdr:nvSpPr>
        <xdr:cNvPr id="9" name="TextBox 4"/>
        <xdr:cNvSpPr txBox="1"/>
      </xdr:nvSpPr>
      <xdr:spPr>
        <a:xfrm>
          <a:off x="1488281" y="1371602"/>
          <a:ext cx="207169" cy="45635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2</xdr:col>
      <xdr:colOff>11907</xdr:colOff>
      <xdr:row>8</xdr:row>
      <xdr:rowOff>23815</xdr:rowOff>
    </xdr:from>
    <xdr:to>
      <xdr:col>2</xdr:col>
      <xdr:colOff>316707</xdr:colOff>
      <xdr:row>10</xdr:row>
      <xdr:rowOff>202161</xdr:rowOff>
    </xdr:to>
    <xdr:sp macro="" textlink="">
      <xdr:nvSpPr>
        <xdr:cNvPr id="10" name="TextBox 4"/>
        <xdr:cNvSpPr txBox="1"/>
      </xdr:nvSpPr>
      <xdr:spPr>
        <a:xfrm>
          <a:off x="297657" y="2090740"/>
          <a:ext cx="304800" cy="5688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180975</xdr:colOff>
      <xdr:row>1</xdr:row>
      <xdr:rowOff>38100</xdr:rowOff>
    </xdr:from>
    <xdr:to>
      <xdr:col>16</xdr:col>
      <xdr:colOff>209550</xdr:colOff>
      <xdr:row>11</xdr:row>
      <xdr:rowOff>114300</xdr:rowOff>
    </xdr:to>
    <xdr:pic>
      <xdr:nvPicPr>
        <xdr:cNvPr id="11" name="Picture 10"/>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183" b="29155"/>
        <a:stretch/>
      </xdr:blipFill>
      <xdr:spPr>
        <a:xfrm>
          <a:off x="180975" y="304800"/>
          <a:ext cx="8258175" cy="2171700"/>
        </a:xfrm>
        <a:prstGeom prst="rect">
          <a:avLst/>
        </a:prstGeom>
      </xdr:spPr>
    </xdr:pic>
    <xdr:clientData/>
  </xdr:twoCellAnchor>
  <xdr:oneCellAnchor>
    <xdr:from>
      <xdr:col>12</xdr:col>
      <xdr:colOff>273843</xdr:colOff>
      <xdr:row>7</xdr:row>
      <xdr:rowOff>47625</xdr:rowOff>
    </xdr:from>
    <xdr:ext cx="2143125" cy="1023936"/>
    <xdr:sp macro="" textlink="">
      <xdr:nvSpPr>
        <xdr:cNvPr id="3" name="TextBox 2"/>
        <xdr:cNvSpPr txBox="1"/>
      </xdr:nvSpPr>
      <xdr:spPr>
        <a:xfrm>
          <a:off x="6655593" y="1571625"/>
          <a:ext cx="2143125" cy="1023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238128</xdr:colOff>
      <xdr:row>1</xdr:row>
      <xdr:rowOff>142875</xdr:rowOff>
    </xdr:from>
    <xdr:to>
      <xdr:col>14</xdr:col>
      <xdr:colOff>542928</xdr:colOff>
      <xdr:row>3</xdr:row>
      <xdr:rowOff>114360</xdr:rowOff>
    </xdr:to>
    <xdr:sp macro="" textlink="">
      <xdr:nvSpPr>
        <xdr:cNvPr id="4" name="TextBox 3"/>
        <xdr:cNvSpPr txBox="1"/>
      </xdr:nvSpPr>
      <xdr:spPr>
        <a:xfrm>
          <a:off x="7315203" y="409575"/>
          <a:ext cx="304800" cy="39058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195273</xdr:colOff>
      <xdr:row>3</xdr:row>
      <xdr:rowOff>54770</xdr:rowOff>
    </xdr:from>
    <xdr:to>
      <xdr:col>11</xdr:col>
      <xdr:colOff>500073</xdr:colOff>
      <xdr:row>5</xdr:row>
      <xdr:rowOff>80115</xdr:rowOff>
    </xdr:to>
    <xdr:sp macro="" textlink="">
      <xdr:nvSpPr>
        <xdr:cNvPr id="5" name="TextBox 4"/>
        <xdr:cNvSpPr txBox="1"/>
      </xdr:nvSpPr>
      <xdr:spPr>
        <a:xfrm>
          <a:off x="6053148" y="740570"/>
          <a:ext cx="304800" cy="4444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9</xdr:col>
      <xdr:colOff>235750</xdr:colOff>
      <xdr:row>4</xdr:row>
      <xdr:rowOff>40484</xdr:rowOff>
    </xdr:from>
    <xdr:to>
      <xdr:col>9</xdr:col>
      <xdr:colOff>540550</xdr:colOff>
      <xdr:row>6</xdr:row>
      <xdr:rowOff>65829</xdr:rowOff>
    </xdr:to>
    <xdr:sp macro="" textlink="">
      <xdr:nvSpPr>
        <xdr:cNvPr id="6" name="TextBox 4"/>
        <xdr:cNvSpPr txBox="1"/>
      </xdr:nvSpPr>
      <xdr:spPr>
        <a:xfrm>
          <a:off x="4855375" y="935834"/>
          <a:ext cx="304800" cy="4444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364334</xdr:colOff>
      <xdr:row>3</xdr:row>
      <xdr:rowOff>11905</xdr:rowOff>
    </xdr:from>
    <xdr:to>
      <xdr:col>6</xdr:col>
      <xdr:colOff>121446</xdr:colOff>
      <xdr:row>4</xdr:row>
      <xdr:rowOff>106908</xdr:rowOff>
    </xdr:to>
    <xdr:sp macro="" textlink="">
      <xdr:nvSpPr>
        <xdr:cNvPr id="7" name="TextBox 4"/>
        <xdr:cNvSpPr txBox="1"/>
      </xdr:nvSpPr>
      <xdr:spPr>
        <a:xfrm>
          <a:off x="3450434" y="697705"/>
          <a:ext cx="261937" cy="30455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464348</xdr:colOff>
      <xdr:row>5</xdr:row>
      <xdr:rowOff>121446</xdr:rowOff>
    </xdr:from>
    <xdr:to>
      <xdr:col>5</xdr:col>
      <xdr:colOff>221461</xdr:colOff>
      <xdr:row>7</xdr:row>
      <xdr:rowOff>146791</xdr:rowOff>
    </xdr:to>
    <xdr:sp macro="" textlink="">
      <xdr:nvSpPr>
        <xdr:cNvPr id="8" name="TextBox 4"/>
        <xdr:cNvSpPr txBox="1"/>
      </xdr:nvSpPr>
      <xdr:spPr>
        <a:xfrm>
          <a:off x="3045623" y="1226346"/>
          <a:ext cx="261938" cy="4444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2</xdr:col>
      <xdr:colOff>130968</xdr:colOff>
      <xdr:row>5</xdr:row>
      <xdr:rowOff>19051</xdr:rowOff>
    </xdr:from>
    <xdr:to>
      <xdr:col>3</xdr:col>
      <xdr:colOff>78581</xdr:colOff>
      <xdr:row>7</xdr:row>
      <xdr:rowOff>44396</xdr:rowOff>
    </xdr:to>
    <xdr:sp macro="" textlink="">
      <xdr:nvSpPr>
        <xdr:cNvPr id="9" name="TextBox 4"/>
        <xdr:cNvSpPr txBox="1"/>
      </xdr:nvSpPr>
      <xdr:spPr>
        <a:xfrm>
          <a:off x="1626393" y="1123951"/>
          <a:ext cx="271463" cy="44444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428625</xdr:colOff>
      <xdr:row>8</xdr:row>
      <xdr:rowOff>95251</xdr:rowOff>
    </xdr:from>
    <xdr:to>
      <xdr:col>0</xdr:col>
      <xdr:colOff>733425</xdr:colOff>
      <xdr:row>9</xdr:row>
      <xdr:rowOff>190253</xdr:rowOff>
    </xdr:to>
    <xdr:sp macro="" textlink="">
      <xdr:nvSpPr>
        <xdr:cNvPr id="10" name="TextBox 4"/>
        <xdr:cNvSpPr txBox="1"/>
      </xdr:nvSpPr>
      <xdr:spPr>
        <a:xfrm>
          <a:off x="428625" y="1828801"/>
          <a:ext cx="304800" cy="30455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180975</xdr:colOff>
      <xdr:row>1</xdr:row>
      <xdr:rowOff>85725</xdr:rowOff>
    </xdr:from>
    <xdr:to>
      <xdr:col>14</xdr:col>
      <xdr:colOff>752476</xdr:colOff>
      <xdr:row>12</xdr:row>
      <xdr:rowOff>95250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73" b="27278"/>
        <a:stretch/>
      </xdr:blipFill>
      <xdr:spPr>
        <a:xfrm>
          <a:off x="180975" y="352425"/>
          <a:ext cx="8353426" cy="2257425"/>
        </a:xfrm>
        <a:prstGeom prst="rect">
          <a:avLst/>
        </a:prstGeom>
      </xdr:spPr>
    </xdr:pic>
    <xdr:clientData/>
  </xdr:twoCellAnchor>
  <xdr:oneCellAnchor>
    <xdr:from>
      <xdr:col>11</xdr:col>
      <xdr:colOff>283370</xdr:colOff>
      <xdr:row>7</xdr:row>
      <xdr:rowOff>166687</xdr:rowOff>
    </xdr:from>
    <xdr:ext cx="2143125" cy="1023936"/>
    <xdr:sp macro="" textlink="">
      <xdr:nvSpPr>
        <xdr:cNvPr id="4" name="TextBox 3"/>
        <xdr:cNvSpPr txBox="1"/>
      </xdr:nvSpPr>
      <xdr:spPr>
        <a:xfrm>
          <a:off x="7093745" y="1714500"/>
          <a:ext cx="2143125" cy="10239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1">
              <a:solidFill>
                <a:schemeClr val="accent6"/>
              </a:solidFill>
            </a:rPr>
            <a:t>Please note that the maps only display information about the locations of treatment sites. All agencies accept admissions from all over</a:t>
          </a:r>
          <a:r>
            <a:rPr lang="en-US" sz="1100" b="1" i="1" baseline="0">
              <a:solidFill>
                <a:schemeClr val="accent6"/>
              </a:solidFill>
            </a:rPr>
            <a:t> the state.</a:t>
          </a:r>
          <a:endParaRPr lang="en-US" sz="1100" b="1" i="1">
            <a:solidFill>
              <a:schemeClr val="accent6"/>
            </a:solidFill>
          </a:endParaRPr>
        </a:p>
      </xdr:txBody>
    </xdr:sp>
    <xdr:clientData/>
  </xdr:oneCellAnchor>
  <xdr:twoCellAnchor>
    <xdr:from>
      <xdr:col>14</xdr:col>
      <xdr:colOff>261938</xdr:colOff>
      <xdr:row>1</xdr:row>
      <xdr:rowOff>154783</xdr:rowOff>
    </xdr:from>
    <xdr:to>
      <xdr:col>14</xdr:col>
      <xdr:colOff>566738</xdr:colOff>
      <xdr:row>3</xdr:row>
      <xdr:rowOff>126268</xdr:rowOff>
    </xdr:to>
    <xdr:sp macro="" textlink="">
      <xdr:nvSpPr>
        <xdr:cNvPr id="6" name="TextBox 4"/>
        <xdr:cNvSpPr txBox="1"/>
      </xdr:nvSpPr>
      <xdr:spPr>
        <a:xfrm>
          <a:off x="8251032" y="416721"/>
          <a:ext cx="304800" cy="4001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1</a:t>
          </a:r>
        </a:p>
      </xdr:txBody>
    </xdr:sp>
    <xdr:clientData/>
  </xdr:twoCellAnchor>
  <xdr:twoCellAnchor>
    <xdr:from>
      <xdr:col>11</xdr:col>
      <xdr:colOff>28583</xdr:colOff>
      <xdr:row>3</xdr:row>
      <xdr:rowOff>102397</xdr:rowOff>
    </xdr:from>
    <xdr:to>
      <xdr:col>11</xdr:col>
      <xdr:colOff>333383</xdr:colOff>
      <xdr:row>5</xdr:row>
      <xdr:rowOff>127742</xdr:rowOff>
    </xdr:to>
    <xdr:sp macro="" textlink="">
      <xdr:nvSpPr>
        <xdr:cNvPr id="7" name="TextBox 4"/>
        <xdr:cNvSpPr txBox="1"/>
      </xdr:nvSpPr>
      <xdr:spPr>
        <a:xfrm>
          <a:off x="6707989" y="792960"/>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2</a:t>
          </a:r>
        </a:p>
      </xdr:txBody>
    </xdr:sp>
    <xdr:clientData/>
  </xdr:twoCellAnchor>
  <xdr:twoCellAnchor>
    <xdr:from>
      <xdr:col>8</xdr:col>
      <xdr:colOff>307185</xdr:colOff>
      <xdr:row>3</xdr:row>
      <xdr:rowOff>183361</xdr:rowOff>
    </xdr:from>
    <xdr:to>
      <xdr:col>9</xdr:col>
      <xdr:colOff>230985</xdr:colOff>
      <xdr:row>5</xdr:row>
      <xdr:rowOff>208706</xdr:rowOff>
    </xdr:to>
    <xdr:sp macro="" textlink="">
      <xdr:nvSpPr>
        <xdr:cNvPr id="8" name="TextBox 4"/>
        <xdr:cNvSpPr txBox="1"/>
      </xdr:nvSpPr>
      <xdr:spPr>
        <a:xfrm>
          <a:off x="5272091" y="873924"/>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3</a:t>
          </a:r>
        </a:p>
      </xdr:txBody>
    </xdr:sp>
    <xdr:clientData/>
  </xdr:twoCellAnchor>
  <xdr:twoCellAnchor>
    <xdr:from>
      <xdr:col>5</xdr:col>
      <xdr:colOff>42863</xdr:colOff>
      <xdr:row>3</xdr:row>
      <xdr:rowOff>83344</xdr:rowOff>
    </xdr:from>
    <xdr:to>
      <xdr:col>5</xdr:col>
      <xdr:colOff>347663</xdr:colOff>
      <xdr:row>4</xdr:row>
      <xdr:rowOff>178347</xdr:rowOff>
    </xdr:to>
    <xdr:sp macro="" textlink="">
      <xdr:nvSpPr>
        <xdr:cNvPr id="9" name="TextBox 4"/>
        <xdr:cNvSpPr txBox="1"/>
      </xdr:nvSpPr>
      <xdr:spPr>
        <a:xfrm>
          <a:off x="3721894" y="773907"/>
          <a:ext cx="304800"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4</a:t>
          </a:r>
        </a:p>
      </xdr:txBody>
    </xdr:sp>
    <xdr:clientData/>
  </xdr:twoCellAnchor>
  <xdr:twoCellAnchor>
    <xdr:from>
      <xdr:col>4</xdr:col>
      <xdr:colOff>464345</xdr:colOff>
      <xdr:row>6</xdr:row>
      <xdr:rowOff>26199</xdr:rowOff>
    </xdr:from>
    <xdr:to>
      <xdr:col>5</xdr:col>
      <xdr:colOff>221458</xdr:colOff>
      <xdr:row>8</xdr:row>
      <xdr:rowOff>51544</xdr:rowOff>
    </xdr:to>
    <xdr:sp macro="" textlink="">
      <xdr:nvSpPr>
        <xdr:cNvPr id="10" name="TextBox 4"/>
        <xdr:cNvSpPr txBox="1"/>
      </xdr:nvSpPr>
      <xdr:spPr>
        <a:xfrm>
          <a:off x="3595689" y="1359699"/>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5</a:t>
          </a:r>
        </a:p>
      </xdr:txBody>
    </xdr:sp>
    <xdr:clientData/>
  </xdr:twoCellAnchor>
  <xdr:twoCellAnchor>
    <xdr:from>
      <xdr:col>0</xdr:col>
      <xdr:colOff>1762122</xdr:colOff>
      <xdr:row>3</xdr:row>
      <xdr:rowOff>197647</xdr:rowOff>
    </xdr:from>
    <xdr:to>
      <xdr:col>2</xdr:col>
      <xdr:colOff>114297</xdr:colOff>
      <xdr:row>6</xdr:row>
      <xdr:rowOff>8680</xdr:rowOff>
    </xdr:to>
    <xdr:sp macro="" textlink="">
      <xdr:nvSpPr>
        <xdr:cNvPr id="11" name="TextBox 4"/>
        <xdr:cNvSpPr txBox="1"/>
      </xdr:nvSpPr>
      <xdr:spPr>
        <a:xfrm>
          <a:off x="1762122" y="888210"/>
          <a:ext cx="304800" cy="45397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ln w="12700">
                <a:solidFill>
                  <a:schemeClr val="tx2"/>
                </a:solidFill>
              </a:ln>
              <a:solidFill>
                <a:schemeClr val="accent6"/>
              </a:solidFill>
              <a:latin typeface="Arial Black" panose="020B0A04020102020204" pitchFamily="34" charset="0"/>
              <a:cs typeface="Aharoni" panose="02010803020104030203" pitchFamily="2" charset="-79"/>
            </a:rPr>
            <a:t>6</a:t>
          </a:r>
        </a:p>
      </xdr:txBody>
    </xdr:sp>
    <xdr:clientData/>
  </xdr:twoCellAnchor>
  <xdr:twoCellAnchor>
    <xdr:from>
      <xdr:col>0</xdr:col>
      <xdr:colOff>464341</xdr:colOff>
      <xdr:row>9</xdr:row>
      <xdr:rowOff>4</xdr:rowOff>
    </xdr:from>
    <xdr:to>
      <xdr:col>0</xdr:col>
      <xdr:colOff>769141</xdr:colOff>
      <xdr:row>10</xdr:row>
      <xdr:rowOff>95006</xdr:rowOff>
    </xdr:to>
    <xdr:sp macro="" textlink="">
      <xdr:nvSpPr>
        <xdr:cNvPr id="12" name="TextBox 4"/>
        <xdr:cNvSpPr txBox="1"/>
      </xdr:nvSpPr>
      <xdr:spPr>
        <a:xfrm>
          <a:off x="464341" y="1916910"/>
          <a:ext cx="304800" cy="30931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ln w="12700">
                <a:solidFill>
                  <a:schemeClr val="tx2"/>
                </a:solidFill>
              </a:ln>
              <a:solidFill>
                <a:schemeClr val="accent6"/>
              </a:solidFill>
              <a:latin typeface="Arial Black" panose="020B0A04020102020204" pitchFamily="34" charset="0"/>
              <a:cs typeface="Aharoni" panose="02010803020104030203" pitchFamily="2" charset="-79"/>
            </a:rPr>
            <a:t>7</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0.37208</cdr:x>
      <cdr:y>0.47727</cdr:y>
    </cdr:from>
    <cdr:to>
      <cdr:x>0.69811</cdr:x>
      <cdr:y>0.87</cdr:y>
    </cdr:to>
    <cdr:sp macro="" textlink="">
      <cdr:nvSpPr>
        <cdr:cNvPr id="2" name="TextBox 1"/>
        <cdr:cNvSpPr txBox="1"/>
      </cdr:nvSpPr>
      <cdr:spPr>
        <a:xfrm xmlns:a="http://schemas.openxmlformats.org/drawingml/2006/main">
          <a:off x="1043517" y="11112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a:t>18%</a:t>
          </a:r>
        </a:p>
      </cdr:txBody>
    </cdr:sp>
  </cdr:relSizeAnchor>
  <cdr:relSizeAnchor xmlns:cdr="http://schemas.openxmlformats.org/drawingml/2006/chartDrawing">
    <cdr:from>
      <cdr:x>0.37208</cdr:x>
      <cdr:y>0.47727</cdr:y>
    </cdr:from>
    <cdr:to>
      <cdr:x>0.69811</cdr:x>
      <cdr:y>0.87</cdr:y>
    </cdr:to>
    <cdr:sp macro="" textlink="">
      <cdr:nvSpPr>
        <cdr:cNvPr id="3" name="TextBox 1"/>
        <cdr:cNvSpPr txBox="1"/>
      </cdr:nvSpPr>
      <cdr:spPr>
        <a:xfrm xmlns:a="http://schemas.openxmlformats.org/drawingml/2006/main">
          <a:off x="1043517" y="11112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800" b="1">
              <a:solidFill>
                <a:srgbClr val="8000FF"/>
              </a:solidFill>
            </a:rPr>
            <a:t>18%</a:t>
          </a:r>
        </a:p>
      </cdr:txBody>
    </cdr:sp>
  </cdr:relSizeAnchor>
</c:userShapes>
</file>

<file path=xl/drawings/drawing9.xml><?xml version="1.0" encoding="utf-8"?>
<c:userShapes xmlns:c="http://schemas.openxmlformats.org/drawingml/2006/chart">
  <cdr:relSizeAnchor xmlns:cdr="http://schemas.openxmlformats.org/drawingml/2006/chartDrawing">
    <cdr:from>
      <cdr:x>0.39937</cdr:x>
      <cdr:y>0.43182</cdr:y>
    </cdr:from>
    <cdr:to>
      <cdr:x>0.7254</cdr:x>
      <cdr:y>0.82455</cdr:y>
    </cdr:to>
    <cdr:sp macro="" textlink="">
      <cdr:nvSpPr>
        <cdr:cNvPr id="2" name="TextBox 1"/>
        <cdr:cNvSpPr txBox="1"/>
      </cdr:nvSpPr>
      <cdr:spPr>
        <a:xfrm xmlns:a="http://schemas.openxmlformats.org/drawingml/2006/main">
          <a:off x="959463" y="978000"/>
          <a:ext cx="783260" cy="8894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400" b="1">
              <a:solidFill>
                <a:srgbClr val="FF9843"/>
              </a:solidFill>
            </a:rPr>
            <a:t>55%</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ren.Edwards@tn.gov"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5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6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6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6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6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6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7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7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7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7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7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7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9:Q32"/>
  <sheetViews>
    <sheetView topLeftCell="A25" zoomScaleNormal="100" zoomScaleSheetLayoutView="90" zoomScalePageLayoutView="90" workbookViewId="0">
      <selection activeCell="A14" sqref="A14"/>
    </sheetView>
  </sheetViews>
  <sheetFormatPr defaultRowHeight="14.25" x14ac:dyDescent="0.2"/>
  <cols>
    <col min="1" max="11" width="9.140625" style="18"/>
    <col min="12" max="12" width="12.140625" style="18" customWidth="1"/>
    <col min="13" max="13" width="18.5703125" style="18" customWidth="1"/>
    <col min="14" max="16384" width="9.140625" style="18"/>
  </cols>
  <sheetData>
    <row r="9" spans="1:17" ht="48.75" customHeight="1" x14ac:dyDescent="0.2"/>
    <row r="10" spans="1:17" ht="34.5" x14ac:dyDescent="0.2">
      <c r="A10" s="2378" t="s">
        <v>504</v>
      </c>
      <c r="B10" s="2378"/>
      <c r="C10" s="2378"/>
      <c r="D10" s="2378"/>
      <c r="E10" s="2378"/>
      <c r="F10" s="2378"/>
      <c r="G10" s="2378"/>
      <c r="H10" s="2378"/>
      <c r="I10" s="2378"/>
      <c r="J10" s="2378"/>
      <c r="K10" s="2378"/>
      <c r="L10" s="2378"/>
      <c r="M10" s="2378"/>
    </row>
    <row r="11" spans="1:17" ht="31.5" x14ac:dyDescent="0.25">
      <c r="A11" s="2379" t="s">
        <v>192</v>
      </c>
      <c r="B11" s="2379"/>
      <c r="C11" s="2379"/>
      <c r="D11" s="2379"/>
      <c r="E11" s="2379"/>
      <c r="F11" s="2379"/>
      <c r="G11" s="2379"/>
      <c r="H11" s="2379"/>
      <c r="I11" s="2379"/>
      <c r="J11" s="2379"/>
      <c r="K11" s="2379"/>
      <c r="L11" s="2379"/>
      <c r="M11" s="2379"/>
      <c r="Q11"/>
    </row>
    <row r="12" spans="1:17" ht="15" customHeight="1" x14ac:dyDescent="0.2">
      <c r="A12" s="2380"/>
      <c r="B12" s="2380"/>
      <c r="C12" s="2380"/>
      <c r="D12" s="2380"/>
      <c r="E12" s="2380"/>
      <c r="F12" s="2380"/>
      <c r="G12" s="2380"/>
      <c r="H12" s="2380"/>
      <c r="I12" s="2380"/>
      <c r="J12" s="2380"/>
      <c r="K12" s="2380"/>
      <c r="L12" s="2380"/>
      <c r="M12" s="2380"/>
    </row>
    <row r="13" spans="1:17" ht="21" customHeight="1" x14ac:dyDescent="0.2">
      <c r="A13" s="2381" t="s">
        <v>803</v>
      </c>
      <c r="B13" s="2382"/>
      <c r="C13" s="2382"/>
      <c r="D13" s="2382"/>
      <c r="E13" s="2382"/>
      <c r="F13" s="2382"/>
      <c r="G13" s="2382"/>
      <c r="H13" s="2382"/>
      <c r="I13" s="2382"/>
      <c r="J13" s="2382"/>
      <c r="K13" s="2382"/>
      <c r="L13" s="2382"/>
      <c r="M13" s="2382"/>
    </row>
    <row r="14" spans="1:17" ht="39.75" customHeight="1" x14ac:dyDescent="0.2"/>
    <row r="15" spans="1:17" ht="9.75" customHeight="1" x14ac:dyDescent="0.2"/>
    <row r="16" spans="1:17" ht="15" customHeight="1" x14ac:dyDescent="0.2">
      <c r="A16" s="2383" t="s">
        <v>107</v>
      </c>
      <c r="B16" s="2383"/>
      <c r="C16" s="2383"/>
      <c r="D16" s="2383"/>
      <c r="E16" s="2383"/>
      <c r="F16" s="2383"/>
      <c r="G16" s="2383"/>
      <c r="H16" s="2383"/>
      <c r="I16" s="2383"/>
      <c r="J16" s="2383"/>
      <c r="K16" s="2383"/>
      <c r="L16" s="2383"/>
      <c r="M16" s="2383"/>
    </row>
    <row r="17" spans="1:13" ht="15" customHeight="1" x14ac:dyDescent="0.2">
      <c r="A17" s="2383" t="s">
        <v>505</v>
      </c>
      <c r="B17" s="2383"/>
      <c r="C17" s="2383"/>
      <c r="D17" s="2383"/>
      <c r="E17" s="2383"/>
      <c r="F17" s="2383"/>
      <c r="G17" s="2383"/>
      <c r="H17" s="2383"/>
      <c r="I17" s="2383"/>
      <c r="J17" s="2383"/>
      <c r="K17" s="2383"/>
      <c r="L17" s="2383"/>
      <c r="M17" s="2383"/>
    </row>
    <row r="18" spans="1:13" ht="15" customHeight="1" x14ac:dyDescent="0.2">
      <c r="A18" s="2383" t="s">
        <v>108</v>
      </c>
      <c r="B18" s="2383"/>
      <c r="C18" s="2383"/>
      <c r="D18" s="2383"/>
      <c r="E18" s="2383"/>
      <c r="F18" s="2383"/>
      <c r="G18" s="2383"/>
      <c r="H18" s="2383"/>
      <c r="I18" s="2383"/>
      <c r="J18" s="2383"/>
      <c r="K18" s="2383"/>
      <c r="L18" s="2383"/>
      <c r="M18" s="2383"/>
    </row>
    <row r="19" spans="1:13" ht="15" customHeight="1" x14ac:dyDescent="0.2">
      <c r="A19" s="2383" t="s">
        <v>109</v>
      </c>
      <c r="B19" s="2383"/>
      <c r="C19" s="2383"/>
      <c r="D19" s="2383"/>
      <c r="E19" s="2383"/>
      <c r="F19" s="2383"/>
      <c r="G19" s="2383"/>
      <c r="H19" s="2383"/>
      <c r="I19" s="2383"/>
      <c r="J19" s="2383"/>
      <c r="K19" s="2383"/>
      <c r="L19" s="2383"/>
      <c r="M19" s="2383"/>
    </row>
    <row r="20" spans="1:13" ht="18" x14ac:dyDescent="0.25">
      <c r="B20" s="2385"/>
      <c r="C20" s="2385"/>
      <c r="D20" s="2385"/>
      <c r="E20" s="2385"/>
      <c r="F20" s="2385"/>
      <c r="G20" s="2385"/>
      <c r="H20" s="2385"/>
      <c r="I20" s="2385"/>
      <c r="J20" s="2385"/>
      <c r="K20" s="2385"/>
      <c r="L20" s="2385"/>
    </row>
    <row r="22" spans="1:13" ht="16.5" x14ac:dyDescent="0.3">
      <c r="E22" s="2384" t="s">
        <v>110</v>
      </c>
      <c r="F22" s="2384"/>
      <c r="G22" s="2384"/>
      <c r="H22" s="2384"/>
      <c r="I22" s="2384"/>
      <c r="J22" s="2384"/>
      <c r="K22" s="2384"/>
      <c r="L22" s="2384"/>
      <c r="M22" s="2384"/>
    </row>
    <row r="23" spans="1:13" ht="16.5" x14ac:dyDescent="0.3">
      <c r="E23" s="2384" t="s">
        <v>111</v>
      </c>
      <c r="F23" s="2384"/>
      <c r="G23" s="2384"/>
      <c r="H23" s="2384"/>
      <c r="I23" s="2384"/>
      <c r="J23" s="2384"/>
      <c r="K23" s="2384"/>
      <c r="L23" s="2384"/>
      <c r="M23" s="2384"/>
    </row>
    <row r="24" spans="1:13" ht="16.5" x14ac:dyDescent="0.3">
      <c r="E24" s="2377" t="s">
        <v>112</v>
      </c>
      <c r="F24" s="2377"/>
      <c r="G24" s="2377"/>
      <c r="H24" s="2377"/>
      <c r="I24" s="2377"/>
      <c r="J24" s="2377"/>
      <c r="K24" s="2377"/>
      <c r="L24" s="2377"/>
      <c r="M24" s="2377"/>
    </row>
    <row r="28" spans="1:13" ht="18" x14ac:dyDescent="0.25">
      <c r="J28" s="19"/>
    </row>
    <row r="29" spans="1:13" x14ac:dyDescent="0.2">
      <c r="A29" s="20"/>
      <c r="B29" s="20"/>
      <c r="C29" s="20"/>
      <c r="D29" s="20"/>
      <c r="E29" s="20"/>
      <c r="F29" s="20"/>
      <c r="G29" s="20"/>
      <c r="H29" s="20"/>
      <c r="I29" s="20"/>
    </row>
    <row r="30" spans="1:13" x14ac:dyDescent="0.2">
      <c r="A30" s="20"/>
      <c r="B30" s="20"/>
      <c r="C30" s="20"/>
      <c r="D30" s="20"/>
      <c r="E30" s="20"/>
      <c r="F30" s="20"/>
      <c r="G30" s="20"/>
      <c r="H30" s="20"/>
      <c r="I30" s="20"/>
    </row>
    <row r="31" spans="1:13" x14ac:dyDescent="0.2">
      <c r="A31" s="20"/>
      <c r="B31" s="20"/>
      <c r="C31" s="20"/>
      <c r="D31" s="20"/>
      <c r="E31" s="20"/>
      <c r="F31" s="20"/>
      <c r="G31" s="20"/>
      <c r="H31" s="20"/>
      <c r="I31" s="20"/>
    </row>
    <row r="32" spans="1:13" x14ac:dyDescent="0.2">
      <c r="A32" s="20"/>
      <c r="B32" s="20"/>
      <c r="C32" s="20"/>
      <c r="D32" s="20"/>
      <c r="E32" s="20"/>
      <c r="F32" s="20"/>
      <c r="G32" s="20"/>
      <c r="H32" s="20"/>
      <c r="I32" s="20"/>
    </row>
  </sheetData>
  <mergeCells count="12">
    <mergeCell ref="E24:M24"/>
    <mergeCell ref="A10:M10"/>
    <mergeCell ref="A11:M11"/>
    <mergeCell ref="A12:M12"/>
    <mergeCell ref="A13:M13"/>
    <mergeCell ref="A16:M16"/>
    <mergeCell ref="A17:M17"/>
    <mergeCell ref="A18:M18"/>
    <mergeCell ref="A19:M19"/>
    <mergeCell ref="E22:M22"/>
    <mergeCell ref="E23:M23"/>
    <mergeCell ref="B20:L20"/>
  </mergeCells>
  <hyperlinks>
    <hyperlink ref="E24" r:id="rId1"/>
  </hyperlinks>
  <pageMargins left="0.25" right="0.25" top="0.75" bottom="0.75" header="0.3" footer="0.3"/>
  <pageSetup orientation="landscape" r:id="rId2"/>
  <headerFooter>
    <oddHeader>&amp;L&amp;G</oddHeader>
  </headerFooter>
  <rowBreaks count="1" manualBreakCount="1">
    <brk id="25" max="12"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zoomScale="85" zoomScaleNormal="85" zoomScaleSheetLayoutView="90" zoomScalePageLayoutView="90" workbookViewId="0">
      <selection activeCell="A14" sqref="A14"/>
    </sheetView>
  </sheetViews>
  <sheetFormatPr defaultRowHeight="15" x14ac:dyDescent="0.25"/>
  <cols>
    <col min="1" max="1" width="59.42578125" style="149" customWidth="1"/>
    <col min="2" max="2" width="8.140625" style="149" bestFit="1" customWidth="1"/>
    <col min="3" max="4" width="9.140625" style="149" bestFit="1" customWidth="1"/>
    <col min="5" max="5" width="9.28515625" style="149" bestFit="1" customWidth="1"/>
    <col min="6" max="7" width="9.140625" style="149" bestFit="1" customWidth="1"/>
    <col min="8" max="8" width="9.42578125" style="149" bestFit="1" customWidth="1"/>
    <col min="9" max="9" width="10.7109375" style="149" bestFit="1" customWidth="1"/>
    <col min="10" max="10" width="6.85546875" style="149" bestFit="1" customWidth="1"/>
    <col min="11" max="11" width="10.7109375" style="149" customWidth="1"/>
    <col min="12" max="12" width="10" style="149" customWidth="1"/>
    <col min="13" max="13" width="6.85546875" style="149" bestFit="1" customWidth="1"/>
    <col min="14" max="14" width="10.5703125" style="149" bestFit="1" customWidth="1"/>
    <col min="15" max="15" width="6.42578125" style="149" bestFit="1" customWidth="1"/>
    <col min="16" max="16" width="8" style="149" bestFit="1" customWidth="1"/>
    <col min="17" max="17" width="6.42578125" style="149" bestFit="1" customWidth="1"/>
    <col min="18" max="16384" width="9.140625" style="149"/>
  </cols>
  <sheetData>
    <row r="1" spans="1:12" s="185" customFormat="1" x14ac:dyDescent="0.25"/>
    <row r="2" spans="1:12" s="185" customFormat="1" x14ac:dyDescent="0.25">
      <c r="B2" s="31"/>
      <c r="C2" s="31"/>
      <c r="D2" s="31"/>
      <c r="E2" s="31"/>
      <c r="F2" s="31"/>
      <c r="G2" s="32"/>
      <c r="H2" s="32"/>
    </row>
    <row r="3" spans="1:12" s="185" customFormat="1" x14ac:dyDescent="0.25">
      <c r="B3" s="189">
        <v>0.17799999999999999</v>
      </c>
      <c r="C3" s="32"/>
      <c r="D3" s="468" t="s">
        <v>168</v>
      </c>
      <c r="E3" s="190">
        <v>0.55137854187359103</v>
      </c>
      <c r="F3" s="192"/>
      <c r="G3" s="192" t="s">
        <v>169</v>
      </c>
      <c r="H3" s="193">
        <v>0.255</v>
      </c>
      <c r="I3" s="129"/>
    </row>
    <row r="4" spans="1:12" s="185" customFormat="1" x14ac:dyDescent="0.25">
      <c r="B4" s="189">
        <f>100%-B3</f>
        <v>0.82200000000000006</v>
      </c>
      <c r="C4" s="32"/>
      <c r="D4" s="468" t="s">
        <v>167</v>
      </c>
      <c r="E4" s="190">
        <v>0.44862145812640886</v>
      </c>
      <c r="F4" s="192"/>
      <c r="G4" s="192" t="s">
        <v>170</v>
      </c>
      <c r="H4" s="193">
        <v>0.16400000000000001</v>
      </c>
      <c r="I4" s="129"/>
    </row>
    <row r="5" spans="1:12" s="185" customFormat="1" x14ac:dyDescent="0.25">
      <c r="B5" s="32"/>
      <c r="C5" s="32"/>
      <c r="D5" s="32"/>
      <c r="E5" s="191"/>
      <c r="F5" s="192"/>
      <c r="G5" s="192" t="s">
        <v>208</v>
      </c>
      <c r="H5" s="193">
        <v>0.1</v>
      </c>
      <c r="I5" s="129"/>
    </row>
    <row r="6" spans="1:12" s="185" customFormat="1" x14ac:dyDescent="0.25">
      <c r="F6" s="129"/>
      <c r="G6" s="192"/>
      <c r="H6" s="194"/>
      <c r="I6" s="129"/>
    </row>
    <row r="7" spans="1:12" s="185" customFormat="1" x14ac:dyDescent="0.25">
      <c r="F7" s="129"/>
      <c r="G7" s="192"/>
      <c r="H7" s="192"/>
      <c r="I7" s="129"/>
    </row>
    <row r="8" spans="1:12" s="185" customFormat="1" x14ac:dyDescent="0.25">
      <c r="F8" s="129"/>
      <c r="G8" s="129"/>
      <c r="H8" s="129"/>
      <c r="I8" s="129"/>
    </row>
    <row r="9" spans="1:12" s="185" customFormat="1" x14ac:dyDescent="0.25">
      <c r="F9" s="129"/>
      <c r="G9" s="129"/>
      <c r="H9" s="129"/>
      <c r="I9" s="129"/>
    </row>
    <row r="10" spans="1:12" s="185" customFormat="1" x14ac:dyDescent="0.25"/>
    <row r="11" spans="1:12" s="185" customFormat="1" x14ac:dyDescent="0.25"/>
    <row r="12" spans="1:12" s="185" customFormat="1" x14ac:dyDescent="0.25"/>
    <row r="13" spans="1:12" ht="2.25" customHeight="1" x14ac:dyDescent="0.25"/>
    <row r="14" spans="1:12" ht="13.5" customHeight="1" thickBot="1" x14ac:dyDescent="0.3">
      <c r="A14" s="2410" t="s">
        <v>682</v>
      </c>
      <c r="B14" s="2410"/>
      <c r="C14" s="2410"/>
      <c r="D14" s="2410"/>
      <c r="E14" s="2410"/>
      <c r="F14" s="2410"/>
      <c r="G14" s="2410"/>
      <c r="H14" s="2410"/>
      <c r="I14" s="2410"/>
    </row>
    <row r="15" spans="1:12" customFormat="1" ht="18.75" x14ac:dyDescent="0.25">
      <c r="A15" s="2433" t="s">
        <v>117</v>
      </c>
      <c r="B15" s="2435" t="s">
        <v>195</v>
      </c>
      <c r="C15" s="2436"/>
      <c r="D15" s="2436"/>
      <c r="E15" s="2436"/>
      <c r="F15" s="2436"/>
      <c r="G15" s="2436"/>
      <c r="H15" s="2436"/>
      <c r="I15" s="2437" t="s">
        <v>118</v>
      </c>
    </row>
    <row r="16" spans="1:12" customFormat="1" ht="19.5" thickBot="1" x14ac:dyDescent="0.3">
      <c r="A16" s="2434"/>
      <c r="B16" s="195">
        <v>1</v>
      </c>
      <c r="C16" s="196">
        <v>2</v>
      </c>
      <c r="D16" s="196">
        <v>3</v>
      </c>
      <c r="E16" s="196">
        <v>4</v>
      </c>
      <c r="F16" s="196">
        <v>5</v>
      </c>
      <c r="G16" s="196">
        <v>6</v>
      </c>
      <c r="H16" s="197">
        <v>7</v>
      </c>
      <c r="I16" s="2438"/>
      <c r="L16" s="149"/>
    </row>
    <row r="17" spans="1:18" s="182" customFormat="1" ht="30" x14ac:dyDescent="0.25">
      <c r="A17" s="267" t="s">
        <v>218</v>
      </c>
      <c r="B17" s="281">
        <v>0.20925480117968526</v>
      </c>
      <c r="C17" s="273">
        <v>0.18813559870969412</v>
      </c>
      <c r="D17" s="273">
        <v>0.20596924399350094</v>
      </c>
      <c r="E17" s="254">
        <v>0.19199943197955127</v>
      </c>
      <c r="F17" s="273">
        <v>0.1427799963050862</v>
      </c>
      <c r="G17" s="273">
        <v>0.21369086548942665</v>
      </c>
      <c r="H17" s="252">
        <v>0.22599878312573893</v>
      </c>
      <c r="I17" s="248">
        <v>0.18938033686508193</v>
      </c>
    </row>
    <row r="18" spans="1:18" s="182" customFormat="1" x14ac:dyDescent="0.25">
      <c r="A18" s="294" t="s">
        <v>219</v>
      </c>
      <c r="B18" s="266">
        <v>54066</v>
      </c>
      <c r="C18" s="263">
        <v>116179</v>
      </c>
      <c r="D18" s="263">
        <v>102556</v>
      </c>
      <c r="E18" s="263">
        <v>67603</v>
      </c>
      <c r="F18" s="263">
        <v>120564</v>
      </c>
      <c r="G18" s="263">
        <v>68614</v>
      </c>
      <c r="H18" s="261">
        <v>111061</v>
      </c>
      <c r="I18" s="259">
        <v>640643</v>
      </c>
      <c r="N18" s="2060"/>
    </row>
    <row r="19" spans="1:18" s="182" customFormat="1" ht="27" customHeight="1" x14ac:dyDescent="0.25">
      <c r="A19" s="270" t="s">
        <v>220</v>
      </c>
      <c r="B19" s="257">
        <v>0.17990648564691492</v>
      </c>
      <c r="C19" s="272">
        <v>0.16134642584033188</v>
      </c>
      <c r="D19" s="272">
        <v>0.17453965857136866</v>
      </c>
      <c r="E19" s="269">
        <v>0.1719978334644067</v>
      </c>
      <c r="F19" s="272">
        <v>0.11851094103776173</v>
      </c>
      <c r="G19" s="272">
        <v>0.17816961192806471</v>
      </c>
      <c r="H19" s="265">
        <v>0.19999955221808771</v>
      </c>
      <c r="I19" s="262">
        <v>0.16187111514327601</v>
      </c>
      <c r="N19" s="2060"/>
    </row>
    <row r="20" spans="1:18" s="182" customFormat="1" ht="15.75" thickBot="1" x14ac:dyDescent="0.3">
      <c r="A20" s="275" t="s">
        <v>221</v>
      </c>
      <c r="B20" s="244">
        <v>44710</v>
      </c>
      <c r="C20" s="243">
        <v>95368</v>
      </c>
      <c r="D20" s="243">
        <v>83224</v>
      </c>
      <c r="E20" s="243">
        <v>56207</v>
      </c>
      <c r="F20" s="243">
        <v>97199</v>
      </c>
      <c r="G20" s="243">
        <v>54777</v>
      </c>
      <c r="H20" s="247">
        <v>89329</v>
      </c>
      <c r="I20" s="255">
        <v>520814</v>
      </c>
      <c r="N20" s="2079"/>
    </row>
    <row r="21" spans="1:18" customFormat="1" ht="30" x14ac:dyDescent="0.25">
      <c r="A21" s="260" t="s">
        <v>222</v>
      </c>
      <c r="B21" s="258">
        <v>0.28364584377820112</v>
      </c>
      <c r="C21" s="271">
        <v>0.24856907000309073</v>
      </c>
      <c r="D21" s="271">
        <v>0.27105487180227106</v>
      </c>
      <c r="E21" s="268">
        <v>0.29699814836484784</v>
      </c>
      <c r="F21" s="271">
        <v>0.17608762870283129</v>
      </c>
      <c r="G21" s="271">
        <v>0.27578917399195702</v>
      </c>
      <c r="H21" s="264">
        <v>0.33299698972470276</v>
      </c>
      <c r="I21" s="2146">
        <v>0.25480849165771352</v>
      </c>
    </row>
    <row r="22" spans="1:18" customFormat="1" ht="30" x14ac:dyDescent="0.25">
      <c r="A22" s="270" t="s">
        <v>223</v>
      </c>
      <c r="B22" s="266">
        <v>28288</v>
      </c>
      <c r="C22" s="263">
        <v>63535</v>
      </c>
      <c r="D22" s="263">
        <v>56358</v>
      </c>
      <c r="E22" s="263">
        <v>43147</v>
      </c>
      <c r="F22" s="263">
        <v>72325</v>
      </c>
      <c r="G22" s="263">
        <v>38747</v>
      </c>
      <c r="H22" s="261">
        <v>79204</v>
      </c>
      <c r="I22" s="2219">
        <v>381604</v>
      </c>
    </row>
    <row r="23" spans="1:18" customFormat="1" ht="30" x14ac:dyDescent="0.25">
      <c r="A23" s="270" t="s">
        <v>215</v>
      </c>
      <c r="B23" s="257">
        <v>0.19233011637716232</v>
      </c>
      <c r="C23" s="272">
        <v>0.1710651763799014</v>
      </c>
      <c r="D23" s="272">
        <v>0.18482307705337331</v>
      </c>
      <c r="E23" s="269">
        <v>0.15999833802040736</v>
      </c>
      <c r="F23" s="272">
        <v>0.12210286208081089</v>
      </c>
      <c r="G23" s="272">
        <v>0.1866274817413795</v>
      </c>
      <c r="H23" s="265">
        <v>0.18299914316035848</v>
      </c>
      <c r="I23" s="2147">
        <v>0.16425052910622651</v>
      </c>
    </row>
    <row r="24" spans="1:18" customFormat="1" ht="30" x14ac:dyDescent="0.25">
      <c r="A24" s="270" t="s">
        <v>216</v>
      </c>
      <c r="B24" s="266">
        <v>59049</v>
      </c>
      <c r="C24" s="263">
        <v>126495</v>
      </c>
      <c r="D24" s="263">
        <v>109114</v>
      </c>
      <c r="E24" s="263">
        <v>73165</v>
      </c>
      <c r="F24" s="263">
        <v>125474</v>
      </c>
      <c r="G24" s="263">
        <v>70425</v>
      </c>
      <c r="H24" s="261">
        <v>107428</v>
      </c>
      <c r="I24" s="2219">
        <v>671150</v>
      </c>
    </row>
    <row r="25" spans="1:18" customFormat="1" ht="30" x14ac:dyDescent="0.25">
      <c r="A25" s="270" t="s">
        <v>217</v>
      </c>
      <c r="B25" s="257">
        <v>0.10675733700807845</v>
      </c>
      <c r="C25" s="272">
        <v>9.4686859037397098E-2</v>
      </c>
      <c r="D25" s="272">
        <v>0.10932966086325717</v>
      </c>
      <c r="E25" s="269">
        <v>8.7990986033592747E-2</v>
      </c>
      <c r="F25" s="272">
        <v>8.3750679615083701E-2</v>
      </c>
      <c r="G25" s="272">
        <v>0.1217180752064473</v>
      </c>
      <c r="H25" s="265">
        <v>0.11099526401357178</v>
      </c>
      <c r="I25" s="2147">
        <v>0.10023983032840425</v>
      </c>
    </row>
    <row r="26" spans="1:18" customFormat="1" ht="31.5" customHeight="1" thickBot="1" x14ac:dyDescent="0.3">
      <c r="A26" s="275" t="s">
        <v>224</v>
      </c>
      <c r="B26" s="244">
        <v>10691</v>
      </c>
      <c r="C26" s="243">
        <v>20220</v>
      </c>
      <c r="D26" s="243">
        <v>19291</v>
      </c>
      <c r="E26" s="243">
        <v>6716</v>
      </c>
      <c r="F26" s="243">
        <v>18947</v>
      </c>
      <c r="G26" s="243">
        <v>13472</v>
      </c>
      <c r="H26" s="247">
        <v>12562</v>
      </c>
      <c r="I26" s="2220">
        <v>101899</v>
      </c>
    </row>
    <row r="27" spans="1:18" customFormat="1" ht="12" customHeight="1" x14ac:dyDescent="0.25">
      <c r="A27" s="2431" t="s">
        <v>683</v>
      </c>
      <c r="B27" s="2431"/>
      <c r="C27" s="2431"/>
      <c r="D27" s="2431"/>
      <c r="E27" s="2431"/>
      <c r="F27" s="2431"/>
      <c r="G27" s="2431"/>
      <c r="H27" s="2431"/>
      <c r="I27" s="2431"/>
    </row>
    <row r="28" spans="1:18" customFormat="1" ht="34.5" customHeight="1" x14ac:dyDescent="0.25">
      <c r="A28" s="2432" t="s">
        <v>165</v>
      </c>
      <c r="B28" s="2432"/>
      <c r="C28" s="2432"/>
      <c r="D28" s="2432"/>
      <c r="E28" s="2432"/>
      <c r="F28" s="2432"/>
      <c r="G28" s="2432"/>
      <c r="H28" s="2432"/>
      <c r="I28" s="2432"/>
    </row>
    <row r="29" spans="1:18" customFormat="1" ht="12" customHeight="1" x14ac:dyDescent="0.25">
      <c r="A29" s="149"/>
    </row>
    <row r="30" spans="1:18" customFormat="1" ht="12" customHeight="1" x14ac:dyDescent="0.25">
      <c r="A30" s="149"/>
      <c r="B30" s="149"/>
      <c r="C30" s="149"/>
      <c r="D30" s="149"/>
      <c r="E30" s="149"/>
      <c r="F30" s="149"/>
      <c r="G30" s="149"/>
      <c r="H30" s="149"/>
      <c r="I30" s="149"/>
    </row>
    <row r="31" spans="1:18" customFormat="1" ht="12" customHeight="1" x14ac:dyDescent="0.25">
      <c r="K31" s="2062"/>
      <c r="L31" s="2062"/>
      <c r="M31" s="2062"/>
      <c r="N31" s="2062"/>
      <c r="O31" s="2062"/>
      <c r="P31" s="2062"/>
      <c r="Q31" s="2062"/>
      <c r="R31" s="2062"/>
    </row>
    <row r="32" spans="1:18" customFormat="1" ht="12" customHeight="1" x14ac:dyDescent="0.25">
      <c r="K32" s="2057"/>
      <c r="L32" s="2057"/>
      <c r="M32" s="2057"/>
      <c r="N32" s="2061"/>
      <c r="O32" s="2057"/>
      <c r="P32" s="2057"/>
      <c r="Q32" s="2061"/>
      <c r="R32" s="2058"/>
    </row>
    <row r="33" spans="1:18" customFormat="1" ht="12" customHeight="1" x14ac:dyDescent="0.25">
      <c r="K33" s="2059"/>
      <c r="L33" s="2059"/>
      <c r="M33" s="2059"/>
      <c r="N33" s="2059"/>
      <c r="O33" s="2059"/>
      <c r="P33" s="2059"/>
      <c r="Q33" s="2059"/>
      <c r="R33" s="2060"/>
    </row>
    <row r="34" spans="1:18" customFormat="1" ht="12" customHeight="1" x14ac:dyDescent="0.25">
      <c r="A34" s="149"/>
      <c r="K34" s="2057"/>
      <c r="L34" s="2057"/>
      <c r="M34" s="2057"/>
      <c r="N34" s="2061"/>
      <c r="O34" s="2057"/>
      <c r="P34" s="2057"/>
      <c r="Q34" s="2061"/>
      <c r="R34" s="2058"/>
    </row>
    <row r="35" spans="1:18" customFormat="1" ht="12" customHeight="1" x14ac:dyDescent="0.25">
      <c r="A35" s="149"/>
      <c r="K35" s="2059"/>
      <c r="L35" s="2059"/>
      <c r="M35" s="2059"/>
      <c r="N35" s="2059"/>
      <c r="O35" s="2059"/>
      <c r="P35" s="2059"/>
      <c r="Q35" s="2059"/>
      <c r="R35" s="2060"/>
    </row>
    <row r="36" spans="1:18" customFormat="1" ht="12" customHeight="1" x14ac:dyDescent="0.25">
      <c r="K36" s="2057"/>
      <c r="L36" s="2057"/>
      <c r="M36" s="2057"/>
      <c r="N36" s="2061"/>
      <c r="O36" s="2057"/>
      <c r="P36" s="2057"/>
      <c r="Q36" s="2061"/>
      <c r="R36" s="2055"/>
    </row>
    <row r="37" spans="1:18" customFormat="1" ht="12" customHeight="1" x14ac:dyDescent="0.25">
      <c r="K37" s="2059"/>
      <c r="L37" s="2059"/>
      <c r="M37" s="2059"/>
      <c r="N37" s="2059"/>
      <c r="O37" s="2059"/>
      <c r="P37" s="2059"/>
      <c r="Q37" s="2059"/>
      <c r="R37" s="2054"/>
    </row>
    <row r="38" spans="1:18" customFormat="1" ht="12" customHeight="1" x14ac:dyDescent="0.25">
      <c r="K38" s="2057"/>
      <c r="L38" s="2057"/>
      <c r="M38" s="2057"/>
      <c r="N38" s="2061"/>
      <c r="O38" s="2057"/>
      <c r="P38" s="2057"/>
      <c r="Q38" s="2061"/>
      <c r="R38" s="2055"/>
    </row>
    <row r="39" spans="1:18" customFormat="1" ht="12" customHeight="1" x14ac:dyDescent="0.25">
      <c r="K39" s="2059"/>
      <c r="L39" s="2059"/>
      <c r="M39" s="2059"/>
      <c r="N39" s="2059"/>
      <c r="O39" s="2059"/>
      <c r="P39" s="2059"/>
      <c r="Q39" s="2059"/>
      <c r="R39" s="2054"/>
    </row>
    <row r="40" spans="1:18" customFormat="1" ht="12" customHeight="1" x14ac:dyDescent="0.25">
      <c r="K40" s="2057"/>
      <c r="L40" s="2057"/>
      <c r="M40" s="2057"/>
      <c r="N40" s="2061"/>
      <c r="O40" s="2057"/>
      <c r="P40" s="2057"/>
      <c r="Q40" s="2061"/>
      <c r="R40" s="2055"/>
    </row>
    <row r="41" spans="1:18" customFormat="1" ht="12" customHeight="1" x14ac:dyDescent="0.25">
      <c r="K41" s="2059"/>
      <c r="L41" s="2059"/>
      <c r="M41" s="2059"/>
      <c r="N41" s="2059"/>
      <c r="O41" s="2059"/>
      <c r="P41" s="2059"/>
      <c r="Q41" s="2059"/>
      <c r="R41" s="2054"/>
    </row>
    <row r="42" spans="1:18" customFormat="1" ht="12" customHeight="1" x14ac:dyDescent="0.25"/>
    <row r="43" spans="1:18" customFormat="1" ht="12" customHeight="1" x14ac:dyDescent="0.25"/>
    <row r="44" spans="1:18" customFormat="1" ht="12" customHeight="1" x14ac:dyDescent="0.25"/>
    <row r="45" spans="1:18" customFormat="1" ht="12" customHeight="1" x14ac:dyDescent="0.25"/>
    <row r="46" spans="1:18" customFormat="1" ht="12" customHeight="1" x14ac:dyDescent="0.25"/>
    <row r="47" spans="1:18" customFormat="1" ht="12" customHeight="1" x14ac:dyDescent="0.25"/>
    <row r="48" spans="1:18" customFormat="1" ht="12" customHeight="1" x14ac:dyDescent="0.25"/>
    <row r="49" spans="1:17" customFormat="1" ht="12" customHeight="1" x14ac:dyDescent="0.25"/>
    <row r="50" spans="1:17" customFormat="1" ht="12" customHeight="1" x14ac:dyDescent="0.25"/>
    <row r="51" spans="1:17" customFormat="1" ht="15.75" customHeight="1" x14ac:dyDescent="0.25"/>
    <row r="52" spans="1:17" s="22" customFormat="1" ht="37.5" customHeight="1" x14ac:dyDescent="0.25">
      <c r="B52" s="183"/>
      <c r="C52" s="183"/>
      <c r="D52" s="183"/>
      <c r="E52" s="183"/>
      <c r="F52" s="183"/>
      <c r="G52" s="183"/>
      <c r="H52" s="183"/>
      <c r="I52" s="183"/>
      <c r="J52" s="183"/>
      <c r="K52" s="183"/>
      <c r="L52" s="183"/>
      <c r="M52" s="183"/>
      <c r="N52" s="183"/>
      <c r="O52" s="1"/>
      <c r="P52" s="1"/>
      <c r="Q52" s="1"/>
    </row>
    <row r="53" spans="1:17" s="22" customFormat="1" ht="15" customHeight="1" x14ac:dyDescent="0.25">
      <c r="B53" s="184"/>
      <c r="C53" s="184"/>
      <c r="D53" s="184"/>
      <c r="E53" s="184"/>
      <c r="F53" s="184"/>
      <c r="G53" s="184"/>
      <c r="H53" s="184"/>
      <c r="I53" s="184"/>
      <c r="J53" s="184"/>
      <c r="K53" s="184"/>
      <c r="L53" s="184"/>
      <c r="M53" s="184"/>
      <c r="N53" s="184"/>
    </row>
    <row r="54" spans="1:17" x14ac:dyDescent="0.25">
      <c r="B54" s="1"/>
      <c r="C54" s="1"/>
      <c r="D54" s="1"/>
      <c r="E54" s="1"/>
      <c r="F54" s="1"/>
      <c r="G54" s="1"/>
    </row>
    <row r="55" spans="1:17" x14ac:dyDescent="0.25">
      <c r="A55" s="1"/>
      <c r="B55" s="1"/>
      <c r="C55" s="1"/>
      <c r="D55" s="1"/>
      <c r="E55" s="1"/>
      <c r="F55" s="1"/>
      <c r="G55" s="1"/>
    </row>
    <row r="56" spans="1:17" x14ac:dyDescent="0.25">
      <c r="A56" s="1"/>
      <c r="B56" s="1"/>
      <c r="C56" s="1"/>
      <c r="D56" s="1"/>
      <c r="E56" s="1"/>
      <c r="F56" s="1"/>
      <c r="G56" s="1"/>
    </row>
  </sheetData>
  <mergeCells count="6">
    <mergeCell ref="A15:A16"/>
    <mergeCell ref="A14:I14"/>
    <mergeCell ref="A28:I28"/>
    <mergeCell ref="A27:I27"/>
    <mergeCell ref="B15:H15"/>
    <mergeCell ref="I15:I16"/>
  </mergeCells>
  <conditionalFormatting sqref="B17:H17">
    <cfRule type="top10" dxfId="892" priority="28" percent="1" bottom="1" rank="25"/>
    <cfRule type="top10" dxfId="891" priority="29" percent="1" rank="25"/>
  </conditionalFormatting>
  <conditionalFormatting sqref="B18:H18">
    <cfRule type="top10" dxfId="890" priority="25" percent="1" bottom="1" rank="25"/>
    <cfRule type="top10" dxfId="889" priority="26" percent="1" rank="25"/>
  </conditionalFormatting>
  <conditionalFormatting sqref="B19:H19">
    <cfRule type="top10" dxfId="888" priority="22" percent="1" bottom="1" rank="25"/>
    <cfRule type="top10" dxfId="887" priority="23" percent="1" rank="25"/>
  </conditionalFormatting>
  <conditionalFormatting sqref="B20:H20">
    <cfRule type="top10" dxfId="886" priority="19" percent="1" bottom="1" rank="25"/>
    <cfRule type="top10" dxfId="885" priority="20" percent="1" rank="25"/>
  </conditionalFormatting>
  <conditionalFormatting sqref="B21:H21">
    <cfRule type="top10" dxfId="884" priority="16" percent="1" bottom="1" rank="25"/>
    <cfRule type="top10" dxfId="883" priority="17" percent="1" rank="25"/>
  </conditionalFormatting>
  <conditionalFormatting sqref="B22:H22">
    <cfRule type="top10" dxfId="882" priority="13" percent="1" bottom="1" rank="25"/>
    <cfRule type="top10" dxfId="881" priority="14" percent="1" rank="25"/>
  </conditionalFormatting>
  <conditionalFormatting sqref="B23:H23">
    <cfRule type="top10" dxfId="880" priority="10" percent="1" bottom="1" rank="25"/>
    <cfRule type="top10" dxfId="879" priority="11" percent="1" rank="25"/>
  </conditionalFormatting>
  <conditionalFormatting sqref="B24:H24">
    <cfRule type="top10" dxfId="878" priority="7" percent="1" bottom="1" rank="25"/>
    <cfRule type="top10" dxfId="877" priority="8" percent="1" rank="25"/>
  </conditionalFormatting>
  <conditionalFormatting sqref="B25:H25">
    <cfRule type="top10" dxfId="876" priority="4" percent="1" bottom="1" rank="25"/>
    <cfRule type="top10" dxfId="875" priority="5" percent="1" rank="25"/>
  </conditionalFormatting>
  <conditionalFormatting sqref="B26:H26">
    <cfRule type="top10" dxfId="874" priority="1" percent="1" bottom="1" rank="25"/>
    <cfRule type="top10" dxfId="873" priority="2" percent="1" rank="25"/>
  </conditionalFormatting>
  <pageMargins left="0.25" right="0.25" top="0.75" bottom="0.75" header="0.3" footer="0.3"/>
  <pageSetup scale="9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zoomScale="85" zoomScaleNormal="85" zoomScaleSheetLayoutView="90" zoomScalePageLayoutView="90" workbookViewId="0">
      <selection activeCell="A14" sqref="A14"/>
    </sheetView>
  </sheetViews>
  <sheetFormatPr defaultRowHeight="15" x14ac:dyDescent="0.25"/>
  <cols>
    <col min="1" max="1" width="76" style="185" customWidth="1"/>
    <col min="2" max="2" width="7.28515625" style="185" bestFit="1" customWidth="1"/>
    <col min="3" max="4" width="8.42578125" style="185" bestFit="1" customWidth="1"/>
    <col min="5" max="5" width="7.28515625" style="185" bestFit="1" customWidth="1"/>
    <col min="6" max="6" width="8.42578125" style="185" bestFit="1" customWidth="1"/>
    <col min="7" max="7" width="7.28515625" style="185" bestFit="1" customWidth="1"/>
    <col min="8" max="8" width="8.42578125" style="185" bestFit="1" customWidth="1"/>
    <col min="9" max="9" width="8.5703125" style="185" bestFit="1" customWidth="1"/>
    <col min="10" max="10" width="6.85546875" style="185" bestFit="1" customWidth="1"/>
    <col min="11" max="11" width="10.7109375" style="185" customWidth="1"/>
    <col min="12" max="12" width="10" style="185" customWidth="1"/>
    <col min="13" max="13" width="6.85546875" style="185" bestFit="1" customWidth="1"/>
    <col min="14" max="14" width="10.28515625" style="185" bestFit="1" customWidth="1"/>
    <col min="15" max="15" width="6.42578125" style="185" bestFit="1" customWidth="1"/>
    <col min="16" max="16" width="8" style="185" bestFit="1" customWidth="1"/>
    <col min="17" max="17" width="6.42578125" style="185" bestFit="1" customWidth="1"/>
    <col min="18" max="16384" width="9.140625" style="185"/>
  </cols>
  <sheetData>
    <row r="1" spans="1:19" x14ac:dyDescent="0.25">
      <c r="B1" s="185" t="s">
        <v>314</v>
      </c>
      <c r="C1" s="185" t="s">
        <v>315</v>
      </c>
    </row>
    <row r="2" spans="1:19" x14ac:dyDescent="0.25">
      <c r="A2" s="213" t="s">
        <v>54</v>
      </c>
      <c r="B2" s="214">
        <v>0.14783262470385083</v>
      </c>
      <c r="C2" s="536">
        <f>100%-B2</f>
        <v>0.85216737529614917</v>
      </c>
      <c r="D2" s="213"/>
      <c r="E2" s="31"/>
      <c r="F2" s="31"/>
      <c r="G2" s="32"/>
      <c r="H2" s="32"/>
    </row>
    <row r="3" spans="1:19" x14ac:dyDescent="0.25">
      <c r="A3" s="213" t="s">
        <v>233</v>
      </c>
      <c r="B3" s="214">
        <v>0.26244028662420382</v>
      </c>
      <c r="C3" s="536">
        <f t="shared" ref="C3:C5" si="0">100%-B3</f>
        <v>0.73755971337579618</v>
      </c>
      <c r="D3" s="213"/>
      <c r="E3" s="190"/>
      <c r="F3" s="192"/>
      <c r="G3" s="192"/>
      <c r="H3" s="193"/>
      <c r="I3" s="129"/>
    </row>
    <row r="4" spans="1:19" x14ac:dyDescent="0.25">
      <c r="A4" s="213" t="s">
        <v>171</v>
      </c>
      <c r="B4" s="214">
        <v>0.28516992471885744</v>
      </c>
      <c r="C4" s="536">
        <f t="shared" si="0"/>
        <v>0.71483007528114251</v>
      </c>
      <c r="D4" s="213"/>
      <c r="E4" s="190"/>
      <c r="F4" s="192"/>
      <c r="G4" s="192"/>
      <c r="H4" s="193"/>
      <c r="I4" s="129"/>
    </row>
    <row r="5" spans="1:19" x14ac:dyDescent="0.25">
      <c r="A5" s="213" t="s">
        <v>173</v>
      </c>
      <c r="B5" s="214">
        <v>0.32942838347410341</v>
      </c>
      <c r="C5" s="536">
        <f t="shared" si="0"/>
        <v>0.67057161652589659</v>
      </c>
      <c r="D5" s="213"/>
      <c r="E5" s="191"/>
      <c r="F5" s="192"/>
      <c r="G5" s="192"/>
      <c r="H5" s="193"/>
      <c r="I5" s="129"/>
    </row>
    <row r="6" spans="1:19" x14ac:dyDescent="0.25">
      <c r="A6" s="213"/>
      <c r="B6" s="214"/>
      <c r="C6" s="213"/>
      <c r="D6" s="213"/>
      <c r="F6" s="129"/>
      <c r="G6" s="192"/>
      <c r="H6" s="194"/>
      <c r="I6" s="129"/>
    </row>
    <row r="7" spans="1:19" x14ac:dyDescent="0.25">
      <c r="C7" s="213"/>
      <c r="D7" s="213"/>
      <c r="F7" s="129"/>
      <c r="G7" s="192"/>
      <c r="H7" s="192"/>
      <c r="I7" s="129"/>
    </row>
    <row r="8" spans="1:19" x14ac:dyDescent="0.25">
      <c r="C8" s="213"/>
      <c r="D8" s="213"/>
    </row>
    <row r="9" spans="1:19" ht="9.75" customHeight="1" x14ac:dyDescent="0.25">
      <c r="A9" s="213"/>
      <c r="B9" s="213"/>
      <c r="C9" s="213"/>
      <c r="D9" s="213"/>
    </row>
    <row r="10" spans="1:19" ht="28.5" customHeight="1" x14ac:dyDescent="0.25"/>
    <row r="12" spans="1:19" ht="16.5" thickBot="1" x14ac:dyDescent="0.3">
      <c r="A12" s="2410" t="s">
        <v>684</v>
      </c>
      <c r="B12" s="2410"/>
      <c r="C12" s="2410"/>
      <c r="D12" s="2410"/>
      <c r="E12" s="2410"/>
      <c r="F12" s="2410"/>
      <c r="G12" s="2410"/>
      <c r="H12" s="2410"/>
      <c r="I12" s="2410"/>
    </row>
    <row r="13" spans="1:19" ht="18.75" x14ac:dyDescent="0.25">
      <c r="A13" s="2435" t="s">
        <v>117</v>
      </c>
      <c r="B13" s="2435" t="s">
        <v>195</v>
      </c>
      <c r="C13" s="2436"/>
      <c r="D13" s="2436"/>
      <c r="E13" s="2436"/>
      <c r="F13" s="2436"/>
      <c r="G13" s="2436"/>
      <c r="H13" s="2440"/>
      <c r="I13" s="2433" t="s">
        <v>118</v>
      </c>
    </row>
    <row r="14" spans="1:19" ht="19.5" thickBot="1" x14ac:dyDescent="0.3">
      <c r="A14" s="2439"/>
      <c r="B14" s="206">
        <v>1</v>
      </c>
      <c r="C14" s="207">
        <v>2</v>
      </c>
      <c r="D14" s="207">
        <v>3</v>
      </c>
      <c r="E14" s="207">
        <v>4</v>
      </c>
      <c r="F14" s="207">
        <v>5</v>
      </c>
      <c r="G14" s="207">
        <v>6</v>
      </c>
      <c r="H14" s="208">
        <v>7</v>
      </c>
      <c r="I14" s="2441"/>
      <c r="L14"/>
      <c r="M14"/>
    </row>
    <row r="15" spans="1:19" s="241" customFormat="1" ht="16.5" thickBot="1" x14ac:dyDescent="0.3">
      <c r="A15" s="2421" t="s">
        <v>693</v>
      </c>
      <c r="B15" s="2422"/>
      <c r="C15" s="2422"/>
      <c r="D15" s="2422"/>
      <c r="E15" s="2422"/>
      <c r="F15" s="2422"/>
      <c r="G15" s="2422"/>
      <c r="H15" s="2422"/>
      <c r="I15" s="2423"/>
      <c r="L15"/>
      <c r="M15"/>
    </row>
    <row r="16" spans="1:19" ht="24" x14ac:dyDescent="0.25">
      <c r="A16" s="211" t="s">
        <v>225</v>
      </c>
      <c r="B16" s="219">
        <v>0.18866801893171062</v>
      </c>
      <c r="C16" s="187">
        <v>0.1631370740595062</v>
      </c>
      <c r="D16" s="187">
        <v>0.17631105401465319</v>
      </c>
      <c r="E16" s="186">
        <v>0.13399816391554012</v>
      </c>
      <c r="F16" s="187">
        <v>0.11748613477134848</v>
      </c>
      <c r="G16" s="187">
        <v>0.16180581247173922</v>
      </c>
      <c r="H16" s="220">
        <v>0.10199990357018694</v>
      </c>
      <c r="I16" s="735"/>
      <c r="L16"/>
      <c r="M16"/>
      <c r="N16" s="2056"/>
      <c r="O16" s="2089"/>
      <c r="P16" s="1085"/>
      <c r="Q16" s="2089"/>
      <c r="R16" s="2102"/>
      <c r="S16" s="2089"/>
    </row>
    <row r="17" spans="1:19" ht="15.75" thickBot="1" x14ac:dyDescent="0.3">
      <c r="A17" s="212" t="s">
        <v>226</v>
      </c>
      <c r="B17" s="737">
        <v>90688</v>
      </c>
      <c r="C17" s="295">
        <v>180419</v>
      </c>
      <c r="D17" s="295">
        <v>150692</v>
      </c>
      <c r="E17" s="295">
        <v>59552</v>
      </c>
      <c r="F17" s="295">
        <v>168346</v>
      </c>
      <c r="G17" s="295">
        <v>78725</v>
      </c>
      <c r="H17" s="210">
        <v>40195</v>
      </c>
      <c r="I17" s="736">
        <v>768617</v>
      </c>
      <c r="L17"/>
      <c r="M17"/>
      <c r="N17" s="2089"/>
      <c r="O17" s="2089"/>
      <c r="P17" s="2089"/>
      <c r="Q17" s="2089"/>
      <c r="R17" s="2102"/>
      <c r="S17" s="2089"/>
    </row>
    <row r="18" spans="1:19" ht="24" x14ac:dyDescent="0.25">
      <c r="A18" s="211" t="s">
        <v>227</v>
      </c>
      <c r="B18" s="219">
        <v>0.31903140370790767</v>
      </c>
      <c r="C18" s="187">
        <v>0.3319658985397147</v>
      </c>
      <c r="D18" s="187">
        <v>0.30227241235970626</v>
      </c>
      <c r="E18" s="186">
        <v>0.26799714147592324</v>
      </c>
      <c r="F18" s="187">
        <v>0.22147751647878783</v>
      </c>
      <c r="G18" s="187">
        <v>0.32030814333285534</v>
      </c>
      <c r="H18" s="220">
        <v>0.29299817746032886</v>
      </c>
      <c r="I18" s="735"/>
      <c r="L18"/>
      <c r="M18"/>
      <c r="N18" s="2056"/>
      <c r="O18" s="2089"/>
      <c r="P18" s="2089"/>
      <c r="Q18" s="2089"/>
      <c r="R18" s="2102"/>
      <c r="S18" s="2089"/>
    </row>
    <row r="19" spans="1:19" ht="15.75" thickBot="1" x14ac:dyDescent="0.3">
      <c r="A19" s="212" t="s">
        <v>228</v>
      </c>
      <c r="B19" s="737">
        <v>4216</v>
      </c>
      <c r="C19" s="295">
        <v>19664</v>
      </c>
      <c r="D19" s="295">
        <v>26178</v>
      </c>
      <c r="E19" s="295">
        <v>51002</v>
      </c>
      <c r="F19" s="295">
        <v>33970</v>
      </c>
      <c r="G19" s="295">
        <v>40207</v>
      </c>
      <c r="H19" s="210">
        <v>146938</v>
      </c>
      <c r="I19" s="736">
        <v>322175</v>
      </c>
      <c r="L19"/>
      <c r="M19"/>
      <c r="N19" s="2089"/>
      <c r="O19" s="2089"/>
      <c r="P19" s="2089"/>
      <c r="Q19" s="2089"/>
      <c r="R19" s="2102"/>
      <c r="S19" s="2089"/>
    </row>
    <row r="20" spans="1:19" s="241" customFormat="1" ht="36" x14ac:dyDescent="0.25">
      <c r="A20" s="211" t="s">
        <v>231</v>
      </c>
      <c r="B20" s="219">
        <v>0.30526072911859714</v>
      </c>
      <c r="C20" s="187">
        <v>0.26541419164709673</v>
      </c>
      <c r="D20" s="187">
        <v>0.26963906581740976</v>
      </c>
      <c r="E20" s="186">
        <v>0.29447199764476756</v>
      </c>
      <c r="F20" s="187">
        <v>0.19737396702131735</v>
      </c>
      <c r="G20" s="187">
        <v>0.28031821218193964</v>
      </c>
      <c r="H20" s="220">
        <v>0.32029080984424263</v>
      </c>
      <c r="I20" s="735">
        <v>0.26244028662420382</v>
      </c>
      <c r="L20"/>
      <c r="M20"/>
    </row>
    <row r="21" spans="1:19" s="241" customFormat="1" ht="36.75" thickBot="1" x14ac:dyDescent="0.3">
      <c r="A21" s="212" t="s">
        <v>232</v>
      </c>
      <c r="B21" s="737">
        <v>3969</v>
      </c>
      <c r="C21" s="295">
        <v>11528</v>
      </c>
      <c r="D21" s="295">
        <v>9017</v>
      </c>
      <c r="E21" s="295">
        <v>13003</v>
      </c>
      <c r="F21" s="295">
        <v>15453</v>
      </c>
      <c r="G21" s="295">
        <v>4616</v>
      </c>
      <c r="H21" s="210">
        <v>13613</v>
      </c>
      <c r="I21" s="736">
        <v>71199</v>
      </c>
      <c r="L21"/>
      <c r="M21"/>
    </row>
    <row r="22" spans="1:19" s="241" customFormat="1" ht="16.5" thickBot="1" x14ac:dyDescent="0.3">
      <c r="A22" s="2421" t="s">
        <v>685</v>
      </c>
      <c r="B22" s="2422"/>
      <c r="C22" s="2422"/>
      <c r="D22" s="2422"/>
      <c r="E22" s="2422"/>
      <c r="F22" s="2422"/>
      <c r="G22" s="2422"/>
      <c r="H22" s="2422"/>
      <c r="I22" s="2423"/>
    </row>
    <row r="23" spans="1:19" ht="24" x14ac:dyDescent="0.25">
      <c r="A23" s="211" t="s">
        <v>229</v>
      </c>
      <c r="B23" s="219">
        <v>0.41917530989122187</v>
      </c>
      <c r="C23" s="187">
        <v>0.36105817036791515</v>
      </c>
      <c r="D23" s="187">
        <v>0.38110646712507301</v>
      </c>
      <c r="E23" s="188">
        <v>0.32199563215677018</v>
      </c>
      <c r="F23" s="187">
        <v>0.24646730910505163</v>
      </c>
      <c r="G23" s="187">
        <v>0.35446748452936705</v>
      </c>
      <c r="H23" s="222">
        <v>0.37898496174786855</v>
      </c>
      <c r="I23" s="221">
        <v>0.32942838347410341</v>
      </c>
    </row>
    <row r="24" spans="1:19" ht="15.75" thickBot="1" x14ac:dyDescent="0.3">
      <c r="A24" s="212" t="s">
        <v>230</v>
      </c>
      <c r="B24" s="209">
        <v>4971</v>
      </c>
      <c r="C24" s="205">
        <v>17429</v>
      </c>
      <c r="D24" s="205">
        <v>16960</v>
      </c>
      <c r="E24" s="205">
        <v>21821</v>
      </c>
      <c r="F24" s="205">
        <v>22814</v>
      </c>
      <c r="G24" s="205">
        <v>6530</v>
      </c>
      <c r="H24" s="210">
        <v>21648</v>
      </c>
      <c r="I24" s="215">
        <v>112173</v>
      </c>
    </row>
    <row r="25" spans="1:19" ht="23.25" customHeight="1" x14ac:dyDescent="0.25"/>
    <row r="26" spans="1:19" s="241" customFormat="1" x14ac:dyDescent="0.25">
      <c r="A26" s="2431" t="s">
        <v>166</v>
      </c>
      <c r="B26" s="2431"/>
      <c r="C26" s="2431"/>
      <c r="D26" s="2431"/>
      <c r="E26" s="2431"/>
      <c r="F26" s="2431"/>
      <c r="G26" s="2431"/>
      <c r="H26" s="2431"/>
      <c r="I26" s="2431"/>
    </row>
    <row r="27" spans="1:19" ht="36" customHeight="1" x14ac:dyDescent="0.25">
      <c r="A27" s="2432" t="s">
        <v>172</v>
      </c>
      <c r="B27" s="2432"/>
      <c r="C27" s="2432"/>
      <c r="D27" s="2432"/>
      <c r="E27" s="2432"/>
      <c r="F27" s="2432"/>
      <c r="G27" s="2432"/>
      <c r="H27" s="2432"/>
      <c r="I27" s="2432"/>
    </row>
    <row r="28" spans="1:19" ht="12" customHeight="1" x14ac:dyDescent="0.25"/>
    <row r="29" spans="1:19" ht="12" customHeight="1" x14ac:dyDescent="0.25">
      <c r="K29" s="2067"/>
      <c r="L29" s="2067"/>
      <c r="M29" s="2067"/>
      <c r="N29" s="2064"/>
      <c r="O29" s="2067"/>
      <c r="P29" s="2067"/>
      <c r="Q29" s="2064"/>
      <c r="R29" s="2068"/>
    </row>
    <row r="30" spans="1:19" ht="12" customHeight="1" x14ac:dyDescent="0.25">
      <c r="K30" s="2063"/>
      <c r="L30" s="2063"/>
      <c r="M30" s="2063"/>
      <c r="N30" s="2063"/>
      <c r="O30" s="2063"/>
      <c r="P30" s="2063"/>
      <c r="Q30" s="2063"/>
      <c r="R30" s="2056"/>
    </row>
    <row r="31" spans="1:19" ht="12" customHeight="1" x14ac:dyDescent="0.25">
      <c r="K31" s="2070"/>
      <c r="L31" s="2070"/>
      <c r="M31" s="2070"/>
      <c r="N31" s="2070"/>
      <c r="O31" s="2070"/>
      <c r="P31" s="2070"/>
      <c r="Q31" s="2070"/>
      <c r="R31" s="2070"/>
    </row>
    <row r="32" spans="1:19" ht="12" customHeight="1" x14ac:dyDescent="0.25">
      <c r="K32" s="2067"/>
      <c r="L32" s="2067"/>
      <c r="M32" s="2067"/>
      <c r="N32" s="2069"/>
      <c r="O32" s="2067"/>
      <c r="P32" s="2067"/>
      <c r="Q32" s="2069"/>
      <c r="R32" s="2068"/>
    </row>
    <row r="33" spans="1:18" ht="12" customHeight="1" x14ac:dyDescent="0.25">
      <c r="K33" s="2063"/>
      <c r="L33" s="2063"/>
      <c r="M33" s="2063"/>
      <c r="N33" s="2063"/>
      <c r="O33" s="2063"/>
      <c r="P33" s="2063"/>
      <c r="Q33" s="2063"/>
      <c r="R33" s="2056"/>
    </row>
    <row r="34" spans="1:18" ht="12" customHeight="1" x14ac:dyDescent="0.25">
      <c r="K34" s="2067"/>
      <c r="L34" s="2067"/>
      <c r="M34" s="2067"/>
      <c r="N34" s="2069"/>
      <c r="O34" s="2067"/>
      <c r="P34" s="2067"/>
      <c r="Q34" s="2069"/>
      <c r="R34" s="2068"/>
    </row>
    <row r="35" spans="1:18" ht="12" customHeight="1" x14ac:dyDescent="0.25">
      <c r="K35" s="2063"/>
      <c r="L35" s="2063"/>
      <c r="M35" s="2063"/>
      <c r="N35" s="2065"/>
      <c r="O35" s="2065"/>
      <c r="P35" s="2065"/>
      <c r="Q35" s="2066"/>
      <c r="R35" s="2056"/>
    </row>
    <row r="36" spans="1:18" ht="12" customHeight="1" x14ac:dyDescent="0.25">
      <c r="K36" s="2067"/>
      <c r="L36" s="2067"/>
      <c r="M36" s="2067"/>
      <c r="N36" s="2069"/>
      <c r="O36" s="2067"/>
      <c r="P36" s="2067"/>
      <c r="Q36" s="2071"/>
      <c r="R36" s="2068"/>
    </row>
    <row r="37" spans="1:18" ht="12" customHeight="1" x14ac:dyDescent="0.25">
      <c r="K37" s="2072"/>
      <c r="L37" s="2072"/>
      <c r="M37" s="2072"/>
      <c r="N37" s="2073"/>
      <c r="O37" s="2072"/>
      <c r="P37" s="2072"/>
      <c r="Q37" s="2074"/>
      <c r="R37" s="2075"/>
    </row>
    <row r="38" spans="1:18" ht="12" customHeight="1" x14ac:dyDescent="0.25"/>
    <row r="39" spans="1:18" ht="12" customHeight="1" x14ac:dyDescent="0.25"/>
    <row r="40" spans="1:18" ht="12" customHeight="1" x14ac:dyDescent="0.25"/>
    <row r="41" spans="1:18" ht="12" customHeight="1" x14ac:dyDescent="0.25"/>
    <row r="42" spans="1:18" ht="12" customHeight="1" x14ac:dyDescent="0.25"/>
    <row r="43" spans="1:18" ht="12" customHeight="1" x14ac:dyDescent="0.25"/>
    <row r="44" spans="1:18" ht="15.75" customHeight="1" x14ac:dyDescent="0.25"/>
    <row r="45" spans="1:18" s="22" customFormat="1" ht="37.5" customHeight="1" x14ac:dyDescent="0.25">
      <c r="B45" s="183"/>
      <c r="C45" s="183"/>
      <c r="D45" s="183"/>
      <c r="E45" s="183"/>
      <c r="F45" s="183"/>
      <c r="G45" s="183"/>
      <c r="H45" s="183"/>
      <c r="I45" s="183"/>
      <c r="J45" s="183"/>
      <c r="K45" s="183"/>
      <c r="L45" s="183"/>
      <c r="M45" s="183"/>
      <c r="N45" s="183"/>
      <c r="O45" s="1"/>
      <c r="P45" s="1"/>
      <c r="Q45" s="1"/>
    </row>
    <row r="46" spans="1:18" s="22" customFormat="1" ht="15" customHeight="1" x14ac:dyDescent="0.25">
      <c r="B46" s="184"/>
      <c r="C46" s="184"/>
      <c r="D46" s="184"/>
      <c r="E46" s="184"/>
      <c r="F46" s="184"/>
      <c r="G46" s="184"/>
      <c r="H46" s="184"/>
      <c r="I46" s="184"/>
      <c r="J46" s="184"/>
      <c r="K46" s="184"/>
      <c r="L46" s="184"/>
      <c r="M46" s="184"/>
      <c r="N46" s="184"/>
    </row>
    <row r="47" spans="1:18" x14ac:dyDescent="0.25">
      <c r="B47" s="1"/>
      <c r="C47" s="1"/>
      <c r="D47" s="1"/>
      <c r="E47" s="1"/>
      <c r="F47" s="1"/>
      <c r="G47" s="1"/>
    </row>
    <row r="48" spans="1:18" x14ac:dyDescent="0.25">
      <c r="A48" s="1"/>
      <c r="B48" s="1"/>
      <c r="C48" s="1"/>
      <c r="D48" s="1"/>
      <c r="E48" s="1"/>
      <c r="F48" s="1"/>
      <c r="G48" s="1"/>
    </row>
    <row r="49" spans="1:7" x14ac:dyDescent="0.25">
      <c r="A49" s="1"/>
      <c r="B49" s="1"/>
      <c r="C49" s="1"/>
      <c r="D49" s="1"/>
      <c r="E49" s="1"/>
      <c r="F49" s="1"/>
      <c r="G49" s="1"/>
    </row>
  </sheetData>
  <mergeCells count="8">
    <mergeCell ref="A27:I27"/>
    <mergeCell ref="A26:I26"/>
    <mergeCell ref="A12:I12"/>
    <mergeCell ref="A13:A14"/>
    <mergeCell ref="B13:H13"/>
    <mergeCell ref="I13:I14"/>
    <mergeCell ref="A22:I22"/>
    <mergeCell ref="A15:I15"/>
  </mergeCells>
  <conditionalFormatting sqref="B16:H16">
    <cfRule type="top10" dxfId="872" priority="42" percent="1" bottom="1" rank="25"/>
    <cfRule type="top10" dxfId="871" priority="43" percent="1" rank="25"/>
  </conditionalFormatting>
  <conditionalFormatting sqref="B17:H17">
    <cfRule type="top10" dxfId="870" priority="39" percent="1" bottom="1" rank="25"/>
    <cfRule type="top10" dxfId="869" priority="40" percent="1" rank="25"/>
  </conditionalFormatting>
  <conditionalFormatting sqref="B18:H18">
    <cfRule type="top10" dxfId="868" priority="36" percent="1" bottom="1" rank="25"/>
    <cfRule type="top10" dxfId="867" priority="37" percent="1" rank="25"/>
  </conditionalFormatting>
  <conditionalFormatting sqref="B19:H19 B21:H21">
    <cfRule type="top10" dxfId="866" priority="33" percent="1" bottom="1" rank="25"/>
    <cfRule type="top10" dxfId="865" priority="34" percent="1" rank="25"/>
  </conditionalFormatting>
  <conditionalFormatting sqref="B23:H23">
    <cfRule type="top10" dxfId="864" priority="6" percent="1" bottom="1" rank="25"/>
    <cfRule type="top10" dxfId="863" priority="7" percent="1" rank="25"/>
  </conditionalFormatting>
  <conditionalFormatting sqref="B24:H24">
    <cfRule type="top10" dxfId="862" priority="3" percent="1" bottom="1" rank="25"/>
    <cfRule type="top10" dxfId="861" priority="4" percent="1" rank="25"/>
  </conditionalFormatting>
  <conditionalFormatting sqref="B20:H20">
    <cfRule type="top10" dxfId="860" priority="1" percent="1" bottom="1" rank="25"/>
    <cfRule type="top10" dxfId="859" priority="2" percent="1" rank="25"/>
  </conditionalFormatting>
  <pageMargins left="0.25" right="0.25" top="0.75" bottom="0.75" header="0.3" footer="0.3"/>
  <pageSetup scale="9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6"/>
  <sheetViews>
    <sheetView zoomScale="85" zoomScaleNormal="85" zoomScaleSheetLayoutView="90" zoomScalePageLayoutView="90" workbookViewId="0">
      <selection activeCell="A14" sqref="A14"/>
    </sheetView>
  </sheetViews>
  <sheetFormatPr defaultRowHeight="15" x14ac:dyDescent="0.25"/>
  <cols>
    <col min="1" max="1" width="6.28515625" style="138" bestFit="1" customWidth="1"/>
    <col min="2" max="2" width="11.5703125" style="138" bestFit="1" customWidth="1"/>
    <col min="3" max="3" width="10" style="138" bestFit="1" customWidth="1"/>
    <col min="4" max="4" width="6.85546875" style="138" bestFit="1" customWidth="1"/>
    <col min="5" max="5" width="8.5703125" style="138" bestFit="1" customWidth="1"/>
    <col min="6" max="6" width="4.5703125" style="138" customWidth="1"/>
    <col min="7" max="7" width="6.28515625" style="138" bestFit="1" customWidth="1"/>
    <col min="8" max="8" width="11.7109375" style="138" bestFit="1" customWidth="1"/>
    <col min="9" max="9" width="8.5703125" style="138" bestFit="1" customWidth="1"/>
    <col min="10" max="10" width="6.85546875" style="138" bestFit="1" customWidth="1"/>
    <col min="11" max="11" width="8.5703125" style="138" bestFit="1" customWidth="1"/>
    <col min="12" max="12" width="4.5703125" style="138" customWidth="1"/>
    <col min="13" max="13" width="6.28515625" style="138" bestFit="1" customWidth="1"/>
    <col min="14" max="14" width="11.140625" style="138" bestFit="1" customWidth="1"/>
    <col min="15" max="15" width="10.7109375" style="138" bestFit="1" customWidth="1"/>
    <col min="16" max="16" width="7" style="138" bestFit="1" customWidth="1"/>
    <col min="17" max="17" width="10.7109375" style="138" bestFit="1" customWidth="1"/>
    <col min="18" max="18" width="9.140625" style="138"/>
    <col min="19" max="19" width="9.140625" style="1938"/>
    <col min="20" max="20" width="9.140625" style="138"/>
    <col min="21" max="21" width="9.140625" style="2097"/>
    <col min="22" max="22" width="22.42578125" style="138" bestFit="1" customWidth="1"/>
    <col min="23" max="16384" width="9.140625" style="138"/>
  </cols>
  <sheetData>
    <row r="1" spans="1:22" ht="15" customHeight="1" thickBot="1" x14ac:dyDescent="0.3">
      <c r="A1" s="2410" t="s">
        <v>691</v>
      </c>
      <c r="B1" s="2410"/>
      <c r="C1" s="2410"/>
      <c r="D1" s="2410"/>
      <c r="E1" s="2410"/>
      <c r="F1" s="2410"/>
      <c r="G1" s="2410"/>
      <c r="H1" s="2410"/>
      <c r="I1" s="2410"/>
      <c r="J1" s="2410"/>
      <c r="K1" s="2410"/>
      <c r="L1" s="2410"/>
      <c r="M1" s="2410"/>
      <c r="N1" s="2410"/>
      <c r="O1" s="2410"/>
      <c r="P1" s="2410"/>
      <c r="Q1" s="2410"/>
    </row>
    <row r="2" spans="1:22" s="30" customFormat="1" ht="24.75" thickBot="1" x14ac:dyDescent="0.25">
      <c r="A2" s="150" t="s">
        <v>197</v>
      </c>
      <c r="B2" s="151" t="s">
        <v>161</v>
      </c>
      <c r="C2" s="151" t="s">
        <v>692</v>
      </c>
      <c r="D2" s="151" t="s">
        <v>132</v>
      </c>
      <c r="E2" s="152" t="s">
        <v>164</v>
      </c>
      <c r="G2" s="150" t="s">
        <v>197</v>
      </c>
      <c r="H2" s="151" t="s">
        <v>161</v>
      </c>
      <c r="I2" s="151" t="s">
        <v>252</v>
      </c>
      <c r="J2" s="151" t="s">
        <v>132</v>
      </c>
      <c r="K2" s="152" t="s">
        <v>164</v>
      </c>
      <c r="M2" s="150" t="s">
        <v>197</v>
      </c>
      <c r="N2" s="151" t="s">
        <v>161</v>
      </c>
      <c r="O2" s="151" t="s">
        <v>252</v>
      </c>
      <c r="P2" s="151" t="s">
        <v>132</v>
      </c>
      <c r="Q2" s="152" t="s">
        <v>164</v>
      </c>
      <c r="S2" s="2094"/>
      <c r="U2" s="2085"/>
    </row>
    <row r="3" spans="1:22" s="30" customFormat="1" ht="13.5" customHeight="1" x14ac:dyDescent="0.25">
      <c r="A3" s="153">
        <v>1</v>
      </c>
      <c r="B3" s="154" t="s">
        <v>97</v>
      </c>
      <c r="C3" s="155">
        <v>56486</v>
      </c>
      <c r="D3" s="176">
        <v>0.23599999999999999</v>
      </c>
      <c r="E3" s="156">
        <v>13330</v>
      </c>
      <c r="F3" s="157"/>
      <c r="G3" s="153">
        <v>3</v>
      </c>
      <c r="H3" s="154" t="s">
        <v>96</v>
      </c>
      <c r="I3" s="155">
        <v>11509</v>
      </c>
      <c r="J3" s="176">
        <v>0.26800000000000002</v>
      </c>
      <c r="K3" s="156">
        <v>3084</v>
      </c>
      <c r="L3" s="157"/>
      <c r="M3" s="153">
        <v>5</v>
      </c>
      <c r="N3" s="154" t="s">
        <v>95</v>
      </c>
      <c r="O3" s="155">
        <v>6322</v>
      </c>
      <c r="P3" s="176">
        <v>0.1078772540335337</v>
      </c>
      <c r="Q3" s="156">
        <v>682</v>
      </c>
      <c r="S3" s="2095"/>
      <c r="T3" s="2084"/>
      <c r="U3" s="2098"/>
      <c r="V3" s="2093"/>
    </row>
    <row r="4" spans="1:22" s="30" customFormat="1" ht="13.5" customHeight="1" x14ac:dyDescent="0.25">
      <c r="A4" s="158">
        <v>1</v>
      </c>
      <c r="B4" s="159" t="s">
        <v>94</v>
      </c>
      <c r="C4" s="160">
        <v>68580</v>
      </c>
      <c r="D4" s="177">
        <v>0.20499999999999999</v>
      </c>
      <c r="E4" s="161">
        <v>14058</v>
      </c>
      <c r="F4" s="157"/>
      <c r="G4" s="162">
        <v>3</v>
      </c>
      <c r="H4" s="163" t="s">
        <v>93</v>
      </c>
      <c r="I4" s="164">
        <v>23177</v>
      </c>
      <c r="J4" s="180">
        <v>0.189</v>
      </c>
      <c r="K4" s="165">
        <v>4380</v>
      </c>
      <c r="L4" s="157"/>
      <c r="M4" s="162">
        <v>5</v>
      </c>
      <c r="N4" s="163" t="s">
        <v>92</v>
      </c>
      <c r="O4" s="164">
        <v>7929</v>
      </c>
      <c r="P4" s="180">
        <v>0.25791398663135329</v>
      </c>
      <c r="Q4" s="165">
        <v>2045</v>
      </c>
      <c r="S4" s="2095"/>
      <c r="T4" s="2084"/>
      <c r="U4" s="2098"/>
      <c r="V4" s="2093"/>
    </row>
    <row r="5" spans="1:22" s="30" customFormat="1" ht="13.5" customHeight="1" x14ac:dyDescent="0.25">
      <c r="A5" s="158">
        <v>1</v>
      </c>
      <c r="B5" s="159" t="s">
        <v>91</v>
      </c>
      <c r="C5" s="160">
        <v>6572</v>
      </c>
      <c r="D5" s="177">
        <v>0.27700000000000002</v>
      </c>
      <c r="E5" s="161">
        <v>1820</v>
      </c>
      <c r="F5" s="157"/>
      <c r="G5" s="162">
        <v>3</v>
      </c>
      <c r="H5" s="163" t="s">
        <v>90</v>
      </c>
      <c r="I5" s="164">
        <v>28487</v>
      </c>
      <c r="J5" s="180">
        <v>0.192</v>
      </c>
      <c r="K5" s="165">
        <v>5469</v>
      </c>
      <c r="L5" s="157"/>
      <c r="M5" s="162">
        <v>5</v>
      </c>
      <c r="N5" s="163" t="s">
        <v>89</v>
      </c>
      <c r="O5" s="164">
        <v>68570</v>
      </c>
      <c r="P5" s="180">
        <v>0.11999416654513635</v>
      </c>
      <c r="Q5" s="165">
        <v>8228</v>
      </c>
      <c r="S5" s="2095"/>
      <c r="T5" s="2084"/>
      <c r="U5" s="2098"/>
      <c r="V5" s="2093"/>
    </row>
    <row r="6" spans="1:22" s="30" customFormat="1" ht="13.5" customHeight="1" x14ac:dyDescent="0.25">
      <c r="A6" s="158">
        <v>1</v>
      </c>
      <c r="B6" s="159" t="s">
        <v>88</v>
      </c>
      <c r="C6" s="160">
        <v>56471</v>
      </c>
      <c r="D6" s="177">
        <v>0.191</v>
      </c>
      <c r="E6" s="161">
        <v>10785</v>
      </c>
      <c r="F6" s="157"/>
      <c r="G6" s="162">
        <v>3</v>
      </c>
      <c r="H6" s="163" t="s">
        <v>87</v>
      </c>
      <c r="I6" s="164">
        <v>52639</v>
      </c>
      <c r="J6" s="180">
        <v>0.19900000000000001</v>
      </c>
      <c r="K6" s="165">
        <v>10475</v>
      </c>
      <c r="L6" s="157"/>
      <c r="M6" s="162">
        <v>5</v>
      </c>
      <c r="N6" s="163" t="s">
        <v>86</v>
      </c>
      <c r="O6" s="164">
        <v>298612</v>
      </c>
      <c r="P6" s="180">
        <v>0.12399702624141026</v>
      </c>
      <c r="Q6" s="165">
        <v>37027</v>
      </c>
      <c r="S6" s="2095"/>
      <c r="T6" s="2084"/>
      <c r="U6" s="2098"/>
      <c r="V6" s="2093"/>
    </row>
    <row r="7" spans="1:22" s="30" customFormat="1" ht="13.5" customHeight="1" x14ac:dyDescent="0.25">
      <c r="A7" s="158">
        <v>1</v>
      </c>
      <c r="B7" s="159" t="s">
        <v>85</v>
      </c>
      <c r="C7" s="160">
        <v>17830</v>
      </c>
      <c r="D7" s="177">
        <v>0.25600000000000001</v>
      </c>
      <c r="E7" s="161">
        <v>4564</v>
      </c>
      <c r="F7" s="157"/>
      <c r="G7" s="162">
        <v>3</v>
      </c>
      <c r="H7" s="163" t="s">
        <v>84</v>
      </c>
      <c r="I7" s="164">
        <v>11830</v>
      </c>
      <c r="J7" s="180">
        <v>0.20799999999999999</v>
      </c>
      <c r="K7" s="165">
        <v>2460</v>
      </c>
      <c r="L7" s="157"/>
      <c r="M7" s="162">
        <v>5</v>
      </c>
      <c r="N7" s="163" t="s">
        <v>83</v>
      </c>
      <c r="O7" s="164">
        <v>13259</v>
      </c>
      <c r="P7" s="180">
        <v>0.19496191266309676</v>
      </c>
      <c r="Q7" s="165">
        <v>2585</v>
      </c>
      <c r="S7" s="2095"/>
      <c r="T7" s="2084"/>
      <c r="U7" s="2098"/>
      <c r="V7" s="2093"/>
    </row>
    <row r="8" spans="1:22" s="30" customFormat="1" ht="13.5" customHeight="1" x14ac:dyDescent="0.25">
      <c r="A8" s="158">
        <v>1</v>
      </c>
      <c r="B8" s="159" t="s">
        <v>82</v>
      </c>
      <c r="C8" s="160">
        <v>156791</v>
      </c>
      <c r="D8" s="177">
        <v>0.17499999999999999</v>
      </c>
      <c r="E8" s="161">
        <v>27438</v>
      </c>
      <c r="F8" s="157"/>
      <c r="G8" s="162">
        <v>3</v>
      </c>
      <c r="H8" s="163" t="s">
        <v>81</v>
      </c>
      <c r="I8" s="164">
        <v>22129</v>
      </c>
      <c r="J8" s="180">
        <v>0.215</v>
      </c>
      <c r="K8" s="165">
        <v>4757</v>
      </c>
      <c r="L8" s="157"/>
      <c r="M8" s="162">
        <v>5</v>
      </c>
      <c r="N8" s="163" t="s">
        <v>80</v>
      </c>
      <c r="O8" s="164">
        <v>175989</v>
      </c>
      <c r="P8" s="180">
        <v>9.299444851666866E-2</v>
      </c>
      <c r="Q8" s="165">
        <v>16366</v>
      </c>
      <c r="S8" s="2095"/>
      <c r="T8" s="2084"/>
      <c r="U8" s="2098"/>
      <c r="V8" s="2093"/>
    </row>
    <row r="9" spans="1:22" s="30" customFormat="1" ht="13.5" customHeight="1" x14ac:dyDescent="0.25">
      <c r="A9" s="158">
        <v>1</v>
      </c>
      <c r="B9" s="159" t="s">
        <v>79</v>
      </c>
      <c r="C9" s="160">
        <v>17860</v>
      </c>
      <c r="D9" s="177">
        <v>0.22500000000000001</v>
      </c>
      <c r="E9" s="161">
        <v>4018</v>
      </c>
      <c r="F9" s="157"/>
      <c r="G9" s="162">
        <v>3</v>
      </c>
      <c r="H9" s="163" t="s">
        <v>78</v>
      </c>
      <c r="I9" s="164">
        <v>5146</v>
      </c>
      <c r="J9" s="180">
        <v>0.161</v>
      </c>
      <c r="K9" s="165">
        <v>828</v>
      </c>
      <c r="L9" s="157"/>
      <c r="M9" s="162">
        <v>5</v>
      </c>
      <c r="N9" s="163" t="s">
        <v>77</v>
      </c>
      <c r="O9" s="164">
        <v>8042</v>
      </c>
      <c r="P9" s="180">
        <v>0.17296692365083313</v>
      </c>
      <c r="Q9" s="165">
        <v>1391</v>
      </c>
      <c r="S9" s="2095"/>
      <c r="T9" s="2084"/>
      <c r="U9" s="2098"/>
      <c r="V9" s="2093"/>
    </row>
    <row r="10" spans="1:22" s="30" customFormat="1" ht="13.5" customHeight="1" x14ac:dyDescent="0.25">
      <c r="A10" s="158">
        <v>1</v>
      </c>
      <c r="B10" s="159" t="s">
        <v>76</v>
      </c>
      <c r="C10" s="160">
        <v>126302</v>
      </c>
      <c r="D10" s="177">
        <v>0.18099999999999999</v>
      </c>
      <c r="E10" s="161">
        <v>22860</v>
      </c>
      <c r="F10" s="157"/>
      <c r="G10" s="162">
        <v>3</v>
      </c>
      <c r="H10" s="163" t="s">
        <v>75</v>
      </c>
      <c r="I10" s="164">
        <v>16773</v>
      </c>
      <c r="J10" s="180">
        <v>0.189</v>
      </c>
      <c r="K10" s="165">
        <v>3170</v>
      </c>
      <c r="L10" s="157"/>
      <c r="M10" s="162">
        <v>5</v>
      </c>
      <c r="N10" s="163" t="s">
        <v>74</v>
      </c>
      <c r="O10" s="164">
        <v>16748</v>
      </c>
      <c r="P10" s="180">
        <v>0.21799617864819679</v>
      </c>
      <c r="Q10" s="165">
        <v>3651</v>
      </c>
      <c r="S10" s="2095"/>
      <c r="T10" s="2084"/>
      <c r="U10" s="2098"/>
      <c r="V10" s="2093"/>
    </row>
    <row r="11" spans="1:22" s="30" customFormat="1" ht="13.5" customHeight="1" x14ac:dyDescent="0.25">
      <c r="A11" s="2446" t="s">
        <v>125</v>
      </c>
      <c r="B11" s="2447"/>
      <c r="C11" s="166">
        <v>506892</v>
      </c>
      <c r="D11" s="178">
        <v>0.19505732976649859</v>
      </c>
      <c r="E11" s="167">
        <v>98873</v>
      </c>
      <c r="F11" s="157"/>
      <c r="G11" s="162">
        <v>3</v>
      </c>
      <c r="H11" s="163" t="s">
        <v>72</v>
      </c>
      <c r="I11" s="164">
        <v>74553</v>
      </c>
      <c r="J11" s="180">
        <v>0.252</v>
      </c>
      <c r="K11" s="165">
        <v>18787</v>
      </c>
      <c r="L11" s="157"/>
      <c r="M11" s="162">
        <v>5</v>
      </c>
      <c r="N11" s="163" t="s">
        <v>71</v>
      </c>
      <c r="O11" s="164">
        <v>211672</v>
      </c>
      <c r="P11" s="180">
        <v>5.0998714993008051E-2</v>
      </c>
      <c r="Q11" s="165">
        <v>10795</v>
      </c>
      <c r="S11" s="2095"/>
      <c r="T11" s="2084"/>
      <c r="U11" s="2098"/>
      <c r="V11" s="2093"/>
    </row>
    <row r="12" spans="1:22" s="30" customFormat="1" ht="13.5" customHeight="1" x14ac:dyDescent="0.25">
      <c r="A12" s="158">
        <v>2</v>
      </c>
      <c r="B12" s="159" t="s">
        <v>73</v>
      </c>
      <c r="C12" s="160">
        <v>75749</v>
      </c>
      <c r="D12" s="177">
        <v>0.17899999999999999</v>
      </c>
      <c r="E12" s="161">
        <v>13559</v>
      </c>
      <c r="F12" s="157"/>
      <c r="G12" s="162">
        <v>3</v>
      </c>
      <c r="H12" s="163" t="s">
        <v>69</v>
      </c>
      <c r="I12" s="164">
        <v>32526</v>
      </c>
      <c r="J12" s="180">
        <v>0.245</v>
      </c>
      <c r="K12" s="165">
        <v>7968</v>
      </c>
      <c r="L12" s="157"/>
      <c r="M12" s="162">
        <v>5</v>
      </c>
      <c r="N12" s="163" t="s">
        <v>68</v>
      </c>
      <c r="O12" s="164">
        <v>128911</v>
      </c>
      <c r="P12" s="180">
        <v>0.10099991466981095</v>
      </c>
      <c r="Q12" s="165">
        <v>13020</v>
      </c>
      <c r="S12" s="2095"/>
      <c r="T12" s="2084"/>
      <c r="U12" s="2098"/>
      <c r="V12" s="2093"/>
    </row>
    <row r="13" spans="1:22" s="30" customFormat="1" ht="13.5" customHeight="1" x14ac:dyDescent="0.25">
      <c r="A13" s="158">
        <v>2</v>
      </c>
      <c r="B13" s="159" t="s">
        <v>70</v>
      </c>
      <c r="C13" s="160">
        <v>127253</v>
      </c>
      <c r="D13" s="177">
        <v>0.14099999999999999</v>
      </c>
      <c r="E13" s="161">
        <v>17942</v>
      </c>
      <c r="F13" s="157"/>
      <c r="G13" s="162">
        <v>3</v>
      </c>
      <c r="H13" s="163" t="s">
        <v>66</v>
      </c>
      <c r="I13" s="164">
        <v>14811</v>
      </c>
      <c r="J13" s="180">
        <v>0.16300000000000001</v>
      </c>
      <c r="K13" s="165">
        <v>2414</v>
      </c>
      <c r="L13" s="157"/>
      <c r="M13" s="2444" t="s">
        <v>129</v>
      </c>
      <c r="N13" s="2445"/>
      <c r="O13" s="168">
        <v>1664573</v>
      </c>
      <c r="P13" s="180">
        <v>0.13082574329873187</v>
      </c>
      <c r="Q13" s="169">
        <v>217769</v>
      </c>
      <c r="S13" s="2095"/>
      <c r="T13" s="2084"/>
      <c r="U13" s="2098"/>
      <c r="V13" s="2093"/>
    </row>
    <row r="14" spans="1:22" s="30" customFormat="1" ht="13.5" customHeight="1" x14ac:dyDescent="0.25">
      <c r="A14" s="158">
        <v>2</v>
      </c>
      <c r="B14" s="159" t="s">
        <v>67</v>
      </c>
      <c r="C14" s="160">
        <v>39752</v>
      </c>
      <c r="D14" s="177">
        <v>0.23200000000000001</v>
      </c>
      <c r="E14" s="161">
        <v>9222</v>
      </c>
      <c r="F14" s="157"/>
      <c r="G14" s="162">
        <v>3</v>
      </c>
      <c r="H14" s="163" t="s">
        <v>63</v>
      </c>
      <c r="I14" s="164">
        <v>19295</v>
      </c>
      <c r="J14" s="180">
        <v>0.16300000000000001</v>
      </c>
      <c r="K14" s="165">
        <v>3145</v>
      </c>
      <c r="L14" s="157"/>
      <c r="M14" s="162">
        <v>6</v>
      </c>
      <c r="N14" s="163" t="s">
        <v>65</v>
      </c>
      <c r="O14" s="164">
        <v>16129</v>
      </c>
      <c r="P14" s="180">
        <v>0.22797445594891189</v>
      </c>
      <c r="Q14" s="165">
        <v>3677</v>
      </c>
      <c r="S14" s="2095"/>
      <c r="T14" s="2084"/>
      <c r="U14" s="2098"/>
      <c r="V14" s="2093"/>
    </row>
    <row r="15" spans="1:22" s="30" customFormat="1" ht="13.5" customHeight="1" x14ac:dyDescent="0.25">
      <c r="A15" s="158">
        <v>2</v>
      </c>
      <c r="B15" s="159" t="s">
        <v>64</v>
      </c>
      <c r="C15" s="160">
        <v>31709</v>
      </c>
      <c r="D15" s="177">
        <v>0.219</v>
      </c>
      <c r="E15" s="161">
        <v>6944</v>
      </c>
      <c r="F15" s="157"/>
      <c r="G15" s="162">
        <v>3</v>
      </c>
      <c r="H15" s="163" t="s">
        <v>60</v>
      </c>
      <c r="I15" s="164">
        <v>5677</v>
      </c>
      <c r="J15" s="180">
        <v>0.18</v>
      </c>
      <c r="K15" s="165">
        <v>1021</v>
      </c>
      <c r="L15" s="157"/>
      <c r="M15" s="162">
        <v>6</v>
      </c>
      <c r="N15" s="163" t="s">
        <v>62</v>
      </c>
      <c r="O15" s="164">
        <v>27910</v>
      </c>
      <c r="P15" s="180">
        <v>0.20798996775349338</v>
      </c>
      <c r="Q15" s="165">
        <v>5805</v>
      </c>
      <c r="S15" s="2095"/>
      <c r="T15" s="2084"/>
      <c r="U15" s="2098"/>
      <c r="V15" s="2093"/>
    </row>
    <row r="16" spans="1:22" s="30" customFormat="1" ht="13.5" customHeight="1" x14ac:dyDescent="0.25">
      <c r="A16" s="158">
        <v>2</v>
      </c>
      <c r="B16" s="159" t="s">
        <v>61</v>
      </c>
      <c r="C16" s="160">
        <v>35162</v>
      </c>
      <c r="D16" s="177">
        <v>0.26100000000000001</v>
      </c>
      <c r="E16" s="161">
        <v>9177</v>
      </c>
      <c r="F16" s="157"/>
      <c r="G16" s="162">
        <v>3</v>
      </c>
      <c r="H16" s="163" t="s">
        <v>57</v>
      </c>
      <c r="I16" s="164">
        <v>40435</v>
      </c>
      <c r="J16" s="180">
        <v>0.21199999999999999</v>
      </c>
      <c r="K16" s="165">
        <v>8572</v>
      </c>
      <c r="L16" s="157"/>
      <c r="M16" s="162">
        <v>6</v>
      </c>
      <c r="N16" s="163" t="s">
        <v>59</v>
      </c>
      <c r="O16" s="164">
        <v>17471</v>
      </c>
      <c r="P16" s="180">
        <v>0.21698815179440215</v>
      </c>
      <c r="Q16" s="165">
        <v>3791</v>
      </c>
      <c r="S16" s="2095"/>
      <c r="T16" s="2084"/>
      <c r="U16" s="2098"/>
      <c r="V16" s="2093"/>
    </row>
    <row r="17" spans="1:22" s="30" customFormat="1" ht="13.5" customHeight="1" x14ac:dyDescent="0.25">
      <c r="A17" s="158">
        <v>2</v>
      </c>
      <c r="B17" s="159" t="s">
        <v>58</v>
      </c>
      <c r="C17" s="160">
        <v>22846</v>
      </c>
      <c r="D17" s="177">
        <v>0.20599999999999999</v>
      </c>
      <c r="E17" s="161">
        <v>4706</v>
      </c>
      <c r="F17" s="157"/>
      <c r="G17" s="162">
        <v>3</v>
      </c>
      <c r="H17" s="163" t="s">
        <v>54</v>
      </c>
      <c r="I17" s="164">
        <v>26521</v>
      </c>
      <c r="J17" s="180">
        <v>0.19600000000000001</v>
      </c>
      <c r="K17" s="165">
        <v>5198</v>
      </c>
      <c r="L17" s="157"/>
      <c r="M17" s="162">
        <v>6</v>
      </c>
      <c r="N17" s="163" t="s">
        <v>56</v>
      </c>
      <c r="O17" s="164">
        <v>14601</v>
      </c>
      <c r="P17" s="180">
        <v>0.19895897541264296</v>
      </c>
      <c r="Q17" s="165">
        <v>2905</v>
      </c>
      <c r="S17" s="2095"/>
      <c r="T17" s="2084"/>
      <c r="U17" s="2098"/>
      <c r="V17" s="2093"/>
    </row>
    <row r="18" spans="1:22" s="30" customFormat="1" ht="13.5" customHeight="1" x14ac:dyDescent="0.25">
      <c r="A18" s="158">
        <v>2</v>
      </c>
      <c r="B18" s="159" t="s">
        <v>55</v>
      </c>
      <c r="C18" s="160">
        <v>63402</v>
      </c>
      <c r="D18" s="177">
        <v>0.21299999999999999</v>
      </c>
      <c r="E18" s="161">
        <v>13504</v>
      </c>
      <c r="F18" s="157"/>
      <c r="G18" s="2444" t="s">
        <v>127</v>
      </c>
      <c r="H18" s="2445"/>
      <c r="I18" s="168">
        <v>974739</v>
      </c>
      <c r="J18" s="181">
        <v>0.19070438342982071</v>
      </c>
      <c r="K18" s="169">
        <v>185887</v>
      </c>
      <c r="L18" s="157"/>
      <c r="M18" s="162">
        <v>6</v>
      </c>
      <c r="N18" s="163" t="s">
        <v>53</v>
      </c>
      <c r="O18" s="164">
        <v>11660</v>
      </c>
      <c r="P18" s="180">
        <v>0.21595197255574614</v>
      </c>
      <c r="Q18" s="165">
        <v>2518</v>
      </c>
      <c r="S18" s="2095"/>
      <c r="T18" s="2084"/>
      <c r="U18" s="2098"/>
      <c r="V18" s="2093"/>
    </row>
    <row r="19" spans="1:22" s="30" customFormat="1" ht="13.5" customHeight="1" x14ac:dyDescent="0.25">
      <c r="A19" s="158">
        <v>2</v>
      </c>
      <c r="B19" s="159" t="s">
        <v>52</v>
      </c>
      <c r="C19" s="160">
        <v>53240</v>
      </c>
      <c r="D19" s="177">
        <v>0.16500000000000001</v>
      </c>
      <c r="E19" s="161">
        <v>8784</v>
      </c>
      <c r="F19" s="157"/>
      <c r="G19" s="170">
        <v>4</v>
      </c>
      <c r="H19" s="171" t="s">
        <v>51</v>
      </c>
      <c r="I19" s="168">
        <v>678889</v>
      </c>
      <c r="J19" s="181">
        <v>0.182</v>
      </c>
      <c r="K19" s="169">
        <v>123557</v>
      </c>
      <c r="L19" s="157"/>
      <c r="M19" s="162">
        <v>6</v>
      </c>
      <c r="N19" s="163" t="s">
        <v>48</v>
      </c>
      <c r="O19" s="164">
        <v>37893</v>
      </c>
      <c r="P19" s="180">
        <v>0.17797482384609295</v>
      </c>
      <c r="Q19" s="165">
        <v>6744</v>
      </c>
      <c r="S19" s="2095"/>
      <c r="T19" s="2090"/>
      <c r="U19" s="2098"/>
      <c r="V19" s="2093"/>
    </row>
    <row r="20" spans="1:22" s="30" customFormat="1" ht="13.5" customHeight="1" x14ac:dyDescent="0.25">
      <c r="A20" s="158">
        <v>2</v>
      </c>
      <c r="B20" s="159" t="s">
        <v>47</v>
      </c>
      <c r="C20" s="160">
        <v>451324</v>
      </c>
      <c r="D20" s="177">
        <v>0.16</v>
      </c>
      <c r="E20" s="161">
        <v>72211</v>
      </c>
      <c r="F20" s="157"/>
      <c r="G20" s="162">
        <v>5</v>
      </c>
      <c r="H20" s="163" t="s">
        <v>46</v>
      </c>
      <c r="I20" s="164">
        <v>47183</v>
      </c>
      <c r="J20" s="180">
        <v>0.17100000000000001</v>
      </c>
      <c r="K20" s="165">
        <v>8068</v>
      </c>
      <c r="L20" s="157"/>
      <c r="M20" s="162">
        <v>6</v>
      </c>
      <c r="N20" s="163" t="s">
        <v>45</v>
      </c>
      <c r="O20" s="164">
        <v>39165</v>
      </c>
      <c r="P20" s="180">
        <v>0.13897612664368697</v>
      </c>
      <c r="Q20" s="165">
        <v>5443</v>
      </c>
      <c r="S20" s="2095"/>
      <c r="T20" s="2090"/>
      <c r="U20" s="2098"/>
      <c r="V20" s="2093"/>
    </row>
    <row r="21" spans="1:22" s="30" customFormat="1" ht="13.5" customHeight="1" x14ac:dyDescent="0.25">
      <c r="A21" s="158">
        <v>2</v>
      </c>
      <c r="B21" s="159" t="s">
        <v>44</v>
      </c>
      <c r="C21" s="160">
        <v>51130</v>
      </c>
      <c r="D21" s="177">
        <v>0.14399999999999999</v>
      </c>
      <c r="E21" s="161">
        <v>7362</v>
      </c>
      <c r="F21" s="157"/>
      <c r="G21" s="162">
        <v>5</v>
      </c>
      <c r="H21" s="163" t="s">
        <v>43</v>
      </c>
      <c r="I21" s="164">
        <v>13840</v>
      </c>
      <c r="J21" s="180">
        <v>0.184</v>
      </c>
      <c r="K21" s="165">
        <v>2546</v>
      </c>
      <c r="L21" s="157"/>
      <c r="M21" s="162">
        <v>6</v>
      </c>
      <c r="N21" s="163" t="s">
        <v>42</v>
      </c>
      <c r="O21" s="164">
        <v>49399</v>
      </c>
      <c r="P21" s="180">
        <v>0.18698759084191988</v>
      </c>
      <c r="Q21" s="165">
        <v>9237</v>
      </c>
      <c r="S21" s="2095"/>
      <c r="T21" s="2090"/>
      <c r="U21" s="2098"/>
      <c r="V21" s="2093"/>
    </row>
    <row r="22" spans="1:22" s="30" customFormat="1" ht="13.5" customHeight="1" x14ac:dyDescent="0.25">
      <c r="A22" s="158">
        <v>2</v>
      </c>
      <c r="B22" s="159" t="s">
        <v>41</v>
      </c>
      <c r="C22" s="160">
        <v>45771</v>
      </c>
      <c r="D22" s="177">
        <v>0.193</v>
      </c>
      <c r="E22" s="161">
        <v>8833</v>
      </c>
      <c r="F22" s="157"/>
      <c r="G22" s="162">
        <v>5</v>
      </c>
      <c r="H22" s="163" t="s">
        <v>40</v>
      </c>
      <c r="I22" s="164">
        <v>39741</v>
      </c>
      <c r="J22" s="180">
        <v>0.13800000000000001</v>
      </c>
      <c r="K22" s="165">
        <v>5484</v>
      </c>
      <c r="L22" s="157"/>
      <c r="M22" s="162">
        <v>6</v>
      </c>
      <c r="N22" s="163" t="s">
        <v>39</v>
      </c>
      <c r="O22" s="164">
        <v>25707</v>
      </c>
      <c r="P22" s="180">
        <v>0.24798692963006186</v>
      </c>
      <c r="Q22" s="165">
        <v>6375</v>
      </c>
      <c r="S22" s="2095"/>
      <c r="T22" s="2090"/>
      <c r="U22" s="2098"/>
      <c r="V22" s="2093"/>
    </row>
    <row r="23" spans="1:22" s="30" customFormat="1" ht="13.5" customHeight="1" x14ac:dyDescent="0.25">
      <c r="A23" s="158">
        <v>2</v>
      </c>
      <c r="B23" s="159" t="s">
        <v>38</v>
      </c>
      <c r="C23" s="160">
        <v>21498</v>
      </c>
      <c r="D23" s="177">
        <v>0.22700000000000001</v>
      </c>
      <c r="E23" s="161">
        <v>4880</v>
      </c>
      <c r="F23" s="157"/>
      <c r="G23" s="162">
        <v>5</v>
      </c>
      <c r="H23" s="163" t="s">
        <v>37</v>
      </c>
      <c r="I23" s="164">
        <v>54277</v>
      </c>
      <c r="J23" s="180">
        <v>0.186</v>
      </c>
      <c r="K23" s="165">
        <v>10095</v>
      </c>
      <c r="L23" s="157"/>
      <c r="M23" s="162">
        <v>6</v>
      </c>
      <c r="N23" s="163" t="s">
        <v>36</v>
      </c>
      <c r="O23" s="164">
        <v>25756</v>
      </c>
      <c r="P23" s="180">
        <v>0.23299425376611274</v>
      </c>
      <c r="Q23" s="165">
        <v>6001</v>
      </c>
      <c r="S23" s="2095"/>
      <c r="T23" s="2090"/>
      <c r="U23" s="2098"/>
      <c r="V23" s="2093"/>
    </row>
    <row r="24" spans="1:22" s="30" customFormat="1" ht="13.5" customHeight="1" x14ac:dyDescent="0.25">
      <c r="A24" s="158">
        <v>2</v>
      </c>
      <c r="B24" s="159" t="s">
        <v>35</v>
      </c>
      <c r="C24" s="160">
        <v>52753</v>
      </c>
      <c r="D24" s="177">
        <v>0.184</v>
      </c>
      <c r="E24" s="161">
        <v>9706</v>
      </c>
      <c r="F24" s="157"/>
      <c r="G24" s="162">
        <v>5</v>
      </c>
      <c r="H24" s="163" t="s">
        <v>34</v>
      </c>
      <c r="I24" s="164">
        <v>51487</v>
      </c>
      <c r="J24" s="180">
        <v>0.16300000000000001</v>
      </c>
      <c r="K24" s="165">
        <v>8392</v>
      </c>
      <c r="L24" s="157"/>
      <c r="M24" s="162">
        <v>6</v>
      </c>
      <c r="N24" s="163" t="s">
        <v>33</v>
      </c>
      <c r="O24" s="164">
        <v>18023</v>
      </c>
      <c r="P24" s="180">
        <v>0.22798646174332796</v>
      </c>
      <c r="Q24" s="165">
        <v>4109</v>
      </c>
      <c r="S24" s="2095"/>
      <c r="T24" s="2090"/>
      <c r="U24" s="2098"/>
      <c r="V24" s="2093"/>
    </row>
    <row r="25" spans="1:22" s="30" customFormat="1" ht="13.5" customHeight="1" x14ac:dyDescent="0.25">
      <c r="A25" s="158">
        <v>2</v>
      </c>
      <c r="B25" s="159" t="s">
        <v>32</v>
      </c>
      <c r="C25" s="160">
        <v>21950</v>
      </c>
      <c r="D25" s="177">
        <v>0.27300000000000002</v>
      </c>
      <c r="E25" s="161">
        <v>5992</v>
      </c>
      <c r="F25" s="157"/>
      <c r="G25" s="162">
        <v>5</v>
      </c>
      <c r="H25" s="163" t="s">
        <v>31</v>
      </c>
      <c r="I25" s="164">
        <v>41449</v>
      </c>
      <c r="J25" s="180">
        <v>0.17100000000000001</v>
      </c>
      <c r="K25" s="165">
        <v>7087</v>
      </c>
      <c r="L25" s="157"/>
      <c r="M25" s="162">
        <v>6</v>
      </c>
      <c r="N25" s="163" t="s">
        <v>30</v>
      </c>
      <c r="O25" s="164">
        <v>28015</v>
      </c>
      <c r="P25" s="180">
        <v>0.21499196858825628</v>
      </c>
      <c r="Q25" s="165">
        <v>6023</v>
      </c>
      <c r="S25" s="2095"/>
      <c r="T25" s="2090"/>
      <c r="U25" s="2098"/>
      <c r="V25" s="2093"/>
    </row>
    <row r="26" spans="1:22" s="30" customFormat="1" ht="13.5" customHeight="1" x14ac:dyDescent="0.25">
      <c r="A26" s="158">
        <v>2</v>
      </c>
      <c r="B26" s="159" t="s">
        <v>29</v>
      </c>
      <c r="C26" s="160">
        <v>95946</v>
      </c>
      <c r="D26" s="177">
        <v>0.153</v>
      </c>
      <c r="E26" s="161">
        <v>14679</v>
      </c>
      <c r="F26" s="157"/>
      <c r="G26" s="162">
        <v>5</v>
      </c>
      <c r="H26" s="163" t="s">
        <v>28</v>
      </c>
      <c r="I26" s="164">
        <v>28946</v>
      </c>
      <c r="J26" s="180">
        <v>0.16400000000000001</v>
      </c>
      <c r="K26" s="165">
        <v>4747</v>
      </c>
      <c r="L26" s="157"/>
      <c r="M26" s="162">
        <v>6</v>
      </c>
      <c r="N26" s="163" t="s">
        <v>27</v>
      </c>
      <c r="O26" s="164">
        <v>32147</v>
      </c>
      <c r="P26" s="180">
        <v>0.18499393411515849</v>
      </c>
      <c r="Q26" s="165">
        <v>5947</v>
      </c>
      <c r="S26" s="2095"/>
      <c r="T26" s="2090"/>
      <c r="U26" s="2098"/>
      <c r="V26" s="2093"/>
    </row>
    <row r="27" spans="1:22" s="30" customFormat="1" ht="13.5" customHeight="1" x14ac:dyDescent="0.25">
      <c r="A27" s="158">
        <v>2</v>
      </c>
      <c r="B27" s="159" t="s">
        <v>26</v>
      </c>
      <c r="C27" s="160">
        <v>19119</v>
      </c>
      <c r="D27" s="177">
        <v>0.215</v>
      </c>
      <c r="E27" s="161">
        <v>4110</v>
      </c>
      <c r="F27" s="157"/>
      <c r="G27" s="162">
        <v>5</v>
      </c>
      <c r="H27" s="163" t="s">
        <v>25</v>
      </c>
      <c r="I27" s="164">
        <v>24363</v>
      </c>
      <c r="J27" s="180">
        <v>0.20899999999999999</v>
      </c>
      <c r="K27" s="165">
        <v>5091</v>
      </c>
      <c r="L27" s="157"/>
      <c r="M27" s="162">
        <v>6</v>
      </c>
      <c r="N27" s="163" t="s">
        <v>24</v>
      </c>
      <c r="O27" s="164">
        <v>7576</v>
      </c>
      <c r="P27" s="180">
        <v>0.26993136219640973</v>
      </c>
      <c r="Q27" s="165">
        <v>2045</v>
      </c>
      <c r="S27" s="2095"/>
      <c r="T27" s="2090"/>
      <c r="U27" s="2098"/>
      <c r="V27" s="2093"/>
    </row>
    <row r="28" spans="1:22" s="30" customFormat="1" ht="13.5" customHeight="1" x14ac:dyDescent="0.25">
      <c r="A28" s="2446" t="s">
        <v>126</v>
      </c>
      <c r="B28" s="2447"/>
      <c r="C28" s="166">
        <v>1208604</v>
      </c>
      <c r="D28" s="178">
        <v>0.17508712531151643</v>
      </c>
      <c r="E28" s="167">
        <v>211611</v>
      </c>
      <c r="F28" s="157"/>
      <c r="G28" s="162">
        <v>5</v>
      </c>
      <c r="H28" s="163" t="s">
        <v>22</v>
      </c>
      <c r="I28" s="164">
        <v>8149</v>
      </c>
      <c r="J28" s="180">
        <v>0.23100000000000001</v>
      </c>
      <c r="K28" s="165">
        <v>1882</v>
      </c>
      <c r="L28" s="157"/>
      <c r="M28" s="162">
        <v>6</v>
      </c>
      <c r="N28" s="163" t="s">
        <v>21</v>
      </c>
      <c r="O28" s="164">
        <v>26936</v>
      </c>
      <c r="P28" s="180">
        <v>0.26696614196614199</v>
      </c>
      <c r="Q28" s="165">
        <v>7191</v>
      </c>
      <c r="S28" s="2095"/>
      <c r="T28" s="2090"/>
      <c r="U28" s="2098"/>
      <c r="V28" s="2093"/>
    </row>
    <row r="29" spans="1:22" s="30" customFormat="1" ht="13.5" customHeight="1" x14ac:dyDescent="0.25">
      <c r="A29" s="158">
        <v>3</v>
      </c>
      <c r="B29" s="159" t="s">
        <v>23</v>
      </c>
      <c r="C29" s="160">
        <v>14502</v>
      </c>
      <c r="D29" s="177">
        <v>0.217</v>
      </c>
      <c r="E29" s="161">
        <v>3146</v>
      </c>
      <c r="F29" s="157"/>
      <c r="G29" s="162">
        <v>5</v>
      </c>
      <c r="H29" s="163" t="s">
        <v>19</v>
      </c>
      <c r="I29" s="164">
        <v>18135</v>
      </c>
      <c r="J29" s="180">
        <v>0.159</v>
      </c>
      <c r="K29" s="165">
        <v>2883</v>
      </c>
      <c r="L29" s="157"/>
      <c r="M29" s="162">
        <v>6</v>
      </c>
      <c r="N29" s="163" t="s">
        <v>18</v>
      </c>
      <c r="O29" s="164">
        <v>97610</v>
      </c>
      <c r="P29" s="180">
        <v>0.19599426288290134</v>
      </c>
      <c r="Q29" s="165">
        <v>19131</v>
      </c>
      <c r="S29" s="2095"/>
      <c r="T29" s="2090"/>
      <c r="U29" s="2098"/>
      <c r="V29" s="2093"/>
    </row>
    <row r="30" spans="1:22" s="30" customFormat="1" ht="13.5" customHeight="1" x14ac:dyDescent="0.25">
      <c r="A30" s="158">
        <v>3</v>
      </c>
      <c r="B30" s="159" t="s">
        <v>20</v>
      </c>
      <c r="C30" s="160">
        <v>104091</v>
      </c>
      <c r="D30" s="177">
        <v>0.19600000000000001</v>
      </c>
      <c r="E30" s="161">
        <v>20401</v>
      </c>
      <c r="F30" s="157"/>
      <c r="G30" s="162">
        <v>5</v>
      </c>
      <c r="H30" s="163" t="s">
        <v>16</v>
      </c>
      <c r="I30" s="164">
        <v>42564</v>
      </c>
      <c r="J30" s="180">
        <v>0.20300000000000001</v>
      </c>
      <c r="K30" s="165">
        <v>8640</v>
      </c>
      <c r="L30" s="157"/>
      <c r="M30" s="162">
        <v>6</v>
      </c>
      <c r="N30" s="163" t="s">
        <v>15</v>
      </c>
      <c r="O30" s="164">
        <v>26066</v>
      </c>
      <c r="P30" s="180">
        <v>0.20697460293102127</v>
      </c>
      <c r="Q30" s="165">
        <v>5395</v>
      </c>
      <c r="S30" s="2095"/>
      <c r="T30" s="2090"/>
      <c r="U30" s="2098"/>
      <c r="V30" s="2093"/>
    </row>
    <row r="31" spans="1:22" s="30" customFormat="1" ht="13.5" customHeight="1" x14ac:dyDescent="0.25">
      <c r="A31" s="158">
        <v>3</v>
      </c>
      <c r="B31" s="159" t="s">
        <v>17</v>
      </c>
      <c r="C31" s="160">
        <v>7771</v>
      </c>
      <c r="D31" s="177">
        <v>0.23499999999999999</v>
      </c>
      <c r="E31" s="161">
        <v>1826</v>
      </c>
      <c r="F31" s="157"/>
      <c r="G31" s="162">
        <v>5</v>
      </c>
      <c r="H31" s="163" t="s">
        <v>13</v>
      </c>
      <c r="I31" s="164">
        <v>11854</v>
      </c>
      <c r="J31" s="180">
        <v>0.19600000000000001</v>
      </c>
      <c r="K31" s="165">
        <v>2323</v>
      </c>
      <c r="L31" s="157"/>
      <c r="M31" s="162">
        <v>6</v>
      </c>
      <c r="N31" s="163" t="s">
        <v>12</v>
      </c>
      <c r="O31" s="164">
        <v>30639</v>
      </c>
      <c r="P31" s="180">
        <v>0.20597930741864942</v>
      </c>
      <c r="Q31" s="165">
        <v>6311</v>
      </c>
      <c r="S31" s="2095"/>
      <c r="T31" s="2090"/>
      <c r="U31" s="2098"/>
      <c r="V31" s="2093"/>
    </row>
    <row r="32" spans="1:22" s="30" customFormat="1" ht="13.5" customHeight="1" x14ac:dyDescent="0.25">
      <c r="A32" s="158">
        <v>3</v>
      </c>
      <c r="B32" s="159" t="s">
        <v>14</v>
      </c>
      <c r="C32" s="160">
        <v>58229</v>
      </c>
      <c r="D32" s="177">
        <v>0.16500000000000001</v>
      </c>
      <c r="E32" s="161">
        <v>9607</v>
      </c>
      <c r="F32" s="157"/>
      <c r="G32" s="162">
        <v>5</v>
      </c>
      <c r="H32" s="163" t="s">
        <v>10</v>
      </c>
      <c r="I32" s="164">
        <v>33743</v>
      </c>
      <c r="J32" s="180">
        <v>0.16700000000000001</v>
      </c>
      <c r="K32" s="165">
        <v>5635</v>
      </c>
      <c r="L32" s="157"/>
      <c r="M32" s="162">
        <v>6</v>
      </c>
      <c r="N32" s="163" t="s">
        <v>9</v>
      </c>
      <c r="O32" s="164">
        <v>61870</v>
      </c>
      <c r="P32" s="180">
        <v>0.13599482786487796</v>
      </c>
      <c r="Q32" s="165">
        <v>8414</v>
      </c>
      <c r="S32" s="2095"/>
      <c r="T32" s="2090"/>
      <c r="U32" s="2098"/>
      <c r="V32" s="2093"/>
    </row>
    <row r="33" spans="1:23" s="30" customFormat="1" ht="13.5" customHeight="1" x14ac:dyDescent="0.25">
      <c r="A33" s="158">
        <v>3</v>
      </c>
      <c r="B33" s="159" t="s">
        <v>11</v>
      </c>
      <c r="C33" s="160">
        <v>19182</v>
      </c>
      <c r="D33" s="177">
        <v>0.20899999999999999</v>
      </c>
      <c r="E33" s="161">
        <v>4009</v>
      </c>
      <c r="F33" s="157"/>
      <c r="G33" s="162">
        <v>5</v>
      </c>
      <c r="H33" s="163" t="s">
        <v>7</v>
      </c>
      <c r="I33" s="164">
        <v>31552</v>
      </c>
      <c r="J33" s="180">
        <v>0.16200000000000001</v>
      </c>
      <c r="K33" s="165">
        <v>5111</v>
      </c>
      <c r="L33" s="157"/>
      <c r="M33" s="162">
        <v>6</v>
      </c>
      <c r="N33" s="163" t="s">
        <v>6</v>
      </c>
      <c r="O33" s="164">
        <v>33960</v>
      </c>
      <c r="P33" s="180">
        <v>0.19098939929328623</v>
      </c>
      <c r="Q33" s="165">
        <v>6486</v>
      </c>
      <c r="S33" s="2095"/>
      <c r="T33" s="2090"/>
      <c r="U33" s="2098"/>
      <c r="V33" s="2093"/>
    </row>
    <row r="34" spans="1:23" s="30" customFormat="1" ht="13.5" customHeight="1" x14ac:dyDescent="0.25">
      <c r="A34" s="158">
        <v>3</v>
      </c>
      <c r="B34" s="159" t="s">
        <v>8</v>
      </c>
      <c r="C34" s="160">
        <v>17917</v>
      </c>
      <c r="D34" s="177">
        <v>0.26</v>
      </c>
      <c r="E34" s="161">
        <v>4658</v>
      </c>
      <c r="F34" s="157"/>
      <c r="G34" s="162">
        <v>5</v>
      </c>
      <c r="H34" s="163" t="s">
        <v>4</v>
      </c>
      <c r="I34" s="164">
        <v>87757</v>
      </c>
      <c r="J34" s="180">
        <v>0.153</v>
      </c>
      <c r="K34" s="165">
        <v>13426</v>
      </c>
      <c r="L34" s="157"/>
      <c r="M34" s="2444" t="s">
        <v>130</v>
      </c>
      <c r="N34" s="2445"/>
      <c r="O34" s="168">
        <v>628533</v>
      </c>
      <c r="P34" s="180">
        <v>0.19656565367291773</v>
      </c>
      <c r="Q34" s="169">
        <v>123548</v>
      </c>
      <c r="S34" s="2095"/>
      <c r="T34" s="2090"/>
      <c r="U34" s="2098"/>
      <c r="V34" s="2093"/>
    </row>
    <row r="35" spans="1:23" s="30" customFormat="1" ht="13.5" customHeight="1" thickBot="1" x14ac:dyDescent="0.3">
      <c r="A35" s="158">
        <v>3</v>
      </c>
      <c r="B35" s="159" t="s">
        <v>5</v>
      </c>
      <c r="C35" s="160">
        <v>13441</v>
      </c>
      <c r="D35" s="177">
        <v>0.28699999999999998</v>
      </c>
      <c r="E35" s="161">
        <v>3857</v>
      </c>
      <c r="F35" s="157"/>
      <c r="G35" s="172">
        <v>5</v>
      </c>
      <c r="H35" s="173" t="s">
        <v>1</v>
      </c>
      <c r="I35" s="174">
        <v>193479</v>
      </c>
      <c r="J35" s="179">
        <v>0.16</v>
      </c>
      <c r="K35" s="175">
        <v>30964</v>
      </c>
      <c r="L35" s="157"/>
      <c r="M35" s="170">
        <v>7</v>
      </c>
      <c r="N35" s="171" t="s">
        <v>3</v>
      </c>
      <c r="O35" s="168">
        <v>938069</v>
      </c>
      <c r="P35" s="180">
        <v>0.21399918342893753</v>
      </c>
      <c r="Q35" s="169">
        <v>200746</v>
      </c>
      <c r="S35" s="2095"/>
      <c r="T35" s="2090"/>
      <c r="U35" s="2098"/>
      <c r="V35" s="2093"/>
    </row>
    <row r="36" spans="1:23" s="30" customFormat="1" ht="13.5" customHeight="1" thickBot="1" x14ac:dyDescent="0.3">
      <c r="A36" s="172">
        <v>3</v>
      </c>
      <c r="B36" s="173" t="s">
        <v>2</v>
      </c>
      <c r="C36" s="174">
        <v>354098</v>
      </c>
      <c r="D36" s="179">
        <v>0.16</v>
      </c>
      <c r="E36" s="175">
        <v>56655</v>
      </c>
      <c r="F36" s="157"/>
      <c r="G36" s="157"/>
      <c r="H36" s="157"/>
      <c r="I36" s="157"/>
      <c r="J36" s="157"/>
      <c r="K36" s="157"/>
      <c r="L36" s="157"/>
      <c r="M36" s="2448" t="s">
        <v>0</v>
      </c>
      <c r="N36" s="2449"/>
      <c r="O36" s="462">
        <v>6600299</v>
      </c>
      <c r="P36" s="463">
        <v>0.17599999999999999</v>
      </c>
      <c r="Q36" s="464">
        <v>1161652</v>
      </c>
      <c r="S36" s="2095"/>
      <c r="T36" s="2084"/>
      <c r="U36" s="2098"/>
    </row>
    <row r="37" spans="1:23" s="30" customFormat="1" ht="6" customHeight="1" x14ac:dyDescent="0.25">
      <c r="A37" s="198"/>
      <c r="B37" s="198"/>
      <c r="C37" s="199"/>
      <c r="D37" s="200"/>
      <c r="E37" s="199"/>
      <c r="F37" s="201"/>
      <c r="G37" s="201"/>
      <c r="H37" s="201"/>
      <c r="I37" s="201"/>
      <c r="J37" s="201"/>
      <c r="K37" s="201"/>
      <c r="L37" s="201"/>
      <c r="M37" s="202"/>
      <c r="N37" s="202"/>
      <c r="O37" s="203"/>
      <c r="P37" s="204"/>
      <c r="Q37" s="203"/>
      <c r="S37" s="2096"/>
      <c r="U37" s="2091"/>
    </row>
    <row r="38" spans="1:23" s="22" customFormat="1" x14ac:dyDescent="0.25">
      <c r="A38" s="2443" t="s">
        <v>683</v>
      </c>
      <c r="B38" s="2443"/>
      <c r="C38" s="2443"/>
      <c r="D38" s="2443"/>
      <c r="E38" s="2443"/>
      <c r="F38" s="2443"/>
      <c r="G38" s="2443"/>
      <c r="H38" s="2443"/>
      <c r="I38" s="2443"/>
      <c r="J38" s="2443"/>
      <c r="K38" s="2443"/>
      <c r="L38" s="2443"/>
      <c r="M38" s="2443"/>
      <c r="N38" s="2443"/>
      <c r="O38" s="2443"/>
      <c r="P38" s="2443"/>
      <c r="Q38" s="2443"/>
      <c r="S38" s="2096"/>
      <c r="U38" s="2099"/>
    </row>
    <row r="39" spans="1:23" s="22" customFormat="1" ht="25.5" customHeight="1" x14ac:dyDescent="0.25">
      <c r="A39" s="2442" t="s">
        <v>251</v>
      </c>
      <c r="B39" s="2442"/>
      <c r="C39" s="2442"/>
      <c r="D39" s="2442"/>
      <c r="E39" s="2442"/>
      <c r="F39" s="2442"/>
      <c r="G39" s="2442"/>
      <c r="H39" s="2442"/>
      <c r="I39" s="2442"/>
      <c r="J39" s="2442"/>
      <c r="K39" s="2442"/>
      <c r="L39" s="2442"/>
      <c r="M39" s="2442"/>
      <c r="N39" s="2442"/>
      <c r="O39" s="2442"/>
      <c r="P39" s="2442"/>
      <c r="Q39" s="2442"/>
      <c r="S39" s="1938"/>
      <c r="U39" s="2099"/>
      <c r="W39" s="2090"/>
    </row>
    <row r="40" spans="1:23" x14ac:dyDescent="0.25">
      <c r="B40" s="1"/>
      <c r="C40" s="1"/>
      <c r="D40" s="1"/>
      <c r="E40" s="1"/>
      <c r="F40" s="1"/>
      <c r="G40" s="1"/>
      <c r="T40" s="2081"/>
      <c r="U40" s="2092"/>
      <c r="V40" s="2081"/>
      <c r="W40" s="2090"/>
    </row>
    <row r="41" spans="1:23" x14ac:dyDescent="0.25">
      <c r="T41" s="2081"/>
      <c r="U41" s="2092"/>
      <c r="V41" s="2081"/>
      <c r="W41" s="2090"/>
    </row>
    <row r="42" spans="1:23" x14ac:dyDescent="0.25">
      <c r="T42" s="2081"/>
      <c r="U42" s="2092"/>
      <c r="V42" s="2081"/>
      <c r="W42" s="2090"/>
    </row>
    <row r="43" spans="1:23" x14ac:dyDescent="0.25">
      <c r="T43" s="2081"/>
      <c r="U43" s="2092"/>
      <c r="V43" s="2081"/>
      <c r="W43" s="2090"/>
    </row>
    <row r="44" spans="1:23" x14ac:dyDescent="0.25">
      <c r="T44" s="2081"/>
      <c r="U44" s="2092"/>
      <c r="V44" s="2081"/>
      <c r="W44" s="2090"/>
    </row>
    <row r="45" spans="1:23" x14ac:dyDescent="0.25">
      <c r="T45" s="2082"/>
      <c r="U45" s="2092"/>
      <c r="V45" s="2088"/>
      <c r="W45" s="2090"/>
    </row>
    <row r="46" spans="1:23" x14ac:dyDescent="0.25">
      <c r="T46" s="2082"/>
      <c r="U46" s="2092"/>
      <c r="V46" s="2088"/>
      <c r="W46" s="2090"/>
    </row>
    <row r="47" spans="1:23" x14ac:dyDescent="0.25">
      <c r="T47" s="2082"/>
      <c r="U47" s="2092"/>
      <c r="V47" s="2088"/>
      <c r="W47" s="2090"/>
    </row>
    <row r="48" spans="1:23" x14ac:dyDescent="0.25">
      <c r="T48" s="2082"/>
      <c r="U48" s="2092"/>
      <c r="V48" s="2088"/>
      <c r="W48" s="2090"/>
    </row>
    <row r="49" spans="20:23" x14ac:dyDescent="0.25">
      <c r="T49" s="2082"/>
      <c r="U49" s="2092"/>
      <c r="V49" s="2088"/>
      <c r="W49" s="2090"/>
    </row>
    <row r="50" spans="20:23" x14ac:dyDescent="0.25">
      <c r="T50" s="2080"/>
      <c r="U50" s="2092"/>
      <c r="V50" s="2080"/>
      <c r="W50" s="2090"/>
    </row>
    <row r="51" spans="20:23" x14ac:dyDescent="0.25">
      <c r="T51" s="2082"/>
      <c r="U51" s="2092"/>
      <c r="V51" s="2088"/>
      <c r="W51" s="2090"/>
    </row>
    <row r="52" spans="20:23" x14ac:dyDescent="0.25">
      <c r="T52" s="2082"/>
      <c r="U52" s="2092"/>
      <c r="V52" s="2088"/>
      <c r="W52" s="2090"/>
    </row>
    <row r="53" spans="20:23" x14ac:dyDescent="0.25">
      <c r="T53" s="2082"/>
      <c r="U53" s="2092"/>
      <c r="V53" s="2088"/>
      <c r="W53" s="2090"/>
    </row>
    <row r="54" spans="20:23" x14ac:dyDescent="0.25">
      <c r="T54" s="2082"/>
      <c r="U54" s="2092"/>
      <c r="V54" s="2088"/>
      <c r="W54" s="2090"/>
    </row>
    <row r="55" spans="20:23" x14ac:dyDescent="0.25">
      <c r="T55" s="2082"/>
      <c r="U55" s="2092"/>
      <c r="V55" s="2088"/>
      <c r="W55" s="2087"/>
    </row>
    <row r="56" spans="20:23" x14ac:dyDescent="0.25">
      <c r="T56" s="2082"/>
      <c r="U56" s="2092"/>
      <c r="V56" s="2088"/>
      <c r="W56" s="2087"/>
    </row>
    <row r="57" spans="20:23" x14ac:dyDescent="0.25">
      <c r="T57" s="2082"/>
      <c r="U57" s="2092"/>
      <c r="V57" s="2088"/>
      <c r="W57" s="2087"/>
    </row>
    <row r="58" spans="20:23" x14ac:dyDescent="0.25">
      <c r="T58" s="2082"/>
      <c r="U58" s="2092"/>
      <c r="V58" s="2088"/>
      <c r="W58" s="2087"/>
    </row>
    <row r="59" spans="20:23" x14ac:dyDescent="0.25">
      <c r="T59" s="2082"/>
      <c r="U59" s="2092"/>
      <c r="V59" s="2088"/>
      <c r="W59" s="2087"/>
    </row>
    <row r="60" spans="20:23" x14ac:dyDescent="0.25">
      <c r="T60" s="2082"/>
      <c r="U60" s="2092"/>
      <c r="V60" s="2088"/>
      <c r="W60" s="2087"/>
    </row>
    <row r="61" spans="20:23" x14ac:dyDescent="0.25">
      <c r="T61" s="2082"/>
      <c r="U61" s="2092"/>
      <c r="V61" s="2088"/>
      <c r="W61" s="2087"/>
    </row>
    <row r="62" spans="20:23" x14ac:dyDescent="0.25">
      <c r="T62" s="2082"/>
      <c r="U62" s="2092"/>
      <c r="V62" s="2088"/>
      <c r="W62" s="2087"/>
    </row>
    <row r="63" spans="20:23" x14ac:dyDescent="0.25">
      <c r="T63" s="2082"/>
      <c r="U63" s="2092"/>
      <c r="V63" s="2088"/>
      <c r="W63" s="2087"/>
    </row>
    <row r="64" spans="20:23" x14ac:dyDescent="0.25">
      <c r="T64" s="2082"/>
      <c r="U64" s="2092"/>
      <c r="V64" s="2088"/>
      <c r="W64" s="2087"/>
    </row>
    <row r="65" spans="20:23" x14ac:dyDescent="0.25">
      <c r="T65" s="2082"/>
      <c r="U65" s="2092"/>
      <c r="V65" s="2088"/>
      <c r="W65" s="2087"/>
    </row>
    <row r="66" spans="20:23" x14ac:dyDescent="0.25">
      <c r="T66" s="2082"/>
      <c r="U66" s="2092"/>
      <c r="V66" s="2088"/>
      <c r="W66" s="2087"/>
    </row>
    <row r="67" spans="20:23" x14ac:dyDescent="0.25">
      <c r="T67" s="2082"/>
      <c r="U67" s="2092"/>
      <c r="V67" s="2088"/>
      <c r="W67" s="2087"/>
    </row>
    <row r="68" spans="20:23" x14ac:dyDescent="0.25">
      <c r="T68" s="2082"/>
      <c r="U68" s="2092"/>
      <c r="V68" s="2088"/>
      <c r="W68" s="2087"/>
    </row>
    <row r="69" spans="20:23" x14ac:dyDescent="0.25">
      <c r="T69" s="2082"/>
      <c r="U69" s="2092"/>
      <c r="V69" s="2088"/>
      <c r="W69" s="2087"/>
    </row>
    <row r="70" spans="20:23" x14ac:dyDescent="0.25">
      <c r="T70" s="2082"/>
      <c r="U70" s="2092"/>
      <c r="V70" s="2088"/>
      <c r="W70" s="2087"/>
    </row>
    <row r="71" spans="20:23" x14ac:dyDescent="0.25">
      <c r="T71" s="2080"/>
      <c r="U71" s="2092"/>
      <c r="V71" s="2080"/>
      <c r="W71" s="2087"/>
    </row>
    <row r="72" spans="20:23" x14ac:dyDescent="0.25">
      <c r="T72" s="2080"/>
      <c r="U72" s="2092"/>
      <c r="V72" s="2080"/>
      <c r="W72" s="2087"/>
    </row>
    <row r="73" spans="20:23" x14ac:dyDescent="0.25">
      <c r="T73" s="2083"/>
      <c r="U73" s="2092"/>
      <c r="V73" s="2083"/>
      <c r="W73" s="2086"/>
    </row>
    <row r="74" spans="20:23" x14ac:dyDescent="0.25">
      <c r="T74" s="956"/>
      <c r="U74" s="2100"/>
      <c r="V74" s="14"/>
      <c r="W74" s="2086"/>
    </row>
    <row r="75" spans="20:23" x14ac:dyDescent="0.25">
      <c r="T75" s="956"/>
      <c r="U75" s="2101"/>
      <c r="V75" s="956"/>
    </row>
    <row r="76" spans="20:23" x14ac:dyDescent="0.25">
      <c r="T76" s="956"/>
      <c r="U76" s="2101"/>
      <c r="V76" s="956"/>
    </row>
  </sheetData>
  <mergeCells count="9">
    <mergeCell ref="A39:Q39"/>
    <mergeCell ref="A38:Q38"/>
    <mergeCell ref="G18:H18"/>
    <mergeCell ref="M13:N13"/>
    <mergeCell ref="A1:Q1"/>
    <mergeCell ref="A11:B11"/>
    <mergeCell ref="A28:B28"/>
    <mergeCell ref="M34:N34"/>
    <mergeCell ref="M36:N36"/>
  </mergeCells>
  <conditionalFormatting sqref="C3:C10 C12:C27 C29:C37 I3:I17 I19:I35 O3:O12 O14:O33 O35">
    <cfRule type="top10" dxfId="858" priority="7" percent="1" bottom="1" rank="25"/>
    <cfRule type="top10" dxfId="857" priority="8" percent="1" rank="25"/>
  </conditionalFormatting>
  <conditionalFormatting sqref="D3:D10 D12:D27 D29:D37 J3:J17 J19:J35 P3:P35">
    <cfRule type="top10" dxfId="856" priority="4" percent="1" bottom="1" rank="25"/>
    <cfRule type="top10" dxfId="855" priority="5" percent="1" rank="25"/>
  </conditionalFormatting>
  <conditionalFormatting sqref="E3:E10 E12:E27 E29:E37 K3:K17 K19:K35 Q3:Q12 Q14:Q33 Q35">
    <cfRule type="top10" dxfId="854" priority="1" percent="1" bottom="1" rank="25"/>
    <cfRule type="top10" dxfId="853" priority="2" percent="1" rank="25"/>
  </conditionalFormatting>
  <pageMargins left="0.25" right="0.25" top="0.75" bottom="0.75" header="0.3" footer="0.3"/>
  <pageSetup scale="9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9"/>
  <sheetViews>
    <sheetView zoomScaleNormal="100" zoomScaleSheetLayoutView="85" zoomScalePageLayoutView="80" workbookViewId="0">
      <selection activeCell="A14" sqref="A14"/>
    </sheetView>
  </sheetViews>
  <sheetFormatPr defaultRowHeight="15" x14ac:dyDescent="0.25"/>
  <cols>
    <col min="1" max="1" width="2.28515625" style="241" customWidth="1"/>
    <col min="2" max="11" width="12.140625" style="37" customWidth="1"/>
    <col min="12" max="12" width="4.140625" style="37" customWidth="1"/>
    <col min="13" max="13" width="2.85546875" style="37" customWidth="1"/>
    <col min="14" max="16384" width="9.140625" style="37"/>
  </cols>
  <sheetData>
    <row r="1" spans="1:12" ht="21" x14ac:dyDescent="0.25">
      <c r="B1" s="2394"/>
      <c r="C1" s="2394"/>
      <c r="D1" s="2394"/>
      <c r="E1" s="2394"/>
      <c r="F1" s="2394"/>
      <c r="G1" s="2394"/>
      <c r="H1" s="2394"/>
      <c r="I1" s="2394"/>
      <c r="J1" s="2394"/>
      <c r="K1" s="2394"/>
      <c r="L1" s="2394"/>
    </row>
    <row r="2" spans="1:12" x14ac:dyDescent="0.25">
      <c r="B2" s="7"/>
      <c r="C2" s="7"/>
      <c r="D2" s="7"/>
      <c r="E2" s="7"/>
      <c r="F2" s="7"/>
      <c r="G2" s="7"/>
      <c r="H2" s="7"/>
      <c r="I2" s="7"/>
      <c r="J2" s="7"/>
      <c r="K2" s="7"/>
    </row>
    <row r="3" spans="1:12" x14ac:dyDescent="0.25">
      <c r="B3" s="2392"/>
      <c r="C3" s="2392"/>
      <c r="D3" s="2392"/>
      <c r="E3" s="2392"/>
      <c r="F3" s="2392"/>
      <c r="G3" s="2392"/>
      <c r="H3" s="2392"/>
      <c r="I3" s="2392"/>
      <c r="J3" s="2392"/>
      <c r="K3" s="2392"/>
      <c r="L3" s="2392"/>
    </row>
    <row r="4" spans="1:12" x14ac:dyDescent="0.25">
      <c r="B4" s="7"/>
      <c r="C4" s="7"/>
      <c r="D4" s="7"/>
      <c r="E4" s="7"/>
      <c r="F4" s="7"/>
      <c r="G4" s="7"/>
      <c r="H4" s="7"/>
      <c r="I4" s="7"/>
      <c r="J4" s="7"/>
      <c r="K4" s="7"/>
    </row>
    <row r="5" spans="1:12" x14ac:dyDescent="0.25">
      <c r="B5" s="7"/>
      <c r="C5" s="7"/>
      <c r="D5" s="7"/>
      <c r="E5" s="7"/>
      <c r="F5" s="7"/>
      <c r="G5" s="7"/>
      <c r="H5" s="7"/>
      <c r="I5" s="7"/>
      <c r="J5" s="7"/>
      <c r="K5" s="7"/>
    </row>
    <row r="6" spans="1:12" x14ac:dyDescent="0.25">
      <c r="B6" s="7"/>
      <c r="C6" s="7"/>
      <c r="D6" s="7"/>
      <c r="E6" s="7"/>
      <c r="F6" s="7"/>
      <c r="G6" s="7"/>
      <c r="H6" s="7"/>
      <c r="I6" s="7"/>
      <c r="J6" s="7"/>
      <c r="K6" s="7"/>
    </row>
    <row r="7" spans="1:12" x14ac:dyDescent="0.25">
      <c r="B7" s="7"/>
      <c r="C7" s="7"/>
      <c r="D7" s="7"/>
      <c r="E7" s="7"/>
      <c r="F7" s="7"/>
      <c r="G7" s="7"/>
      <c r="H7" s="7"/>
      <c r="I7" s="7"/>
      <c r="J7" s="7"/>
      <c r="K7" s="7"/>
    </row>
    <row r="8" spans="1:12" ht="108" customHeight="1" x14ac:dyDescent="0.25">
      <c r="B8" s="2395" t="s">
        <v>440</v>
      </c>
      <c r="C8" s="2395"/>
      <c r="D8" s="2395"/>
      <c r="E8" s="2395"/>
      <c r="F8" s="2395"/>
      <c r="G8" s="2395"/>
      <c r="H8" s="2395"/>
      <c r="I8" s="2395"/>
      <c r="J8" s="2395"/>
      <c r="K8" s="2395"/>
      <c r="L8" s="2395"/>
    </row>
    <row r="9" spans="1:12" s="116" customFormat="1" ht="31.5" customHeight="1" x14ac:dyDescent="0.25">
      <c r="A9" s="241"/>
      <c r="B9" s="2396"/>
      <c r="C9" s="2396"/>
      <c r="D9" s="2396"/>
      <c r="E9" s="2396"/>
      <c r="F9" s="2396"/>
      <c r="G9" s="2396"/>
      <c r="H9" s="2396"/>
      <c r="I9" s="2396"/>
      <c r="J9" s="2396"/>
      <c r="K9" s="2396"/>
      <c r="L9" s="2396"/>
    </row>
    <row r="10" spans="1:12" ht="15.75" x14ac:dyDescent="0.25">
      <c r="B10" s="2398"/>
      <c r="C10" s="2398"/>
      <c r="D10" s="2398"/>
      <c r="E10" s="2398"/>
      <c r="F10" s="2398"/>
      <c r="G10" s="2398"/>
      <c r="H10" s="2398"/>
      <c r="I10" s="2398"/>
      <c r="J10" s="2398"/>
      <c r="K10" s="2398"/>
      <c r="L10" s="2398"/>
    </row>
    <row r="11" spans="1:12" x14ac:dyDescent="0.25">
      <c r="B11" s="2392"/>
      <c r="C11" s="2392"/>
      <c r="D11" s="2392"/>
      <c r="E11" s="2392"/>
      <c r="F11" s="2392"/>
      <c r="G11" s="2392"/>
      <c r="H11" s="2392"/>
      <c r="I11" s="2392"/>
      <c r="J11" s="2392"/>
      <c r="K11" s="2392"/>
      <c r="L11" s="2392"/>
    </row>
    <row r="12" spans="1:12" x14ac:dyDescent="0.25">
      <c r="B12" s="2392"/>
      <c r="C12" s="2392"/>
      <c r="D12" s="2392"/>
      <c r="E12" s="2392"/>
      <c r="F12" s="2392"/>
      <c r="G12" s="2392"/>
      <c r="H12" s="2392"/>
      <c r="I12" s="2392"/>
      <c r="J12" s="2392"/>
      <c r="K12" s="2392"/>
      <c r="L12" s="2392"/>
    </row>
    <row r="13" spans="1:12" x14ac:dyDescent="0.25">
      <c r="B13" s="2392"/>
      <c r="C13" s="2392"/>
      <c r="D13" s="2392"/>
      <c r="E13" s="2392"/>
      <c r="F13" s="2392"/>
      <c r="G13" s="2392"/>
      <c r="H13" s="2392"/>
      <c r="I13" s="2392"/>
      <c r="J13" s="2392"/>
      <c r="K13" s="2392"/>
      <c r="L13" s="2392"/>
    </row>
    <row r="14" spans="1:12" ht="20.25" customHeight="1" x14ac:dyDescent="0.25">
      <c r="B14" s="2398"/>
      <c r="C14" s="2398"/>
      <c r="D14" s="2398"/>
      <c r="E14" s="2398"/>
      <c r="F14" s="2398"/>
      <c r="G14" s="2398"/>
      <c r="H14" s="2398"/>
      <c r="I14" s="2398"/>
      <c r="J14" s="2398"/>
      <c r="K14" s="2398"/>
      <c r="L14" s="2398"/>
    </row>
    <row r="15" spans="1:12" ht="15.75" x14ac:dyDescent="0.25">
      <c r="B15" s="2398"/>
      <c r="C15" s="2398"/>
      <c r="D15" s="2398"/>
      <c r="E15" s="2398"/>
      <c r="F15" s="2398"/>
      <c r="G15" s="2398"/>
      <c r="H15" s="2398"/>
      <c r="I15" s="2398"/>
      <c r="J15" s="2398"/>
      <c r="K15" s="2398"/>
      <c r="L15" s="2398"/>
    </row>
    <row r="16" spans="1:12" x14ac:dyDescent="0.25">
      <c r="B16" s="2392"/>
      <c r="C16" s="2392"/>
      <c r="D16" s="2392"/>
      <c r="E16" s="2392"/>
      <c r="F16" s="2392"/>
      <c r="G16" s="2392"/>
      <c r="H16" s="2392"/>
      <c r="I16" s="2392"/>
      <c r="J16" s="2392"/>
      <c r="K16" s="2392"/>
      <c r="L16" s="2392"/>
    </row>
    <row r="17" spans="2:12" x14ac:dyDescent="0.25">
      <c r="B17" s="2392"/>
      <c r="C17" s="2392"/>
      <c r="D17" s="2392"/>
      <c r="E17" s="2392"/>
      <c r="F17" s="2392"/>
      <c r="G17" s="2392"/>
      <c r="H17" s="2392"/>
      <c r="I17" s="2392"/>
      <c r="J17" s="2392"/>
      <c r="K17" s="2392"/>
      <c r="L17" s="2392"/>
    </row>
    <row r="18" spans="2:12" x14ac:dyDescent="0.25">
      <c r="B18" s="2392"/>
      <c r="C18" s="2392"/>
      <c r="D18" s="2392"/>
      <c r="E18" s="2392"/>
      <c r="F18" s="2392"/>
      <c r="G18" s="2392"/>
      <c r="H18" s="2392"/>
      <c r="I18" s="2392"/>
      <c r="J18" s="2392"/>
      <c r="K18" s="2392"/>
      <c r="L18" s="2392"/>
    </row>
    <row r="19" spans="2:12" x14ac:dyDescent="0.25">
      <c r="B19" s="2392"/>
      <c r="C19" s="2392"/>
      <c r="D19" s="2392"/>
      <c r="E19" s="2392"/>
      <c r="F19" s="2392"/>
      <c r="G19" s="2392"/>
      <c r="H19" s="2392"/>
      <c r="I19" s="2392"/>
      <c r="J19" s="2392"/>
      <c r="K19" s="2392"/>
      <c r="L19" s="2392"/>
    </row>
    <row r="20" spans="2:12" x14ac:dyDescent="0.25">
      <c r="B20" s="2393"/>
      <c r="C20" s="2393"/>
      <c r="D20" s="2393"/>
      <c r="E20" s="2393"/>
      <c r="F20" s="2393"/>
      <c r="G20" s="2393"/>
      <c r="H20" s="2393"/>
      <c r="I20" s="2393"/>
      <c r="J20" s="2393"/>
      <c r="K20" s="2393"/>
      <c r="L20" s="2393"/>
    </row>
    <row r="21" spans="2:12" x14ac:dyDescent="0.25">
      <c r="B21" s="2393"/>
      <c r="C21" s="2393"/>
      <c r="D21" s="2393"/>
      <c r="E21" s="2393"/>
      <c r="F21" s="2393"/>
      <c r="G21" s="2393"/>
      <c r="H21" s="2393"/>
      <c r="I21" s="2393"/>
      <c r="J21" s="2393"/>
      <c r="K21" s="2393"/>
      <c r="L21" s="2393"/>
    </row>
    <row r="25" spans="2:12" x14ac:dyDescent="0.25">
      <c r="C25" s="2"/>
      <c r="D25" s="2"/>
      <c r="E25" s="2"/>
      <c r="F25" s="2"/>
      <c r="G25" s="2"/>
      <c r="H25" s="2"/>
      <c r="I25" s="2"/>
      <c r="J25" s="2"/>
      <c r="K25" s="2"/>
    </row>
    <row r="26" spans="2:12" x14ac:dyDescent="0.25">
      <c r="C26" s="2"/>
      <c r="D26" s="2"/>
      <c r="E26" s="2"/>
      <c r="F26" s="2"/>
      <c r="G26" s="2"/>
      <c r="H26" s="2"/>
      <c r="I26" s="2"/>
      <c r="J26" s="2"/>
      <c r="K26" s="2"/>
    </row>
    <row r="27" spans="2:12" x14ac:dyDescent="0.25">
      <c r="C27" s="1"/>
      <c r="D27" s="1"/>
      <c r="E27" s="1"/>
      <c r="F27" s="1"/>
      <c r="G27" s="1"/>
      <c r="H27" s="1"/>
      <c r="I27" s="1"/>
      <c r="J27" s="1"/>
      <c r="K27" s="1"/>
    </row>
    <row r="28" spans="2:12" x14ac:dyDescent="0.25">
      <c r="B28" s="1"/>
      <c r="C28" s="1"/>
      <c r="D28" s="1"/>
      <c r="E28" s="1"/>
      <c r="F28" s="1"/>
      <c r="G28" s="1"/>
      <c r="H28" s="1"/>
      <c r="I28" s="1"/>
      <c r="J28" s="1"/>
      <c r="K28" s="1"/>
    </row>
    <row r="29" spans="2:12" x14ac:dyDescent="0.25">
      <c r="B29" s="1"/>
      <c r="C29" s="1"/>
      <c r="D29" s="1"/>
      <c r="E29" s="1"/>
      <c r="F29" s="1"/>
      <c r="G29" s="1"/>
      <c r="H29" s="1"/>
      <c r="I29" s="1"/>
      <c r="J29" s="1"/>
      <c r="K29" s="1"/>
    </row>
  </sheetData>
  <mergeCells count="16">
    <mergeCell ref="B17:L17"/>
    <mergeCell ref="B18:L18"/>
    <mergeCell ref="B19:L19"/>
    <mergeCell ref="B20:L20"/>
    <mergeCell ref="B21:L21"/>
    <mergeCell ref="B14:L14"/>
    <mergeCell ref="B10:L10"/>
    <mergeCell ref="B15:L15"/>
    <mergeCell ref="B16:L16"/>
    <mergeCell ref="B13:L13"/>
    <mergeCell ref="B1:L1"/>
    <mergeCell ref="B8:L8"/>
    <mergeCell ref="B11:L11"/>
    <mergeCell ref="B12:L12"/>
    <mergeCell ref="B3:L3"/>
    <mergeCell ref="B9:L9"/>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topLeftCell="A10" zoomScaleNormal="100" zoomScaleSheetLayoutView="85" zoomScalePageLayoutView="80" workbookViewId="0">
      <selection activeCell="A14" sqref="A14"/>
    </sheetView>
  </sheetViews>
  <sheetFormatPr defaultRowHeight="15" x14ac:dyDescent="0.25"/>
  <cols>
    <col min="1" max="1" width="2.28515625" style="373" customWidth="1"/>
    <col min="2" max="11" width="12.140625" style="373" customWidth="1"/>
    <col min="12" max="12" width="4.140625" style="373" customWidth="1"/>
    <col min="13" max="13" width="2.85546875" style="373" customWidth="1"/>
    <col min="14" max="16384" width="9.140625" style="373"/>
  </cols>
  <sheetData>
    <row r="1" spans="2:12" ht="21" x14ac:dyDescent="0.25">
      <c r="B1" s="2394"/>
      <c r="C1" s="2394"/>
      <c r="D1" s="2394"/>
      <c r="E1" s="2394"/>
      <c r="F1" s="2394"/>
      <c r="G1" s="2394"/>
      <c r="H1" s="2394"/>
      <c r="I1" s="2394"/>
      <c r="J1" s="2394"/>
      <c r="K1" s="2394"/>
      <c r="L1" s="2394"/>
    </row>
    <row r="2" spans="2:12" x14ac:dyDescent="0.25">
      <c r="B2" s="7"/>
      <c r="C2" s="7"/>
      <c r="D2" s="7"/>
      <c r="E2" s="7"/>
      <c r="F2" s="7"/>
      <c r="G2" s="7"/>
      <c r="H2" s="7"/>
      <c r="I2" s="7"/>
      <c r="J2" s="7"/>
      <c r="K2" s="7"/>
    </row>
    <row r="3" spans="2:12" x14ac:dyDescent="0.25">
      <c r="B3" s="2392"/>
      <c r="C3" s="2392"/>
      <c r="D3" s="2392"/>
      <c r="E3" s="2392"/>
      <c r="F3" s="2392"/>
      <c r="G3" s="2392"/>
      <c r="H3" s="2392"/>
      <c r="I3" s="2392"/>
      <c r="J3" s="2392"/>
      <c r="K3" s="2392"/>
      <c r="L3" s="2392"/>
    </row>
    <row r="4" spans="2:12" x14ac:dyDescent="0.25">
      <c r="B4" s="7"/>
      <c r="C4" s="7"/>
      <c r="D4" s="7"/>
      <c r="E4" s="7"/>
      <c r="F4" s="7"/>
      <c r="G4" s="7"/>
      <c r="H4" s="7"/>
      <c r="I4" s="7"/>
      <c r="J4" s="7"/>
      <c r="K4" s="7"/>
    </row>
    <row r="5" spans="2:12" x14ac:dyDescent="0.25">
      <c r="B5" s="7"/>
      <c r="C5" s="7"/>
      <c r="D5" s="7"/>
      <c r="E5" s="7"/>
      <c r="F5" s="7"/>
      <c r="G5" s="7"/>
      <c r="H5" s="7"/>
      <c r="I5" s="7"/>
      <c r="J5" s="7"/>
      <c r="K5" s="7"/>
    </row>
    <row r="6" spans="2:12" x14ac:dyDescent="0.25">
      <c r="B6" s="7"/>
      <c r="C6" s="7"/>
      <c r="D6" s="7"/>
      <c r="E6" s="7"/>
      <c r="F6" s="7"/>
      <c r="G6" s="7"/>
      <c r="H6" s="7"/>
      <c r="I6" s="7"/>
      <c r="J6" s="7"/>
      <c r="K6" s="7"/>
    </row>
    <row r="7" spans="2:12" x14ac:dyDescent="0.25">
      <c r="B7" s="7"/>
      <c r="C7" s="7"/>
      <c r="D7" s="7"/>
      <c r="E7" s="7"/>
      <c r="F7" s="7"/>
      <c r="G7" s="7"/>
      <c r="H7" s="7"/>
      <c r="I7" s="7"/>
      <c r="J7" s="7"/>
      <c r="K7" s="7"/>
    </row>
    <row r="8" spans="2:12" ht="73.5" customHeight="1" x14ac:dyDescent="0.25">
      <c r="B8" s="2397"/>
      <c r="C8" s="2397"/>
      <c r="D8" s="2397"/>
      <c r="E8" s="2397"/>
      <c r="F8" s="2397"/>
      <c r="G8" s="2397"/>
      <c r="H8" s="2397"/>
      <c r="I8" s="2397"/>
      <c r="J8" s="2397"/>
      <c r="K8" s="2397"/>
      <c r="L8" s="2397"/>
    </row>
    <row r="9" spans="2:12" ht="31.5" customHeight="1" x14ac:dyDescent="0.25">
      <c r="B9" s="2396"/>
      <c r="C9" s="2396"/>
      <c r="D9" s="2396"/>
      <c r="E9" s="2396"/>
      <c r="F9" s="2396"/>
      <c r="G9" s="2396"/>
      <c r="H9" s="2396"/>
      <c r="I9" s="2396"/>
      <c r="J9" s="2396"/>
      <c r="K9" s="2396"/>
      <c r="L9" s="2396"/>
    </row>
    <row r="10" spans="2:12" ht="81" customHeight="1" x14ac:dyDescent="0.25">
      <c r="B10" s="2396" t="s">
        <v>441</v>
      </c>
      <c r="C10" s="2396"/>
      <c r="D10" s="2396"/>
      <c r="E10" s="2396"/>
      <c r="F10" s="2396"/>
      <c r="G10" s="2396"/>
      <c r="H10" s="2396"/>
      <c r="I10" s="2396"/>
      <c r="J10" s="2396"/>
      <c r="K10" s="2396"/>
      <c r="L10" s="2396"/>
    </row>
    <row r="11" spans="2:12" ht="15.75" x14ac:dyDescent="0.25">
      <c r="B11" s="2398"/>
      <c r="C11" s="2398"/>
      <c r="D11" s="2398"/>
      <c r="E11" s="2398"/>
      <c r="F11" s="2398"/>
      <c r="G11" s="2398"/>
      <c r="H11" s="2398"/>
      <c r="I11" s="2398"/>
      <c r="J11" s="2398"/>
      <c r="K11" s="2398"/>
      <c r="L11" s="2398"/>
    </row>
    <row r="12" spans="2:12" x14ac:dyDescent="0.25">
      <c r="B12" s="2392"/>
      <c r="C12" s="2392"/>
      <c r="D12" s="2392"/>
      <c r="E12" s="2392"/>
      <c r="F12" s="2392"/>
      <c r="G12" s="2392"/>
      <c r="H12" s="2392"/>
      <c r="I12" s="2392"/>
      <c r="J12" s="2392"/>
      <c r="K12" s="2392"/>
      <c r="L12" s="2392"/>
    </row>
    <row r="13" spans="2:12" x14ac:dyDescent="0.25">
      <c r="B13" s="2392"/>
      <c r="C13" s="2392"/>
      <c r="D13" s="2392"/>
      <c r="E13" s="2392"/>
      <c r="F13" s="2392"/>
      <c r="G13" s="2392"/>
      <c r="H13" s="2392"/>
      <c r="I13" s="2392"/>
      <c r="J13" s="2392"/>
      <c r="K13" s="2392"/>
      <c r="L13" s="2392"/>
    </row>
    <row r="14" spans="2:12" x14ac:dyDescent="0.25">
      <c r="B14" s="2392"/>
      <c r="C14" s="2392"/>
      <c r="D14" s="2392"/>
      <c r="E14" s="2392"/>
      <c r="F14" s="2392"/>
      <c r="G14" s="2392"/>
      <c r="H14" s="2392"/>
      <c r="I14" s="2392"/>
      <c r="J14" s="2392"/>
      <c r="K14" s="2392"/>
      <c r="L14" s="2392"/>
    </row>
    <row r="15" spans="2:12" ht="20.25" customHeight="1" x14ac:dyDescent="0.25">
      <c r="B15" s="2398"/>
      <c r="C15" s="2398"/>
      <c r="D15" s="2398"/>
      <c r="E15" s="2398"/>
      <c r="F15" s="2398"/>
      <c r="G15" s="2398"/>
      <c r="H15" s="2398"/>
      <c r="I15" s="2398"/>
      <c r="J15" s="2398"/>
      <c r="K15" s="2398"/>
      <c r="L15" s="2398"/>
    </row>
    <row r="16" spans="2:12" ht="15.75" x14ac:dyDescent="0.25">
      <c r="B16" s="2398"/>
      <c r="C16" s="2398"/>
      <c r="D16" s="2398"/>
      <c r="E16" s="2398"/>
      <c r="F16" s="2398"/>
      <c r="G16" s="2398"/>
      <c r="H16" s="2398"/>
      <c r="I16" s="2398"/>
      <c r="J16" s="2398"/>
      <c r="K16" s="2398"/>
      <c r="L16" s="2398"/>
    </row>
    <row r="17" spans="2:12" x14ac:dyDescent="0.25">
      <c r="B17" s="2392"/>
      <c r="C17" s="2392"/>
      <c r="D17" s="2392"/>
      <c r="E17" s="2392"/>
      <c r="F17" s="2392"/>
      <c r="G17" s="2392"/>
      <c r="H17" s="2392"/>
      <c r="I17" s="2392"/>
      <c r="J17" s="2392"/>
      <c r="K17" s="2392"/>
      <c r="L17" s="2392"/>
    </row>
    <row r="18" spans="2:12" x14ac:dyDescent="0.25">
      <c r="B18" s="2392"/>
      <c r="C18" s="2392"/>
      <c r="D18" s="2392"/>
      <c r="E18" s="2392"/>
      <c r="F18" s="2392"/>
      <c r="G18" s="2392"/>
      <c r="H18" s="2392"/>
      <c r="I18" s="2392"/>
      <c r="J18" s="2392"/>
      <c r="K18" s="2392"/>
      <c r="L18" s="2392"/>
    </row>
    <row r="19" spans="2:12" x14ac:dyDescent="0.25">
      <c r="B19" s="2392"/>
      <c r="C19" s="2392"/>
      <c r="D19" s="2392"/>
      <c r="E19" s="2392"/>
      <c r="F19" s="2392"/>
      <c r="G19" s="2392"/>
      <c r="H19" s="2392"/>
      <c r="I19" s="2392"/>
      <c r="J19" s="2392"/>
      <c r="K19" s="2392"/>
      <c r="L19" s="2392"/>
    </row>
    <row r="20" spans="2:12" x14ac:dyDescent="0.25">
      <c r="B20" s="2392"/>
      <c r="C20" s="2392"/>
      <c r="D20" s="2392"/>
      <c r="E20" s="2392"/>
      <c r="F20" s="2392"/>
      <c r="G20" s="2392"/>
      <c r="H20" s="2392"/>
      <c r="I20" s="2392"/>
      <c r="J20" s="2392"/>
      <c r="K20" s="2392"/>
      <c r="L20" s="2392"/>
    </row>
    <row r="21" spans="2:12" x14ac:dyDescent="0.25">
      <c r="B21" s="2393"/>
      <c r="C21" s="2393"/>
      <c r="D21" s="2393"/>
      <c r="E21" s="2393"/>
      <c r="F21" s="2393"/>
      <c r="G21" s="2393"/>
      <c r="H21" s="2393"/>
      <c r="I21" s="2393"/>
      <c r="J21" s="2393"/>
      <c r="K21" s="2393"/>
      <c r="L21" s="2393"/>
    </row>
    <row r="22" spans="2:12" x14ac:dyDescent="0.25">
      <c r="B22" s="2393"/>
      <c r="C22" s="2393"/>
      <c r="D22" s="2393"/>
      <c r="E22" s="2393"/>
      <c r="F22" s="2393"/>
      <c r="G22" s="2393"/>
      <c r="H22" s="2393"/>
      <c r="I22" s="2393"/>
      <c r="J22" s="2393"/>
      <c r="K22" s="2393"/>
      <c r="L22" s="2393"/>
    </row>
    <row r="26" spans="2:12" x14ac:dyDescent="0.25">
      <c r="C26" s="2"/>
      <c r="D26" s="2"/>
      <c r="E26" s="2"/>
      <c r="F26" s="2"/>
      <c r="G26" s="2"/>
      <c r="H26" s="2"/>
      <c r="I26" s="2"/>
      <c r="J26" s="2"/>
      <c r="K26" s="2"/>
    </row>
    <row r="27" spans="2:12" x14ac:dyDescent="0.25">
      <c r="C27" s="2"/>
      <c r="D27" s="2"/>
      <c r="E27" s="2"/>
      <c r="F27" s="2"/>
      <c r="G27" s="2"/>
      <c r="H27" s="2"/>
      <c r="I27" s="2"/>
      <c r="J27" s="2"/>
      <c r="K27" s="2"/>
    </row>
    <row r="28" spans="2:12" x14ac:dyDescent="0.25">
      <c r="C28" s="1"/>
      <c r="D28" s="1"/>
      <c r="E28" s="1"/>
      <c r="F28" s="1"/>
      <c r="G28" s="1"/>
      <c r="H28" s="1"/>
      <c r="I28" s="1"/>
      <c r="J28" s="1"/>
      <c r="K28" s="1"/>
    </row>
    <row r="29" spans="2:12" x14ac:dyDescent="0.25">
      <c r="B29" s="1"/>
      <c r="C29" s="1"/>
      <c r="D29" s="1"/>
      <c r="E29" s="1"/>
      <c r="F29" s="1"/>
      <c r="G29" s="1"/>
      <c r="H29" s="1"/>
      <c r="I29" s="1"/>
      <c r="J29" s="1"/>
      <c r="K29" s="1"/>
    </row>
    <row r="30" spans="2:12" x14ac:dyDescent="0.25">
      <c r="B30" s="1"/>
      <c r="C30" s="1"/>
      <c r="D30" s="1"/>
      <c r="E30" s="1"/>
      <c r="F30" s="1"/>
      <c r="G30" s="1"/>
      <c r="H30" s="1"/>
      <c r="I30" s="1"/>
      <c r="J30" s="1"/>
      <c r="K30" s="1"/>
    </row>
  </sheetData>
  <mergeCells count="17">
    <mergeCell ref="B18:L18"/>
    <mergeCell ref="B19:L19"/>
    <mergeCell ref="B20:L20"/>
    <mergeCell ref="B21:L21"/>
    <mergeCell ref="B22:L22"/>
    <mergeCell ref="B17:L17"/>
    <mergeCell ref="B1:L1"/>
    <mergeCell ref="B3:L3"/>
    <mergeCell ref="B8:L8"/>
    <mergeCell ref="B9:L9"/>
    <mergeCell ref="B10:L10"/>
    <mergeCell ref="B11:L11"/>
    <mergeCell ref="B12:L12"/>
    <mergeCell ref="B13:L13"/>
    <mergeCell ref="B14:L14"/>
    <mergeCell ref="B15:L15"/>
    <mergeCell ref="B16:L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zoomScale="80" zoomScaleNormal="80" zoomScaleSheetLayoutView="90" zoomScalePageLayoutView="80" workbookViewId="0">
      <selection activeCell="A14" sqref="A14"/>
    </sheetView>
  </sheetViews>
  <sheetFormatPr defaultRowHeight="15" x14ac:dyDescent="0.25"/>
  <cols>
    <col min="1" max="1" width="5.28515625" style="302" customWidth="1"/>
    <col min="2" max="2" width="68.28515625" style="28" bestFit="1" customWidth="1"/>
    <col min="3" max="3" width="8" style="302" bestFit="1" customWidth="1"/>
    <col min="4" max="4" width="8.28515625" style="302" bestFit="1" customWidth="1"/>
    <col min="5" max="5" width="8" style="303" bestFit="1" customWidth="1"/>
    <col min="6" max="6" width="8.28515625" style="303" bestFit="1" customWidth="1"/>
    <col min="7" max="7" width="8" style="303" bestFit="1" customWidth="1"/>
    <col min="8" max="8" width="8.28515625" style="303" bestFit="1" customWidth="1"/>
    <col min="9" max="9" width="3.28515625" style="302" customWidth="1"/>
    <col min="10" max="11" width="13.7109375" style="302" customWidth="1"/>
    <col min="12" max="12" width="8" style="302" customWidth="1"/>
    <col min="13" max="16384" width="9.140625" style="302"/>
  </cols>
  <sheetData>
    <row r="1" spans="2:11" ht="3" customHeight="1" x14ac:dyDescent="0.25"/>
    <row r="2" spans="2:11" customFormat="1" ht="105" customHeight="1" x14ac:dyDescent="0.25">
      <c r="B2" s="2451" t="s">
        <v>442</v>
      </c>
      <c r="C2" s="2451"/>
      <c r="D2" s="2451"/>
      <c r="E2" s="2451"/>
      <c r="F2" s="2451"/>
      <c r="G2" s="2451"/>
      <c r="H2" s="2451"/>
      <c r="I2" s="905"/>
      <c r="J2" s="306"/>
      <c r="K2" s="306"/>
    </row>
    <row r="3" spans="2:11" customFormat="1" ht="5.25" customHeight="1" x14ac:dyDescent="0.25"/>
    <row r="4" spans="2:11" customFormat="1" ht="16.5" thickBot="1" x14ac:dyDescent="0.3">
      <c r="B4" s="2453" t="s">
        <v>424</v>
      </c>
      <c r="C4" s="2453"/>
      <c r="D4" s="2453"/>
      <c r="E4" s="2453"/>
      <c r="F4" s="2453"/>
      <c r="G4" s="2453"/>
      <c r="H4" s="2453"/>
    </row>
    <row r="5" spans="2:11" customFormat="1" ht="15.75" x14ac:dyDescent="0.25">
      <c r="B5" s="2454" t="s">
        <v>234</v>
      </c>
      <c r="C5" s="2458" t="s">
        <v>103</v>
      </c>
      <c r="D5" s="2457"/>
      <c r="E5" s="2458" t="s">
        <v>119</v>
      </c>
      <c r="F5" s="2457"/>
      <c r="G5" s="2456" t="s">
        <v>512</v>
      </c>
      <c r="H5" s="2457"/>
    </row>
    <row r="6" spans="2:11" customFormat="1" ht="16.5" thickBot="1" x14ac:dyDescent="0.3">
      <c r="B6" s="2455"/>
      <c r="C6" s="1124" t="s">
        <v>99</v>
      </c>
      <c r="D6" s="1125" t="s">
        <v>98</v>
      </c>
      <c r="E6" s="1124" t="s">
        <v>99</v>
      </c>
      <c r="F6" s="1125" t="s">
        <v>98</v>
      </c>
      <c r="G6" s="1128" t="s">
        <v>99</v>
      </c>
      <c r="H6" s="1125" t="s">
        <v>98</v>
      </c>
    </row>
    <row r="7" spans="2:11" customFormat="1" ht="15.75" x14ac:dyDescent="0.25">
      <c r="B7" s="769" t="s">
        <v>236</v>
      </c>
      <c r="C7" s="1126">
        <v>451</v>
      </c>
      <c r="D7" s="823">
        <f t="shared" ref="D7" si="0">C7/$C$19</f>
        <v>3.3321019578869598E-2</v>
      </c>
      <c r="E7" s="1126">
        <v>337</v>
      </c>
      <c r="F7" s="823">
        <f t="shared" ref="F7" si="1">E7/$E$19</f>
        <v>2.5070674006844221E-2</v>
      </c>
      <c r="G7" s="1129">
        <v>320</v>
      </c>
      <c r="H7" s="823">
        <f t="shared" ref="H7:H18" si="2">G7/$G$19</f>
        <v>2.2850614110254214E-2</v>
      </c>
    </row>
    <row r="8" spans="2:11" customFormat="1" ht="15.75" x14ac:dyDescent="0.25">
      <c r="B8" s="770" t="s">
        <v>237</v>
      </c>
      <c r="C8" s="1127">
        <v>134</v>
      </c>
      <c r="D8" s="308">
        <f t="shared" ref="D8:D18" si="3">C8/$C$19</f>
        <v>9.900258588843738E-3</v>
      </c>
      <c r="E8" s="1127">
        <v>161</v>
      </c>
      <c r="F8" s="308">
        <f>E8/$E$19</f>
        <v>1.197738431780985E-2</v>
      </c>
      <c r="G8" s="1130">
        <v>118</v>
      </c>
      <c r="H8" s="308">
        <f t="shared" si="2"/>
        <v>8.4261639531562418E-3</v>
      </c>
    </row>
    <row r="9" spans="2:11" customFormat="1" ht="15.75" x14ac:dyDescent="0.25">
      <c r="B9" s="770" t="s">
        <v>238</v>
      </c>
      <c r="C9" s="1127">
        <v>217</v>
      </c>
      <c r="D9" s="308">
        <f t="shared" si="3"/>
        <v>1.6032508311784262E-2</v>
      </c>
      <c r="E9" s="1127">
        <v>1</v>
      </c>
      <c r="F9" s="308">
        <f>E9/$E$19</f>
        <v>7.4393691414968008E-5</v>
      </c>
      <c r="G9" s="1130">
        <v>145</v>
      </c>
      <c r="H9" s="308">
        <f t="shared" si="2"/>
        <v>1.0354184518708941E-2</v>
      </c>
    </row>
    <row r="10" spans="2:11" customFormat="1" ht="15.75" x14ac:dyDescent="0.25">
      <c r="B10" s="770" t="s">
        <v>149</v>
      </c>
      <c r="C10" s="1127">
        <v>1803</v>
      </c>
      <c r="D10" s="308">
        <f t="shared" si="3"/>
        <v>0.13321019578869597</v>
      </c>
      <c r="E10" s="1127">
        <v>1951</v>
      </c>
      <c r="F10" s="308">
        <f t="shared" ref="F10:F18" si="4">E10/$E$19</f>
        <v>0.1451420919506026</v>
      </c>
      <c r="G10" s="1130">
        <v>1931</v>
      </c>
      <c r="H10" s="308">
        <f t="shared" si="2"/>
        <v>0.13788917452156527</v>
      </c>
    </row>
    <row r="11" spans="2:11" customFormat="1" ht="15.75" x14ac:dyDescent="0.25">
      <c r="B11" s="770" t="s">
        <v>150</v>
      </c>
      <c r="C11" s="1127">
        <v>2530</v>
      </c>
      <c r="D11" s="308">
        <f t="shared" si="3"/>
        <v>0.18692279275951237</v>
      </c>
      <c r="E11" s="1127">
        <v>2826</v>
      </c>
      <c r="F11" s="308">
        <f t="shared" si="4"/>
        <v>0.2102365719386996</v>
      </c>
      <c r="G11" s="1130">
        <v>3219</v>
      </c>
      <c r="H11" s="308">
        <f t="shared" si="2"/>
        <v>0.22986289631533849</v>
      </c>
    </row>
    <row r="12" spans="2:11" customFormat="1" ht="15.75" x14ac:dyDescent="0.25">
      <c r="B12" s="770" t="s">
        <v>151</v>
      </c>
      <c r="C12" s="1127">
        <v>3655</v>
      </c>
      <c r="D12" s="308">
        <f t="shared" si="3"/>
        <v>0.27004063538973033</v>
      </c>
      <c r="E12" s="1127">
        <v>3569</v>
      </c>
      <c r="F12" s="308">
        <f t="shared" si="4"/>
        <v>0.26551108466002082</v>
      </c>
      <c r="G12" s="1130">
        <v>3628</v>
      </c>
      <c r="H12" s="308">
        <f t="shared" si="2"/>
        <v>0.25906883747500714</v>
      </c>
    </row>
    <row r="13" spans="2:11" customFormat="1" ht="15.75" x14ac:dyDescent="0.25">
      <c r="B13" s="770" t="s">
        <v>153</v>
      </c>
      <c r="C13" s="1127">
        <v>627</v>
      </c>
      <c r="D13" s="308">
        <f t="shared" si="3"/>
        <v>4.6324344292574808E-2</v>
      </c>
      <c r="E13" s="1127">
        <v>802</v>
      </c>
      <c r="F13" s="308">
        <f t="shared" si="4"/>
        <v>5.9663740514804345E-2</v>
      </c>
      <c r="G13" s="1130">
        <v>666</v>
      </c>
      <c r="H13" s="308">
        <f t="shared" si="2"/>
        <v>4.7557840616966579E-2</v>
      </c>
    </row>
    <row r="14" spans="2:11" customFormat="1" ht="15.75" x14ac:dyDescent="0.25">
      <c r="B14" s="770" t="s">
        <v>152</v>
      </c>
      <c r="C14" s="1127">
        <v>111</v>
      </c>
      <c r="D14" s="308">
        <f t="shared" si="3"/>
        <v>8.2009604728481723E-3</v>
      </c>
      <c r="E14" s="1127">
        <v>113</v>
      </c>
      <c r="F14" s="308">
        <f t="shared" si="4"/>
        <v>8.4064871298913848E-3</v>
      </c>
      <c r="G14" s="1130">
        <v>130</v>
      </c>
      <c r="H14" s="308">
        <f t="shared" si="2"/>
        <v>9.2830619822907735E-3</v>
      </c>
    </row>
    <row r="15" spans="2:11" customFormat="1" ht="15.75" x14ac:dyDescent="0.25">
      <c r="B15" s="770" t="s">
        <v>156</v>
      </c>
      <c r="C15" s="1127">
        <v>577</v>
      </c>
      <c r="D15" s="308">
        <f t="shared" si="3"/>
        <v>4.2630217953454008E-2</v>
      </c>
      <c r="E15" s="1127">
        <v>442</v>
      </c>
      <c r="F15" s="308">
        <f t="shared" si="4"/>
        <v>3.2882011605415859E-2</v>
      </c>
      <c r="G15" s="1130">
        <v>491</v>
      </c>
      <c r="H15" s="308">
        <f t="shared" si="2"/>
        <v>3.5061411025421312E-2</v>
      </c>
    </row>
    <row r="16" spans="2:11" customFormat="1" ht="15.75" x14ac:dyDescent="0.25">
      <c r="B16" s="770" t="s">
        <v>154</v>
      </c>
      <c r="C16" s="1127">
        <v>45</v>
      </c>
      <c r="D16" s="308">
        <f t="shared" si="3"/>
        <v>3.3247137052087182E-3</v>
      </c>
      <c r="E16" s="1127">
        <v>33</v>
      </c>
      <c r="F16" s="308">
        <f t="shared" si="4"/>
        <v>2.4549918166939444E-3</v>
      </c>
      <c r="G16" s="1130">
        <v>44</v>
      </c>
      <c r="H16" s="308">
        <f t="shared" si="2"/>
        <v>3.1419594401599542E-3</v>
      </c>
    </row>
    <row r="17" spans="1:12" customFormat="1" ht="15.75" x14ac:dyDescent="0.25">
      <c r="B17" s="770" t="s">
        <v>239</v>
      </c>
      <c r="C17" s="1127">
        <v>44</v>
      </c>
      <c r="D17" s="308">
        <f t="shared" si="3"/>
        <v>3.250831178426302E-3</v>
      </c>
      <c r="E17" s="1127">
        <v>43</v>
      </c>
      <c r="F17" s="308">
        <f t="shared" si="4"/>
        <v>3.1989287308436245E-3</v>
      </c>
      <c r="G17" s="1130">
        <v>62</v>
      </c>
      <c r="H17" s="308">
        <f t="shared" si="2"/>
        <v>4.4273064838617534E-3</v>
      </c>
    </row>
    <row r="18" spans="1:12" s="707" customFormat="1" ht="15.75" x14ac:dyDescent="0.25">
      <c r="B18" s="770" t="s">
        <v>155</v>
      </c>
      <c r="C18" s="1127">
        <v>3341</v>
      </c>
      <c r="D18" s="308">
        <f t="shared" si="3"/>
        <v>0.24684152198005171</v>
      </c>
      <c r="E18" s="1127">
        <v>3164</v>
      </c>
      <c r="F18" s="308">
        <f t="shared" si="4"/>
        <v>0.23538163963695879</v>
      </c>
      <c r="G18" s="1130">
        <v>3250</v>
      </c>
      <c r="H18" s="308">
        <f t="shared" si="2"/>
        <v>0.23207654955726936</v>
      </c>
    </row>
    <row r="19" spans="1:12" customFormat="1" ht="16.5" thickBot="1" x14ac:dyDescent="0.3">
      <c r="B19" s="346" t="s">
        <v>235</v>
      </c>
      <c r="C19" s="347">
        <f>SUM(C7:C18)</f>
        <v>13535</v>
      </c>
      <c r="D19" s="348">
        <f>SUM(D7:D18)</f>
        <v>0.99999999999999989</v>
      </c>
      <c r="E19" s="347">
        <f>SUM(E7:E18)</f>
        <v>13442</v>
      </c>
      <c r="F19" s="348">
        <f t="shared" ref="F19" si="5">SUM(F7:F18)</f>
        <v>1</v>
      </c>
      <c r="G19" s="349">
        <f>SUM(G7:G18)</f>
        <v>14004</v>
      </c>
      <c r="H19" s="348">
        <f>SUM(H7:H18)</f>
        <v>1</v>
      </c>
    </row>
    <row r="20" spans="1:12" customFormat="1" x14ac:dyDescent="0.25">
      <c r="B20" s="305"/>
    </row>
    <row r="21" spans="1:12" x14ac:dyDescent="0.25">
      <c r="B21" s="307"/>
    </row>
    <row r="22" spans="1:12" x14ac:dyDescent="0.25">
      <c r="B22" s="307"/>
    </row>
    <row r="24" spans="1:12" ht="13.5" customHeight="1" x14ac:dyDescent="0.25"/>
    <row r="25" spans="1:12" ht="13.5" customHeight="1" x14ac:dyDescent="0.25"/>
    <row r="26" spans="1:12" ht="13.5" customHeight="1" x14ac:dyDescent="0.25"/>
    <row r="27" spans="1:12" ht="13.5" customHeight="1" x14ac:dyDescent="0.25">
      <c r="A27" s="2452" t="s">
        <v>717</v>
      </c>
      <c r="B27" s="2452"/>
      <c r="C27" s="2452"/>
      <c r="D27" s="2452"/>
      <c r="E27" s="2452"/>
      <c r="F27" s="2452"/>
      <c r="G27" s="2452"/>
    </row>
    <row r="28" spans="1:12" ht="28.5" customHeight="1" x14ac:dyDescent="0.25">
      <c r="A28" s="2450" t="s">
        <v>701</v>
      </c>
      <c r="B28" s="2450"/>
      <c r="C28" s="2450"/>
      <c r="D28" s="2450"/>
      <c r="E28" s="2450"/>
      <c r="F28" s="2450"/>
      <c r="G28" s="2450"/>
      <c r="H28" s="2450"/>
    </row>
    <row r="29" spans="1:12" ht="21.75" customHeight="1" x14ac:dyDescent="0.25"/>
    <row r="30" spans="1:12" x14ac:dyDescent="0.25">
      <c r="B30" s="302"/>
      <c r="E30" s="302"/>
      <c r="F30" s="302"/>
      <c r="G30" s="302"/>
      <c r="H30" s="302"/>
      <c r="K30" s="350"/>
      <c r="L30" s="350"/>
    </row>
    <row r="31" spans="1:12" x14ac:dyDescent="0.25">
      <c r="C31" s="906"/>
      <c r="D31" s="906"/>
      <c r="E31" s="906"/>
      <c r="F31" s="906"/>
      <c r="G31" s="906"/>
      <c r="H31" s="906"/>
      <c r="I31" s="906"/>
      <c r="J31" s="906"/>
    </row>
  </sheetData>
  <sortState ref="B8:H18">
    <sortCondition ref="B7"/>
  </sortState>
  <mergeCells count="8">
    <mergeCell ref="A28:H28"/>
    <mergeCell ref="B2:H2"/>
    <mergeCell ref="A27:G27"/>
    <mergeCell ref="B4:H4"/>
    <mergeCell ref="B5:B6"/>
    <mergeCell ref="G5:H5"/>
    <mergeCell ref="C5:D5"/>
    <mergeCell ref="E5:F5"/>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
  <sheetViews>
    <sheetView zoomScaleNormal="100" zoomScaleSheetLayoutView="90" zoomScalePageLayoutView="90" workbookViewId="0">
      <selection activeCell="A14" sqref="A14"/>
    </sheetView>
  </sheetViews>
  <sheetFormatPr defaultRowHeight="15" x14ac:dyDescent="0.25"/>
  <cols>
    <col min="1" max="1" width="48.7109375" style="28" customWidth="1"/>
    <col min="2" max="2" width="8.5703125" style="708" customWidth="1"/>
    <col min="3" max="3" width="7.5703125" style="708" bestFit="1" customWidth="1"/>
    <col min="4" max="4" width="6.42578125" style="708" bestFit="1" customWidth="1"/>
    <col min="5" max="5" width="6.7109375" style="708" bestFit="1" customWidth="1"/>
    <col min="6" max="6" width="7.140625" style="708" customWidth="1"/>
    <col min="7" max="7" width="6.7109375" style="707" bestFit="1" customWidth="1"/>
    <col min="8" max="8" width="1" style="898" customWidth="1"/>
    <col min="9" max="9" width="7.7109375" style="707" customWidth="1"/>
    <col min="10" max="10" width="8.140625" style="707" customWidth="1"/>
    <col min="11" max="11" width="7.42578125" style="707" customWidth="1"/>
    <col min="12" max="12" width="6.7109375" style="707" bestFit="1" customWidth="1"/>
    <col min="13" max="13" width="7.5703125" style="707" customWidth="1"/>
    <col min="14" max="14" width="6.7109375" style="707" bestFit="1" customWidth="1"/>
    <col min="15" max="17" width="5" style="707" customWidth="1"/>
    <col min="18" max="21" width="5" style="708" customWidth="1"/>
    <col min="22" max="22" width="18.42578125" style="708" customWidth="1"/>
    <col min="23" max="23" width="7.85546875" style="708" customWidth="1"/>
    <col min="24" max="24" width="8" style="708" customWidth="1"/>
    <col min="25" max="25" width="7.5703125" style="708" customWidth="1"/>
    <col min="26" max="26" width="7.140625" style="708" customWidth="1"/>
    <col min="27" max="27" width="5.85546875" style="708" customWidth="1"/>
    <col min="28" max="28" width="10" style="708" customWidth="1"/>
    <col min="29" max="29" width="8.28515625" style="708" customWidth="1"/>
    <col min="30" max="88" width="5" style="708" customWidth="1"/>
    <col min="89" max="16384" width="9.140625" style="708"/>
  </cols>
  <sheetData>
    <row r="1" spans="1:18" s="728" customFormat="1" x14ac:dyDescent="0.25">
      <c r="A1" s="28"/>
      <c r="G1" s="751"/>
      <c r="H1" s="898"/>
      <c r="I1" s="751"/>
      <c r="J1" s="751"/>
      <c r="K1" s="751"/>
      <c r="L1" s="751"/>
      <c r="M1" s="751"/>
      <c r="N1" s="751"/>
      <c r="O1" s="751"/>
      <c r="P1" s="751"/>
      <c r="Q1" s="751"/>
    </row>
    <row r="2" spans="1:18" s="728" customFormat="1" x14ac:dyDescent="0.25">
      <c r="A2" s="28"/>
      <c r="G2" s="751"/>
      <c r="H2" s="898"/>
      <c r="I2" s="751"/>
      <c r="J2" s="751"/>
      <c r="K2" s="751"/>
      <c r="L2" s="751"/>
      <c r="M2" s="751"/>
      <c r="N2" s="751"/>
      <c r="O2" s="751"/>
      <c r="P2" s="751"/>
      <c r="Q2" s="751"/>
    </row>
    <row r="3" spans="1:18" s="728" customFormat="1" x14ac:dyDescent="0.25">
      <c r="A3" s="28"/>
      <c r="C3" s="44" t="s">
        <v>168</v>
      </c>
      <c r="D3" s="778">
        <f>G26</f>
        <v>0.35311763445468181</v>
      </c>
      <c r="G3" s="751"/>
      <c r="H3" s="898"/>
      <c r="I3" s="751"/>
      <c r="J3" s="751"/>
      <c r="K3" s="751"/>
      <c r="L3" s="751"/>
      <c r="M3" s="751"/>
      <c r="N3" s="751"/>
      <c r="O3" s="751"/>
      <c r="P3" s="751"/>
    </row>
    <row r="4" spans="1:18" s="728" customFormat="1" x14ac:dyDescent="0.25">
      <c r="A4" s="28"/>
      <c r="C4" s="44" t="s">
        <v>167</v>
      </c>
      <c r="D4" s="778">
        <f>N26</f>
        <v>0.64688236554531819</v>
      </c>
      <c r="G4" s="751"/>
      <c r="H4" s="898"/>
      <c r="I4" s="751"/>
      <c r="J4" s="751"/>
      <c r="K4" s="751"/>
      <c r="L4" s="751"/>
      <c r="M4" s="751"/>
      <c r="N4" s="751"/>
      <c r="O4" s="751"/>
      <c r="P4" s="751"/>
    </row>
    <row r="5" spans="1:18" s="728" customFormat="1" x14ac:dyDescent="0.25">
      <c r="A5" s="28"/>
      <c r="G5" s="751"/>
      <c r="H5" s="898"/>
      <c r="I5" s="751"/>
      <c r="J5" s="751"/>
      <c r="K5" s="751"/>
      <c r="L5" s="751"/>
      <c r="M5" s="751"/>
      <c r="N5" s="751"/>
      <c r="O5" s="751"/>
      <c r="P5" s="751"/>
      <c r="Q5" s="751"/>
    </row>
    <row r="6" spans="1:18" s="728" customFormat="1" x14ac:dyDescent="0.25">
      <c r="A6" s="28"/>
      <c r="G6" s="751"/>
      <c r="H6" s="898"/>
      <c r="I6" s="751"/>
      <c r="J6" s="751"/>
      <c r="K6" s="751"/>
      <c r="L6" s="751"/>
      <c r="M6" s="751"/>
      <c r="N6" s="751"/>
      <c r="O6" s="751"/>
      <c r="P6" s="751"/>
      <c r="Q6" s="751"/>
    </row>
    <row r="7" spans="1:18" s="728" customFormat="1" x14ac:dyDescent="0.25">
      <c r="A7" s="28"/>
      <c r="G7" s="751"/>
      <c r="H7" s="898"/>
      <c r="I7" s="751"/>
      <c r="J7" s="751"/>
      <c r="K7" s="751"/>
      <c r="L7" s="751"/>
      <c r="M7" s="751"/>
      <c r="N7" s="751"/>
      <c r="O7" s="751"/>
      <c r="P7" s="751"/>
      <c r="Q7" s="751"/>
    </row>
    <row r="8" spans="1:18" s="728" customFormat="1" x14ac:dyDescent="0.25">
      <c r="A8" s="28"/>
      <c r="G8" s="751"/>
      <c r="H8" s="898"/>
      <c r="I8" s="751"/>
      <c r="J8" s="751"/>
      <c r="K8" s="751"/>
      <c r="L8" s="751"/>
      <c r="M8" s="751"/>
      <c r="N8" s="751"/>
      <c r="O8" s="751"/>
      <c r="P8" s="751"/>
      <c r="Q8" s="751"/>
    </row>
    <row r="9" spans="1:18" s="728" customFormat="1" x14ac:dyDescent="0.25">
      <c r="A9" s="28"/>
      <c r="G9" s="751"/>
      <c r="H9" s="898"/>
      <c r="I9" s="751"/>
      <c r="J9" s="751"/>
      <c r="K9" s="751"/>
      <c r="L9" s="751"/>
      <c r="M9" s="751"/>
      <c r="N9" s="751"/>
      <c r="O9" s="751"/>
      <c r="P9" s="751"/>
      <c r="Q9" s="751"/>
    </row>
    <row r="10" spans="1:18" s="728" customFormat="1" x14ac:dyDescent="0.25">
      <c r="A10" s="28"/>
      <c r="G10" s="751"/>
      <c r="H10" s="898"/>
      <c r="I10" s="751"/>
      <c r="J10" s="751"/>
      <c r="K10" s="751"/>
      <c r="L10" s="751"/>
      <c r="M10" s="751"/>
      <c r="N10" s="751"/>
      <c r="O10" s="751"/>
      <c r="P10" s="751"/>
      <c r="Q10" s="751"/>
    </row>
    <row r="11" spans="1:18" s="707" customFormat="1" ht="16.5" thickBot="1" x14ac:dyDescent="0.3">
      <c r="A11" s="2461" t="s">
        <v>425</v>
      </c>
      <c r="B11" s="2461"/>
      <c r="C11" s="2461"/>
      <c r="D11" s="2461"/>
      <c r="E11" s="2461"/>
      <c r="F11" s="2461"/>
      <c r="G11" s="2461"/>
      <c r="H11" s="2462"/>
      <c r="I11" s="2461"/>
      <c r="J11" s="2461"/>
      <c r="K11" s="2461"/>
      <c r="L11" s="2461"/>
      <c r="M11" s="2461"/>
      <c r="N11" s="2461"/>
      <c r="O11"/>
      <c r="P11"/>
      <c r="Q11"/>
      <c r="R11"/>
    </row>
    <row r="12" spans="1:18" s="707" customFormat="1" ht="21.75" thickBot="1" x14ac:dyDescent="0.3">
      <c r="A12" s="2459" t="s">
        <v>234</v>
      </c>
      <c r="B12" s="2469" t="s">
        <v>343</v>
      </c>
      <c r="C12" s="2470"/>
      <c r="D12" s="2470"/>
      <c r="E12" s="2470"/>
      <c r="F12" s="2470"/>
      <c r="G12" s="2471"/>
      <c r="H12"/>
      <c r="I12" s="2469" t="s">
        <v>342</v>
      </c>
      <c r="J12" s="2470"/>
      <c r="K12" s="2470"/>
      <c r="L12" s="2470"/>
      <c r="M12" s="2470"/>
      <c r="N12" s="2471"/>
      <c r="O12"/>
      <c r="P12"/>
      <c r="Q12"/>
      <c r="R12"/>
    </row>
    <row r="13" spans="1:18" s="707" customFormat="1" ht="18.75" x14ac:dyDescent="0.25">
      <c r="A13" s="2460"/>
      <c r="B13" s="2463" t="s">
        <v>103</v>
      </c>
      <c r="C13" s="2464"/>
      <c r="D13" s="2465" t="s">
        <v>119</v>
      </c>
      <c r="E13" s="2466"/>
      <c r="F13" s="2467" t="s">
        <v>512</v>
      </c>
      <c r="G13" s="2468"/>
      <c r="H13" s="903"/>
      <c r="I13" s="2463" t="s">
        <v>103</v>
      </c>
      <c r="J13" s="2464"/>
      <c r="K13" s="2465" t="s">
        <v>119</v>
      </c>
      <c r="L13" s="2466"/>
      <c r="M13" s="2467" t="s">
        <v>512</v>
      </c>
      <c r="N13" s="2468"/>
      <c r="O13"/>
      <c r="P13"/>
      <c r="Q13"/>
      <c r="R13"/>
    </row>
    <row r="14" spans="1:18" s="707" customFormat="1" ht="19.5" thickBot="1" x14ac:dyDescent="0.3">
      <c r="A14" s="2460"/>
      <c r="B14" s="1132" t="s">
        <v>341</v>
      </c>
      <c r="C14" s="1133" t="s">
        <v>98</v>
      </c>
      <c r="D14" s="1132" t="s">
        <v>341</v>
      </c>
      <c r="E14" s="1134" t="s">
        <v>98</v>
      </c>
      <c r="F14" s="1135" t="s">
        <v>341</v>
      </c>
      <c r="G14" s="1134" t="s">
        <v>98</v>
      </c>
      <c r="H14"/>
      <c r="I14" s="1132" t="s">
        <v>341</v>
      </c>
      <c r="J14" s="1133" t="s">
        <v>98</v>
      </c>
      <c r="K14" s="1132" t="s">
        <v>341</v>
      </c>
      <c r="L14" s="1134" t="s">
        <v>98</v>
      </c>
      <c r="M14" s="1135" t="s">
        <v>341</v>
      </c>
      <c r="N14" s="1134" t="s">
        <v>98</v>
      </c>
    </row>
    <row r="15" spans="1:18" s="707" customFormat="1" ht="14.25" customHeight="1" x14ac:dyDescent="0.25">
      <c r="A15" s="776" t="s">
        <v>149</v>
      </c>
      <c r="B15" s="985">
        <v>485</v>
      </c>
      <c r="C15" s="907">
        <f t="shared" ref="C15:C21" si="0">B15/(B15+I15)</f>
        <v>0.26899611758180808</v>
      </c>
      <c r="D15" s="985">
        <v>686</v>
      </c>
      <c r="E15" s="908">
        <f t="shared" ref="E15:E21" si="1">D15/(D15+K15)</f>
        <v>0.35161455663762176</v>
      </c>
      <c r="F15" s="1142">
        <v>758</v>
      </c>
      <c r="G15" s="908">
        <f t="shared" ref="G15:G21" si="2">F15/(F15+M15)</f>
        <v>0.3925427239772139</v>
      </c>
      <c r="H15" s="157"/>
      <c r="I15" s="985">
        <v>1318</v>
      </c>
      <c r="J15" s="907">
        <f t="shared" ref="J15:J21" si="3">I15/(B15+I15)</f>
        <v>0.73100388241819192</v>
      </c>
      <c r="K15" s="985">
        <v>1265</v>
      </c>
      <c r="L15" s="908">
        <f t="shared" ref="L15:L21" si="4">K15/(D15+K15)</f>
        <v>0.64838544336237824</v>
      </c>
      <c r="M15" s="1142">
        <v>1173</v>
      </c>
      <c r="N15" s="908">
        <f t="shared" ref="N15:N21" si="5">M15/(F15+M15)</f>
        <v>0.6074572760227861</v>
      </c>
    </row>
    <row r="16" spans="1:18" s="707" customFormat="1" ht="14.25" customHeight="1" x14ac:dyDescent="0.25">
      <c r="A16" s="773" t="s">
        <v>150</v>
      </c>
      <c r="B16" s="831">
        <v>839</v>
      </c>
      <c r="C16" s="1137">
        <f t="shared" si="0"/>
        <v>0.33188291139240506</v>
      </c>
      <c r="D16" s="831">
        <v>931</v>
      </c>
      <c r="E16" s="909">
        <f t="shared" si="1"/>
        <v>0.32944090587402691</v>
      </c>
      <c r="F16" s="1143">
        <v>981</v>
      </c>
      <c r="G16" s="909">
        <f t="shared" si="2"/>
        <v>0.3047530288909599</v>
      </c>
      <c r="H16" s="157"/>
      <c r="I16" s="831">
        <v>1689</v>
      </c>
      <c r="J16" s="1137">
        <f t="shared" si="3"/>
        <v>0.66811708860759489</v>
      </c>
      <c r="K16" s="831">
        <v>1895</v>
      </c>
      <c r="L16" s="909">
        <f t="shared" si="4"/>
        <v>0.67055909412597314</v>
      </c>
      <c r="M16" s="1143">
        <v>2238</v>
      </c>
      <c r="N16" s="909">
        <f t="shared" si="5"/>
        <v>0.6952469711090401</v>
      </c>
    </row>
    <row r="17" spans="1:28" s="707" customFormat="1" ht="14.25" customHeight="1" x14ac:dyDescent="0.25">
      <c r="A17" s="773" t="s">
        <v>151</v>
      </c>
      <c r="B17" s="831">
        <v>1163</v>
      </c>
      <c r="C17" s="1137">
        <f t="shared" si="0"/>
        <v>0.31819425444596444</v>
      </c>
      <c r="D17" s="831">
        <v>1126</v>
      </c>
      <c r="E17" s="909">
        <f t="shared" si="1"/>
        <v>0.31549453628467355</v>
      </c>
      <c r="F17" s="1143">
        <v>1066</v>
      </c>
      <c r="G17" s="909">
        <f t="shared" si="2"/>
        <v>0.29382579933847852</v>
      </c>
      <c r="H17" s="157"/>
      <c r="I17" s="831">
        <v>2492</v>
      </c>
      <c r="J17" s="1137">
        <f t="shared" si="3"/>
        <v>0.68180574555403561</v>
      </c>
      <c r="K17" s="831">
        <v>2443</v>
      </c>
      <c r="L17" s="909">
        <f t="shared" si="4"/>
        <v>0.68450546371532639</v>
      </c>
      <c r="M17" s="1143">
        <v>2562</v>
      </c>
      <c r="N17" s="909">
        <f t="shared" si="5"/>
        <v>0.70617420066152148</v>
      </c>
    </row>
    <row r="18" spans="1:28" s="751" customFormat="1" ht="14.25" customHeight="1" x14ac:dyDescent="0.25">
      <c r="A18" s="773" t="s">
        <v>152</v>
      </c>
      <c r="B18" s="831">
        <v>25</v>
      </c>
      <c r="C18" s="1137">
        <f t="shared" si="0"/>
        <v>0.22522522522522523</v>
      </c>
      <c r="D18" s="831">
        <v>33</v>
      </c>
      <c r="E18" s="909">
        <f t="shared" si="1"/>
        <v>0.29203539823008851</v>
      </c>
      <c r="F18" s="1208">
        <v>33</v>
      </c>
      <c r="G18" s="909">
        <f t="shared" si="2"/>
        <v>0.25384615384615383</v>
      </c>
      <c r="H18" s="157"/>
      <c r="I18" s="831">
        <v>86</v>
      </c>
      <c r="J18" s="1137">
        <f t="shared" si="3"/>
        <v>0.77477477477477474</v>
      </c>
      <c r="K18" s="711">
        <v>80</v>
      </c>
      <c r="L18" s="909">
        <f t="shared" si="4"/>
        <v>0.70796460176991149</v>
      </c>
      <c r="M18" s="1208">
        <v>97</v>
      </c>
      <c r="N18" s="909">
        <f t="shared" si="5"/>
        <v>0.74615384615384617</v>
      </c>
    </row>
    <row r="19" spans="1:28" s="751" customFormat="1" ht="14.25" customHeight="1" x14ac:dyDescent="0.25">
      <c r="A19" s="773" t="s">
        <v>153</v>
      </c>
      <c r="B19" s="831">
        <v>233</v>
      </c>
      <c r="C19" s="1137">
        <f t="shared" si="0"/>
        <v>0.37161084529505584</v>
      </c>
      <c r="D19" s="831">
        <v>353</v>
      </c>
      <c r="E19" s="909">
        <f t="shared" si="1"/>
        <v>0.4401496259351621</v>
      </c>
      <c r="F19" s="1208">
        <v>239</v>
      </c>
      <c r="G19" s="909">
        <f t="shared" si="2"/>
        <v>0.35885885885885888</v>
      </c>
      <c r="H19" s="157"/>
      <c r="I19" s="831">
        <v>394</v>
      </c>
      <c r="J19" s="1137">
        <f t="shared" si="3"/>
        <v>0.62838915470494416</v>
      </c>
      <c r="K19" s="711">
        <v>449</v>
      </c>
      <c r="L19" s="909">
        <f t="shared" si="4"/>
        <v>0.55985037406483795</v>
      </c>
      <c r="M19" s="1208">
        <v>427</v>
      </c>
      <c r="N19" s="909">
        <f t="shared" si="5"/>
        <v>0.64114114114114118</v>
      </c>
    </row>
    <row r="20" spans="1:28" s="751" customFormat="1" ht="14.25" customHeight="1" x14ac:dyDescent="0.25">
      <c r="A20" s="773" t="s">
        <v>155</v>
      </c>
      <c r="B20" s="831">
        <v>1111</v>
      </c>
      <c r="C20" s="1137">
        <f t="shared" si="0"/>
        <v>0.33263473053892217</v>
      </c>
      <c r="D20" s="831">
        <v>1097</v>
      </c>
      <c r="E20" s="909">
        <f t="shared" si="1"/>
        <v>0.34671302149178257</v>
      </c>
      <c r="F20" s="1208">
        <v>1105</v>
      </c>
      <c r="G20" s="909">
        <f t="shared" si="2"/>
        <v>0.34010464758387193</v>
      </c>
      <c r="H20" s="157"/>
      <c r="I20" s="831">
        <v>2229</v>
      </c>
      <c r="J20" s="1137">
        <f t="shared" si="3"/>
        <v>0.66736526946107788</v>
      </c>
      <c r="K20" s="711">
        <v>2067</v>
      </c>
      <c r="L20" s="909">
        <f t="shared" si="4"/>
        <v>0.65328697850821749</v>
      </c>
      <c r="M20" s="1208">
        <v>2144</v>
      </c>
      <c r="N20" s="909">
        <f t="shared" si="5"/>
        <v>0.65989535241612807</v>
      </c>
    </row>
    <row r="21" spans="1:28" s="751" customFormat="1" ht="31.5" customHeight="1" thickBot="1" x14ac:dyDescent="0.3">
      <c r="A21" s="773" t="s">
        <v>422</v>
      </c>
      <c r="B21" s="774">
        <v>191</v>
      </c>
      <c r="C21" s="1138">
        <f t="shared" si="0"/>
        <v>0.23815461346633415</v>
      </c>
      <c r="D21" s="774">
        <v>120</v>
      </c>
      <c r="E21" s="1131">
        <f t="shared" si="1"/>
        <v>0.24096385542168675</v>
      </c>
      <c r="F21" s="775">
        <v>167</v>
      </c>
      <c r="G21" s="1131">
        <f t="shared" si="2"/>
        <v>0.28644939965694682</v>
      </c>
      <c r="H21" s="157"/>
      <c r="I21" s="774">
        <v>611</v>
      </c>
      <c r="J21" s="1138">
        <f t="shared" si="3"/>
        <v>0.76184538653366585</v>
      </c>
      <c r="K21" s="774">
        <v>378</v>
      </c>
      <c r="L21" s="1131">
        <f t="shared" si="4"/>
        <v>0.75903614457831325</v>
      </c>
      <c r="M21" s="775">
        <v>416</v>
      </c>
      <c r="N21" s="1131">
        <f t="shared" si="5"/>
        <v>0.71355060034305318</v>
      </c>
    </row>
    <row r="22" spans="1:28" s="707" customFormat="1" ht="19.5" thickBot="1" x14ac:dyDescent="0.3">
      <c r="A22" s="2472" t="s">
        <v>421</v>
      </c>
      <c r="B22" s="2473"/>
      <c r="C22" s="2473"/>
      <c r="D22" s="2473"/>
      <c r="E22" s="2473"/>
      <c r="F22" s="2473"/>
      <c r="G22" s="2474"/>
      <c r="H22" s="898"/>
      <c r="I22" s="1139"/>
      <c r="J22" s="1140"/>
      <c r="K22" s="1140"/>
      <c r="L22" s="1140"/>
      <c r="M22" s="1140"/>
      <c r="N22" s="1141"/>
    </row>
    <row r="23" spans="1:28" s="707" customFormat="1" ht="28.5" customHeight="1" x14ac:dyDescent="0.25">
      <c r="A23" s="776" t="s">
        <v>154</v>
      </c>
      <c r="B23" s="2148">
        <v>45</v>
      </c>
      <c r="C23" s="910" t="s">
        <v>105</v>
      </c>
      <c r="D23" s="2148">
        <v>33</v>
      </c>
      <c r="E23" s="911" t="s">
        <v>105</v>
      </c>
      <c r="F23" s="2148">
        <v>44</v>
      </c>
      <c r="G23" s="910" t="s">
        <v>105</v>
      </c>
      <c r="H23" s="1103"/>
      <c r="I23" s="957" t="s">
        <v>105</v>
      </c>
      <c r="J23" s="958" t="s">
        <v>105</v>
      </c>
      <c r="K23" s="957" t="s">
        <v>105</v>
      </c>
      <c r="L23" s="959" t="s">
        <v>105</v>
      </c>
      <c r="M23" s="960" t="s">
        <v>105</v>
      </c>
      <c r="N23" s="959" t="s">
        <v>105</v>
      </c>
    </row>
    <row r="24" spans="1:28" ht="28.5" customHeight="1" x14ac:dyDescent="0.25">
      <c r="A24" s="773" t="s">
        <v>239</v>
      </c>
      <c r="B24" s="711">
        <v>44</v>
      </c>
      <c r="C24" s="912" t="s">
        <v>105</v>
      </c>
      <c r="D24" s="711">
        <v>43</v>
      </c>
      <c r="E24" s="913" t="s">
        <v>105</v>
      </c>
      <c r="F24" s="711">
        <v>62</v>
      </c>
      <c r="G24" s="912" t="s">
        <v>105</v>
      </c>
      <c r="H24" s="1103"/>
      <c r="I24" s="329" t="s">
        <v>105</v>
      </c>
      <c r="J24" s="961" t="s">
        <v>105</v>
      </c>
      <c r="K24" s="329" t="s">
        <v>105</v>
      </c>
      <c r="L24" s="454" t="s">
        <v>105</v>
      </c>
      <c r="M24" s="962" t="s">
        <v>105</v>
      </c>
      <c r="N24" s="454" t="s">
        <v>105</v>
      </c>
      <c r="O24" s="708"/>
      <c r="P24" s="708"/>
      <c r="Q24" s="708"/>
    </row>
    <row r="25" spans="1:28" ht="14.25" customHeight="1" thickBot="1" x14ac:dyDescent="0.3">
      <c r="A25" s="777" t="s">
        <v>156</v>
      </c>
      <c r="B25" s="774">
        <v>577</v>
      </c>
      <c r="C25" s="914" t="s">
        <v>105</v>
      </c>
      <c r="D25" s="774">
        <v>441</v>
      </c>
      <c r="E25" s="915" t="s">
        <v>105</v>
      </c>
      <c r="F25" s="774">
        <v>489</v>
      </c>
      <c r="G25" s="914" t="s">
        <v>105</v>
      </c>
      <c r="H25" s="1103"/>
      <c r="I25" s="963" t="s">
        <v>105</v>
      </c>
      <c r="J25" s="964" t="s">
        <v>105</v>
      </c>
      <c r="K25" s="963" t="s">
        <v>105</v>
      </c>
      <c r="L25" s="965" t="s">
        <v>105</v>
      </c>
      <c r="M25" s="966" t="s">
        <v>105</v>
      </c>
      <c r="N25" s="965" t="s">
        <v>105</v>
      </c>
      <c r="O25" s="708"/>
      <c r="P25" s="708"/>
      <c r="Q25" s="708"/>
    </row>
    <row r="26" spans="1:28" ht="19.5" thickBot="1" x14ac:dyDescent="0.35">
      <c r="A26" s="904" t="s">
        <v>0</v>
      </c>
      <c r="B26" s="916">
        <f>SUM(B15:B21,B23:B25)</f>
        <v>4713</v>
      </c>
      <c r="C26" s="917">
        <f>B26/(B26+I26)</f>
        <v>0.34828554537392847</v>
      </c>
      <c r="D26" s="916">
        <f>SUM(D15:D21,D23:D25)</f>
        <v>4863</v>
      </c>
      <c r="E26" s="917">
        <f>D26/(D26+K26)</f>
        <v>0.36183035714285716</v>
      </c>
      <c r="F26" s="916">
        <f>SUM(F15:F21,F23:F25)</f>
        <v>4944</v>
      </c>
      <c r="G26" s="917">
        <f>F26/(F26+M26)</f>
        <v>0.35311763445468181</v>
      </c>
      <c r="H26" s="1144"/>
      <c r="I26" s="916">
        <f>SUM(I15:I21,I23:I25)</f>
        <v>8819</v>
      </c>
      <c r="J26" s="917">
        <f>I26/(B26+I26)</f>
        <v>0.65171445462607158</v>
      </c>
      <c r="K26" s="916">
        <f>SUM(K15:K21,K23:K25)</f>
        <v>8577</v>
      </c>
      <c r="L26" s="917">
        <f>K26/(D26+K26)</f>
        <v>0.63816964285714284</v>
      </c>
      <c r="M26" s="916">
        <f>SUM(M15:M21,M23:M25)</f>
        <v>9057</v>
      </c>
      <c r="N26" s="917">
        <f>M26/(F26+M26)</f>
        <v>0.64688236554531819</v>
      </c>
      <c r="O26" s="708"/>
      <c r="P26" s="708"/>
      <c r="Q26" s="708"/>
    </row>
    <row r="27" spans="1:28" x14ac:dyDescent="0.25">
      <c r="A27" s="708"/>
      <c r="G27" s="708"/>
      <c r="H27" s="708"/>
      <c r="I27" s="708"/>
      <c r="J27" s="708"/>
      <c r="K27" s="708"/>
      <c r="L27" s="708"/>
      <c r="M27" s="708"/>
      <c r="N27" s="708"/>
      <c r="O27" s="708"/>
      <c r="P27" s="708"/>
      <c r="Q27" s="708"/>
    </row>
    <row r="28" spans="1:28" x14ac:dyDescent="0.25">
      <c r="A28" s="708"/>
      <c r="G28" s="708"/>
      <c r="H28" s="900"/>
      <c r="I28" s="708"/>
      <c r="J28" s="708"/>
      <c r="K28" s="708"/>
      <c r="L28" s="708"/>
      <c r="M28" s="708"/>
      <c r="N28" s="708"/>
      <c r="O28" s="708"/>
      <c r="P28" s="708"/>
      <c r="Q28" s="708"/>
    </row>
    <row r="29" spans="1:28" x14ac:dyDescent="0.25">
      <c r="A29" s="2452" t="s">
        <v>717</v>
      </c>
      <c r="B29" s="2452"/>
      <c r="C29" s="2452"/>
      <c r="D29" s="2452"/>
      <c r="E29" s="2452"/>
      <c r="F29" s="2452"/>
      <c r="G29" s="2452"/>
      <c r="H29" s="2452"/>
      <c r="I29" s="2452"/>
      <c r="J29" s="2452"/>
      <c r="K29" s="2452"/>
      <c r="L29" s="2452"/>
      <c r="M29" s="2452"/>
      <c r="N29" s="2452"/>
      <c r="O29" s="708"/>
      <c r="P29" s="708"/>
      <c r="Q29" s="708"/>
    </row>
    <row r="30" spans="1:28" x14ac:dyDescent="0.25">
      <c r="A30" s="906" t="s">
        <v>694</v>
      </c>
      <c r="O30" s="708"/>
      <c r="P30" s="708"/>
      <c r="Q30" s="708"/>
    </row>
    <row r="31" spans="1:28" x14ac:dyDescent="0.25">
      <c r="O31" s="708"/>
      <c r="P31" s="708"/>
      <c r="Q31" s="708"/>
      <c r="V31" s="2106"/>
      <c r="W31" s="2107"/>
      <c r="X31" s="2108"/>
      <c r="Y31" s="2107"/>
      <c r="Z31" s="2108"/>
      <c r="AA31" s="2107"/>
      <c r="AB31" s="2108"/>
    </row>
    <row r="32" spans="1:28" x14ac:dyDescent="0.25">
      <c r="O32" s="708"/>
      <c r="P32" s="708"/>
      <c r="V32" s="2106"/>
      <c r="W32" s="2107"/>
      <c r="X32" s="2108"/>
      <c r="Y32" s="2107"/>
      <c r="Z32" s="2108"/>
      <c r="AA32" s="2107"/>
      <c r="AB32" s="2108"/>
    </row>
    <row r="33" spans="1:28" x14ac:dyDescent="0.25">
      <c r="I33" s="708"/>
      <c r="J33" s="708"/>
      <c r="K33" s="708"/>
      <c r="L33" s="708"/>
      <c r="M33" s="708"/>
      <c r="N33" s="708"/>
      <c r="V33" s="2106"/>
      <c r="W33" s="2107"/>
      <c r="X33" s="2108"/>
      <c r="Y33" s="2107"/>
      <c r="Z33" s="2108"/>
      <c r="AA33" s="2107"/>
      <c r="AB33" s="2108"/>
    </row>
    <row r="34" spans="1:28" x14ac:dyDescent="0.25">
      <c r="V34" s="2109"/>
      <c r="W34" s="2110"/>
      <c r="X34" s="2111"/>
      <c r="Y34" s="2110"/>
      <c r="Z34" s="2111"/>
      <c r="AA34" s="2110"/>
      <c r="AB34" s="2111"/>
    </row>
    <row r="35" spans="1:28" x14ac:dyDescent="0.25">
      <c r="V35" s="2112"/>
      <c r="W35" s="2113"/>
      <c r="X35" s="2114"/>
      <c r="Y35" s="2113"/>
      <c r="Z35" s="2114"/>
      <c r="AA35" s="2113"/>
      <c r="AB35" s="2114"/>
    </row>
    <row r="36" spans="1:28" x14ac:dyDescent="0.25">
      <c r="V36" s="2115"/>
      <c r="W36" s="2116"/>
      <c r="X36" s="2117"/>
      <c r="Y36" s="2116"/>
      <c r="Z36" s="2117"/>
      <c r="AA36" s="2116"/>
      <c r="AB36" s="2117"/>
    </row>
    <row r="38" spans="1:28" x14ac:dyDescent="0.25">
      <c r="V38" s="2103"/>
      <c r="W38" s="2104"/>
      <c r="X38" s="2105"/>
      <c r="Y38" s="2104"/>
      <c r="Z38" s="2105"/>
      <c r="AA38" s="2104"/>
      <c r="AB38" s="2105"/>
    </row>
    <row r="39" spans="1:28" x14ac:dyDescent="0.25">
      <c r="A39" s="708"/>
      <c r="B39" s="350"/>
      <c r="C39" s="350"/>
      <c r="D39" s="350"/>
      <c r="E39" s="350"/>
      <c r="F39" s="350"/>
      <c r="G39" s="350"/>
      <c r="H39" s="350"/>
      <c r="I39" s="350"/>
      <c r="J39" s="350"/>
      <c r="K39" s="350"/>
      <c r="L39" s="350"/>
      <c r="M39" s="350"/>
      <c r="N39" s="350"/>
      <c r="O39" s="350"/>
      <c r="V39" s="2103"/>
      <c r="W39" s="2104"/>
      <c r="X39" s="2105"/>
      <c r="Y39" s="2104"/>
      <c r="Z39" s="2105"/>
      <c r="AA39" s="2104"/>
      <c r="AB39" s="2105"/>
    </row>
    <row r="40" spans="1:28" x14ac:dyDescent="0.25">
      <c r="V40" s="2103"/>
      <c r="W40" s="2104"/>
      <c r="X40" s="2105"/>
      <c r="Y40" s="2104"/>
      <c r="Z40" s="2105"/>
      <c r="AA40" s="2104"/>
      <c r="AB40" s="2105"/>
    </row>
    <row r="41" spans="1:28" x14ac:dyDescent="0.25">
      <c r="X41" s="946"/>
      <c r="Y41" s="946"/>
    </row>
  </sheetData>
  <mergeCells count="12">
    <mergeCell ref="A29:N29"/>
    <mergeCell ref="A12:A14"/>
    <mergeCell ref="A11:N11"/>
    <mergeCell ref="I13:J13"/>
    <mergeCell ref="K13:L13"/>
    <mergeCell ref="M13:N13"/>
    <mergeCell ref="B13:C13"/>
    <mergeCell ref="D13:E13"/>
    <mergeCell ref="F13:G13"/>
    <mergeCell ref="B12:G12"/>
    <mergeCell ref="I12:N12"/>
    <mergeCell ref="A22:G22"/>
  </mergeCells>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W37"/>
  <sheetViews>
    <sheetView zoomScale="80" zoomScaleNormal="80" zoomScaleSheetLayoutView="90" zoomScalePageLayoutView="80" workbookViewId="0">
      <selection activeCell="A14" sqref="A14"/>
    </sheetView>
  </sheetViews>
  <sheetFormatPr defaultRowHeight="15" x14ac:dyDescent="0.25"/>
  <cols>
    <col min="1" max="1" width="2.5703125" style="115" customWidth="1"/>
    <col min="2" max="2" width="22.28515625" style="28" customWidth="1"/>
    <col min="3" max="3" width="13.7109375" style="115" customWidth="1"/>
    <col min="4" max="4" width="11.140625" style="115" bestFit="1" customWidth="1"/>
    <col min="5" max="8" width="11.140625" style="116" bestFit="1" customWidth="1"/>
    <col min="9" max="10" width="11.140625" style="115" bestFit="1" customWidth="1"/>
    <col min="11" max="11" width="8.7109375" style="115" bestFit="1" customWidth="1"/>
    <col min="12" max="12" width="8" style="115" customWidth="1"/>
    <col min="13" max="16384" width="9.140625" style="115"/>
  </cols>
  <sheetData>
    <row r="1" spans="2:23" ht="22.5" customHeight="1" thickBot="1" x14ac:dyDescent="0.3">
      <c r="B1" s="2479" t="s">
        <v>426</v>
      </c>
      <c r="C1" s="2479"/>
      <c r="D1" s="2479"/>
      <c r="E1" s="2479"/>
      <c r="F1" s="2479"/>
      <c r="G1" s="2479"/>
      <c r="H1" s="2479"/>
      <c r="I1" s="2479"/>
      <c r="J1" s="2479"/>
      <c r="K1" s="2479"/>
    </row>
    <row r="2" spans="2:23" s="43" customFormat="1" ht="30.75" thickBot="1" x14ac:dyDescent="0.3">
      <c r="B2" s="968" t="s">
        <v>195</v>
      </c>
      <c r="C2" s="369" t="s">
        <v>0</v>
      </c>
      <c r="D2" s="368" t="s">
        <v>125</v>
      </c>
      <c r="E2" s="367" t="s">
        <v>126</v>
      </c>
      <c r="F2" s="367" t="s">
        <v>127</v>
      </c>
      <c r="G2" s="367" t="s">
        <v>128</v>
      </c>
      <c r="H2" s="367" t="s">
        <v>129</v>
      </c>
      <c r="I2" s="367" t="s">
        <v>130</v>
      </c>
      <c r="J2" s="367" t="s">
        <v>131</v>
      </c>
      <c r="K2" s="366" t="s">
        <v>50</v>
      </c>
    </row>
    <row r="3" spans="2:23" s="43" customFormat="1" ht="23.25" x14ac:dyDescent="0.25">
      <c r="B3" s="2476" t="s">
        <v>133</v>
      </c>
      <c r="C3" s="357">
        <f>SUM(D3:K3)</f>
        <v>13535</v>
      </c>
      <c r="D3" s="985">
        <v>1843</v>
      </c>
      <c r="E3" s="1145">
        <v>2768</v>
      </c>
      <c r="F3" s="1145">
        <v>1800</v>
      </c>
      <c r="G3" s="1145">
        <v>1524</v>
      </c>
      <c r="H3" s="1145">
        <v>1841</v>
      </c>
      <c r="I3" s="1145">
        <v>1689</v>
      </c>
      <c r="J3" s="1145">
        <v>2064</v>
      </c>
      <c r="K3" s="362">
        <v>6</v>
      </c>
    </row>
    <row r="4" spans="2:23" s="43" customFormat="1" ht="19.5" thickBot="1" x14ac:dyDescent="0.3">
      <c r="B4" s="2477"/>
      <c r="C4" s="356">
        <v>1</v>
      </c>
      <c r="D4" s="359">
        <f>D3/$C$3</f>
        <v>0.1361654968599926</v>
      </c>
      <c r="E4" s="363">
        <f t="shared" ref="E4:K4" si="0">E3/$C$3</f>
        <v>0.20450683413372736</v>
      </c>
      <c r="F4" s="363">
        <f t="shared" si="0"/>
        <v>0.13298854820834874</v>
      </c>
      <c r="G4" s="363">
        <f t="shared" si="0"/>
        <v>0.11259697081640192</v>
      </c>
      <c r="H4" s="363">
        <f t="shared" si="0"/>
        <v>0.13601773180642779</v>
      </c>
      <c r="I4" s="363">
        <f t="shared" si="0"/>
        <v>0.12478758773550055</v>
      </c>
      <c r="J4" s="363">
        <f t="shared" si="0"/>
        <v>0.15249353527890655</v>
      </c>
      <c r="K4" s="365">
        <f t="shared" si="0"/>
        <v>4.4329516069449576E-4</v>
      </c>
      <c r="M4"/>
      <c r="N4"/>
      <c r="O4"/>
      <c r="P4" s="2212">
        <v>1985</v>
      </c>
      <c r="Q4" s="2212">
        <v>2523</v>
      </c>
      <c r="R4" s="2212">
        <v>1867</v>
      </c>
      <c r="S4" s="2212">
        <v>1682</v>
      </c>
      <c r="T4" s="2212">
        <v>1693</v>
      </c>
      <c r="U4" s="2212">
        <v>1641</v>
      </c>
      <c r="V4" s="2212">
        <v>2044</v>
      </c>
      <c r="W4" s="2212">
        <v>7</v>
      </c>
    </row>
    <row r="5" spans="2:23" s="43" customFormat="1" ht="23.25" customHeight="1" x14ac:dyDescent="0.25">
      <c r="B5" s="2476" t="s">
        <v>134</v>
      </c>
      <c r="C5" s="355">
        <f>SUM(D5:K5)</f>
        <v>13442</v>
      </c>
      <c r="D5" s="311">
        <v>1985</v>
      </c>
      <c r="E5" s="497">
        <v>2523</v>
      </c>
      <c r="F5" s="497">
        <v>1867</v>
      </c>
      <c r="G5" s="497">
        <v>1682</v>
      </c>
      <c r="H5" s="497">
        <v>1693</v>
      </c>
      <c r="I5" s="497">
        <v>1641</v>
      </c>
      <c r="J5" s="497">
        <v>2044</v>
      </c>
      <c r="K5" s="496">
        <v>7</v>
      </c>
      <c r="M5" s="2116"/>
      <c r="N5"/>
      <c r="O5"/>
      <c r="P5"/>
    </row>
    <row r="6" spans="2:23" s="43" customFormat="1" ht="19.5" thickBot="1" x14ac:dyDescent="0.3">
      <c r="B6" s="2477"/>
      <c r="C6" s="354">
        <v>1</v>
      </c>
      <c r="D6" s="359">
        <f>D5/$C$5</f>
        <v>0.14767147745871151</v>
      </c>
      <c r="E6" s="363">
        <f t="shared" ref="E6:K6" si="1">E5/$C$5</f>
        <v>0.18769528343996428</v>
      </c>
      <c r="F6" s="363">
        <f t="shared" si="1"/>
        <v>0.13889302187174526</v>
      </c>
      <c r="G6" s="363">
        <f t="shared" si="1"/>
        <v>0.12513018895997619</v>
      </c>
      <c r="H6" s="363">
        <f t="shared" si="1"/>
        <v>0.12594851956554085</v>
      </c>
      <c r="I6" s="363">
        <f t="shared" si="1"/>
        <v>0.12208004761196251</v>
      </c>
      <c r="J6" s="363">
        <f t="shared" si="1"/>
        <v>0.15206070525219462</v>
      </c>
      <c r="K6" s="365">
        <f t="shared" si="1"/>
        <v>5.2075583990477607E-4</v>
      </c>
      <c r="M6"/>
      <c r="N6"/>
      <c r="O6"/>
      <c r="P6"/>
    </row>
    <row r="7" spans="2:23" s="43" customFormat="1" ht="23.25" x14ac:dyDescent="0.25">
      <c r="B7" s="2478" t="s">
        <v>517</v>
      </c>
      <c r="C7" s="352">
        <f>SUM(D7:K7)</f>
        <v>14004</v>
      </c>
      <c r="D7" s="311">
        <v>2145</v>
      </c>
      <c r="E7" s="361">
        <v>2452</v>
      </c>
      <c r="F7" s="361">
        <v>1885</v>
      </c>
      <c r="G7" s="361">
        <v>1811</v>
      </c>
      <c r="H7" s="361">
        <v>1954</v>
      </c>
      <c r="I7" s="361">
        <v>1602</v>
      </c>
      <c r="J7" s="361">
        <v>2134</v>
      </c>
      <c r="K7" s="360">
        <v>21</v>
      </c>
      <c r="M7"/>
      <c r="N7"/>
      <c r="O7"/>
      <c r="P7"/>
    </row>
    <row r="8" spans="2:23" s="43" customFormat="1" ht="19.5" thickBot="1" x14ac:dyDescent="0.3">
      <c r="B8" s="2477"/>
      <c r="C8" s="353">
        <v>1</v>
      </c>
      <c r="D8" s="359">
        <f>D7/$C$7</f>
        <v>0.15317052270779777</v>
      </c>
      <c r="E8" s="363">
        <f t="shared" ref="E8:K8" si="2">E7/$C$7</f>
        <v>0.17509283061982292</v>
      </c>
      <c r="F8" s="363">
        <f t="shared" si="2"/>
        <v>0.13460439874321622</v>
      </c>
      <c r="G8" s="363">
        <f t="shared" si="2"/>
        <v>0.12932019423021993</v>
      </c>
      <c r="H8" s="363">
        <f t="shared" si="2"/>
        <v>0.1395315624107398</v>
      </c>
      <c r="I8" s="363">
        <f t="shared" si="2"/>
        <v>0.11439588688946016</v>
      </c>
      <c r="J8" s="363">
        <f t="shared" si="2"/>
        <v>0.15238503284775778</v>
      </c>
      <c r="K8" s="365">
        <f t="shared" si="2"/>
        <v>1.4995715509854327E-3</v>
      </c>
      <c r="M8"/>
      <c r="N8"/>
      <c r="O8"/>
      <c r="P8"/>
    </row>
    <row r="9" spans="2:23" ht="27.75" customHeight="1" x14ac:dyDescent="0.25">
      <c r="B9" s="119"/>
      <c r="C9" s="117"/>
      <c r="D9" s="118"/>
      <c r="E9" s="118"/>
      <c r="F9" s="118"/>
      <c r="G9" s="118"/>
      <c r="H9" s="118"/>
      <c r="I9" s="118"/>
      <c r="J9" s="118"/>
      <c r="M9"/>
      <c r="N9"/>
      <c r="O9"/>
      <c r="P9"/>
    </row>
    <row r="10" spans="2:23" ht="15.75" thickBot="1" x14ac:dyDescent="0.3">
      <c r="B10" s="115"/>
      <c r="M10"/>
      <c r="N10"/>
      <c r="O10"/>
      <c r="P10"/>
    </row>
    <row r="11" spans="2:23" ht="15.75" x14ac:dyDescent="0.25">
      <c r="C11" s="120"/>
      <c r="D11" s="121" t="s">
        <v>125</v>
      </c>
      <c r="E11" s="121" t="s">
        <v>126</v>
      </c>
      <c r="F11" s="121" t="s">
        <v>127</v>
      </c>
      <c r="G11" s="121" t="s">
        <v>128</v>
      </c>
      <c r="H11" s="121" t="s">
        <v>129</v>
      </c>
      <c r="I11" s="121" t="s">
        <v>130</v>
      </c>
      <c r="J11" s="121" t="s">
        <v>131</v>
      </c>
      <c r="K11" s="351" t="s">
        <v>118</v>
      </c>
      <c r="M11"/>
      <c r="N11"/>
      <c r="O11"/>
      <c r="P11"/>
    </row>
    <row r="12" spans="2:23" x14ac:dyDescent="0.25">
      <c r="B12" s="115"/>
      <c r="C12" s="1732" t="s">
        <v>133</v>
      </c>
      <c r="D12" s="372">
        <v>18.640073629807937</v>
      </c>
      <c r="E12" s="372">
        <v>13.080605450567315</v>
      </c>
      <c r="F12" s="372">
        <v>9.9038663273924481</v>
      </c>
      <c r="G12" s="372">
        <v>13.669804219914695</v>
      </c>
      <c r="H12" s="372">
        <v>8.2656392783178507</v>
      </c>
      <c r="I12" s="372">
        <v>12.335286690193286</v>
      </c>
      <c r="J12" s="372">
        <v>10.281649447560598</v>
      </c>
      <c r="K12" s="372">
        <v>11.648110871770951</v>
      </c>
      <c r="M12"/>
      <c r="N12"/>
      <c r="O12"/>
      <c r="P12"/>
    </row>
    <row r="13" spans="2:23" ht="13.5" customHeight="1" x14ac:dyDescent="0.25">
      <c r="B13" s="115"/>
      <c r="C13" s="1732" t="s">
        <v>134</v>
      </c>
      <c r="D13" s="372">
        <v>20.076259443933125</v>
      </c>
      <c r="E13" s="372">
        <v>11.922820647319845</v>
      </c>
      <c r="F13" s="372">
        <v>9.1076837003125561</v>
      </c>
      <c r="G13" s="372">
        <v>13.281319552918896</v>
      </c>
      <c r="H13" s="372">
        <v>8.5733047403441258</v>
      </c>
      <c r="I13" s="372">
        <v>13.614141871984977</v>
      </c>
      <c r="J13" s="372">
        <v>10.182021061440826</v>
      </c>
      <c r="K13" s="372">
        <v>11.568075828470272</v>
      </c>
    </row>
    <row r="14" spans="2:23" ht="13.5" customHeight="1" x14ac:dyDescent="0.25">
      <c r="B14" s="115"/>
      <c r="C14" s="1732" t="s">
        <v>517</v>
      </c>
      <c r="D14" s="372">
        <v>21.694496980975597</v>
      </c>
      <c r="E14" s="372">
        <v>11.587299336990988</v>
      </c>
      <c r="F14" s="372">
        <v>10.511762522392637</v>
      </c>
      <c r="G14" s="372">
        <v>12.965675760984809</v>
      </c>
      <c r="H14" s="372">
        <v>8.6559611331273043</v>
      </c>
      <c r="I14" s="372">
        <v>14.658270469776928</v>
      </c>
      <c r="J14" s="372">
        <v>10.630348798979805</v>
      </c>
      <c r="K14" s="372">
        <v>12.051728455728142</v>
      </c>
    </row>
    <row r="15" spans="2:23" ht="13.5" customHeight="1" x14ac:dyDescent="0.25">
      <c r="B15" s="122"/>
      <c r="E15" s="115"/>
      <c r="F15" s="115"/>
      <c r="G15" s="115"/>
      <c r="H15" s="115"/>
    </row>
    <row r="16" spans="2:23" ht="13.5" customHeight="1" x14ac:dyDescent="0.25">
      <c r="B16" s="115"/>
      <c r="C16" s="123"/>
      <c r="D16" s="45"/>
      <c r="E16" s="46"/>
      <c r="F16" s="46"/>
      <c r="G16" s="46"/>
      <c r="H16" s="46"/>
      <c r="I16" s="45"/>
      <c r="J16" s="45"/>
      <c r="K16" s="45"/>
    </row>
    <row r="17" spans="1:12" ht="13.5" customHeight="1" x14ac:dyDescent="0.25">
      <c r="B17" s="122"/>
      <c r="E17" s="115"/>
      <c r="F17" s="115"/>
      <c r="G17" s="115"/>
      <c r="H17" s="115"/>
    </row>
    <row r="18" spans="1:12" ht="13.5" customHeight="1" x14ac:dyDescent="0.25">
      <c r="C18" s="44"/>
      <c r="D18" s="45"/>
    </row>
    <row r="19" spans="1:12" ht="13.5" customHeight="1" x14ac:dyDescent="0.25">
      <c r="C19" s="44"/>
      <c r="D19" s="45"/>
    </row>
    <row r="20" spans="1:12" ht="13.5" customHeight="1" x14ac:dyDescent="0.25">
      <c r="C20" s="44"/>
      <c r="D20" s="45"/>
    </row>
    <row r="22" spans="1:12" ht="6" customHeight="1" x14ac:dyDescent="0.25"/>
    <row r="23" spans="1:12" ht="17.25" customHeight="1" x14ac:dyDescent="0.25"/>
    <row r="25" spans="1:12" ht="13.5" customHeight="1" x14ac:dyDescent="0.25"/>
    <row r="26" spans="1:12" ht="13.5" customHeight="1" x14ac:dyDescent="0.25"/>
    <row r="27" spans="1:12" ht="13.5" customHeight="1" x14ac:dyDescent="0.25"/>
    <row r="28" spans="1:12" ht="13.5" customHeight="1" x14ac:dyDescent="0.25"/>
    <row r="29" spans="1:12" ht="13.5" customHeight="1" x14ac:dyDescent="0.25"/>
    <row r="30" spans="1:12" ht="13.5" customHeight="1" x14ac:dyDescent="0.25"/>
    <row r="31" spans="1:12" ht="13.5" customHeight="1" x14ac:dyDescent="0.25">
      <c r="A31" s="2475" t="s">
        <v>717</v>
      </c>
      <c r="B31" s="2475"/>
      <c r="C31" s="2475"/>
      <c r="D31" s="2475"/>
      <c r="E31" s="2475"/>
      <c r="F31" s="2475"/>
      <c r="G31" s="2475"/>
      <c r="H31" s="2475"/>
      <c r="I31" s="2475"/>
      <c r="J31" s="2475"/>
      <c r="K31" s="2475"/>
      <c r="L31" s="906"/>
    </row>
    <row r="32" spans="1:12" ht="12.75" customHeight="1" x14ac:dyDescent="0.25"/>
    <row r="33" spans="3:11" ht="42" customHeight="1" x14ac:dyDescent="0.25"/>
    <row r="34" spans="3:11" ht="24.75" customHeight="1" x14ac:dyDescent="0.25">
      <c r="C34" s="1734"/>
    </row>
    <row r="35" spans="3:11" x14ac:dyDescent="0.25">
      <c r="C35" s="1734"/>
      <c r="D35" s="1736"/>
      <c r="E35" s="1736"/>
      <c r="F35" s="1736"/>
      <c r="G35" s="1736"/>
      <c r="H35" s="1736"/>
      <c r="I35" s="1736"/>
      <c r="J35" s="1736"/>
      <c r="K35" s="1737"/>
    </row>
    <row r="36" spans="3:11" x14ac:dyDescent="0.25">
      <c r="C36" s="1734"/>
      <c r="D36" s="1736"/>
      <c r="E36" s="1736"/>
      <c r="F36" s="1736"/>
      <c r="G36" s="1736"/>
      <c r="H36" s="1736"/>
      <c r="I36" s="1736"/>
      <c r="J36" s="1736"/>
      <c r="K36" s="1737"/>
    </row>
    <row r="37" spans="3:11" x14ac:dyDescent="0.25">
      <c r="C37" s="1733"/>
      <c r="D37" s="1736"/>
      <c r="E37" s="1736"/>
      <c r="F37" s="1736"/>
      <c r="G37" s="1736"/>
      <c r="H37" s="1736"/>
      <c r="I37" s="1736"/>
      <c r="J37" s="1736"/>
      <c r="K37" s="1737"/>
    </row>
  </sheetData>
  <mergeCells count="5">
    <mergeCell ref="A31:K31"/>
    <mergeCell ref="B3:B4"/>
    <mergeCell ref="B5:B6"/>
    <mergeCell ref="B7:B8"/>
    <mergeCell ref="B1:K1"/>
  </mergeCells>
  <conditionalFormatting sqref="D4:J4">
    <cfRule type="top10" dxfId="852" priority="7" percent="1" bottom="1" rank="25"/>
    <cfRule type="top10" dxfId="851" priority="8" percent="1" rank="25"/>
  </conditionalFormatting>
  <conditionalFormatting sqref="D6:J6">
    <cfRule type="top10" dxfId="850" priority="4" percent="1" bottom="1" rank="25"/>
    <cfRule type="top10" dxfId="849" priority="5" percent="1" rank="25"/>
  </conditionalFormatting>
  <conditionalFormatting sqref="D8:J8">
    <cfRule type="top10" dxfId="848" priority="1" percent="1" bottom="1" rank="25"/>
    <cfRule type="top10" dxfId="847" priority="2" percent="1" rank="25"/>
  </conditionalFormatting>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35"/>
  <sheetViews>
    <sheetView topLeftCell="A7" zoomScaleNormal="100" zoomScaleSheetLayoutView="90" zoomScalePageLayoutView="80" workbookViewId="0">
      <selection activeCell="A14" sqref="A14"/>
    </sheetView>
  </sheetViews>
  <sheetFormatPr defaultRowHeight="15" x14ac:dyDescent="0.25"/>
  <cols>
    <col min="1" max="1" width="2" style="713" customWidth="1"/>
    <col min="2" max="2" width="22.85546875" style="28" customWidth="1"/>
    <col min="3" max="3" width="7.42578125" style="28" bestFit="1" customWidth="1"/>
    <col min="4" max="4" width="8.7109375" style="713" bestFit="1" customWidth="1"/>
    <col min="5" max="5" width="7.85546875" style="713" bestFit="1" customWidth="1"/>
    <col min="6" max="6" width="8.7109375" style="712" bestFit="1" customWidth="1"/>
    <col min="7" max="7" width="7.85546875" style="712" bestFit="1" customWidth="1"/>
    <col min="8" max="8" width="8.7109375" style="712" bestFit="1" customWidth="1"/>
    <col min="9" max="9" width="1" style="712" customWidth="1"/>
    <col min="10" max="10" width="7.85546875" style="713" bestFit="1" customWidth="1"/>
    <col min="11" max="11" width="8.7109375" style="713" bestFit="1" customWidth="1"/>
    <col min="12" max="12" width="8.85546875" style="713" bestFit="1" customWidth="1"/>
    <col min="13" max="13" width="8.7109375" style="713" bestFit="1" customWidth="1"/>
    <col min="14" max="14" width="7.42578125" style="713" bestFit="1" customWidth="1"/>
    <col min="15" max="15" width="8.7109375" style="713" bestFit="1" customWidth="1"/>
    <col min="16" max="16" width="1" style="713" customWidth="1"/>
    <col min="17" max="17" width="9.140625" style="713"/>
    <col min="18" max="18" width="8.140625" style="713" customWidth="1"/>
    <col min="19" max="25" width="11.7109375" style="713" customWidth="1"/>
    <col min="26" max="26" width="12.140625" style="713" bestFit="1" customWidth="1"/>
    <col min="27" max="27" width="11.7109375" customWidth="1"/>
    <col min="28" max="28" width="11.7109375" style="713" customWidth="1"/>
    <col min="29" max="29" width="8.140625" style="713" customWidth="1"/>
    <col min="30" max="33" width="9.5703125" style="713" bestFit="1" customWidth="1"/>
    <col min="34" max="16384" width="9.140625" style="713"/>
  </cols>
  <sheetData>
    <row r="1" spans="2:27" ht="33.75" customHeight="1" thickBot="1" x14ac:dyDescent="0.3">
      <c r="B1" s="2479" t="s">
        <v>427</v>
      </c>
      <c r="C1" s="2479"/>
      <c r="D1" s="2479"/>
      <c r="E1" s="2479"/>
      <c r="F1" s="2479"/>
      <c r="G1" s="2479"/>
      <c r="H1" s="2479"/>
      <c r="I1" s="2479"/>
      <c r="J1" s="2479"/>
      <c r="K1" s="2479"/>
      <c r="L1" s="2479"/>
      <c r="M1" s="2479"/>
      <c r="N1" s="2479"/>
      <c r="O1" s="2479"/>
      <c r="S1"/>
      <c r="T1"/>
      <c r="U1"/>
      <c r="V1"/>
      <c r="W1"/>
      <c r="X1"/>
      <c r="Y1"/>
      <c r="Z1"/>
    </row>
    <row r="2" spans="2:27" s="714" customFormat="1" ht="21.75" thickBot="1" x14ac:dyDescent="0.3">
      <c r="B2" s="2485" t="s">
        <v>195</v>
      </c>
      <c r="C2" s="2482" t="s">
        <v>168</v>
      </c>
      <c r="D2" s="2483"/>
      <c r="E2" s="2483"/>
      <c r="F2" s="2483"/>
      <c r="G2" s="2483"/>
      <c r="H2" s="2484"/>
      <c r="I2"/>
      <c r="J2" s="2482" t="s">
        <v>167</v>
      </c>
      <c r="K2" s="2483"/>
      <c r="L2" s="2483"/>
      <c r="M2" s="2483"/>
      <c r="N2" s="2483"/>
      <c r="O2" s="2484"/>
      <c r="S2"/>
      <c r="T2"/>
      <c r="U2"/>
      <c r="V2"/>
      <c r="W2"/>
      <c r="X2"/>
      <c r="Y2"/>
      <c r="Z2"/>
    </row>
    <row r="3" spans="2:27" s="714" customFormat="1" ht="18.75" x14ac:dyDescent="0.25">
      <c r="B3" s="2486"/>
      <c r="C3" s="2488" t="s">
        <v>120</v>
      </c>
      <c r="D3" s="2489"/>
      <c r="E3" s="2490" t="s">
        <v>122</v>
      </c>
      <c r="F3" s="2491"/>
      <c r="G3" s="2492" t="s">
        <v>518</v>
      </c>
      <c r="H3" s="2468"/>
      <c r="I3"/>
      <c r="J3" s="2488" t="s">
        <v>120</v>
      </c>
      <c r="K3" s="2489"/>
      <c r="L3" s="2490" t="s">
        <v>122</v>
      </c>
      <c r="M3" s="2491"/>
      <c r="N3" s="2492" t="s">
        <v>518</v>
      </c>
      <c r="O3" s="2468"/>
      <c r="S3"/>
      <c r="T3"/>
      <c r="U3"/>
      <c r="V3"/>
      <c r="W3"/>
      <c r="X3"/>
      <c r="Y3"/>
      <c r="Z3"/>
    </row>
    <row r="4" spans="2:27" s="714" customFormat="1" ht="16.5" thickBot="1" x14ac:dyDescent="0.3">
      <c r="B4" s="2487"/>
      <c r="C4" s="1148" t="s">
        <v>341</v>
      </c>
      <c r="D4" s="1149" t="s">
        <v>98</v>
      </c>
      <c r="E4" s="1148" t="s">
        <v>341</v>
      </c>
      <c r="F4" s="1150" t="s">
        <v>98</v>
      </c>
      <c r="G4" s="1151" t="s">
        <v>341</v>
      </c>
      <c r="H4" s="1150" t="s">
        <v>98</v>
      </c>
      <c r="I4"/>
      <c r="J4" s="1148" t="s">
        <v>341</v>
      </c>
      <c r="K4" s="1149" t="s">
        <v>98</v>
      </c>
      <c r="L4" s="1148" t="s">
        <v>341</v>
      </c>
      <c r="M4" s="1150" t="s">
        <v>98</v>
      </c>
      <c r="N4" s="1151" t="s">
        <v>341</v>
      </c>
      <c r="O4" s="1150" t="s">
        <v>98</v>
      </c>
      <c r="Q4"/>
      <c r="R4"/>
      <c r="S4"/>
      <c r="T4"/>
      <c r="U4"/>
      <c r="V4"/>
      <c r="W4"/>
      <c r="X4"/>
      <c r="Y4"/>
      <c r="Z4"/>
    </row>
    <row r="5" spans="2:27" s="714" customFormat="1" ht="15.75" x14ac:dyDescent="0.25">
      <c r="B5" s="1146" t="s">
        <v>125</v>
      </c>
      <c r="C5" s="985">
        <v>750</v>
      </c>
      <c r="D5" s="1153">
        <f>C5/(C5+J5)</f>
        <v>0.40694519804666307</v>
      </c>
      <c r="E5" s="1145">
        <v>903</v>
      </c>
      <c r="F5" s="1153">
        <f>E5/(E5+L5)</f>
        <v>0.454911838790932</v>
      </c>
      <c r="G5" s="1145">
        <v>1031</v>
      </c>
      <c r="H5" s="833">
        <f>G5/(G5+N5)</f>
        <v>0.48065268065268063</v>
      </c>
      <c r="I5" s="787"/>
      <c r="J5" s="985">
        <v>1093</v>
      </c>
      <c r="K5" s="1153">
        <f>J5/(C5+J5)</f>
        <v>0.59305480195333693</v>
      </c>
      <c r="L5" s="1145">
        <v>1082</v>
      </c>
      <c r="M5" s="1153">
        <f>L5/(E5+L5)</f>
        <v>0.545088161209068</v>
      </c>
      <c r="N5" s="1145">
        <v>1114</v>
      </c>
      <c r="O5" s="833">
        <f>N5/(G5+N5)</f>
        <v>0.51934731934731937</v>
      </c>
      <c r="Q5"/>
      <c r="R5"/>
      <c r="S5"/>
      <c r="T5"/>
      <c r="U5"/>
      <c r="V5"/>
      <c r="W5"/>
      <c r="X5"/>
      <c r="Y5"/>
      <c r="Z5"/>
    </row>
    <row r="6" spans="2:27" ht="15.75" x14ac:dyDescent="0.25">
      <c r="B6" s="817" t="s">
        <v>126</v>
      </c>
      <c r="C6" s="831">
        <v>1115</v>
      </c>
      <c r="D6" s="1152">
        <f t="shared" ref="D6:H13" si="0">C6/(C6+J6)</f>
        <v>0.40296349837368994</v>
      </c>
      <c r="E6" s="1136">
        <v>1012</v>
      </c>
      <c r="F6" s="1152">
        <f t="shared" ref="F6:F11" si="1">E6/(E6+L6)</f>
        <v>0.40110978993261992</v>
      </c>
      <c r="G6" s="1136">
        <v>844</v>
      </c>
      <c r="H6" s="835">
        <f t="shared" ref="H6:H11" si="2">G6/(G6+N6)</f>
        <v>0.3442088091353997</v>
      </c>
      <c r="I6" s="787"/>
      <c r="J6" s="831">
        <v>1652</v>
      </c>
      <c r="K6" s="1152">
        <f t="shared" ref="K6:O13" si="3">J6/(C6+J6)</f>
        <v>0.59703650162631006</v>
      </c>
      <c r="L6" s="1136">
        <v>1511</v>
      </c>
      <c r="M6" s="1152">
        <f t="shared" ref="M6:M11" si="4">L6/(E6+L6)</f>
        <v>0.59889021006738008</v>
      </c>
      <c r="N6" s="1136">
        <v>1608</v>
      </c>
      <c r="O6" s="835">
        <f t="shared" ref="O6:O11" si="5">N6/(G6+N6)</f>
        <v>0.65579119086460036</v>
      </c>
      <c r="Q6"/>
      <c r="R6"/>
      <c r="S6"/>
      <c r="T6"/>
      <c r="U6"/>
      <c r="V6"/>
      <c r="W6"/>
      <c r="X6"/>
      <c r="Y6"/>
      <c r="Z6"/>
      <c r="AA6" s="713"/>
    </row>
    <row r="7" spans="2:27" ht="15.75" x14ac:dyDescent="0.25">
      <c r="B7" s="817" t="s">
        <v>127</v>
      </c>
      <c r="C7" s="831">
        <v>655</v>
      </c>
      <c r="D7" s="1152">
        <f t="shared" si="0"/>
        <v>0.36388888888888887</v>
      </c>
      <c r="E7" s="1136">
        <v>724</v>
      </c>
      <c r="F7" s="1152">
        <f t="shared" si="1"/>
        <v>0.38778789501874666</v>
      </c>
      <c r="G7" s="1136">
        <v>642</v>
      </c>
      <c r="H7" s="835">
        <f t="shared" si="2"/>
        <v>0.34058355437665783</v>
      </c>
      <c r="I7" s="787"/>
      <c r="J7" s="831">
        <v>1145</v>
      </c>
      <c r="K7" s="1152">
        <f t="shared" si="3"/>
        <v>0.63611111111111107</v>
      </c>
      <c r="L7" s="1136">
        <v>1143</v>
      </c>
      <c r="M7" s="1152">
        <f t="shared" si="4"/>
        <v>0.61221210498125334</v>
      </c>
      <c r="N7" s="1136">
        <v>1243</v>
      </c>
      <c r="O7" s="835">
        <f t="shared" si="5"/>
        <v>0.65941644562334223</v>
      </c>
      <c r="Q7"/>
      <c r="R7"/>
      <c r="S7"/>
      <c r="T7"/>
      <c r="U7"/>
      <c r="V7"/>
      <c r="W7"/>
      <c r="AA7" s="713"/>
    </row>
    <row r="8" spans="2:27" ht="15.75" x14ac:dyDescent="0.25">
      <c r="B8" s="817" t="s">
        <v>128</v>
      </c>
      <c r="C8" s="831">
        <v>525</v>
      </c>
      <c r="D8" s="1152">
        <f t="shared" si="0"/>
        <v>0.34471437951411688</v>
      </c>
      <c r="E8" s="1136">
        <v>644</v>
      </c>
      <c r="F8" s="1152">
        <f t="shared" si="1"/>
        <v>0.38310529446757885</v>
      </c>
      <c r="G8" s="1136">
        <v>704</v>
      </c>
      <c r="H8" s="835">
        <f t="shared" si="2"/>
        <v>0.38895027624309392</v>
      </c>
      <c r="I8" s="787"/>
      <c r="J8" s="831">
        <v>998</v>
      </c>
      <c r="K8" s="1152">
        <f t="shared" si="3"/>
        <v>0.65528562048588312</v>
      </c>
      <c r="L8" s="1136">
        <v>1037</v>
      </c>
      <c r="M8" s="1152">
        <f t="shared" si="4"/>
        <v>0.61689470553242121</v>
      </c>
      <c r="N8" s="1136">
        <v>1106</v>
      </c>
      <c r="O8" s="835">
        <f t="shared" si="5"/>
        <v>0.61104972375690603</v>
      </c>
      <c r="Q8"/>
      <c r="R8"/>
      <c r="S8"/>
      <c r="T8"/>
      <c r="U8"/>
      <c r="V8"/>
      <c r="W8"/>
      <c r="AA8" s="713"/>
    </row>
    <row r="9" spans="2:27" ht="15.75" x14ac:dyDescent="0.25">
      <c r="B9" s="817" t="s">
        <v>129</v>
      </c>
      <c r="C9" s="831">
        <v>602</v>
      </c>
      <c r="D9" s="1152">
        <f t="shared" si="0"/>
        <v>0.3269961977186312</v>
      </c>
      <c r="E9" s="1136">
        <v>550</v>
      </c>
      <c r="F9" s="1152">
        <f t="shared" si="1"/>
        <v>0.32486709982279977</v>
      </c>
      <c r="G9" s="1136">
        <v>636</v>
      </c>
      <c r="H9" s="835">
        <f t="shared" si="2"/>
        <v>0.32548618219037873</v>
      </c>
      <c r="I9" s="787"/>
      <c r="J9" s="831">
        <v>1239</v>
      </c>
      <c r="K9" s="1152">
        <f t="shared" si="3"/>
        <v>0.6730038022813688</v>
      </c>
      <c r="L9" s="1136">
        <v>1143</v>
      </c>
      <c r="M9" s="1152">
        <f t="shared" si="4"/>
        <v>0.67513290017720029</v>
      </c>
      <c r="N9" s="1136">
        <v>1318</v>
      </c>
      <c r="O9" s="835">
        <f t="shared" si="5"/>
        <v>0.67451381780962127</v>
      </c>
      <c r="Q9"/>
      <c r="R9"/>
      <c r="S9"/>
      <c r="T9"/>
      <c r="U9"/>
      <c r="V9"/>
      <c r="W9"/>
      <c r="AA9" s="713"/>
    </row>
    <row r="10" spans="2:27" ht="15.75" x14ac:dyDescent="0.25">
      <c r="B10" s="817" t="s">
        <v>130</v>
      </c>
      <c r="C10" s="831">
        <v>491</v>
      </c>
      <c r="D10" s="1152">
        <f t="shared" si="0"/>
        <v>0.29070455891059799</v>
      </c>
      <c r="E10" s="1136">
        <v>476</v>
      </c>
      <c r="F10" s="1152">
        <f t="shared" si="1"/>
        <v>0.29006703229737962</v>
      </c>
      <c r="G10" s="1136">
        <v>478</v>
      </c>
      <c r="H10" s="835">
        <f t="shared" si="2"/>
        <v>0.29837702871410737</v>
      </c>
      <c r="I10" s="787"/>
      <c r="J10" s="831">
        <v>1198</v>
      </c>
      <c r="K10" s="1152">
        <f t="shared" si="3"/>
        <v>0.70929544108940201</v>
      </c>
      <c r="L10" s="1136">
        <v>1165</v>
      </c>
      <c r="M10" s="1152">
        <f t="shared" si="4"/>
        <v>0.70993296770262038</v>
      </c>
      <c r="N10" s="1136">
        <v>1124</v>
      </c>
      <c r="O10" s="835">
        <f t="shared" si="5"/>
        <v>0.70162297128589268</v>
      </c>
      <c r="Q10"/>
      <c r="R10"/>
      <c r="S10"/>
      <c r="T10"/>
      <c r="U10"/>
      <c r="V10"/>
      <c r="W10"/>
      <c r="AA10" s="713"/>
    </row>
    <row r="11" spans="2:27" ht="15.75" x14ac:dyDescent="0.25">
      <c r="B11" s="817" t="s">
        <v>131</v>
      </c>
      <c r="C11" s="831">
        <v>572</v>
      </c>
      <c r="D11" s="1152">
        <f t="shared" si="0"/>
        <v>0.27726611730489581</v>
      </c>
      <c r="E11" s="1136">
        <v>551</v>
      </c>
      <c r="F11" s="1152">
        <f t="shared" si="1"/>
        <v>0.26956947162426614</v>
      </c>
      <c r="G11" s="1136">
        <v>606</v>
      </c>
      <c r="H11" s="835">
        <f t="shared" si="2"/>
        <v>0.28397375820056231</v>
      </c>
      <c r="I11" s="787"/>
      <c r="J11" s="831">
        <v>1491</v>
      </c>
      <c r="K11" s="1152">
        <f t="shared" si="3"/>
        <v>0.72273388269510419</v>
      </c>
      <c r="L11" s="1136">
        <v>1493</v>
      </c>
      <c r="M11" s="1152">
        <f t="shared" si="4"/>
        <v>0.73043052837573386</v>
      </c>
      <c r="N11" s="1136">
        <v>1528</v>
      </c>
      <c r="O11" s="835">
        <f t="shared" si="5"/>
        <v>0.71602624179943763</v>
      </c>
      <c r="Q11"/>
      <c r="R11"/>
      <c r="S11"/>
      <c r="T11"/>
      <c r="U11"/>
      <c r="V11"/>
      <c r="W11"/>
      <c r="AA11" s="713"/>
    </row>
    <row r="12" spans="2:27" ht="16.5" thickBot="1" x14ac:dyDescent="0.3">
      <c r="B12" s="1147" t="s">
        <v>50</v>
      </c>
      <c r="C12" s="984" t="s">
        <v>101</v>
      </c>
      <c r="D12" s="1154" t="s">
        <v>49</v>
      </c>
      <c r="E12" s="999" t="s">
        <v>101</v>
      </c>
      <c r="F12" s="1154" t="s">
        <v>49</v>
      </c>
      <c r="G12" s="999" t="s">
        <v>101</v>
      </c>
      <c r="H12" s="780" t="s">
        <v>49</v>
      </c>
      <c r="I12" s="787"/>
      <c r="J12" s="984" t="s">
        <v>101</v>
      </c>
      <c r="K12" s="1154" t="s">
        <v>49</v>
      </c>
      <c r="L12" s="999" t="s">
        <v>101</v>
      </c>
      <c r="M12" s="1154" t="s">
        <v>49</v>
      </c>
      <c r="N12" s="999">
        <v>18</v>
      </c>
      <c r="O12" s="780" t="s">
        <v>49</v>
      </c>
      <c r="Q12"/>
      <c r="R12"/>
      <c r="S12"/>
      <c r="T12"/>
      <c r="U12"/>
      <c r="V12"/>
      <c r="W12"/>
      <c r="AA12" s="713"/>
    </row>
    <row r="13" spans="2:27" ht="21.75" thickBot="1" x14ac:dyDescent="0.3">
      <c r="B13" s="816" t="s">
        <v>0</v>
      </c>
      <c r="C13" s="2149">
        <f>SUM(C5:C12)</f>
        <v>4710</v>
      </c>
      <c r="D13" s="2150">
        <f t="shared" si="0"/>
        <v>0.34821824634038151</v>
      </c>
      <c r="E13" s="2149">
        <f>SUM(E5:E12)</f>
        <v>4860</v>
      </c>
      <c r="F13" s="2150">
        <f t="shared" si="0"/>
        <v>0.36176864671728448</v>
      </c>
      <c r="G13" s="2149">
        <f>SUM(G5:G12)</f>
        <v>4941</v>
      </c>
      <c r="H13" s="2151">
        <f t="shared" si="0"/>
        <v>0.35292857142857142</v>
      </c>
      <c r="I13" s="787"/>
      <c r="J13" s="2149">
        <f>SUM(J5:J12)</f>
        <v>8816</v>
      </c>
      <c r="K13" s="2150">
        <f t="shared" si="3"/>
        <v>0.65178175365961855</v>
      </c>
      <c r="L13" s="2149">
        <f>SUM(L5:L12)</f>
        <v>8574</v>
      </c>
      <c r="M13" s="2150">
        <f t="shared" si="3"/>
        <v>0.63823135328271552</v>
      </c>
      <c r="N13" s="2149">
        <f>SUM(N5:N12)</f>
        <v>9059</v>
      </c>
      <c r="O13" s="2151">
        <f t="shared" si="3"/>
        <v>0.64707142857142852</v>
      </c>
      <c r="Q13"/>
      <c r="R13"/>
      <c r="S13"/>
      <c r="T13"/>
      <c r="U13"/>
      <c r="V13"/>
      <c r="W13"/>
      <c r="AA13" s="713"/>
    </row>
    <row r="14" spans="2:27" ht="8.25" customHeight="1" x14ac:dyDescent="0.25">
      <c r="Q14"/>
      <c r="R14"/>
      <c r="S14"/>
      <c r="T14"/>
      <c r="U14"/>
      <c r="V14"/>
      <c r="W14"/>
    </row>
    <row r="15" spans="2:27" ht="12" customHeight="1" x14ac:dyDescent="0.25">
      <c r="B15" s="2390" t="s">
        <v>567</v>
      </c>
      <c r="C15" s="2390"/>
      <c r="D15" s="2390"/>
      <c r="E15" s="2390"/>
      <c r="F15" s="2390"/>
      <c r="G15" s="2390"/>
      <c r="H15" s="2390"/>
      <c r="I15" s="2390"/>
      <c r="J15" s="2390"/>
      <c r="K15" s="2390"/>
      <c r="L15" s="2390"/>
      <c r="M15" s="2390"/>
      <c r="N15" s="2390"/>
      <c r="Q15"/>
      <c r="R15"/>
      <c r="S15"/>
      <c r="T15"/>
      <c r="U15"/>
      <c r="V15"/>
      <c r="W15"/>
    </row>
    <row r="16" spans="2:27" x14ac:dyDescent="0.25">
      <c r="C16"/>
      <c r="D16"/>
      <c r="E16"/>
      <c r="F16"/>
      <c r="G16"/>
      <c r="H16"/>
      <c r="I16"/>
      <c r="J16"/>
      <c r="K16"/>
      <c r="L16"/>
      <c r="M16"/>
    </row>
    <row r="17" spans="2:15" x14ac:dyDescent="0.25">
      <c r="C17"/>
      <c r="D17"/>
      <c r="E17"/>
      <c r="F17"/>
      <c r="G17"/>
      <c r="H17"/>
      <c r="I17"/>
      <c r="J17"/>
      <c r="K17"/>
      <c r="L17"/>
      <c r="M17"/>
    </row>
    <row r="18" spans="2:15" x14ac:dyDescent="0.25">
      <c r="C18"/>
      <c r="D18"/>
      <c r="E18"/>
      <c r="F18"/>
      <c r="G18"/>
      <c r="H18"/>
      <c r="I18"/>
      <c r="J18"/>
      <c r="K18"/>
      <c r="L18"/>
      <c r="M18"/>
    </row>
    <row r="19" spans="2:15" x14ac:dyDescent="0.25">
      <c r="C19"/>
      <c r="D19"/>
      <c r="E19"/>
      <c r="F19"/>
      <c r="G19"/>
      <c r="H19"/>
      <c r="I19"/>
      <c r="J19"/>
      <c r="K19"/>
      <c r="L19"/>
      <c r="M19"/>
    </row>
    <row r="20" spans="2:15" x14ac:dyDescent="0.25">
      <c r="C20"/>
      <c r="D20"/>
      <c r="E20"/>
      <c r="F20"/>
      <c r="G20"/>
      <c r="H20"/>
      <c r="I20"/>
      <c r="J20"/>
      <c r="K20"/>
      <c r="L20"/>
      <c r="M20"/>
    </row>
    <row r="21" spans="2:15" x14ac:dyDescent="0.25">
      <c r="E21" s="1739"/>
      <c r="F21" s="1739"/>
      <c r="G21" s="1739"/>
      <c r="H21" s="1739"/>
      <c r="I21" s="1739"/>
      <c r="J21" s="1739"/>
      <c r="K21" s="1739"/>
      <c r="L21" s="1740"/>
    </row>
    <row r="22" spans="2:15" x14ac:dyDescent="0.25">
      <c r="E22" s="1739"/>
      <c r="F22" s="1739"/>
      <c r="G22" s="1739"/>
      <c r="H22" s="1739"/>
      <c r="I22" s="1739"/>
      <c r="J22" s="1739"/>
      <c r="K22" s="1739"/>
      <c r="L22" s="1740"/>
    </row>
    <row r="23" spans="2:15" x14ac:dyDescent="0.25">
      <c r="D23" s="918"/>
      <c r="E23" s="1738"/>
      <c r="F23" s="1738"/>
      <c r="G23" s="1738"/>
      <c r="H23" s="1738"/>
      <c r="I23" s="1738"/>
      <c r="J23" s="1738"/>
      <c r="K23" s="1738"/>
      <c r="L23" s="918"/>
    </row>
    <row r="24" spans="2:15" ht="15.75" thickBot="1" x14ac:dyDescent="0.3">
      <c r="D24" s="974"/>
      <c r="E24" s="974"/>
      <c r="F24" s="298"/>
      <c r="G24" s="298"/>
      <c r="H24" s="298"/>
      <c r="I24" s="298"/>
      <c r="J24" s="974"/>
      <c r="K24" s="974"/>
      <c r="L24" s="974"/>
      <c r="M24" s="974"/>
    </row>
    <row r="25" spans="2:15" ht="19.5" customHeight="1" x14ac:dyDescent="0.25">
      <c r="D25" s="975"/>
      <c r="E25" s="976" t="s">
        <v>568</v>
      </c>
      <c r="F25" s="977" t="s">
        <v>569</v>
      </c>
      <c r="G25" s="977" t="s">
        <v>570</v>
      </c>
      <c r="H25" s="977" t="s">
        <v>571</v>
      </c>
      <c r="I25" s="977" t="s">
        <v>572</v>
      </c>
      <c r="J25" s="977" t="s">
        <v>573</v>
      </c>
      <c r="K25" s="977" t="s">
        <v>574</v>
      </c>
      <c r="L25" s="977" t="s">
        <v>575</v>
      </c>
      <c r="M25" s="974"/>
    </row>
    <row r="26" spans="2:15" ht="19.5" customHeight="1" x14ac:dyDescent="0.25">
      <c r="D26" s="978" t="s">
        <v>168</v>
      </c>
      <c r="E26" s="979">
        <v>0.48065268065268063</v>
      </c>
      <c r="F26" s="980">
        <v>0.3442088091353997</v>
      </c>
      <c r="G26" s="980">
        <v>0.34058355437665783</v>
      </c>
      <c r="H26" s="980">
        <v>0.38895027624309392</v>
      </c>
      <c r="I26" s="980">
        <v>0.32548618219037873</v>
      </c>
      <c r="J26" s="979">
        <v>0.29837702871410737</v>
      </c>
      <c r="K26" s="979">
        <v>0.28397375820056231</v>
      </c>
      <c r="L26" s="979">
        <v>0.35306719988573876</v>
      </c>
      <c r="M26" s="974"/>
    </row>
    <row r="27" spans="2:15" x14ac:dyDescent="0.25">
      <c r="D27" s="978" t="s">
        <v>167</v>
      </c>
      <c r="E27" s="979">
        <v>0.51934731934731937</v>
      </c>
      <c r="F27" s="980">
        <v>0.65579119086460036</v>
      </c>
      <c r="G27" s="980">
        <v>0.65941644562334223</v>
      </c>
      <c r="H27" s="980">
        <v>0.61104972375690603</v>
      </c>
      <c r="I27" s="980">
        <v>0.67451381780962127</v>
      </c>
      <c r="J27" s="979">
        <v>0.70162297128589268</v>
      </c>
      <c r="K27" s="979">
        <v>0.71602624179943763</v>
      </c>
      <c r="L27" s="979">
        <v>0.64693280011426124</v>
      </c>
      <c r="M27" s="974"/>
    </row>
    <row r="28" spans="2:15" x14ac:dyDescent="0.25">
      <c r="D28" s="919"/>
      <c r="E28" s="919"/>
      <c r="F28" s="919"/>
      <c r="G28" s="919"/>
      <c r="H28" s="919"/>
      <c r="I28" s="919"/>
      <c r="J28" s="919"/>
      <c r="K28" s="919"/>
      <c r="L28" s="919"/>
    </row>
    <row r="30" spans="2:15" x14ac:dyDescent="0.25">
      <c r="B30" s="2481" t="s">
        <v>717</v>
      </c>
      <c r="C30" s="2481"/>
      <c r="D30" s="2481"/>
      <c r="E30" s="2481"/>
      <c r="F30" s="2481"/>
      <c r="G30" s="2481"/>
      <c r="H30" s="2481"/>
      <c r="I30" s="2481"/>
      <c r="J30" s="2481"/>
      <c r="K30" s="2481"/>
      <c r="L30" s="2481"/>
      <c r="M30" s="2481"/>
      <c r="N30" s="2481"/>
      <c r="O30" s="2481"/>
    </row>
    <row r="31" spans="2:15" ht="24" customHeight="1" x14ac:dyDescent="0.25">
      <c r="B31" s="2480" t="s">
        <v>591</v>
      </c>
      <c r="C31" s="2480"/>
      <c r="D31" s="2480"/>
      <c r="E31" s="2480"/>
      <c r="F31" s="2480"/>
      <c r="G31" s="2480"/>
      <c r="H31" s="2480"/>
      <c r="I31" s="2480"/>
      <c r="J31" s="2480"/>
      <c r="K31" s="2480"/>
      <c r="L31" s="2480"/>
      <c r="M31" s="2480"/>
      <c r="N31" s="2480"/>
      <c r="O31" s="2480"/>
    </row>
    <row r="32" spans="2:15" x14ac:dyDescent="0.25">
      <c r="D32"/>
      <c r="E32"/>
      <c r="F32"/>
      <c r="G32"/>
      <c r="H32"/>
      <c r="I32"/>
      <c r="J32"/>
      <c r="K32"/>
      <c r="L32"/>
    </row>
    <row r="33" spans="14:22" ht="22.5" customHeight="1" x14ac:dyDescent="0.25"/>
    <row r="35" spans="14:22" ht="15" customHeight="1" x14ac:dyDescent="0.25">
      <c r="N35" s="750"/>
      <c r="O35" s="750"/>
      <c r="P35" s="750"/>
      <c r="Q35" s="750"/>
      <c r="R35" s="750"/>
      <c r="S35" s="750"/>
      <c r="T35" s="750"/>
      <c r="U35" s="750"/>
      <c r="V35" s="750"/>
    </row>
  </sheetData>
  <mergeCells count="13">
    <mergeCell ref="B31:O31"/>
    <mergeCell ref="B30:O30"/>
    <mergeCell ref="B15:N15"/>
    <mergeCell ref="B1:O1"/>
    <mergeCell ref="C2:H2"/>
    <mergeCell ref="J2:O2"/>
    <mergeCell ref="B2:B4"/>
    <mergeCell ref="C3:D3"/>
    <mergeCell ref="E3:F3"/>
    <mergeCell ref="G3:H3"/>
    <mergeCell ref="J3:K3"/>
    <mergeCell ref="L3:M3"/>
    <mergeCell ref="N3:O3"/>
  </mergeCells>
  <pageMargins left="0.25" right="0.25" top="0.75" bottom="0.75" header="0.3" footer="0.3"/>
  <pageSetup scale="94" orientation="landscape" r:id="rId1"/>
  <headerFooter>
    <oddHeader>&amp;L&amp;G</oddHeader>
    <oddFooter>&amp;LXinqing Deng, Rachel L. Jones
September 2017&amp;C2017 Behavioral Health
County and Region Services Data Book&amp;R&amp;P</oddFooter>
  </headerFooter>
  <ignoredErrors>
    <ignoredError sqref="D13:E13 K13:L13 G13 N13" formula="1"/>
  </ignoredError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K35"/>
  <sheetViews>
    <sheetView zoomScaleNormal="100" zoomScaleSheetLayoutView="90" zoomScalePageLayoutView="90" workbookViewId="0">
      <selection activeCell="A14" sqref="A14"/>
    </sheetView>
  </sheetViews>
  <sheetFormatPr defaultRowHeight="15" x14ac:dyDescent="0.25"/>
  <cols>
    <col min="1" max="1" width="0.7109375" style="302" customWidth="1"/>
    <col min="2" max="2" width="13.85546875" style="23" customWidth="1"/>
    <col min="3" max="3" width="5.140625" style="23" bestFit="1" customWidth="1"/>
    <col min="4" max="4" width="6.7109375" style="130" bestFit="1" customWidth="1"/>
    <col min="5" max="5" width="5.28515625" style="23" bestFit="1" customWidth="1"/>
    <col min="6" max="6" width="6.7109375" style="23" bestFit="1" customWidth="1"/>
    <col min="7" max="7" width="5.28515625" style="23" bestFit="1" customWidth="1"/>
    <col min="8" max="8" width="6.7109375" style="23" bestFit="1" customWidth="1"/>
    <col min="9" max="9" width="0.5703125" style="23" customWidth="1"/>
    <col min="10" max="10" width="6" style="23" bestFit="1" customWidth="1"/>
    <col min="11" max="11" width="6.7109375" style="23" bestFit="1" customWidth="1"/>
    <col min="12" max="12" width="6" style="23" bestFit="1" customWidth="1"/>
    <col min="13" max="13" width="6.7109375" style="23" bestFit="1" customWidth="1"/>
    <col min="14" max="14" width="6" style="23" bestFit="1" customWidth="1"/>
    <col min="15" max="15" width="6.7109375" style="23" bestFit="1" customWidth="1"/>
    <col min="16" max="16" width="0.7109375" style="23" customWidth="1"/>
    <col min="17" max="17" width="7.140625" style="23" bestFit="1" customWidth="1"/>
    <col min="18" max="18" width="6.7109375" style="23" bestFit="1" customWidth="1"/>
    <col min="19" max="19" width="7.140625" style="23" bestFit="1" customWidth="1"/>
    <col min="20" max="20" width="6.7109375" style="23" bestFit="1" customWidth="1"/>
    <col min="21" max="21" width="7.140625" style="23" bestFit="1" customWidth="1"/>
    <col min="22" max="22" width="6.7109375" style="23" bestFit="1" customWidth="1"/>
    <col min="23" max="23" width="0.7109375" style="23" customWidth="1"/>
    <col min="24" max="24" width="5.85546875" customWidth="1"/>
    <col min="25" max="25" width="5.5703125" style="23" customWidth="1"/>
    <col min="26" max="37" width="5.5703125" customWidth="1"/>
    <col min="38" max="50" width="5.5703125" style="23" customWidth="1"/>
    <col min="51" max="16384" width="9.140625" style="23"/>
  </cols>
  <sheetData>
    <row r="1" spans="1:37" s="42" customFormat="1" ht="26.25" customHeight="1" thickBot="1" x14ac:dyDescent="0.3">
      <c r="B1" s="2493" t="s">
        <v>428</v>
      </c>
      <c r="C1" s="2493"/>
      <c r="D1" s="2493"/>
      <c r="E1" s="2493"/>
      <c r="F1" s="2493"/>
      <c r="G1" s="2493"/>
      <c r="H1" s="2493"/>
      <c r="I1" s="2493"/>
      <c r="J1" s="2493"/>
      <c r="K1" s="2493"/>
      <c r="L1" s="2493"/>
      <c r="M1" s="2493"/>
      <c r="N1" s="2493"/>
      <c r="O1" s="2493"/>
      <c r="P1" s="2493"/>
      <c r="Q1" s="2493"/>
      <c r="R1" s="2493"/>
      <c r="S1" s="2493"/>
      <c r="T1" s="2493"/>
      <c r="U1" s="2493"/>
      <c r="V1" s="2493"/>
      <c r="Z1"/>
      <c r="AA1"/>
      <c r="AB1"/>
      <c r="AC1"/>
      <c r="AD1"/>
      <c r="AE1"/>
      <c r="AF1"/>
      <c r="AG1"/>
      <c r="AH1"/>
      <c r="AI1"/>
      <c r="AJ1"/>
      <c r="AK1"/>
    </row>
    <row r="2" spans="1:37" s="24" customFormat="1" ht="21.75" thickBot="1" x14ac:dyDescent="0.3">
      <c r="A2" s="239"/>
      <c r="B2" s="2504" t="s">
        <v>435</v>
      </c>
      <c r="C2" s="2498" t="s">
        <v>135</v>
      </c>
      <c r="D2" s="2499"/>
      <c r="E2" s="2499"/>
      <c r="F2" s="2499"/>
      <c r="G2" s="2499"/>
      <c r="H2" s="2500"/>
      <c r="I2"/>
      <c r="J2" s="2501" t="s">
        <v>209</v>
      </c>
      <c r="K2" s="2502"/>
      <c r="L2" s="2502"/>
      <c r="M2" s="2502"/>
      <c r="N2" s="2502"/>
      <c r="O2" s="2503"/>
      <c r="P2"/>
      <c r="Q2" s="2501" t="s">
        <v>344</v>
      </c>
      <c r="R2" s="2502"/>
      <c r="S2" s="2502"/>
      <c r="T2" s="2502"/>
      <c r="U2" s="2502"/>
      <c r="V2" s="2503"/>
    </row>
    <row r="3" spans="1:37" s="24" customFormat="1" ht="18.75" x14ac:dyDescent="0.25">
      <c r="A3" s="239"/>
      <c r="B3" s="2505"/>
      <c r="C3" s="2494" t="s">
        <v>120</v>
      </c>
      <c r="D3" s="2494"/>
      <c r="E3" s="2495" t="s">
        <v>122</v>
      </c>
      <c r="F3" s="2495"/>
      <c r="G3" s="2496" t="s">
        <v>518</v>
      </c>
      <c r="H3" s="2496"/>
      <c r="I3"/>
      <c r="J3" s="2494" t="s">
        <v>120</v>
      </c>
      <c r="K3" s="2494"/>
      <c r="L3" s="2495" t="s">
        <v>122</v>
      </c>
      <c r="M3" s="2495"/>
      <c r="N3" s="2496" t="s">
        <v>518</v>
      </c>
      <c r="O3" s="2496"/>
      <c r="P3"/>
      <c r="Q3" s="2494" t="s">
        <v>120</v>
      </c>
      <c r="R3" s="2494"/>
      <c r="S3" s="2495" t="s">
        <v>122</v>
      </c>
      <c r="T3" s="2495"/>
      <c r="U3" s="2496" t="s">
        <v>518</v>
      </c>
      <c r="V3" s="2496"/>
    </row>
    <row r="4" spans="1:37" s="24" customFormat="1" ht="16.5" thickBot="1" x14ac:dyDescent="0.3">
      <c r="A4" s="239"/>
      <c r="B4" s="2506"/>
      <c r="C4" s="1155" t="s">
        <v>341</v>
      </c>
      <c r="D4" s="1149" t="s">
        <v>98</v>
      </c>
      <c r="E4" s="1155" t="s">
        <v>99</v>
      </c>
      <c r="F4" s="1156" t="s">
        <v>98</v>
      </c>
      <c r="G4" s="1151" t="s">
        <v>99</v>
      </c>
      <c r="H4" s="1156" t="s">
        <v>98</v>
      </c>
      <c r="I4"/>
      <c r="J4" s="1155" t="s">
        <v>341</v>
      </c>
      <c r="K4" s="1149" t="s">
        <v>98</v>
      </c>
      <c r="L4" s="1155" t="s">
        <v>99</v>
      </c>
      <c r="M4" s="1156" t="s">
        <v>98</v>
      </c>
      <c r="N4" s="1151" t="s">
        <v>99</v>
      </c>
      <c r="O4" s="1156" t="s">
        <v>98</v>
      </c>
      <c r="P4"/>
      <c r="Q4" s="1155" t="s">
        <v>341</v>
      </c>
      <c r="R4" s="1149" t="s">
        <v>98</v>
      </c>
      <c r="S4" s="1155" t="s">
        <v>99</v>
      </c>
      <c r="T4" s="1156" t="s">
        <v>98</v>
      </c>
      <c r="U4" s="1151" t="s">
        <v>99</v>
      </c>
      <c r="V4" s="1156" t="s">
        <v>98</v>
      </c>
      <c r="Z4"/>
      <c r="AA4"/>
      <c r="AB4"/>
      <c r="AC4" s="1735"/>
      <c r="AD4"/>
      <c r="AE4"/>
      <c r="AF4"/>
      <c r="AG4"/>
      <c r="AH4"/>
      <c r="AI4"/>
      <c r="AJ4"/>
      <c r="AK4"/>
    </row>
    <row r="5" spans="1:37" s="24" customFormat="1" ht="15.75" x14ac:dyDescent="0.25">
      <c r="A5" s="239"/>
      <c r="B5" s="1146" t="s">
        <v>125</v>
      </c>
      <c r="C5" s="985">
        <v>299</v>
      </c>
      <c r="D5" s="1755">
        <v>0.16223548562126966</v>
      </c>
      <c r="E5" s="985">
        <v>294</v>
      </c>
      <c r="F5" s="1160">
        <v>0.14811083123425692</v>
      </c>
      <c r="G5" s="1142">
        <v>260</v>
      </c>
      <c r="H5" s="1160">
        <v>0.12121212121212122</v>
      </c>
      <c r="I5" s="16"/>
      <c r="J5" s="985">
        <v>255</v>
      </c>
      <c r="K5" s="1755">
        <v>0.13836136733586543</v>
      </c>
      <c r="L5" s="985">
        <v>224</v>
      </c>
      <c r="M5" s="1160">
        <v>0.11284634760705289</v>
      </c>
      <c r="N5" s="1142">
        <v>213</v>
      </c>
      <c r="O5" s="1160">
        <v>9.9300699300699305E-2</v>
      </c>
      <c r="P5" s="16"/>
      <c r="Q5" s="985">
        <v>1289</v>
      </c>
      <c r="R5" s="1755">
        <v>0.69940314704286488</v>
      </c>
      <c r="S5" s="985">
        <v>1467</v>
      </c>
      <c r="T5" s="1160">
        <v>0.73904282115869013</v>
      </c>
      <c r="U5" s="1142">
        <v>1672</v>
      </c>
      <c r="V5" s="1160">
        <v>0.77948717948717949</v>
      </c>
      <c r="Z5" s="1746"/>
      <c r="AA5" s="1746"/>
      <c r="AB5" s="1746"/>
      <c r="AC5" s="1744"/>
      <c r="AD5"/>
      <c r="AE5"/>
      <c r="AF5"/>
      <c r="AG5"/>
      <c r="AH5"/>
      <c r="AI5"/>
      <c r="AJ5"/>
      <c r="AK5"/>
    </row>
    <row r="6" spans="1:37" s="24" customFormat="1" ht="15.75" x14ac:dyDescent="0.25">
      <c r="A6" s="239"/>
      <c r="B6" s="817" t="s">
        <v>126</v>
      </c>
      <c r="C6" s="1759">
        <v>119</v>
      </c>
      <c r="D6" s="1756">
        <v>4.3006866642573187E-2</v>
      </c>
      <c r="E6" s="1759">
        <v>65</v>
      </c>
      <c r="F6" s="1754">
        <v>2.5773195876288658E-2</v>
      </c>
      <c r="G6" s="1143">
        <v>126</v>
      </c>
      <c r="H6" s="1754">
        <v>5.1428571428571428E-2</v>
      </c>
      <c r="I6" s="16"/>
      <c r="J6" s="1759">
        <v>488</v>
      </c>
      <c r="K6" s="1756">
        <v>0.17636429345861945</v>
      </c>
      <c r="L6" s="1759">
        <v>359</v>
      </c>
      <c r="M6" s="1754">
        <v>0.14234734337827121</v>
      </c>
      <c r="N6" s="1143">
        <v>309</v>
      </c>
      <c r="O6" s="1754">
        <v>0.12612244897959185</v>
      </c>
      <c r="P6" s="16"/>
      <c r="Q6" s="1759">
        <v>2161</v>
      </c>
      <c r="R6" s="1756">
        <v>0.78062883989880738</v>
      </c>
      <c r="S6" s="1759">
        <v>2098</v>
      </c>
      <c r="T6" s="1754">
        <v>0.83187946074544017</v>
      </c>
      <c r="U6" s="1143">
        <v>2015</v>
      </c>
      <c r="V6" s="1754">
        <v>0.82244897959183672</v>
      </c>
      <c r="Z6" s="1746"/>
      <c r="AA6" s="1746"/>
      <c r="AB6" s="1746"/>
      <c r="AC6" s="1744"/>
      <c r="AD6"/>
      <c r="AE6"/>
      <c r="AF6"/>
      <c r="AG6"/>
      <c r="AH6"/>
      <c r="AI6"/>
      <c r="AJ6"/>
      <c r="AK6"/>
    </row>
    <row r="7" spans="1:37" s="24" customFormat="1" ht="15.75" x14ac:dyDescent="0.25">
      <c r="A7" s="239"/>
      <c r="B7" s="817" t="s">
        <v>127</v>
      </c>
      <c r="C7" s="1759">
        <v>61</v>
      </c>
      <c r="D7" s="1756">
        <v>3.3888888888888892E-2</v>
      </c>
      <c r="E7" s="1759">
        <v>6</v>
      </c>
      <c r="F7" s="1754" t="s">
        <v>49</v>
      </c>
      <c r="G7" s="1143">
        <v>31</v>
      </c>
      <c r="H7" s="1754">
        <v>1.6445623342175066E-2</v>
      </c>
      <c r="I7" s="16"/>
      <c r="J7" s="1759">
        <v>285</v>
      </c>
      <c r="K7" s="1756">
        <v>0.15833333333333333</v>
      </c>
      <c r="L7" s="1759">
        <v>247</v>
      </c>
      <c r="M7" s="1754">
        <v>0.13229780396357793</v>
      </c>
      <c r="N7" s="1143">
        <v>224</v>
      </c>
      <c r="O7" s="1754">
        <v>0.11883289124668435</v>
      </c>
      <c r="P7" s="16"/>
      <c r="Q7" s="1759">
        <v>1454</v>
      </c>
      <c r="R7" s="1756">
        <v>0.80777777777777782</v>
      </c>
      <c r="S7" s="1759">
        <v>1614</v>
      </c>
      <c r="T7" s="1754">
        <v>0.86448848419925017</v>
      </c>
      <c r="U7" s="1143">
        <v>1630</v>
      </c>
      <c r="V7" s="1754">
        <v>0.86472148541114058</v>
      </c>
      <c r="Z7" s="1746"/>
      <c r="AA7" s="1746"/>
      <c r="AB7" s="1746"/>
      <c r="AC7" s="1744"/>
      <c r="AD7"/>
      <c r="AE7"/>
      <c r="AF7"/>
      <c r="AG7"/>
      <c r="AH7"/>
      <c r="AI7"/>
      <c r="AJ7"/>
      <c r="AK7"/>
    </row>
    <row r="8" spans="1:37" s="24" customFormat="1" ht="15.75" x14ac:dyDescent="0.25">
      <c r="A8" s="239"/>
      <c r="B8" s="817" t="s">
        <v>128</v>
      </c>
      <c r="C8" s="1759">
        <v>116</v>
      </c>
      <c r="D8" s="1756">
        <v>7.6165462902166775E-2</v>
      </c>
      <c r="E8" s="1759">
        <v>100</v>
      </c>
      <c r="F8" s="1754">
        <v>5.91044776119403E-2</v>
      </c>
      <c r="G8" s="1143">
        <v>91</v>
      </c>
      <c r="H8" s="1754">
        <v>5.0304035378662244E-2</v>
      </c>
      <c r="I8" s="16"/>
      <c r="J8" s="1759">
        <v>177</v>
      </c>
      <c r="K8" s="1756">
        <v>0.11621799080761655</v>
      </c>
      <c r="L8" s="1759">
        <v>206</v>
      </c>
      <c r="M8" s="1754">
        <v>0.12298507462686567</v>
      </c>
      <c r="N8" s="1143">
        <v>213</v>
      </c>
      <c r="O8" s="1754">
        <v>0.11774461028192372</v>
      </c>
      <c r="P8" s="16"/>
      <c r="Q8" s="1759">
        <v>1231</v>
      </c>
      <c r="R8" s="1756">
        <v>0.80761654629021673</v>
      </c>
      <c r="S8" s="1759">
        <v>1370</v>
      </c>
      <c r="T8" s="1754">
        <v>0.81791044776119404</v>
      </c>
      <c r="U8" s="1143">
        <v>1506</v>
      </c>
      <c r="V8" s="1754">
        <v>0.83195135433941403</v>
      </c>
      <c r="Z8" s="1746"/>
      <c r="AA8" s="1746"/>
      <c r="AB8" s="1746"/>
      <c r="AC8" s="1744"/>
      <c r="AD8"/>
      <c r="AE8"/>
      <c r="AF8"/>
      <c r="AG8"/>
      <c r="AH8"/>
      <c r="AI8"/>
      <c r="AJ8"/>
      <c r="AK8"/>
    </row>
    <row r="9" spans="1:37" s="24" customFormat="1" ht="15.75" x14ac:dyDescent="0.25">
      <c r="A9" s="239"/>
      <c r="B9" s="817" t="s">
        <v>129</v>
      </c>
      <c r="C9" s="1759">
        <v>144</v>
      </c>
      <c r="D9" s="1756">
        <v>7.8260869565217397E-2</v>
      </c>
      <c r="E9" s="1759">
        <v>47</v>
      </c>
      <c r="F9" s="1754">
        <v>2.7777777777777776E-2</v>
      </c>
      <c r="G9" s="1143">
        <v>39</v>
      </c>
      <c r="H9" s="1754">
        <v>1.9969278033794162E-2</v>
      </c>
      <c r="I9" s="16"/>
      <c r="J9" s="1759">
        <v>313</v>
      </c>
      <c r="K9" s="1756">
        <v>0.1701086956521739</v>
      </c>
      <c r="L9" s="1759">
        <v>291</v>
      </c>
      <c r="M9" s="1754">
        <v>0.17198581560283688</v>
      </c>
      <c r="N9" s="1143">
        <v>284</v>
      </c>
      <c r="O9" s="1754">
        <v>0.14541730670762928</v>
      </c>
      <c r="P9" s="16"/>
      <c r="Q9" s="1759">
        <v>1383</v>
      </c>
      <c r="R9" s="1756">
        <v>0.75163043478260871</v>
      </c>
      <c r="S9" s="1759">
        <v>1354</v>
      </c>
      <c r="T9" s="1754">
        <v>0.80023640661938533</v>
      </c>
      <c r="U9" s="1143">
        <v>1630</v>
      </c>
      <c r="V9" s="1754">
        <v>0.83461341525857657</v>
      </c>
      <c r="Z9" s="1746"/>
      <c r="AA9" s="1746"/>
      <c r="AB9" s="1746"/>
      <c r="AC9" s="1744"/>
      <c r="AD9"/>
      <c r="AE9"/>
      <c r="AF9"/>
      <c r="AG9"/>
      <c r="AH9"/>
      <c r="AI9"/>
      <c r="AJ9"/>
      <c r="AK9"/>
    </row>
    <row r="10" spans="1:37" ht="15.75" x14ac:dyDescent="0.25">
      <c r="B10" s="817" t="s">
        <v>130</v>
      </c>
      <c r="C10" s="1759">
        <v>98</v>
      </c>
      <c r="D10" s="1756">
        <v>5.8022498519834223E-2</v>
      </c>
      <c r="E10" s="1759">
        <v>82</v>
      </c>
      <c r="F10" s="1754">
        <v>0.05</v>
      </c>
      <c r="G10" s="1143">
        <v>112</v>
      </c>
      <c r="H10" s="1754">
        <v>6.9912609238451939E-2</v>
      </c>
      <c r="I10" s="16"/>
      <c r="J10" s="1759">
        <v>247</v>
      </c>
      <c r="K10" s="1756">
        <v>0.14624037892243932</v>
      </c>
      <c r="L10" s="1759">
        <v>213</v>
      </c>
      <c r="M10" s="1754">
        <v>0.12987804878048781</v>
      </c>
      <c r="N10" s="1143">
        <v>180</v>
      </c>
      <c r="O10" s="1754">
        <v>0.11235955056179775</v>
      </c>
      <c r="P10" s="16"/>
      <c r="Q10" s="1759">
        <v>1344</v>
      </c>
      <c r="R10" s="1756">
        <v>0.79573712255772644</v>
      </c>
      <c r="S10" s="1759">
        <v>1345</v>
      </c>
      <c r="T10" s="1754">
        <v>0.82012195121951215</v>
      </c>
      <c r="U10" s="1143">
        <v>1310</v>
      </c>
      <c r="V10" s="1754">
        <v>0.81772784019975031</v>
      </c>
      <c r="X10" s="23"/>
      <c r="Z10" s="1746"/>
      <c r="AA10" s="1746"/>
      <c r="AB10" s="1746"/>
      <c r="AC10" s="1745"/>
    </row>
    <row r="11" spans="1:37" customFormat="1" ht="15.75" x14ac:dyDescent="0.25">
      <c r="A11" s="358"/>
      <c r="B11" s="817" t="s">
        <v>131</v>
      </c>
      <c r="C11" s="1759">
        <v>34</v>
      </c>
      <c r="D11" s="1756">
        <v>1.6496846191169336E-2</v>
      </c>
      <c r="E11" s="1759">
        <v>10</v>
      </c>
      <c r="F11" s="1754" t="s">
        <v>49</v>
      </c>
      <c r="G11" s="1143">
        <v>26</v>
      </c>
      <c r="H11" s="1754">
        <v>1.2195121951219513E-2</v>
      </c>
      <c r="I11" s="16"/>
      <c r="J11" s="1759">
        <v>294</v>
      </c>
      <c r="K11" s="1756">
        <v>0.14264919941775836</v>
      </c>
      <c r="L11" s="1759">
        <v>219</v>
      </c>
      <c r="M11" s="1754">
        <v>0.10751104565537556</v>
      </c>
      <c r="N11" s="1143">
        <v>233</v>
      </c>
      <c r="O11" s="1754">
        <v>0.10928705440900563</v>
      </c>
      <c r="P11" s="16"/>
      <c r="Q11" s="1759">
        <v>1734</v>
      </c>
      <c r="R11" s="1756">
        <v>0.84085395439107224</v>
      </c>
      <c r="S11" s="1759">
        <v>1808</v>
      </c>
      <c r="T11" s="1754">
        <v>0.88757977417771228</v>
      </c>
      <c r="U11" s="1143">
        <v>1873</v>
      </c>
      <c r="V11" s="1754">
        <v>0.87851782363977482</v>
      </c>
      <c r="W11" s="23"/>
      <c r="X11" s="23"/>
      <c r="Y11" s="23"/>
      <c r="Z11" s="1746"/>
      <c r="AA11" s="1746"/>
      <c r="AB11" s="1746"/>
      <c r="AC11" s="1744"/>
    </row>
    <row r="12" spans="1:37" customFormat="1" ht="16.5" thickBot="1" x14ac:dyDescent="0.3">
      <c r="A12" s="358"/>
      <c r="B12" s="818" t="s">
        <v>50</v>
      </c>
      <c r="C12" s="1161">
        <v>0</v>
      </c>
      <c r="D12" s="1757" t="s">
        <v>49</v>
      </c>
      <c r="E12" s="1161">
        <v>0</v>
      </c>
      <c r="F12" s="1162" t="s">
        <v>49</v>
      </c>
      <c r="G12" s="1758">
        <v>0</v>
      </c>
      <c r="H12" s="1162" t="s">
        <v>49</v>
      </c>
      <c r="I12" s="16"/>
      <c r="J12" s="1161">
        <v>0</v>
      </c>
      <c r="K12" s="1757" t="s">
        <v>49</v>
      </c>
      <c r="L12" s="1164">
        <v>0</v>
      </c>
      <c r="M12" s="1162" t="s">
        <v>49</v>
      </c>
      <c r="N12" s="1760" t="s">
        <v>101</v>
      </c>
      <c r="O12" s="1162" t="s">
        <v>49</v>
      </c>
      <c r="P12" s="16"/>
      <c r="Q12" s="1164">
        <v>6</v>
      </c>
      <c r="R12" s="1757" t="s">
        <v>49</v>
      </c>
      <c r="S12" s="984">
        <v>7</v>
      </c>
      <c r="T12" s="1162" t="s">
        <v>49</v>
      </c>
      <c r="U12" s="1760">
        <v>18</v>
      </c>
      <c r="V12" s="1162" t="s">
        <v>49</v>
      </c>
      <c r="W12" s="23"/>
      <c r="X12" s="23"/>
      <c r="Y12" s="23"/>
      <c r="Z12" s="1746"/>
      <c r="AA12" s="1746"/>
      <c r="AB12" s="1746"/>
      <c r="AC12" s="1741"/>
      <c r="AD12" s="1742"/>
      <c r="AE12" s="1743"/>
    </row>
    <row r="13" spans="1:37" customFormat="1" ht="16.5" thickBot="1" x14ac:dyDescent="0.3">
      <c r="A13" s="358"/>
      <c r="B13" s="814" t="s">
        <v>0</v>
      </c>
      <c r="C13" s="1157">
        <f>SUM(C5:C12)</f>
        <v>871</v>
      </c>
      <c r="D13" s="1158">
        <v>6.4380220267573354E-2</v>
      </c>
      <c r="E13" s="1157">
        <f>SUM(E5:E12)</f>
        <v>604</v>
      </c>
      <c r="F13" s="1159">
        <v>4.4916201117318436E-2</v>
      </c>
      <c r="G13" s="1157">
        <f>SUM(G5:G12)</f>
        <v>685</v>
      </c>
      <c r="H13" s="1159">
        <v>4.8939058369650637E-2</v>
      </c>
      <c r="I13" s="5"/>
      <c r="J13" s="1157">
        <f>SUM(J5:J12)</f>
        <v>2059</v>
      </c>
      <c r="K13" s="1158">
        <v>0.15219158843964817</v>
      </c>
      <c r="L13" s="1157">
        <f>SUM(L5:L12)</f>
        <v>1759</v>
      </c>
      <c r="M13" s="1159">
        <v>0.131024208566108</v>
      </c>
      <c r="N13" s="1157">
        <f>SUM(N5:N12)</f>
        <v>1656</v>
      </c>
      <c r="O13" s="1159">
        <v>0.11852539829963564</v>
      </c>
      <c r="P13" s="5"/>
      <c r="Q13" s="1157">
        <f>SUM(Q5:Q12)</f>
        <v>10602</v>
      </c>
      <c r="R13" s="1158">
        <v>0.78342819129277852</v>
      </c>
      <c r="S13" s="1157">
        <f>SUM(S5:S12)</f>
        <v>11063</v>
      </c>
      <c r="T13" s="1159">
        <v>0.82405959031657361</v>
      </c>
      <c r="U13" s="1157">
        <f>SUM(U5:U12)</f>
        <v>11654</v>
      </c>
      <c r="V13" s="1163">
        <v>0.83253554333071378</v>
      </c>
      <c r="W13" s="23"/>
      <c r="X13" s="23"/>
      <c r="Y13" s="23"/>
      <c r="AA13" s="1747"/>
      <c r="AB13" s="1747"/>
      <c r="AC13" s="1747"/>
    </row>
    <row r="14" spans="1:37" customFormat="1" ht="19.5" customHeight="1" x14ac:dyDescent="0.25">
      <c r="A14" s="358"/>
      <c r="B14" s="2493" t="s">
        <v>581</v>
      </c>
      <c r="C14" s="2493"/>
      <c r="D14" s="2493"/>
      <c r="E14" s="2493"/>
      <c r="F14" s="2493"/>
      <c r="G14" s="2493"/>
      <c r="H14" s="2493"/>
      <c r="I14" s="2493"/>
      <c r="J14" s="2493"/>
      <c r="K14" s="2493"/>
      <c r="L14" s="2493"/>
      <c r="M14" s="2493"/>
      <c r="N14" s="2493"/>
      <c r="O14" s="2493"/>
      <c r="P14" s="2493"/>
      <c r="Q14" s="2493"/>
      <c r="R14" s="2493"/>
      <c r="S14" s="2493"/>
      <c r="T14" s="2493"/>
      <c r="U14" s="2493"/>
      <c r="V14" s="2493"/>
      <c r="W14" s="23"/>
      <c r="X14" s="23"/>
      <c r="Y14" s="23"/>
    </row>
    <row r="15" spans="1:37" customFormat="1" x14ac:dyDescent="0.25">
      <c r="A15" s="358"/>
      <c r="W15" s="23"/>
      <c r="X15" s="23"/>
      <c r="Y15" s="23"/>
    </row>
    <row r="16" spans="1:37" customFormat="1" x14ac:dyDescent="0.25">
      <c r="A16" s="302"/>
      <c r="B16" s="23"/>
      <c r="C16" s="23"/>
      <c r="D16" s="130"/>
      <c r="E16" s="23"/>
      <c r="F16" s="23"/>
      <c r="G16" s="23"/>
      <c r="H16" s="23"/>
      <c r="I16" s="23"/>
      <c r="J16" s="23"/>
      <c r="K16" s="23"/>
      <c r="L16" s="23"/>
      <c r="M16" s="23"/>
      <c r="N16" s="304"/>
      <c r="O16" s="304"/>
    </row>
    <row r="17" spans="1:25" customFormat="1" x14ac:dyDescent="0.25">
      <c r="A17" s="302"/>
      <c r="B17" s="23"/>
      <c r="C17" s="1748"/>
      <c r="D17" s="1748"/>
      <c r="E17" s="1748"/>
      <c r="F17" s="1748"/>
      <c r="G17" s="1748"/>
      <c r="H17" s="1748"/>
      <c r="I17" s="1748"/>
      <c r="J17" s="1751"/>
      <c r="K17" s="23"/>
      <c r="L17" s="23"/>
      <c r="M17" s="23"/>
      <c r="Q17" s="23"/>
      <c r="R17" s="23"/>
      <c r="S17" s="23"/>
      <c r="T17" s="23"/>
      <c r="U17" s="23"/>
      <c r="V17" s="23"/>
      <c r="W17" s="23"/>
      <c r="Y17" s="23"/>
    </row>
    <row r="18" spans="1:25" x14ac:dyDescent="0.25">
      <c r="C18" s="1749"/>
      <c r="D18" s="1749"/>
      <c r="E18" s="1749"/>
      <c r="F18" s="1749"/>
      <c r="G18" s="1749"/>
      <c r="H18" s="1749"/>
      <c r="I18" s="1749"/>
      <c r="J18" s="1752"/>
    </row>
    <row r="19" spans="1:25" x14ac:dyDescent="0.25">
      <c r="C19" s="1750"/>
      <c r="D19" s="1750"/>
      <c r="E19" s="1750"/>
      <c r="F19" s="1750"/>
      <c r="G19" s="1750"/>
      <c r="H19" s="1750"/>
      <c r="I19" s="1750"/>
      <c r="J19" s="1753"/>
    </row>
    <row r="21" spans="1:25" ht="17.25" customHeight="1" x14ac:dyDescent="0.25">
      <c r="B21" s="810"/>
      <c r="C21" s="976" t="s">
        <v>568</v>
      </c>
      <c r="D21" s="977" t="s">
        <v>576</v>
      </c>
      <c r="E21" s="977" t="s">
        <v>570</v>
      </c>
      <c r="F21" s="977" t="s">
        <v>577</v>
      </c>
      <c r="G21" s="977" t="s">
        <v>578</v>
      </c>
      <c r="H21" s="977" t="s">
        <v>573</v>
      </c>
      <c r="I21" s="977" t="s">
        <v>579</v>
      </c>
      <c r="J21" s="977" t="s">
        <v>580</v>
      </c>
    </row>
    <row r="22" spans="1:25" x14ac:dyDescent="0.25">
      <c r="B22" s="810" t="s">
        <v>135</v>
      </c>
      <c r="C22" s="938">
        <v>0.12121212121212122</v>
      </c>
      <c r="D22" s="938">
        <v>5.1428571428571428E-2</v>
      </c>
      <c r="E22" s="938">
        <v>1.6445623342175066E-2</v>
      </c>
      <c r="F22" s="938">
        <v>5.0304035378662244E-2</v>
      </c>
      <c r="G22" s="938">
        <v>1.9969278033794162E-2</v>
      </c>
      <c r="H22" s="938">
        <v>6.9912609238451939E-2</v>
      </c>
      <c r="I22" s="938">
        <v>1.9417475728155339E-3</v>
      </c>
      <c r="J22" s="938">
        <v>4.8939058369650637E-2</v>
      </c>
    </row>
    <row r="23" spans="1:25" x14ac:dyDescent="0.25">
      <c r="B23" s="810" t="s">
        <v>209</v>
      </c>
      <c r="C23" s="938">
        <v>9.9300699300699305E-2</v>
      </c>
      <c r="D23" s="938">
        <v>0.12612244897959185</v>
      </c>
      <c r="E23" s="938">
        <v>0.11883289124668435</v>
      </c>
      <c r="F23" s="938">
        <v>0.11774461028192372</v>
      </c>
      <c r="G23" s="938">
        <v>0.14541730670762928</v>
      </c>
      <c r="H23" s="938">
        <v>0.11235955056179775</v>
      </c>
      <c r="I23" s="938">
        <v>0.11165048543689321</v>
      </c>
      <c r="J23" s="938">
        <v>0.118525398299636</v>
      </c>
    </row>
    <row r="24" spans="1:25" x14ac:dyDescent="0.25">
      <c r="B24" s="810" t="s">
        <v>344</v>
      </c>
      <c r="C24" s="938">
        <v>0.77948717948717949</v>
      </c>
      <c r="D24" s="938">
        <v>0.82244897959183672</v>
      </c>
      <c r="E24" s="938">
        <v>0.86472148541114058</v>
      </c>
      <c r="F24" s="938">
        <v>0.83195135433941403</v>
      </c>
      <c r="G24" s="938">
        <v>0.83461341525857657</v>
      </c>
      <c r="H24" s="938">
        <v>0.81772784019975031</v>
      </c>
      <c r="I24" s="938">
        <v>0.88640776699029122</v>
      </c>
      <c r="J24" s="938">
        <v>0.83253554333071378</v>
      </c>
    </row>
    <row r="29" spans="1:25" ht="27.75" customHeight="1" x14ac:dyDescent="0.25"/>
    <row r="30" spans="1:25" x14ac:dyDescent="0.25">
      <c r="B30" s="2432" t="s">
        <v>717</v>
      </c>
      <c r="C30" s="2432"/>
      <c r="D30" s="2432"/>
      <c r="E30" s="2432"/>
      <c r="F30" s="2432"/>
      <c r="G30" s="2432"/>
      <c r="H30" s="2432"/>
      <c r="I30" s="2432"/>
      <c r="J30" s="2432"/>
      <c r="K30" s="2432"/>
      <c r="L30" s="2432"/>
      <c r="M30" s="2432"/>
      <c r="N30" s="2432"/>
      <c r="O30" s="2432"/>
      <c r="P30" s="2432"/>
      <c r="Q30" s="2432"/>
      <c r="R30" s="2432"/>
      <c r="S30" s="2432"/>
      <c r="T30" s="2432"/>
      <c r="U30" s="2432"/>
      <c r="V30" s="2432"/>
    </row>
    <row r="31" spans="1:25" ht="28.5" customHeight="1" x14ac:dyDescent="0.25">
      <c r="B31" s="2497" t="s">
        <v>592</v>
      </c>
      <c r="C31" s="2497"/>
      <c r="D31" s="2497"/>
      <c r="E31" s="2497"/>
      <c r="F31" s="2497"/>
      <c r="G31" s="2497"/>
      <c r="H31" s="2497"/>
      <c r="I31" s="2497"/>
      <c r="J31" s="2497"/>
      <c r="K31" s="2497"/>
      <c r="L31" s="2497"/>
      <c r="M31" s="2497"/>
      <c r="N31" s="2497"/>
      <c r="O31" s="2497"/>
      <c r="P31" s="2497"/>
      <c r="Q31" s="2497"/>
      <c r="R31" s="2497"/>
      <c r="S31" s="2497"/>
      <c r="T31" s="2497"/>
      <c r="U31" s="2497"/>
      <c r="V31" s="2497"/>
    </row>
    <row r="34" spans="4:4" ht="12" customHeight="1" x14ac:dyDescent="0.25">
      <c r="D34" s="23"/>
    </row>
    <row r="35" spans="4:4" ht="26.25" customHeight="1" x14ac:dyDescent="0.25">
      <c r="D35" s="23"/>
    </row>
  </sheetData>
  <mergeCells count="17">
    <mergeCell ref="B14:V14"/>
    <mergeCell ref="B30:V30"/>
    <mergeCell ref="B31:V31"/>
    <mergeCell ref="U3:V3"/>
    <mergeCell ref="C2:H2"/>
    <mergeCell ref="J2:O2"/>
    <mergeCell ref="Q2:V2"/>
    <mergeCell ref="B2:B4"/>
    <mergeCell ref="C3:D3"/>
    <mergeCell ref="E3:F3"/>
    <mergeCell ref="G3:H3"/>
    <mergeCell ref="B1:V1"/>
    <mergeCell ref="J3:K3"/>
    <mergeCell ref="L3:M3"/>
    <mergeCell ref="N3:O3"/>
    <mergeCell ref="Q3:R3"/>
    <mergeCell ref="S3:T3"/>
  </mergeCells>
  <conditionalFormatting sqref="D5:D11">
    <cfRule type="top10" dxfId="846" priority="33" percent="1" bottom="1" rank="25"/>
    <cfRule type="top10" dxfId="845" priority="34" percent="1" rank="25"/>
  </conditionalFormatting>
  <conditionalFormatting sqref="K5:K11">
    <cfRule type="top10" dxfId="844" priority="24" percent="1" bottom="1" rank="25"/>
    <cfRule type="top10" dxfId="843" priority="25" percent="1" rank="25"/>
  </conditionalFormatting>
  <conditionalFormatting sqref="R5:R11">
    <cfRule type="top10" dxfId="842" priority="15" percent="1" bottom="1" rank="25"/>
    <cfRule type="top10" dxfId="841" priority="16" percent="1" rank="25"/>
  </conditionalFormatting>
  <conditionalFormatting sqref="T5:T11">
    <cfRule type="top10" dxfId="840" priority="12" percent="1" bottom="1" rank="25"/>
    <cfRule type="top10" dxfId="839" priority="13" percent="1" rank="25"/>
  </conditionalFormatting>
  <conditionalFormatting sqref="V5:V11">
    <cfRule type="top10" dxfId="838" priority="9" percent="1" bottom="1" rank="25"/>
    <cfRule type="top10" dxfId="837" priority="10" percent="1" rank="25"/>
  </conditionalFormatting>
  <conditionalFormatting sqref="F5:F11">
    <cfRule type="top10" dxfId="836" priority="7" percent="1" bottom="1" rank="25"/>
    <cfRule type="top10" dxfId="835" priority="8" percent="1" rank="25"/>
  </conditionalFormatting>
  <conditionalFormatting sqref="H5:H11">
    <cfRule type="top10" dxfId="834" priority="5" percent="1" bottom="1" rank="25"/>
    <cfRule type="top10" dxfId="833" priority="6" percent="1" rank="25"/>
  </conditionalFormatting>
  <conditionalFormatting sqref="M5:M11">
    <cfRule type="top10" dxfId="832" priority="3" percent="1" bottom="1" rank="25"/>
    <cfRule type="top10" dxfId="831" priority="4" percent="1" rank="25"/>
  </conditionalFormatting>
  <conditionalFormatting sqref="O5:O11">
    <cfRule type="top10" dxfId="830" priority="1" percent="1" bottom="1" rank="25"/>
    <cfRule type="top10" dxfId="829" priority="2" percent="1" rank="25"/>
  </conditionalFormatting>
  <pageMargins left="0.25" right="0.25" top="0.75" bottom="0.75" header="0.3" footer="0.3"/>
  <pageSetup scale="98"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D5"/>
  <sheetViews>
    <sheetView zoomScaleNormal="100" zoomScaleSheetLayoutView="100" zoomScalePageLayoutView="80" workbookViewId="0">
      <selection activeCell="A14" sqref="A14"/>
    </sheetView>
  </sheetViews>
  <sheetFormatPr defaultColWidth="9.140625" defaultRowHeight="15" x14ac:dyDescent="0.25"/>
  <cols>
    <col min="1" max="1" width="2" style="22" customWidth="1"/>
    <col min="2" max="2" width="23" style="22" customWidth="1"/>
    <col min="3" max="3" width="104.28515625" style="22" customWidth="1"/>
    <col min="4" max="4" width="2.5703125" style="22" customWidth="1"/>
    <col min="5" max="16384" width="9.140625" style="22"/>
  </cols>
  <sheetData>
    <row r="1" spans="2:4" ht="15" customHeight="1" x14ac:dyDescent="0.3">
      <c r="B1" s="2388" t="s">
        <v>116</v>
      </c>
      <c r="C1" s="2388"/>
      <c r="D1" s="21"/>
    </row>
    <row r="2" spans="2:4" ht="214.5" customHeight="1" x14ac:dyDescent="0.25">
      <c r="B2" s="2386" t="s">
        <v>700</v>
      </c>
      <c r="C2" s="2386"/>
      <c r="D2" s="134"/>
    </row>
    <row r="3" spans="2:4" ht="14.25" customHeight="1" x14ac:dyDescent="0.25">
      <c r="B3" s="2387" t="s">
        <v>210</v>
      </c>
      <c r="C3" s="2387"/>
      <c r="D3" s="134"/>
    </row>
    <row r="4" spans="2:4" ht="46.5" customHeight="1" x14ac:dyDescent="0.25">
      <c r="B4" s="136"/>
      <c r="C4" s="767" t="s">
        <v>416</v>
      </c>
    </row>
    <row r="5" spans="2:4" ht="217.5" customHeight="1" x14ac:dyDescent="0.25">
      <c r="B5" s="2386" t="s">
        <v>466</v>
      </c>
      <c r="C5" s="2386"/>
    </row>
  </sheetData>
  <mergeCells count="4">
    <mergeCell ref="B2:C2"/>
    <mergeCell ref="B5:C5"/>
    <mergeCell ref="B3:C3"/>
    <mergeCell ref="B1:C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3"/>
  <sheetViews>
    <sheetView zoomScaleNormal="100" zoomScaleSheetLayoutView="90" zoomScalePageLayoutView="90" workbookViewId="0">
      <selection activeCell="A14" sqref="A14"/>
    </sheetView>
  </sheetViews>
  <sheetFormatPr defaultRowHeight="15" x14ac:dyDescent="0.25"/>
  <cols>
    <col min="1" max="1" width="10.28515625" style="728" customWidth="1"/>
    <col min="2" max="2" width="14.85546875" style="28" customWidth="1"/>
    <col min="3" max="6" width="8.5703125" style="297" bestFit="1" customWidth="1"/>
    <col min="7" max="7" width="8.5703125" style="301" bestFit="1" customWidth="1"/>
    <col min="8" max="8" width="7.140625" style="301" customWidth="1"/>
    <col min="9" max="9" width="1.140625" style="301" customWidth="1"/>
    <col min="10" max="10" width="8.42578125" style="301" customWidth="1"/>
    <col min="11" max="11" width="7.85546875" style="301" customWidth="1"/>
    <col min="12" max="12" width="8.5703125" style="297" customWidth="1"/>
    <col min="13" max="13" width="6.7109375" style="297" bestFit="1" customWidth="1"/>
    <col min="14" max="14" width="7.85546875" style="301" customWidth="1"/>
    <col min="15" max="15" width="8.42578125" style="301" bestFit="1" customWidth="1"/>
    <col min="16" max="16" width="13.28515625" style="301" customWidth="1"/>
    <col min="17" max="17" width="6.5703125" style="297" bestFit="1" customWidth="1"/>
    <col min="18" max="32" width="6.7109375" style="297" customWidth="1"/>
    <col min="33" max="34" width="9.140625" style="297"/>
    <col min="35" max="35" width="1.140625" customWidth="1"/>
    <col min="36" max="16384" width="9.140625" style="297"/>
  </cols>
  <sheetData>
    <row r="1" spans="1:29" ht="23.25" customHeight="1" thickBot="1" x14ac:dyDescent="0.3">
      <c r="B1" s="2510" t="s">
        <v>722</v>
      </c>
      <c r="C1" s="2510"/>
      <c r="D1" s="2510"/>
      <c r="E1" s="2510"/>
      <c r="F1" s="2510"/>
      <c r="G1" s="2510"/>
      <c r="H1" s="2510"/>
      <c r="I1" s="2510"/>
      <c r="J1" s="2510"/>
      <c r="K1" s="2510"/>
      <c r="L1" s="2510"/>
      <c r="M1" s="2510"/>
      <c r="N1" s="2510"/>
      <c r="O1" s="2510"/>
      <c r="P1"/>
      <c r="Q1"/>
      <c r="R1"/>
      <c r="S1"/>
      <c r="T1"/>
      <c r="U1"/>
      <c r="V1"/>
      <c r="W1"/>
      <c r="X1"/>
      <c r="Y1"/>
      <c r="Z1"/>
      <c r="AA1"/>
      <c r="AB1"/>
      <c r="AC1"/>
    </row>
    <row r="2" spans="1:29" s="301" customFormat="1" ht="19.5" thickBot="1" x14ac:dyDescent="0.3">
      <c r="A2" s="751"/>
      <c r="B2" s="2508" t="s">
        <v>195</v>
      </c>
      <c r="C2" s="2511" t="s">
        <v>171</v>
      </c>
      <c r="D2" s="2512"/>
      <c r="E2" s="2512"/>
      <c r="F2" s="2512"/>
      <c r="G2" s="2512"/>
      <c r="H2" s="2513"/>
      <c r="I2"/>
      <c r="J2" s="2511" t="s">
        <v>54</v>
      </c>
      <c r="K2" s="2512"/>
      <c r="L2" s="2512"/>
      <c r="M2" s="2512"/>
      <c r="N2" s="2512"/>
      <c r="O2" s="2513"/>
    </row>
    <row r="3" spans="1:29" s="301" customFormat="1" ht="18.75" x14ac:dyDescent="0.25">
      <c r="A3" s="751"/>
      <c r="B3" s="2509"/>
      <c r="C3" s="2494" t="s">
        <v>120</v>
      </c>
      <c r="D3" s="2494"/>
      <c r="E3" s="2495" t="s">
        <v>122</v>
      </c>
      <c r="F3" s="2495"/>
      <c r="G3" s="2496" t="s">
        <v>518</v>
      </c>
      <c r="H3" s="2496"/>
      <c r="I3" s="751"/>
      <c r="J3" s="2494" t="s">
        <v>120</v>
      </c>
      <c r="K3" s="2494"/>
      <c r="L3" s="2495" t="s">
        <v>122</v>
      </c>
      <c r="M3" s="2495"/>
      <c r="N3" s="2496" t="s">
        <v>518</v>
      </c>
      <c r="O3" s="2496"/>
    </row>
    <row r="4" spans="1:29" s="301" customFormat="1" ht="16.5" thickBot="1" x14ac:dyDescent="0.3">
      <c r="A4" s="751"/>
      <c r="B4" s="2509"/>
      <c r="C4" s="1155" t="s">
        <v>341</v>
      </c>
      <c r="D4" s="1149" t="s">
        <v>98</v>
      </c>
      <c r="E4" s="1155" t="s">
        <v>99</v>
      </c>
      <c r="F4" s="1156" t="s">
        <v>98</v>
      </c>
      <c r="G4" s="1151" t="s">
        <v>99</v>
      </c>
      <c r="H4" s="1156" t="s">
        <v>98</v>
      </c>
      <c r="I4" s="751"/>
      <c r="J4" s="1155" t="s">
        <v>341</v>
      </c>
      <c r="K4" s="1149" t="s">
        <v>98</v>
      </c>
      <c r="L4" s="1155" t="s">
        <v>99</v>
      </c>
      <c r="M4" s="1156" t="s">
        <v>98</v>
      </c>
      <c r="N4" s="1151" t="s">
        <v>99</v>
      </c>
      <c r="O4" s="1156" t="s">
        <v>98</v>
      </c>
      <c r="R4" s="1765"/>
      <c r="S4" s="1766"/>
      <c r="T4"/>
      <c r="U4"/>
      <c r="V4"/>
      <c r="W4"/>
      <c r="X4"/>
      <c r="Y4"/>
      <c r="Z4"/>
      <c r="AA4"/>
      <c r="AB4"/>
      <c r="AC4"/>
    </row>
    <row r="5" spans="1:29" s="301" customFormat="1" ht="15.75" x14ac:dyDescent="0.25">
      <c r="A5" s="751"/>
      <c r="B5" s="1146" t="s">
        <v>125</v>
      </c>
      <c r="C5" s="985">
        <v>76</v>
      </c>
      <c r="D5" s="1205">
        <v>4.1349292709466814E-2</v>
      </c>
      <c r="E5" s="985">
        <v>85</v>
      </c>
      <c r="F5" s="1172">
        <v>4.2842741935483868E-2</v>
      </c>
      <c r="G5" s="1142">
        <v>72</v>
      </c>
      <c r="H5" s="1172">
        <v>3.3644859813084113E-2</v>
      </c>
      <c r="I5" s="787"/>
      <c r="J5" s="985">
        <v>1729</v>
      </c>
      <c r="K5" s="1774">
        <v>0.94069640914037</v>
      </c>
      <c r="L5" s="985">
        <v>1867</v>
      </c>
      <c r="M5" s="1175">
        <v>0.94102822580645162</v>
      </c>
      <c r="N5" s="1142">
        <v>2029</v>
      </c>
      <c r="O5" s="1175">
        <v>0.94813084112149537</v>
      </c>
      <c r="R5" s="1765"/>
      <c r="S5" s="1766"/>
      <c r="T5" s="1763"/>
      <c r="U5"/>
      <c r="V5"/>
      <c r="W5"/>
      <c r="X5"/>
      <c r="Y5"/>
      <c r="Z5"/>
      <c r="AA5"/>
      <c r="AB5"/>
      <c r="AC5"/>
    </row>
    <row r="6" spans="1:29" s="301" customFormat="1" ht="15.75" x14ac:dyDescent="0.25">
      <c r="A6" s="751"/>
      <c r="B6" s="817" t="s">
        <v>126</v>
      </c>
      <c r="C6" s="1759">
        <v>160</v>
      </c>
      <c r="D6" s="1206">
        <v>5.7845263919016628E-2</v>
      </c>
      <c r="E6" s="1759">
        <v>158</v>
      </c>
      <c r="F6" s="1772">
        <v>6.2648691514670896E-2</v>
      </c>
      <c r="G6" s="1143">
        <v>159</v>
      </c>
      <c r="H6" s="1772">
        <v>6.4977523498161008E-2</v>
      </c>
      <c r="I6" s="787"/>
      <c r="J6" s="1759">
        <v>2573</v>
      </c>
      <c r="K6" s="1775">
        <v>0.93022415039768624</v>
      </c>
      <c r="L6" s="1759">
        <v>2318</v>
      </c>
      <c r="M6" s="1773">
        <v>0.91911181601903247</v>
      </c>
      <c r="N6" s="1143">
        <v>2243</v>
      </c>
      <c r="O6" s="1773">
        <v>0.91663261136085006</v>
      </c>
      <c r="R6" s="1765"/>
      <c r="S6" s="1766"/>
      <c r="T6" s="1763"/>
      <c r="U6"/>
      <c r="V6"/>
      <c r="W6"/>
      <c r="X6"/>
      <c r="Y6"/>
      <c r="Z6"/>
      <c r="AA6"/>
      <c r="AB6"/>
      <c r="AC6"/>
    </row>
    <row r="7" spans="1:29" s="301" customFormat="1" ht="15.75" x14ac:dyDescent="0.25">
      <c r="A7" s="751"/>
      <c r="B7" s="817" t="s">
        <v>127</v>
      </c>
      <c r="C7" s="1759">
        <v>194</v>
      </c>
      <c r="D7" s="1206">
        <v>0.10777777777777778</v>
      </c>
      <c r="E7" s="1759">
        <v>163</v>
      </c>
      <c r="F7" s="1772">
        <v>8.7446351931330477E-2</v>
      </c>
      <c r="G7" s="1143">
        <v>182</v>
      </c>
      <c r="H7" s="1772">
        <v>9.7066666666666662E-2</v>
      </c>
      <c r="I7" s="787"/>
      <c r="J7" s="1759">
        <v>1579</v>
      </c>
      <c r="K7" s="1775">
        <v>0.87722222222222224</v>
      </c>
      <c r="L7" s="1759">
        <v>1672</v>
      </c>
      <c r="M7" s="1773">
        <v>0.89699570815450647</v>
      </c>
      <c r="N7" s="1143">
        <v>1664</v>
      </c>
      <c r="O7" s="1773">
        <v>0.88746666666666663</v>
      </c>
      <c r="R7" s="1765"/>
      <c r="S7" s="1766"/>
      <c r="T7" s="1764"/>
      <c r="U7"/>
      <c r="V7"/>
      <c r="W7"/>
      <c r="X7"/>
      <c r="Y7"/>
      <c r="Z7"/>
      <c r="AA7"/>
      <c r="AB7"/>
      <c r="AC7"/>
    </row>
    <row r="8" spans="1:29" s="373" customFormat="1" ht="15.75" x14ac:dyDescent="0.25">
      <c r="A8" s="751"/>
      <c r="B8" s="817" t="s">
        <v>128</v>
      </c>
      <c r="C8" s="1759">
        <v>645</v>
      </c>
      <c r="D8" s="1206">
        <v>0.42546174142480209</v>
      </c>
      <c r="E8" s="1759">
        <v>725</v>
      </c>
      <c r="F8" s="1772">
        <v>0.43206197854588796</v>
      </c>
      <c r="G8" s="1143">
        <v>804</v>
      </c>
      <c r="H8" s="1772">
        <v>0.44567627494456763</v>
      </c>
      <c r="I8" s="787"/>
      <c r="J8" s="1759">
        <v>794</v>
      </c>
      <c r="K8" s="1775">
        <v>0.5237467018469657</v>
      </c>
      <c r="L8" s="1759">
        <v>882</v>
      </c>
      <c r="M8" s="1773">
        <v>0.5256257449344458</v>
      </c>
      <c r="N8" s="1143">
        <v>929</v>
      </c>
      <c r="O8" s="1773">
        <v>0.51496674057649672</v>
      </c>
      <c r="R8" s="1765"/>
      <c r="S8" s="1766"/>
      <c r="T8" s="1763"/>
      <c r="U8"/>
      <c r="V8"/>
      <c r="W8"/>
      <c r="X8"/>
      <c r="Y8"/>
      <c r="Z8"/>
      <c r="AA8"/>
      <c r="AB8"/>
      <c r="AC8"/>
    </row>
    <row r="9" spans="1:29" s="301" customFormat="1" ht="15.75" x14ac:dyDescent="0.25">
      <c r="A9" s="751"/>
      <c r="B9" s="817" t="s">
        <v>129</v>
      </c>
      <c r="C9" s="1759">
        <v>254</v>
      </c>
      <c r="D9" s="1206">
        <v>0.1381936887921654</v>
      </c>
      <c r="E9" s="1759">
        <v>190</v>
      </c>
      <c r="F9" s="1772">
        <v>0.11229314420803782</v>
      </c>
      <c r="G9" s="1143">
        <v>264</v>
      </c>
      <c r="H9" s="1772">
        <v>0.13559322033898305</v>
      </c>
      <c r="I9" s="787"/>
      <c r="J9" s="1759">
        <v>1534</v>
      </c>
      <c r="K9" s="1775">
        <v>0.8346028291621328</v>
      </c>
      <c r="L9" s="1759">
        <v>1476</v>
      </c>
      <c r="M9" s="1773">
        <v>0.87234042553191493</v>
      </c>
      <c r="N9" s="1143">
        <v>1639</v>
      </c>
      <c r="O9" s="1773">
        <v>0.84180790960451979</v>
      </c>
      <c r="R9" s="1765"/>
      <c r="S9" s="1766"/>
      <c r="T9" s="1763"/>
      <c r="U9"/>
      <c r="V9"/>
      <c r="W9"/>
      <c r="X9"/>
      <c r="Y9"/>
      <c r="Z9"/>
      <c r="AA9"/>
      <c r="AB9"/>
      <c r="AC9"/>
    </row>
    <row r="10" spans="1:29" s="301" customFormat="1" ht="15.75" x14ac:dyDescent="0.25">
      <c r="A10" s="751"/>
      <c r="B10" s="817" t="s">
        <v>130</v>
      </c>
      <c r="C10" s="1759">
        <v>432</v>
      </c>
      <c r="D10" s="1206">
        <v>0.25592417061611372</v>
      </c>
      <c r="E10" s="1759">
        <v>371</v>
      </c>
      <c r="F10" s="1772">
        <v>0.22608165752589884</v>
      </c>
      <c r="G10" s="1143">
        <v>336</v>
      </c>
      <c r="H10" s="1772">
        <v>0.21052631578947367</v>
      </c>
      <c r="I10" s="787"/>
      <c r="J10" s="1759">
        <v>1233</v>
      </c>
      <c r="K10" s="1775">
        <v>0.73045023696682465</v>
      </c>
      <c r="L10" s="1759">
        <v>1243</v>
      </c>
      <c r="M10" s="1773">
        <v>0.7574649603900061</v>
      </c>
      <c r="N10" s="1143">
        <v>1229</v>
      </c>
      <c r="O10" s="1773">
        <v>0.77005012531328321</v>
      </c>
      <c r="R10" s="1769"/>
      <c r="S10" s="1766"/>
      <c r="T10" s="1770"/>
      <c r="U10"/>
      <c r="V10"/>
      <c r="W10"/>
      <c r="X10"/>
      <c r="Y10"/>
      <c r="Z10"/>
      <c r="AA10"/>
      <c r="AB10"/>
      <c r="AC10"/>
    </row>
    <row r="11" spans="1:29" s="301" customFormat="1" ht="15.75" x14ac:dyDescent="0.25">
      <c r="A11" s="751"/>
      <c r="B11" s="817" t="s">
        <v>131</v>
      </c>
      <c r="C11" s="1759">
        <v>1204</v>
      </c>
      <c r="D11" s="1206">
        <v>0.58361609306834705</v>
      </c>
      <c r="E11" s="1759">
        <v>1136</v>
      </c>
      <c r="F11" s="1772">
        <v>0.55604503181595688</v>
      </c>
      <c r="G11" s="1143">
        <v>1087</v>
      </c>
      <c r="H11" s="1772">
        <v>0.50984990619136961</v>
      </c>
      <c r="I11" s="787"/>
      <c r="J11" s="1759">
        <v>826</v>
      </c>
      <c r="K11" s="1775">
        <v>0.40038778477944742</v>
      </c>
      <c r="L11" s="1759">
        <v>881</v>
      </c>
      <c r="M11" s="1773">
        <v>0.43122858541360742</v>
      </c>
      <c r="N11" s="1143">
        <v>1009</v>
      </c>
      <c r="O11" s="1773">
        <v>0.47326454033771109</v>
      </c>
      <c r="R11" s="1765"/>
      <c r="S11" s="1766"/>
      <c r="T11" s="1763"/>
      <c r="U11"/>
      <c r="V11"/>
      <c r="W11"/>
      <c r="X11"/>
      <c r="Y11"/>
      <c r="Z11"/>
      <c r="AA11"/>
      <c r="AB11"/>
      <c r="AC11"/>
    </row>
    <row r="12" spans="1:29" s="301" customFormat="1" ht="16.5" thickBot="1" x14ac:dyDescent="0.3">
      <c r="A12" s="751"/>
      <c r="B12" s="1147" t="s">
        <v>50</v>
      </c>
      <c r="C12" s="788" t="s">
        <v>101</v>
      </c>
      <c r="D12" s="1771" t="s">
        <v>49</v>
      </c>
      <c r="E12" s="788" t="s">
        <v>101</v>
      </c>
      <c r="F12" s="1171" t="s">
        <v>49</v>
      </c>
      <c r="G12" s="1760" t="s">
        <v>101</v>
      </c>
      <c r="H12" s="1171" t="s">
        <v>49</v>
      </c>
      <c r="I12" s="787"/>
      <c r="J12" s="984" t="s">
        <v>101</v>
      </c>
      <c r="K12" s="1771" t="s">
        <v>49</v>
      </c>
      <c r="L12" s="984">
        <v>6</v>
      </c>
      <c r="M12" s="1171" t="s">
        <v>49</v>
      </c>
      <c r="N12" s="1760">
        <v>9</v>
      </c>
      <c r="O12" s="1171" t="s">
        <v>49</v>
      </c>
      <c r="R12" s="1767"/>
      <c r="S12" s="1768"/>
      <c r="T12" s="1763"/>
      <c r="U12"/>
      <c r="V12"/>
      <c r="W12"/>
      <c r="X12"/>
      <c r="Y12"/>
      <c r="Z12"/>
      <c r="AA12"/>
      <c r="AB12"/>
      <c r="AC12"/>
    </row>
    <row r="13" spans="1:29" s="301" customFormat="1" ht="16.5" thickBot="1" x14ac:dyDescent="0.3">
      <c r="A13" s="751"/>
      <c r="B13" s="814" t="s">
        <v>0</v>
      </c>
      <c r="C13" s="1165">
        <v>2969</v>
      </c>
      <c r="D13" s="1166">
        <v>0.21968183499815019</v>
      </c>
      <c r="E13" s="1165">
        <v>2829</v>
      </c>
      <c r="F13" s="1169">
        <v>0.21063211972302881</v>
      </c>
      <c r="G13" s="1168">
        <v>2905</v>
      </c>
      <c r="H13" s="1169">
        <v>0.20822880080280984</v>
      </c>
      <c r="I13" s="751"/>
      <c r="J13" s="1165">
        <v>10270</v>
      </c>
      <c r="K13" s="1174">
        <v>0.75989641139474662</v>
      </c>
      <c r="L13" s="2152">
        <v>10345</v>
      </c>
      <c r="M13" s="1167">
        <v>0.77023304296031569</v>
      </c>
      <c r="N13" s="1168">
        <v>10751</v>
      </c>
      <c r="O13" s="1169">
        <v>0.77062576159415097</v>
      </c>
      <c r="S13" s="1761"/>
      <c r="T13" s="1762"/>
      <c r="U13"/>
      <c r="V13"/>
      <c r="W13"/>
      <c r="X13"/>
      <c r="Y13"/>
      <c r="Z13"/>
      <c r="AA13"/>
      <c r="AB13"/>
      <c r="AC13"/>
    </row>
    <row r="14" spans="1:29" ht="24" customHeight="1" x14ac:dyDescent="0.25">
      <c r="B14" s="2507" t="s">
        <v>582</v>
      </c>
      <c r="C14" s="2507"/>
      <c r="D14" s="2507"/>
      <c r="E14" s="2507"/>
      <c r="F14" s="2507"/>
      <c r="G14" s="2507"/>
      <c r="H14" s="2507"/>
      <c r="I14" s="2507"/>
      <c r="J14" s="2507"/>
      <c r="K14" s="2507"/>
      <c r="L14" s="2507"/>
      <c r="M14" s="2507"/>
      <c r="N14" s="2507"/>
      <c r="O14" s="2507"/>
      <c r="P14"/>
      <c r="Q14"/>
      <c r="R14"/>
      <c r="S14"/>
      <c r="T14"/>
      <c r="U14"/>
      <c r="V14"/>
      <c r="W14"/>
      <c r="X14"/>
      <c r="Y14"/>
      <c r="Z14"/>
      <c r="AA14"/>
      <c r="AB14"/>
      <c r="AC14"/>
    </row>
    <row r="15" spans="1:29" x14ac:dyDescent="0.25">
      <c r="B15" s="705"/>
      <c r="C15" s="44"/>
      <c r="D15" s="44"/>
      <c r="E15" s="44"/>
      <c r="F15" s="44"/>
      <c r="G15" s="5"/>
      <c r="H15" s="5"/>
      <c r="I15" s="5"/>
      <c r="J15" s="5"/>
      <c r="K15" s="5"/>
      <c r="L15" s="44"/>
      <c r="N15"/>
      <c r="O15"/>
      <c r="P15"/>
      <c r="Q15"/>
      <c r="R15"/>
      <c r="S15"/>
      <c r="T15"/>
      <c r="U15"/>
      <c r="V15"/>
      <c r="W15"/>
      <c r="X15"/>
      <c r="Y15"/>
      <c r="Z15"/>
      <c r="AA15"/>
      <c r="AB15"/>
      <c r="AC15"/>
    </row>
    <row r="16" spans="1:29" x14ac:dyDescent="0.25">
      <c r="B16" s="705"/>
      <c r="C16" s="44"/>
      <c r="D16" s="44"/>
      <c r="E16" s="44"/>
      <c r="F16" s="44"/>
      <c r="G16" s="5"/>
      <c r="H16" s="5"/>
      <c r="I16" s="5"/>
      <c r="J16" s="5"/>
      <c r="K16" s="5"/>
      <c r="L16" s="44"/>
      <c r="N16"/>
      <c r="O16"/>
      <c r="P16"/>
      <c r="Q16"/>
      <c r="R16"/>
      <c r="S16"/>
      <c r="T16"/>
      <c r="U16"/>
      <c r="V16"/>
      <c r="W16"/>
      <c r="X16"/>
    </row>
    <row r="17" spans="1:35" ht="12.75" customHeight="1" x14ac:dyDescent="0.25">
      <c r="B17" s="5"/>
      <c r="C17" s="986" t="s">
        <v>583</v>
      </c>
      <c r="D17" s="987" t="s">
        <v>584</v>
      </c>
      <c r="E17" s="987" t="s">
        <v>585</v>
      </c>
      <c r="F17" s="987" t="s">
        <v>586</v>
      </c>
      <c r="G17" s="987" t="s">
        <v>587</v>
      </c>
      <c r="H17" s="987" t="s">
        <v>588</v>
      </c>
      <c r="I17" s="987" t="s">
        <v>579</v>
      </c>
      <c r="J17" s="987" t="s">
        <v>589</v>
      </c>
      <c r="K17" s="5"/>
      <c r="L17" s="44"/>
      <c r="N17"/>
      <c r="O17"/>
      <c r="P17"/>
      <c r="Q17"/>
      <c r="R17"/>
      <c r="S17"/>
      <c r="T17"/>
      <c r="U17"/>
      <c r="V17"/>
      <c r="W17"/>
      <c r="X17"/>
    </row>
    <row r="18" spans="1:35" x14ac:dyDescent="0.25">
      <c r="B18" s="298" t="s">
        <v>171</v>
      </c>
      <c r="C18" s="1032">
        <v>3.3644859813084113E-2</v>
      </c>
      <c r="D18" s="1032">
        <v>6.4977523498161008E-2</v>
      </c>
      <c r="E18" s="1032">
        <v>9.7066666666666662E-2</v>
      </c>
      <c r="F18" s="1032">
        <v>0.44567627494456763</v>
      </c>
      <c r="G18" s="1032">
        <v>0.13559322033898305</v>
      </c>
      <c r="H18" s="1032">
        <v>0.21052631578947367</v>
      </c>
      <c r="I18" s="1032">
        <v>0.50984990619136961</v>
      </c>
      <c r="J18" s="1032">
        <v>0.20822880080280984</v>
      </c>
      <c r="N18"/>
      <c r="O18"/>
      <c r="P18"/>
      <c r="Q18"/>
      <c r="R18"/>
      <c r="S18"/>
      <c r="T18"/>
      <c r="U18"/>
      <c r="V18"/>
      <c r="W18"/>
      <c r="X18"/>
    </row>
    <row r="19" spans="1:35" x14ac:dyDescent="0.25">
      <c r="B19" s="298" t="s">
        <v>54</v>
      </c>
      <c r="C19" s="1032">
        <v>0.94813084112149537</v>
      </c>
      <c r="D19" s="1032">
        <v>0.91663261136085006</v>
      </c>
      <c r="E19" s="1032">
        <v>0.88746666666666663</v>
      </c>
      <c r="F19" s="1032">
        <v>0.51496674057649672</v>
      </c>
      <c r="G19" s="1032">
        <v>0.84180790960451979</v>
      </c>
      <c r="H19" s="1032">
        <v>0.77005012531328321</v>
      </c>
      <c r="I19" s="1032">
        <v>0.47326454033771109</v>
      </c>
      <c r="J19" s="1032">
        <v>0.77062576159415097</v>
      </c>
      <c r="N19"/>
      <c r="O19"/>
      <c r="P19"/>
      <c r="Q19"/>
      <c r="R19"/>
      <c r="S19"/>
      <c r="T19"/>
      <c r="U19"/>
      <c r="V19"/>
      <c r="W19"/>
      <c r="X19"/>
    </row>
    <row r="20" spans="1:35" x14ac:dyDescent="0.25">
      <c r="B20" s="298" t="s">
        <v>233</v>
      </c>
      <c r="C20" s="1032">
        <f>1-C18-C19</f>
        <v>1.8224299065420557E-2</v>
      </c>
      <c r="D20" s="1032">
        <f t="shared" ref="D20:J20" si="0">1-D18-D19</f>
        <v>1.8389865140988948E-2</v>
      </c>
      <c r="E20" s="1032">
        <f t="shared" si="0"/>
        <v>1.546666666666674E-2</v>
      </c>
      <c r="F20" s="1032">
        <f t="shared" si="0"/>
        <v>3.9356984478935653E-2</v>
      </c>
      <c r="G20" s="1032">
        <f t="shared" si="0"/>
        <v>2.2598870056497189E-2</v>
      </c>
      <c r="H20" s="1032">
        <f t="shared" si="0"/>
        <v>1.9423558897243121E-2</v>
      </c>
      <c r="I20" s="1032">
        <f t="shared" si="0"/>
        <v>1.6885553470919301E-2</v>
      </c>
      <c r="J20" s="1032">
        <f t="shared" si="0"/>
        <v>2.1145437603039219E-2</v>
      </c>
      <c r="N20"/>
      <c r="O20"/>
      <c r="P20"/>
      <c r="Q20"/>
      <c r="R20"/>
      <c r="S20"/>
      <c r="T20"/>
      <c r="U20"/>
      <c r="V20"/>
      <c r="W20"/>
      <c r="X20"/>
    </row>
    <row r="21" spans="1:35" x14ac:dyDescent="0.25">
      <c r="B21"/>
      <c r="C21"/>
      <c r="D21"/>
      <c r="E21"/>
      <c r="F21"/>
      <c r="G21"/>
      <c r="H21"/>
      <c r="I21"/>
      <c r="J21"/>
      <c r="K21"/>
      <c r="N21"/>
      <c r="O21"/>
      <c r="P21"/>
      <c r="Q21"/>
      <c r="R21"/>
      <c r="S21"/>
      <c r="T21"/>
      <c r="U21"/>
      <c r="V21"/>
      <c r="W21"/>
      <c r="X21"/>
    </row>
    <row r="22" spans="1:35" x14ac:dyDescent="0.25">
      <c r="B22"/>
      <c r="C22" s="1776"/>
      <c r="D22" s="1776"/>
      <c r="E22" s="1776"/>
      <c r="F22" s="1776"/>
      <c r="G22" s="1776"/>
      <c r="H22" s="1776"/>
      <c r="I22" s="1776">
        <v>0.47326454033771109</v>
      </c>
      <c r="J22"/>
      <c r="K22"/>
      <c r="N22"/>
      <c r="O22"/>
      <c r="P22"/>
      <c r="Q22"/>
      <c r="R22"/>
      <c r="S22"/>
      <c r="T22"/>
      <c r="U22"/>
      <c r="V22"/>
      <c r="W22"/>
      <c r="X22"/>
    </row>
    <row r="23" spans="1:35" s="300" customFormat="1" x14ac:dyDescent="0.25">
      <c r="B23"/>
      <c r="C23"/>
      <c r="D23"/>
      <c r="E23"/>
      <c r="F23"/>
      <c r="G23"/>
      <c r="H23"/>
      <c r="I23"/>
      <c r="J23"/>
      <c r="K23"/>
      <c r="N23"/>
      <c r="O23"/>
      <c r="P23"/>
      <c r="Q23"/>
      <c r="R23"/>
      <c r="S23"/>
      <c r="T23"/>
      <c r="U23"/>
      <c r="V23"/>
      <c r="W23"/>
      <c r="X23"/>
      <c r="AI23"/>
    </row>
    <row r="24" spans="1:35" x14ac:dyDescent="0.25">
      <c r="B24"/>
      <c r="C24"/>
      <c r="D24"/>
      <c r="E24"/>
      <c r="F24"/>
      <c r="G24"/>
      <c r="H24"/>
      <c r="I24"/>
      <c r="J24"/>
      <c r="K24"/>
    </row>
    <row r="25" spans="1:35" x14ac:dyDescent="0.25">
      <c r="B25"/>
      <c r="C25"/>
      <c r="D25"/>
      <c r="E25"/>
      <c r="F25"/>
      <c r="G25"/>
      <c r="H25"/>
      <c r="I25"/>
      <c r="J25"/>
      <c r="K25"/>
    </row>
    <row r="30" spans="1:35" ht="12.75" customHeight="1" x14ac:dyDescent="0.25">
      <c r="A30" s="297"/>
      <c r="B30" s="297"/>
      <c r="G30" s="297"/>
      <c r="H30" s="297"/>
      <c r="I30" s="297"/>
      <c r="J30" s="297"/>
      <c r="K30" s="297"/>
      <c r="N30" s="297"/>
      <c r="O30" s="297"/>
      <c r="P30" s="183"/>
      <c r="Q30" s="183"/>
      <c r="R30" s="183"/>
      <c r="S30" s="183"/>
      <c r="T30" s="183"/>
      <c r="U30" s="183"/>
      <c r="V30" s="183"/>
    </row>
    <row r="31" spans="1:35" ht="20.25" customHeight="1" x14ac:dyDescent="0.25">
      <c r="A31" s="2431" t="s">
        <v>717</v>
      </c>
      <c r="B31" s="2431"/>
      <c r="C31" s="2431"/>
      <c r="D31" s="2431"/>
      <c r="E31" s="2431"/>
      <c r="F31" s="2431"/>
      <c r="G31" s="2431"/>
      <c r="H31" s="2431"/>
      <c r="I31" s="2431"/>
      <c r="J31" s="2431"/>
      <c r="K31" s="2431"/>
      <c r="L31" s="2431"/>
      <c r="M31" s="2431"/>
      <c r="N31" s="2431"/>
      <c r="O31" s="2431"/>
      <c r="P31" s="296"/>
      <c r="Q31" s="296"/>
      <c r="R31" s="296"/>
      <c r="S31" s="296"/>
      <c r="T31" s="296"/>
      <c r="U31" s="296"/>
      <c r="V31" s="296"/>
      <c r="W31" s="296"/>
    </row>
    <row r="32" spans="1:35" ht="26.25" customHeight="1" x14ac:dyDescent="0.25">
      <c r="A32" s="2480" t="s">
        <v>609</v>
      </c>
      <c r="B32" s="2480"/>
      <c r="C32" s="2480"/>
      <c r="D32" s="2480"/>
      <c r="E32" s="2480"/>
      <c r="F32" s="2480"/>
      <c r="G32" s="2480"/>
      <c r="H32" s="2480"/>
      <c r="I32" s="2480"/>
      <c r="J32" s="2480"/>
      <c r="K32" s="2480"/>
      <c r="L32" s="2480"/>
      <c r="M32" s="2480"/>
      <c r="N32" s="2480"/>
      <c r="O32" s="2480"/>
    </row>
    <row r="34" spans="1:21" ht="12.75" customHeight="1" x14ac:dyDescent="0.25">
      <c r="C34"/>
      <c r="D34"/>
      <c r="E34"/>
      <c r="F34"/>
      <c r="G34"/>
    </row>
    <row r="35" spans="1:21" ht="15" customHeight="1" x14ac:dyDescent="0.25">
      <c r="A35" s="297"/>
      <c r="B35" s="902"/>
      <c r="C35"/>
      <c r="D35"/>
      <c r="E35"/>
      <c r="F35"/>
      <c r="G35"/>
      <c r="H35" s="902"/>
      <c r="I35" s="902"/>
      <c r="J35" s="902"/>
      <c r="K35" s="902"/>
      <c r="L35" s="902"/>
      <c r="M35" s="902"/>
      <c r="N35" s="902"/>
      <c r="O35" s="902"/>
      <c r="P35" s="902"/>
      <c r="Q35" s="902"/>
      <c r="R35" s="902"/>
      <c r="S35" s="768"/>
      <c r="T35" s="768"/>
      <c r="U35" s="768"/>
    </row>
    <row r="36" spans="1:21" ht="15" customHeight="1" x14ac:dyDescent="0.25">
      <c r="A36" s="297"/>
      <c r="B36" s="750"/>
      <c r="C36"/>
      <c r="D36"/>
      <c r="E36"/>
      <c r="F36"/>
      <c r="G36"/>
      <c r="H36" s="750"/>
      <c r="I36" s="750"/>
      <c r="J36" s="750"/>
      <c r="K36" s="750"/>
      <c r="L36" s="750"/>
      <c r="M36" s="750"/>
      <c r="N36" s="750"/>
      <c r="O36" s="750"/>
      <c r="P36" s="750"/>
      <c r="Q36" s="750"/>
      <c r="R36" s="750"/>
      <c r="S36" s="750"/>
      <c r="T36" s="750"/>
      <c r="U36" s="750"/>
    </row>
    <row r="37" spans="1:21" x14ac:dyDescent="0.25">
      <c r="C37"/>
      <c r="D37"/>
      <c r="E37"/>
      <c r="F37"/>
      <c r="G37"/>
    </row>
    <row r="38" spans="1:21" x14ac:dyDescent="0.25">
      <c r="C38"/>
      <c r="D38"/>
      <c r="E38"/>
      <c r="F38"/>
      <c r="G38"/>
    </row>
    <row r="39" spans="1:21" x14ac:dyDescent="0.25">
      <c r="C39"/>
      <c r="D39"/>
      <c r="E39"/>
      <c r="F39"/>
      <c r="G39"/>
    </row>
    <row r="40" spans="1:21" x14ac:dyDescent="0.25">
      <c r="C40"/>
      <c r="D40"/>
      <c r="E40"/>
      <c r="F40"/>
      <c r="G40"/>
    </row>
    <row r="41" spans="1:21" x14ac:dyDescent="0.25">
      <c r="C41"/>
      <c r="D41"/>
      <c r="E41"/>
      <c r="F41"/>
      <c r="G41"/>
    </row>
    <row r="42" spans="1:21" x14ac:dyDescent="0.25">
      <c r="C42"/>
      <c r="D42"/>
      <c r="E42"/>
      <c r="F42"/>
      <c r="G42"/>
    </row>
    <row r="43" spans="1:21" x14ac:dyDescent="0.25">
      <c r="C43"/>
      <c r="D43"/>
      <c r="E43"/>
      <c r="F43"/>
      <c r="G43"/>
    </row>
  </sheetData>
  <mergeCells count="13">
    <mergeCell ref="A31:O31"/>
    <mergeCell ref="A32:O32"/>
    <mergeCell ref="B14:O14"/>
    <mergeCell ref="B2:B4"/>
    <mergeCell ref="B1:O1"/>
    <mergeCell ref="C3:D3"/>
    <mergeCell ref="E3:F3"/>
    <mergeCell ref="G3:H3"/>
    <mergeCell ref="C2:H2"/>
    <mergeCell ref="J2:O2"/>
    <mergeCell ref="J3:K3"/>
    <mergeCell ref="L3:M3"/>
    <mergeCell ref="N3:O3"/>
  </mergeCells>
  <conditionalFormatting sqref="D5:D11">
    <cfRule type="top10" dxfId="828" priority="29" percent="1" bottom="1" rank="25"/>
    <cfRule type="top10" dxfId="827" priority="30" percent="1" rank="25"/>
  </conditionalFormatting>
  <conditionalFormatting sqref="F5:F11">
    <cfRule type="top10" dxfId="826" priority="26" percent="1" bottom="1" rank="25"/>
    <cfRule type="top10" dxfId="825" priority="27" percent="1" rank="25"/>
  </conditionalFormatting>
  <conditionalFormatting sqref="H5:H11">
    <cfRule type="top10" dxfId="824" priority="23" percent="1" bottom="1" rank="25"/>
    <cfRule type="top10" dxfId="823" priority="24" percent="1" rank="25"/>
  </conditionalFormatting>
  <conditionalFormatting sqref="K5:K11">
    <cfRule type="top10" dxfId="822" priority="20" percent="1" bottom="1" rank="25"/>
    <cfRule type="top10" dxfId="821" priority="21" percent="1" rank="25"/>
  </conditionalFormatting>
  <conditionalFormatting sqref="M5:M11">
    <cfRule type="top10" dxfId="820" priority="17" percent="1" bottom="1" rank="25"/>
    <cfRule type="top10" dxfId="819" priority="18" percent="1" rank="25"/>
  </conditionalFormatting>
  <conditionalFormatting sqref="O5:O11">
    <cfRule type="top10" dxfId="818" priority="14" percent="1" bottom="1" rank="25"/>
    <cfRule type="top10" dxfId="817" priority="15" percent="1" rank="25"/>
  </conditionalFormatting>
  <conditionalFormatting sqref="C22:I22">
    <cfRule type="top10" dxfId="816" priority="1" percent="1" bottom="1" rank="25"/>
    <cfRule type="top10" dxfId="815" priority="2" percent="1" rank="25"/>
  </conditionalFormatting>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topLeftCell="A4" zoomScaleNormal="100" zoomScaleSheetLayoutView="85" zoomScalePageLayoutView="80" workbookViewId="0">
      <selection activeCell="A14" sqref="A14"/>
    </sheetView>
  </sheetViews>
  <sheetFormatPr defaultRowHeight="15" x14ac:dyDescent="0.25"/>
  <cols>
    <col min="1" max="1" width="2.28515625" style="379" customWidth="1"/>
    <col min="2" max="11" width="12.140625" style="379" customWidth="1"/>
    <col min="12" max="12" width="4.140625" style="379" customWidth="1"/>
    <col min="13" max="13" width="2.85546875" style="379" customWidth="1"/>
    <col min="14" max="16384" width="9.140625" style="379"/>
  </cols>
  <sheetData>
    <row r="1" spans="2:12" ht="21" x14ac:dyDescent="0.25">
      <c r="B1" s="2394"/>
      <c r="C1" s="2394"/>
      <c r="D1" s="2394"/>
      <c r="E1" s="2394"/>
      <c r="F1" s="2394"/>
      <c r="G1" s="2394"/>
      <c r="H1" s="2394"/>
      <c r="I1" s="2394"/>
      <c r="J1" s="2394"/>
      <c r="K1" s="2394"/>
      <c r="L1" s="2394"/>
    </row>
    <row r="2" spans="2:12" x14ac:dyDescent="0.25">
      <c r="B2" s="7"/>
      <c r="C2" s="7"/>
      <c r="D2" s="7"/>
      <c r="E2" s="7"/>
      <c r="F2" s="7"/>
      <c r="G2" s="7"/>
      <c r="H2" s="7"/>
      <c r="I2" s="7"/>
      <c r="J2" s="7"/>
      <c r="K2" s="7"/>
    </row>
    <row r="3" spans="2:12" x14ac:dyDescent="0.25">
      <c r="B3" s="2392"/>
      <c r="C3" s="2392"/>
      <c r="D3" s="2392"/>
      <c r="E3" s="2392"/>
      <c r="F3" s="2392"/>
      <c r="G3" s="2392"/>
      <c r="H3" s="2392"/>
      <c r="I3" s="2392"/>
      <c r="J3" s="2392"/>
      <c r="K3" s="2392"/>
      <c r="L3" s="2392"/>
    </row>
    <row r="4" spans="2:12" x14ac:dyDescent="0.25">
      <c r="B4" s="7"/>
      <c r="C4" s="7"/>
      <c r="D4" s="7"/>
      <c r="E4" s="7"/>
      <c r="F4" s="7"/>
      <c r="G4" s="7"/>
      <c r="H4" s="7"/>
      <c r="I4" s="7"/>
      <c r="J4" s="7"/>
      <c r="K4" s="7"/>
    </row>
    <row r="5" spans="2:12" x14ac:dyDescent="0.25">
      <c r="B5" s="7"/>
      <c r="C5" s="7"/>
      <c r="D5" s="7"/>
      <c r="E5" s="7"/>
      <c r="F5" s="7"/>
      <c r="G5" s="7"/>
      <c r="H5" s="7"/>
      <c r="I5" s="7"/>
      <c r="J5" s="7"/>
      <c r="K5" s="7"/>
    </row>
    <row r="6" spans="2:12" x14ac:dyDescent="0.25">
      <c r="B6" s="7"/>
      <c r="C6" s="7"/>
      <c r="D6" s="7"/>
      <c r="E6" s="7"/>
      <c r="F6" s="7"/>
      <c r="G6" s="7"/>
      <c r="H6" s="7"/>
      <c r="I6" s="7"/>
      <c r="J6" s="7"/>
      <c r="K6" s="7"/>
    </row>
    <row r="7" spans="2:12" x14ac:dyDescent="0.25">
      <c r="B7" s="7"/>
      <c r="C7" s="7"/>
      <c r="D7" s="7"/>
      <c r="E7" s="7"/>
      <c r="F7" s="7"/>
      <c r="G7" s="7"/>
      <c r="H7" s="7"/>
      <c r="I7" s="7"/>
      <c r="J7" s="7"/>
      <c r="K7" s="7"/>
    </row>
    <row r="8" spans="2:12" ht="31.5" customHeight="1" x14ac:dyDescent="0.25">
      <c r="B8" s="2396"/>
      <c r="C8" s="2396"/>
      <c r="D8" s="2396"/>
      <c r="E8" s="2396"/>
      <c r="F8" s="2396"/>
      <c r="G8" s="2396"/>
      <c r="H8" s="2396"/>
      <c r="I8" s="2396"/>
      <c r="J8" s="2396"/>
      <c r="K8" s="2396"/>
      <c r="L8" s="2396"/>
    </row>
    <row r="9" spans="2:12" ht="72" customHeight="1" x14ac:dyDescent="0.25">
      <c r="B9" s="2396" t="s">
        <v>454</v>
      </c>
      <c r="C9" s="2396"/>
      <c r="D9" s="2396"/>
      <c r="E9" s="2396"/>
      <c r="F9" s="2396"/>
      <c r="G9" s="2396"/>
      <c r="H9" s="2396"/>
      <c r="I9" s="2396"/>
      <c r="J9" s="2396"/>
      <c r="K9" s="2396"/>
      <c r="L9" s="2396"/>
    </row>
    <row r="10" spans="2:12" ht="15.75" x14ac:dyDescent="0.25">
      <c r="B10" s="2398" t="s">
        <v>137</v>
      </c>
      <c r="C10" s="2398"/>
      <c r="D10" s="2398"/>
      <c r="E10" s="2398"/>
      <c r="F10" s="2398"/>
      <c r="G10" s="2398"/>
      <c r="H10" s="2398"/>
      <c r="I10" s="2398"/>
      <c r="J10" s="2398"/>
      <c r="K10" s="2398"/>
      <c r="L10" s="2398"/>
    </row>
    <row r="11" spans="2:12" ht="15.75" x14ac:dyDescent="0.25">
      <c r="B11" s="2398" t="s">
        <v>148</v>
      </c>
      <c r="C11" s="2398"/>
      <c r="D11" s="2398"/>
      <c r="E11" s="2398"/>
      <c r="F11" s="2398"/>
      <c r="G11" s="2398"/>
      <c r="H11" s="2398"/>
      <c r="I11" s="2398"/>
      <c r="J11" s="2398"/>
      <c r="K11" s="2398"/>
      <c r="L11" s="2398"/>
    </row>
    <row r="12" spans="2:12" ht="15.75" x14ac:dyDescent="0.25">
      <c r="B12" s="2398" t="s">
        <v>138</v>
      </c>
      <c r="C12" s="2398"/>
      <c r="D12" s="2398"/>
      <c r="E12" s="2398"/>
      <c r="F12" s="2398"/>
      <c r="G12" s="2398"/>
      <c r="H12" s="2398"/>
      <c r="I12" s="2398"/>
      <c r="J12" s="2398"/>
      <c r="K12" s="2398"/>
      <c r="L12" s="2398"/>
    </row>
    <row r="13" spans="2:12" ht="15.75" x14ac:dyDescent="0.25">
      <c r="B13" s="2398" t="s">
        <v>139</v>
      </c>
      <c r="C13" s="2398"/>
      <c r="D13" s="2398"/>
      <c r="E13" s="2398"/>
      <c r="F13" s="2398"/>
      <c r="G13" s="2398"/>
      <c r="H13" s="2398"/>
      <c r="I13" s="2398"/>
      <c r="J13" s="2398"/>
      <c r="K13" s="2398"/>
      <c r="L13" s="2398"/>
    </row>
    <row r="14" spans="2:12" ht="15.75" x14ac:dyDescent="0.25">
      <c r="B14" s="2398" t="s">
        <v>147</v>
      </c>
      <c r="C14" s="2398"/>
      <c r="D14" s="2398"/>
      <c r="E14" s="2398"/>
      <c r="F14" s="2398"/>
      <c r="G14" s="2398"/>
      <c r="H14" s="2398"/>
      <c r="I14" s="2398"/>
      <c r="J14" s="2398"/>
      <c r="K14" s="2398"/>
      <c r="L14" s="2398"/>
    </row>
    <row r="15" spans="2:12" ht="15.75" x14ac:dyDescent="0.25">
      <c r="B15" s="2398" t="s">
        <v>140</v>
      </c>
      <c r="C15" s="2398"/>
      <c r="D15" s="2398"/>
      <c r="E15" s="2398"/>
      <c r="F15" s="2398"/>
      <c r="G15" s="2398"/>
      <c r="H15" s="2398"/>
      <c r="I15" s="2398"/>
      <c r="J15" s="2398"/>
      <c r="K15" s="2398"/>
      <c r="L15" s="2398"/>
    </row>
    <row r="16" spans="2:12" ht="18" customHeight="1" x14ac:dyDescent="0.25">
      <c r="B16" s="2398" t="s">
        <v>417</v>
      </c>
      <c r="C16" s="2398"/>
      <c r="D16" s="2398"/>
      <c r="E16" s="2398"/>
      <c r="F16" s="2398"/>
      <c r="G16" s="2398"/>
      <c r="H16" s="2398"/>
      <c r="I16" s="2398"/>
      <c r="J16" s="2398"/>
      <c r="K16" s="2398"/>
      <c r="L16" s="2398"/>
    </row>
    <row r="17" spans="2:12" ht="18" customHeight="1" x14ac:dyDescent="0.25">
      <c r="B17" s="2398" t="s">
        <v>418</v>
      </c>
      <c r="C17" s="2398"/>
      <c r="D17" s="2398"/>
      <c r="E17" s="2398"/>
      <c r="F17" s="2398"/>
      <c r="G17" s="2398"/>
      <c r="H17" s="2398"/>
      <c r="I17" s="2398"/>
      <c r="J17" s="2398"/>
      <c r="K17" s="2398"/>
      <c r="L17" s="2398"/>
    </row>
    <row r="18" spans="2:12" s="751" customFormat="1" ht="15.75" x14ac:dyDescent="0.25">
      <c r="B18" s="760"/>
      <c r="C18" s="760"/>
      <c r="D18" s="760"/>
      <c r="E18" s="760"/>
      <c r="F18" s="760"/>
      <c r="G18" s="760"/>
      <c r="H18" s="760"/>
      <c r="I18" s="760"/>
      <c r="J18" s="760"/>
      <c r="K18" s="760"/>
      <c r="L18" s="760"/>
    </row>
    <row r="19" spans="2:12" s="751" customFormat="1" ht="36" customHeight="1" x14ac:dyDescent="0.25">
      <c r="B19" s="2514" t="s">
        <v>419</v>
      </c>
      <c r="C19" s="2514"/>
      <c r="D19" s="2514"/>
      <c r="E19" s="2514"/>
      <c r="F19" s="2514"/>
      <c r="G19" s="2514"/>
      <c r="H19" s="2514"/>
      <c r="I19" s="2514"/>
      <c r="J19" s="2514"/>
      <c r="K19" s="2514"/>
      <c r="L19" s="2514"/>
    </row>
    <row r="20" spans="2:12" s="751" customFormat="1" ht="56.25" customHeight="1" x14ac:dyDescent="0.25">
      <c r="B20" s="2514" t="s">
        <v>420</v>
      </c>
      <c r="C20" s="2515"/>
      <c r="D20" s="2515"/>
      <c r="E20" s="2515"/>
      <c r="F20" s="2515"/>
      <c r="G20" s="2515"/>
      <c r="H20" s="2515"/>
      <c r="I20" s="2515"/>
      <c r="J20" s="2515"/>
      <c r="K20" s="2515"/>
      <c r="L20" s="2515"/>
    </row>
    <row r="21" spans="2:12" x14ac:dyDescent="0.25">
      <c r="B21" s="381"/>
      <c r="C21" s="381"/>
      <c r="D21" s="381"/>
      <c r="E21" s="381"/>
      <c r="F21" s="381"/>
      <c r="G21" s="381"/>
      <c r="H21" s="381"/>
      <c r="I21" s="381"/>
      <c r="J21" s="381"/>
      <c r="K21" s="381"/>
      <c r="L21" s="381"/>
    </row>
    <row r="22" spans="2:12" x14ac:dyDescent="0.25">
      <c r="B22" s="381"/>
      <c r="C22" s="381"/>
      <c r="D22" s="381"/>
      <c r="E22" s="381"/>
      <c r="F22" s="381"/>
      <c r="G22" s="381"/>
      <c r="H22" s="381"/>
      <c r="I22" s="381"/>
      <c r="J22" s="381"/>
      <c r="K22" s="381"/>
      <c r="L22" s="381"/>
    </row>
    <row r="26" spans="2:12" x14ac:dyDescent="0.25">
      <c r="C26" s="2"/>
      <c r="D26" s="2"/>
      <c r="E26" s="2"/>
      <c r="F26" s="2"/>
      <c r="G26" s="2"/>
      <c r="H26" s="2"/>
      <c r="I26" s="2"/>
      <c r="J26" s="2"/>
      <c r="K26" s="2"/>
    </row>
    <row r="27" spans="2:12" x14ac:dyDescent="0.25">
      <c r="C27" s="2"/>
      <c r="D27" s="2"/>
      <c r="E27" s="2"/>
      <c r="F27" s="2"/>
      <c r="G27" s="2"/>
      <c r="H27" s="2"/>
      <c r="I27" s="2"/>
      <c r="J27" s="2"/>
      <c r="K27" s="2"/>
    </row>
    <row r="28" spans="2:12" x14ac:dyDescent="0.25">
      <c r="C28" s="1"/>
      <c r="D28" s="1"/>
      <c r="E28" s="1"/>
      <c r="F28" s="1"/>
      <c r="G28" s="1"/>
      <c r="H28" s="1"/>
      <c r="I28" s="1"/>
      <c r="J28" s="1"/>
      <c r="K28" s="1"/>
    </row>
    <row r="29" spans="2:12" x14ac:dyDescent="0.25">
      <c r="B29" s="1"/>
      <c r="C29" s="1"/>
      <c r="D29" s="1"/>
      <c r="E29" s="1"/>
      <c r="F29" s="1"/>
      <c r="G29" s="1"/>
      <c r="H29" s="1"/>
      <c r="I29" s="1"/>
      <c r="J29" s="1"/>
      <c r="K29" s="1"/>
    </row>
    <row r="30" spans="2:12" x14ac:dyDescent="0.25">
      <c r="B30" s="1"/>
      <c r="C30" s="1"/>
      <c r="D30" s="1"/>
      <c r="E30" s="1"/>
      <c r="F30" s="1"/>
      <c r="G30" s="1"/>
      <c r="H30" s="1"/>
      <c r="I30" s="1"/>
      <c r="J30" s="1"/>
      <c r="K30" s="1"/>
    </row>
  </sheetData>
  <mergeCells count="14">
    <mergeCell ref="B19:L19"/>
    <mergeCell ref="B20:L20"/>
    <mergeCell ref="B10:L10"/>
    <mergeCell ref="B1:L1"/>
    <mergeCell ref="B3:L3"/>
    <mergeCell ref="B8:L8"/>
    <mergeCell ref="B9:L9"/>
    <mergeCell ref="B17:L17"/>
    <mergeCell ref="B11:L11"/>
    <mergeCell ref="B12:L12"/>
    <mergeCell ref="B13:L13"/>
    <mergeCell ref="B14:L14"/>
    <mergeCell ref="B15:L15"/>
    <mergeCell ref="B16:L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zoomScaleNormal="100" zoomScaleSheetLayoutView="90" zoomScalePageLayoutView="80" workbookViewId="0">
      <selection activeCell="A14" sqref="A14"/>
    </sheetView>
  </sheetViews>
  <sheetFormatPr defaultRowHeight="15" x14ac:dyDescent="0.25"/>
  <cols>
    <col min="1" max="1" width="9.7109375" style="28" customWidth="1"/>
    <col min="2" max="2" width="37.28515625" style="946" customWidth="1"/>
    <col min="3" max="3" width="9" style="946" customWidth="1"/>
    <col min="4" max="4" width="8.28515625" style="988" customWidth="1"/>
    <col min="5" max="5" width="8.85546875" style="988" customWidth="1"/>
    <col min="6" max="6" width="8" style="946" customWidth="1"/>
    <col min="7" max="7" width="9.42578125" style="946" bestFit="1" customWidth="1"/>
    <col min="8" max="8" width="8.28515625" style="946" customWidth="1"/>
    <col min="9" max="12" width="6" style="946" bestFit="1" customWidth="1"/>
    <col min="13" max="13" width="9.5703125" style="946" customWidth="1"/>
    <col min="14" max="14" width="7.7109375" style="946" customWidth="1"/>
    <col min="15" max="16384" width="9.140625" style="946"/>
  </cols>
  <sheetData>
    <row r="1" spans="1:22" ht="4.5" customHeight="1" x14ac:dyDescent="0.25">
      <c r="A1" s="946"/>
      <c r="D1" s="946"/>
    </row>
    <row r="2" spans="1:22" s="988" customFormat="1" ht="36.75" customHeight="1" thickBot="1" x14ac:dyDescent="0.3">
      <c r="A2" s="2516" t="s">
        <v>723</v>
      </c>
      <c r="B2" s="2516"/>
      <c r="C2" s="2516"/>
      <c r="D2" s="2516"/>
      <c r="E2" s="2516"/>
      <c r="F2" s="2516"/>
      <c r="G2" s="2516"/>
      <c r="H2" s="466"/>
      <c r="I2" s="466"/>
      <c r="J2" s="466"/>
      <c r="K2" s="466"/>
      <c r="L2" s="466"/>
      <c r="M2" s="466"/>
    </row>
    <row r="3" spans="1:22" s="988" customFormat="1" ht="15" customHeight="1" x14ac:dyDescent="0.25">
      <c r="A3" s="28"/>
      <c r="B3" s="2524" t="s">
        <v>143</v>
      </c>
      <c r="C3" s="2519" t="s">
        <v>103</v>
      </c>
      <c r="D3" s="2520"/>
      <c r="E3" s="2521" t="s">
        <v>119</v>
      </c>
      <c r="F3" s="2521"/>
      <c r="G3" s="2522" t="s">
        <v>512</v>
      </c>
      <c r="H3" s="2523"/>
      <c r="I3" s="946"/>
      <c r="V3" s="1177"/>
    </row>
    <row r="4" spans="1:22" s="988" customFormat="1" ht="15" customHeight="1" thickBot="1" x14ac:dyDescent="0.3">
      <c r="A4" s="28"/>
      <c r="B4" s="2525"/>
      <c r="C4" s="1178" t="s">
        <v>99</v>
      </c>
      <c r="D4" s="1179" t="s">
        <v>98</v>
      </c>
      <c r="E4" s="1178" t="s">
        <v>99</v>
      </c>
      <c r="F4" s="1179" t="s">
        <v>98</v>
      </c>
      <c r="G4" s="1178" t="s">
        <v>99</v>
      </c>
      <c r="H4" s="1179" t="s">
        <v>98</v>
      </c>
      <c r="I4" s="946"/>
      <c r="L4" s="709">
        <v>77.400000000000006</v>
      </c>
      <c r="O4" s="1778"/>
      <c r="P4" s="1779"/>
      <c r="R4" s="1780"/>
      <c r="V4" s="1177"/>
    </row>
    <row r="5" spans="1:22" s="988" customFormat="1" ht="15" customHeight="1" x14ac:dyDescent="0.25">
      <c r="A5" s="28"/>
      <c r="B5" s="1781" t="s">
        <v>140</v>
      </c>
      <c r="C5" s="985">
        <v>4145</v>
      </c>
      <c r="D5" s="1205">
        <v>0.30624307351311414</v>
      </c>
      <c r="E5" s="985">
        <v>4085</v>
      </c>
      <c r="F5" s="1172">
        <v>0.30389822943014433</v>
      </c>
      <c r="G5" s="1142">
        <v>3911</v>
      </c>
      <c r="H5" s="1172">
        <v>0.27927734932876319</v>
      </c>
      <c r="I5" s="378"/>
      <c r="J5" s="1176"/>
      <c r="K5" s="1176"/>
      <c r="L5" s="709">
        <v>76.3</v>
      </c>
      <c r="M5" s="1176"/>
      <c r="N5" s="1176"/>
      <c r="O5" s="1778"/>
      <c r="P5" s="1779"/>
      <c r="R5" s="1780"/>
      <c r="V5" s="1177"/>
    </row>
    <row r="6" spans="1:22" s="988" customFormat="1" ht="15" customHeight="1" x14ac:dyDescent="0.25">
      <c r="A6" s="28"/>
      <c r="B6" s="1782" t="s">
        <v>137</v>
      </c>
      <c r="C6" s="1759">
        <v>3939</v>
      </c>
      <c r="D6" s="1206">
        <v>0.29102327299593644</v>
      </c>
      <c r="E6" s="831">
        <v>3920</v>
      </c>
      <c r="F6" s="1173">
        <v>0.29162327034667462</v>
      </c>
      <c r="G6" s="1143">
        <v>3798</v>
      </c>
      <c r="H6" s="1772">
        <v>0.27120822622107971</v>
      </c>
      <c r="I6" s="378"/>
      <c r="J6" s="1176"/>
      <c r="K6" s="1176"/>
      <c r="L6" s="709">
        <v>73.8</v>
      </c>
      <c r="M6" s="1176"/>
      <c r="N6" s="1176"/>
      <c r="O6" s="1778"/>
      <c r="P6" s="1779"/>
      <c r="R6" s="1780"/>
      <c r="V6" s="1177"/>
    </row>
    <row r="7" spans="1:22" s="988" customFormat="1" ht="15" customHeight="1" x14ac:dyDescent="0.25">
      <c r="A7" s="28"/>
      <c r="B7" s="1782" t="s">
        <v>139</v>
      </c>
      <c r="C7" s="1759">
        <v>2303</v>
      </c>
      <c r="D7" s="1206">
        <v>0.17015145917990396</v>
      </c>
      <c r="E7" s="831">
        <v>1986</v>
      </c>
      <c r="F7" s="1173">
        <v>0.14774587115012647</v>
      </c>
      <c r="G7" s="1143">
        <v>2032</v>
      </c>
      <c r="H7" s="1772">
        <v>0.14510139960011426</v>
      </c>
      <c r="I7" s="378"/>
      <c r="J7" s="1176"/>
      <c r="K7" s="1176"/>
      <c r="L7" s="1176"/>
      <c r="M7" s="1176"/>
      <c r="N7" s="1176"/>
      <c r="O7" s="1778"/>
      <c r="P7" s="1779"/>
      <c r="R7" s="1780"/>
      <c r="V7" s="1177"/>
    </row>
    <row r="8" spans="1:22" s="988" customFormat="1" ht="15" customHeight="1" x14ac:dyDescent="0.25">
      <c r="A8" s="28"/>
      <c r="B8" s="1782" t="s">
        <v>148</v>
      </c>
      <c r="C8" s="1759">
        <v>1259</v>
      </c>
      <c r="D8" s="1206">
        <v>9.3018101219061691E-2</v>
      </c>
      <c r="E8" s="831">
        <v>1132</v>
      </c>
      <c r="F8" s="1173">
        <v>8.4213658681743783E-2</v>
      </c>
      <c r="G8" s="1143">
        <v>1153</v>
      </c>
      <c r="H8" s="1772">
        <v>8.2333618966009714E-2</v>
      </c>
      <c r="I8" s="378"/>
      <c r="J8" s="1176"/>
      <c r="K8" s="1176"/>
      <c r="L8" s="1176"/>
      <c r="O8" s="1778"/>
      <c r="P8" s="1779"/>
      <c r="R8" s="1780"/>
      <c r="S8" s="1177"/>
    </row>
    <row r="9" spans="1:22" s="988" customFormat="1" ht="15" customHeight="1" x14ac:dyDescent="0.25">
      <c r="A9" s="28"/>
      <c r="B9" s="1782" t="s">
        <v>241</v>
      </c>
      <c r="C9" s="1759">
        <v>946</v>
      </c>
      <c r="D9" s="1206">
        <v>6.9892870336165494E-2</v>
      </c>
      <c r="E9" s="831">
        <v>1038</v>
      </c>
      <c r="F9" s="1173">
        <v>7.7220651688736791E-2</v>
      </c>
      <c r="G9" s="1143">
        <v>1452</v>
      </c>
      <c r="H9" s="1772">
        <v>0.1036846615252785</v>
      </c>
      <c r="I9" s="378"/>
      <c r="J9" s="1176"/>
      <c r="K9" s="1176"/>
      <c r="L9" s="1176"/>
      <c r="O9" s="1778"/>
      <c r="P9" s="1779"/>
      <c r="R9" s="1780"/>
      <c r="S9" s="1177"/>
    </row>
    <row r="10" spans="1:22" s="988" customFormat="1" ht="15" customHeight="1" x14ac:dyDescent="0.25">
      <c r="A10" s="28"/>
      <c r="B10" s="1782" t="s">
        <v>138</v>
      </c>
      <c r="C10" s="1759">
        <v>538</v>
      </c>
      <c r="D10" s="1206">
        <v>3.9748799408939786E-2</v>
      </c>
      <c r="E10" s="831">
        <v>826</v>
      </c>
      <c r="F10" s="1173">
        <v>6.1449189108763576E-2</v>
      </c>
      <c r="G10" s="1143">
        <v>1184</v>
      </c>
      <c r="H10" s="1772">
        <v>8.4547272207940588E-2</v>
      </c>
      <c r="I10" s="378"/>
      <c r="J10" s="1176"/>
      <c r="K10" s="1176"/>
      <c r="L10" s="1176"/>
      <c r="M10" s="1176"/>
      <c r="N10" s="1176"/>
      <c r="O10" s="1778"/>
      <c r="P10" s="1779"/>
      <c r="R10" s="1780"/>
      <c r="V10" s="1177"/>
    </row>
    <row r="11" spans="1:22" s="988" customFormat="1" ht="15.75" x14ac:dyDescent="0.25">
      <c r="A11" s="28"/>
      <c r="B11" s="1782" t="s">
        <v>240</v>
      </c>
      <c r="C11" s="1759">
        <v>344</v>
      </c>
      <c r="D11" s="1251">
        <v>2.5415589213151089E-2</v>
      </c>
      <c r="E11" s="831">
        <v>410</v>
      </c>
      <c r="F11" s="1244">
        <v>3.0501413480136883E-2</v>
      </c>
      <c r="G11" s="1143">
        <v>430</v>
      </c>
      <c r="H11" s="1783">
        <v>3.0705512710654099E-2</v>
      </c>
      <c r="I11" s="1176"/>
      <c r="J11" s="1176"/>
      <c r="K11" s="1176"/>
      <c r="L11" s="1176"/>
      <c r="M11" s="1176"/>
      <c r="N11" s="1176"/>
      <c r="O11" s="1778"/>
      <c r="P11" s="1779"/>
      <c r="R11" s="1780"/>
      <c r="V11" s="1177"/>
    </row>
    <row r="12" spans="1:22" s="988" customFormat="1" ht="15" customHeight="1" thickBot="1" x14ac:dyDescent="0.3">
      <c r="A12" s="28"/>
      <c r="B12" s="377" t="s">
        <v>519</v>
      </c>
      <c r="C12" s="984">
        <v>61</v>
      </c>
      <c r="D12" s="1207">
        <v>4.5068341337273733E-3</v>
      </c>
      <c r="E12" s="984">
        <v>45</v>
      </c>
      <c r="F12" s="1204">
        <v>3.3477161136735603E-3</v>
      </c>
      <c r="G12" s="1211">
        <v>44</v>
      </c>
      <c r="H12" s="1204">
        <v>3.1419594401599542E-3</v>
      </c>
      <c r="I12" s="1176"/>
      <c r="J12" s="1176"/>
      <c r="K12" s="1176"/>
      <c r="L12" s="1176"/>
      <c r="M12" s="1176"/>
      <c r="N12" s="1176"/>
      <c r="O12" s="1778"/>
      <c r="P12" s="1779"/>
      <c r="R12" s="1780"/>
      <c r="V12" s="1177"/>
    </row>
    <row r="13" spans="1:22" s="988" customFormat="1" ht="15" customHeight="1" thickBot="1" x14ac:dyDescent="0.3">
      <c r="A13" s="28"/>
      <c r="B13" s="1180" t="s">
        <v>475</v>
      </c>
      <c r="C13" s="1270">
        <v>13535</v>
      </c>
      <c r="D13" s="1271">
        <v>1</v>
      </c>
      <c r="E13" s="1270">
        <v>13442</v>
      </c>
      <c r="F13" s="1271">
        <v>1</v>
      </c>
      <c r="G13" s="1270">
        <v>14004</v>
      </c>
      <c r="H13" s="1272">
        <v>1</v>
      </c>
      <c r="I13" s="1176"/>
      <c r="J13" s="1176"/>
      <c r="K13" s="1176"/>
      <c r="L13" s="1176"/>
      <c r="M13" s="1176"/>
      <c r="N13" s="1176"/>
      <c r="V13" s="1177"/>
    </row>
    <row r="14" spans="1:22" s="988" customFormat="1" ht="31.5" customHeight="1" x14ac:dyDescent="0.25">
      <c r="A14" s="2517" t="s">
        <v>724</v>
      </c>
      <c r="B14" s="2517"/>
      <c r="C14" s="2517"/>
      <c r="D14" s="2517"/>
      <c r="E14" s="2517"/>
      <c r="F14" s="2517"/>
      <c r="G14" s="2517"/>
      <c r="H14" s="2517"/>
      <c r="I14" s="2517"/>
      <c r="J14" s="2517"/>
      <c r="K14" s="2517"/>
      <c r="L14" s="2517"/>
      <c r="M14" s="2517"/>
      <c r="N14" s="2517"/>
    </row>
    <row r="15" spans="1:22" s="988" customFormat="1" ht="15" customHeight="1" x14ac:dyDescent="0.25">
      <c r="A15" s="841"/>
      <c r="B15" s="841"/>
      <c r="C15" s="841"/>
      <c r="D15" s="841"/>
      <c r="E15" s="841"/>
      <c r="F15" s="841"/>
      <c r="G15" s="841"/>
      <c r="H15" s="841"/>
      <c r="I15" s="841"/>
      <c r="J15" s="841"/>
      <c r="K15" s="841"/>
      <c r="L15" s="841"/>
      <c r="M15" s="1176"/>
      <c r="N15" s="1176"/>
    </row>
    <row r="16" spans="1:22" s="988" customFormat="1" ht="8.25" customHeight="1" x14ac:dyDescent="0.25"/>
    <row r="17" spans="1:14" s="988" customFormat="1" ht="10.5" customHeight="1" x14ac:dyDescent="0.25"/>
    <row r="18" spans="1:14" s="988" customFormat="1" ht="15" customHeight="1" x14ac:dyDescent="0.25"/>
    <row r="19" spans="1:14" s="988" customFormat="1" ht="36.75" customHeight="1" x14ac:dyDescent="0.25"/>
    <row r="20" spans="1:14" s="988" customFormat="1" ht="34.5" customHeight="1" x14ac:dyDescent="0.25"/>
    <row r="21" spans="1:14" s="988" customFormat="1" ht="15.75" customHeight="1" x14ac:dyDescent="0.25"/>
    <row r="22" spans="1:14" s="988" customFormat="1" ht="15" customHeight="1" x14ac:dyDescent="0.25"/>
    <row r="23" spans="1:14" s="988" customFormat="1" ht="15" customHeight="1" x14ac:dyDescent="0.25">
      <c r="B23" s="30" t="s">
        <v>143</v>
      </c>
      <c r="C23" s="983" t="s">
        <v>521</v>
      </c>
      <c r="D23" s="983" t="s">
        <v>522</v>
      </c>
      <c r="E23" s="983" t="s">
        <v>523</v>
      </c>
      <c r="F23" s="946"/>
    </row>
    <row r="24" spans="1:14" s="988" customFormat="1" ht="15" customHeight="1" x14ac:dyDescent="0.25">
      <c r="B24" s="30" t="s">
        <v>140</v>
      </c>
      <c r="C24" s="378">
        <f>D5</f>
        <v>0.30624307351311414</v>
      </c>
      <c r="D24" s="378">
        <f>F5</f>
        <v>0.30389822943014433</v>
      </c>
      <c r="E24" s="378">
        <f>H5</f>
        <v>0.27927734932876319</v>
      </c>
      <c r="F24" s="946"/>
    </row>
    <row r="25" spans="1:14" s="988" customFormat="1" ht="15" customHeight="1" x14ac:dyDescent="0.25">
      <c r="B25" s="41" t="s">
        <v>137</v>
      </c>
      <c r="C25" s="378">
        <f>D6</f>
        <v>0.29102327299593644</v>
      </c>
      <c r="D25" s="378">
        <f>F6</f>
        <v>0.29162327034667462</v>
      </c>
      <c r="E25" s="378">
        <f>H6</f>
        <v>0.27120822622107971</v>
      </c>
      <c r="F25" s="946"/>
    </row>
    <row r="26" spans="1:14" s="988" customFormat="1" ht="15" customHeight="1" x14ac:dyDescent="0.25">
      <c r="B26" s="467" t="s">
        <v>139</v>
      </c>
      <c r="C26" s="378">
        <f>D7</f>
        <v>0.17015145917990396</v>
      </c>
      <c r="D26" s="378">
        <f>F7</f>
        <v>0.14774587115012647</v>
      </c>
      <c r="E26" s="378">
        <f>H7</f>
        <v>0.14510139960011426</v>
      </c>
    </row>
    <row r="27" spans="1:14" s="988" customFormat="1" ht="15" customHeight="1" x14ac:dyDescent="0.25">
      <c r="B27" s="30" t="s">
        <v>233</v>
      </c>
      <c r="C27" s="378">
        <f>SUM(D8:D12)</f>
        <v>0.23258219431104546</v>
      </c>
      <c r="D27" s="378">
        <f>SUM(F8:F12)</f>
        <v>0.25673262907305461</v>
      </c>
      <c r="E27" s="378">
        <f>SUM(H8:H12)</f>
        <v>0.30441302485004279</v>
      </c>
    </row>
    <row r="28" spans="1:14" s="988" customFormat="1" ht="15" customHeight="1" x14ac:dyDescent="0.25"/>
    <row r="30" spans="1:14" ht="17.25" customHeight="1" x14ac:dyDescent="0.25">
      <c r="A30" s="2518" t="s">
        <v>717</v>
      </c>
      <c r="B30" s="2518"/>
      <c r="C30" s="2518"/>
      <c r="D30" s="2518"/>
      <c r="E30" s="2518"/>
      <c r="F30" s="2518"/>
      <c r="G30" s="2518"/>
      <c r="H30" s="2518"/>
      <c r="I30" s="2518"/>
      <c r="J30" s="2518"/>
      <c r="K30" s="2518"/>
      <c r="L30" s="967"/>
      <c r="M30" s="967"/>
      <c r="N30" s="967"/>
    </row>
    <row r="31" spans="1:14" x14ac:dyDescent="0.25">
      <c r="A31" s="2480" t="s">
        <v>590</v>
      </c>
      <c r="B31" s="2480"/>
      <c r="C31" s="2480"/>
    </row>
  </sheetData>
  <mergeCells count="8">
    <mergeCell ref="A31:C31"/>
    <mergeCell ref="A2:G2"/>
    <mergeCell ref="A14:N14"/>
    <mergeCell ref="A30:K30"/>
    <mergeCell ref="C3:D3"/>
    <mergeCell ref="E3:F3"/>
    <mergeCell ref="G3:H3"/>
    <mergeCell ref="B3:B4"/>
  </mergeCells>
  <conditionalFormatting sqref="D5:D11">
    <cfRule type="top10" dxfId="814" priority="154" percent="1" bottom="1" rank="25"/>
    <cfRule type="top10" dxfId="813" priority="155" percent="1" rank="25"/>
  </conditionalFormatting>
  <conditionalFormatting sqref="F5:F11">
    <cfRule type="top10" dxfId="812" priority="158" percent="1" bottom="1" rank="25"/>
    <cfRule type="top10" dxfId="811" priority="159" percent="1" rank="25"/>
  </conditionalFormatting>
  <conditionalFormatting sqref="H5:H11">
    <cfRule type="top10" dxfId="810" priority="162" percent="1" bottom="1" rank="25"/>
    <cfRule type="top10" dxfId="809" priority="163" percent="1" rank="25"/>
  </conditionalFormatting>
  <pageMargins left="0.25" right="0.25" top="0.75" bottom="0.75" header="0.3" footer="0.3"/>
  <pageSetup scale="9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N36"/>
  <sheetViews>
    <sheetView zoomScaleNormal="100" zoomScaleSheetLayoutView="90" workbookViewId="0">
      <selection activeCell="A14" sqref="A14"/>
    </sheetView>
  </sheetViews>
  <sheetFormatPr defaultColWidth="9.140625" defaultRowHeight="15" x14ac:dyDescent="0.25"/>
  <cols>
    <col min="1" max="1" width="14" style="28" bestFit="1" customWidth="1"/>
    <col min="2" max="3" width="5.28515625" style="42" customWidth="1"/>
    <col min="4" max="4" width="5.28515625" style="110" customWidth="1"/>
    <col min="5" max="5" width="5.28515625" customWidth="1"/>
    <col min="6" max="13" width="5.28515625" style="42" customWidth="1"/>
    <col min="14" max="16" width="6.140625" style="42" customWidth="1"/>
    <col min="17" max="20" width="5.28515625" style="42" customWidth="1"/>
    <col min="21" max="21" width="5.42578125" style="42" customWidth="1"/>
    <col min="22" max="22" width="5.85546875" style="42" customWidth="1"/>
    <col min="23" max="24" width="5.42578125" style="42" bestFit="1" customWidth="1"/>
    <col min="25" max="25" width="8.7109375" style="42" customWidth="1"/>
    <col min="26" max="26" width="9.85546875" style="42" customWidth="1"/>
    <col min="27" max="27" width="10.5703125" style="42" customWidth="1"/>
    <col min="28" max="28" width="13" style="42" customWidth="1"/>
    <col min="29" max="29" width="7.85546875" style="42" customWidth="1"/>
    <col min="30" max="30" width="7.28515625" style="42" customWidth="1"/>
    <col min="31" max="32" width="5.42578125" style="42" bestFit="1" customWidth="1"/>
    <col min="33" max="33" width="5.42578125" style="728" bestFit="1" customWidth="1"/>
    <col min="34" max="40" width="5.42578125" style="42" bestFit="1" customWidth="1"/>
    <col min="41" max="16384" width="9.140625" style="42"/>
  </cols>
  <sheetData>
    <row r="1" spans="1:40" s="115" customFormat="1" ht="19.5" customHeight="1" thickBot="1" x14ac:dyDescent="0.3">
      <c r="A1" s="2526" t="s">
        <v>725</v>
      </c>
      <c r="B1" s="2526"/>
      <c r="C1" s="2526"/>
      <c r="D1" s="2526"/>
      <c r="E1" s="2526"/>
      <c r="F1" s="2526"/>
      <c r="G1" s="2526"/>
      <c r="H1" s="2526"/>
      <c r="I1" s="2526"/>
      <c r="J1" s="2526"/>
      <c r="K1" s="2526"/>
      <c r="L1" s="2526"/>
      <c r="M1" s="2526"/>
      <c r="N1" s="2526"/>
      <c r="O1" s="2526"/>
      <c r="P1" s="2526"/>
      <c r="Q1" s="2526"/>
      <c r="R1" s="2526"/>
      <c r="S1" s="2526"/>
      <c r="T1" s="2526"/>
      <c r="U1" s="2526"/>
      <c r="V1" s="2526"/>
      <c r="AC1" s="946"/>
      <c r="AG1" s="728"/>
    </row>
    <row r="2" spans="1:40" customFormat="1" ht="57.75" customHeight="1" thickBot="1" x14ac:dyDescent="0.3">
      <c r="A2" s="2531" t="s">
        <v>195</v>
      </c>
      <c r="B2" s="2528" t="s">
        <v>140</v>
      </c>
      <c r="C2" s="2529"/>
      <c r="D2" s="2530"/>
      <c r="E2" s="2528" t="s">
        <v>137</v>
      </c>
      <c r="F2" s="2529"/>
      <c r="G2" s="2530"/>
      <c r="H2" s="2528" t="s">
        <v>139</v>
      </c>
      <c r="I2" s="2529"/>
      <c r="J2" s="2530"/>
      <c r="K2" s="2528" t="s">
        <v>148</v>
      </c>
      <c r="L2" s="2529"/>
      <c r="M2" s="2530"/>
      <c r="N2" s="2528" t="s">
        <v>241</v>
      </c>
      <c r="O2" s="2529"/>
      <c r="P2" s="2530"/>
      <c r="Q2" s="2528" t="s">
        <v>138</v>
      </c>
      <c r="R2" s="2529"/>
      <c r="S2" s="2530"/>
      <c r="T2" s="2528" t="s">
        <v>520</v>
      </c>
      <c r="U2" s="2529"/>
      <c r="V2" s="2530"/>
      <c r="Z2" s="1785"/>
      <c r="AA2" s="1785"/>
      <c r="AB2" s="1785"/>
      <c r="AC2" s="1785"/>
      <c r="AD2" s="1785"/>
      <c r="AE2" s="1785"/>
      <c r="AF2" s="1785"/>
    </row>
    <row r="3" spans="1:40" customFormat="1" ht="16.5" thickBot="1" x14ac:dyDescent="0.3">
      <c r="A3" s="2532"/>
      <c r="B3" s="1184" t="s">
        <v>133</v>
      </c>
      <c r="C3" s="1185" t="s">
        <v>134</v>
      </c>
      <c r="D3" s="1186" t="s">
        <v>517</v>
      </c>
      <c r="E3" s="1184" t="s">
        <v>133</v>
      </c>
      <c r="F3" s="1185" t="s">
        <v>134</v>
      </c>
      <c r="G3" s="1186" t="s">
        <v>517</v>
      </c>
      <c r="H3" s="1184" t="s">
        <v>133</v>
      </c>
      <c r="I3" s="1185" t="s">
        <v>134</v>
      </c>
      <c r="J3" s="1186" t="s">
        <v>517</v>
      </c>
      <c r="K3" s="1184" t="s">
        <v>133</v>
      </c>
      <c r="L3" s="1185" t="s">
        <v>134</v>
      </c>
      <c r="M3" s="1186" t="s">
        <v>517</v>
      </c>
      <c r="N3" s="1184" t="s">
        <v>133</v>
      </c>
      <c r="O3" s="1185" t="s">
        <v>134</v>
      </c>
      <c r="P3" s="1186" t="s">
        <v>517</v>
      </c>
      <c r="Q3" s="1184" t="s">
        <v>133</v>
      </c>
      <c r="R3" s="1185" t="s">
        <v>134</v>
      </c>
      <c r="S3" s="1186" t="s">
        <v>517</v>
      </c>
      <c r="T3" s="1184" t="s">
        <v>133</v>
      </c>
      <c r="U3" s="1185" t="s">
        <v>134</v>
      </c>
      <c r="V3" s="1186" t="s">
        <v>517</v>
      </c>
      <c r="Y3" s="1788"/>
      <c r="Z3" s="1788"/>
      <c r="AA3" s="1788"/>
      <c r="AB3" s="1788"/>
      <c r="AC3" s="1788"/>
      <c r="AD3" s="1788"/>
      <c r="AE3" s="1788"/>
      <c r="AF3" s="1784"/>
      <c r="AG3" s="1787"/>
      <c r="AH3" s="1182"/>
      <c r="AI3" s="1181"/>
      <c r="AJ3" s="1182"/>
    </row>
    <row r="4" spans="1:40" customFormat="1" ht="15.75" x14ac:dyDescent="0.25">
      <c r="A4" s="820" t="s">
        <v>125</v>
      </c>
      <c r="B4" s="1792">
        <v>0.34617471513836134</v>
      </c>
      <c r="C4" s="1274">
        <v>0.37972768532526474</v>
      </c>
      <c r="D4" s="1793">
        <v>0.36147388059701491</v>
      </c>
      <c r="E4" s="1789">
        <v>0.29300054259359737</v>
      </c>
      <c r="F4" s="1274">
        <v>0.25668179525970752</v>
      </c>
      <c r="G4" s="1794">
        <v>0.25139925373134331</v>
      </c>
      <c r="H4" s="1795">
        <v>0.20401519262072706</v>
      </c>
      <c r="I4" s="1274">
        <v>0.17498739283913262</v>
      </c>
      <c r="J4" s="1793">
        <v>0.1669776119402985</v>
      </c>
      <c r="K4" s="1789">
        <v>4.2864894194248507E-2</v>
      </c>
      <c r="L4" s="1274">
        <v>4.6394351991931419E-2</v>
      </c>
      <c r="M4" s="1793">
        <v>3.9179104477611942E-2</v>
      </c>
      <c r="N4" s="1789">
        <v>4.8833423765599598E-2</v>
      </c>
      <c r="O4" s="1274">
        <v>6.5557236510337874E-2</v>
      </c>
      <c r="P4" s="1794">
        <v>0.1044776119402985</v>
      </c>
      <c r="Q4" s="1795">
        <v>9.2240911557243625E-3</v>
      </c>
      <c r="R4" s="1274">
        <v>1.4120020171457387E-2</v>
      </c>
      <c r="S4" s="1793">
        <v>9.7947761194029856E-3</v>
      </c>
      <c r="T4" s="1789">
        <v>5.5887140531741729E-2</v>
      </c>
      <c r="U4" s="1274">
        <v>6.2531517902168432E-2</v>
      </c>
      <c r="V4" s="1794">
        <v>6.2531517902168432E-2</v>
      </c>
      <c r="Y4" s="1788"/>
      <c r="Z4" s="1788"/>
      <c r="AA4" s="1788"/>
      <c r="AB4" s="1788"/>
      <c r="AC4" s="1788"/>
      <c r="AD4" s="1788"/>
      <c r="AE4" s="1788"/>
      <c r="AF4" s="1784"/>
      <c r="AG4" s="1787"/>
      <c r="AH4" s="1182"/>
      <c r="AI4" s="1181"/>
      <c r="AJ4" s="1182"/>
    </row>
    <row r="5" spans="1:40" customFormat="1" ht="15.75" x14ac:dyDescent="0.25">
      <c r="A5" s="817" t="s">
        <v>126</v>
      </c>
      <c r="B5" s="1796">
        <v>0.57474600870827286</v>
      </c>
      <c r="C5" s="1797">
        <v>0.54877081681205397</v>
      </c>
      <c r="D5" s="1798">
        <v>0.4705641864268193</v>
      </c>
      <c r="E5" s="1790">
        <v>0.19448476052249636</v>
      </c>
      <c r="F5" s="1797">
        <v>0.21490880253766853</v>
      </c>
      <c r="G5" s="1799">
        <v>0.21668029435813574</v>
      </c>
      <c r="H5" s="1800">
        <v>0.10413642960812772</v>
      </c>
      <c r="I5" s="1797">
        <v>9.6352101506740687E-2</v>
      </c>
      <c r="J5" s="1798">
        <v>0.11856091578086672</v>
      </c>
      <c r="K5" s="1790">
        <v>3.5558780841799711E-2</v>
      </c>
      <c r="L5" s="1797">
        <v>3.4496431403647901E-2</v>
      </c>
      <c r="M5" s="1801">
        <v>2.4121013900245299E-2</v>
      </c>
      <c r="N5" s="1790">
        <v>5.0072568940493466E-2</v>
      </c>
      <c r="O5" s="1276">
        <v>4.7977795400475816E-2</v>
      </c>
      <c r="P5" s="1799">
        <v>7.8904333605887167E-2</v>
      </c>
      <c r="Q5" s="1800">
        <v>2.358490566037736E-2</v>
      </c>
      <c r="R5" s="1797">
        <v>3.9651070578905628E-2</v>
      </c>
      <c r="S5" s="1801">
        <v>6.8683565004088301E-2</v>
      </c>
      <c r="T5" s="1790">
        <v>1.741654571843251E-2</v>
      </c>
      <c r="U5" s="1276">
        <v>1.7842981760507533E-2</v>
      </c>
      <c r="V5" s="1799">
        <v>1.7842981760507533E-2</v>
      </c>
      <c r="Y5" s="1788"/>
      <c r="Z5" s="1788"/>
      <c r="AA5" s="1788"/>
      <c r="AB5" s="1788"/>
      <c r="AC5" s="1788"/>
      <c r="AD5" s="1788"/>
      <c r="AE5" s="1788"/>
      <c r="AF5" s="1784"/>
      <c r="AG5" s="1787"/>
      <c r="AH5" s="1182"/>
      <c r="AI5" s="1181"/>
      <c r="AJ5" s="1182"/>
    </row>
    <row r="6" spans="1:40" customFormat="1" ht="15.75" x14ac:dyDescent="0.25">
      <c r="A6" s="817" t="s">
        <v>127</v>
      </c>
      <c r="B6" s="1796">
        <v>0.39521956642579209</v>
      </c>
      <c r="C6" s="1797">
        <v>0.372454448017149</v>
      </c>
      <c r="D6" s="1798">
        <v>0.33793103448275863</v>
      </c>
      <c r="E6" s="1790">
        <v>0.25903279599777657</v>
      </c>
      <c r="F6" s="1797">
        <v>0.26473740621650588</v>
      </c>
      <c r="G6" s="1799">
        <v>0.22387267904509284</v>
      </c>
      <c r="H6" s="1800">
        <v>0.11617565314063369</v>
      </c>
      <c r="I6" s="1797">
        <v>9.1639871382636656E-2</v>
      </c>
      <c r="J6" s="1798">
        <v>0.10291777188328913</v>
      </c>
      <c r="K6" s="1790">
        <v>5.2807115063924402E-2</v>
      </c>
      <c r="L6" s="1797">
        <v>4.3944265809217578E-2</v>
      </c>
      <c r="M6" s="1801">
        <v>4.0318302387267906E-2</v>
      </c>
      <c r="N6" s="1790">
        <v>0.13173985547526404</v>
      </c>
      <c r="O6" s="1276">
        <v>0.16559485530546625</v>
      </c>
      <c r="P6" s="1799">
        <v>0.20742705570291778</v>
      </c>
      <c r="Q6" s="1800">
        <v>2.3902167871039465E-2</v>
      </c>
      <c r="R6" s="1797">
        <v>3.483386923901393E-2</v>
      </c>
      <c r="S6" s="1801">
        <v>5.1458885941644564E-2</v>
      </c>
      <c r="T6" s="1790">
        <v>2.1122846025569762E-2</v>
      </c>
      <c r="U6" s="1276">
        <v>2.6795284030010719E-2</v>
      </c>
      <c r="V6" s="1799">
        <v>2.6795284030010719E-2</v>
      </c>
      <c r="Y6" s="1788"/>
      <c r="Z6" s="1788"/>
      <c r="AA6" s="1788"/>
      <c r="AB6" s="1788"/>
      <c r="AC6" s="1788"/>
      <c r="AD6" s="1788"/>
      <c r="AE6" s="1788"/>
      <c r="AF6" s="1784"/>
      <c r="AG6" s="1787"/>
      <c r="AH6" s="1182"/>
      <c r="AI6" s="1181"/>
      <c r="AJ6" s="1182"/>
    </row>
    <row r="7" spans="1:40" customFormat="1" ht="15.75" x14ac:dyDescent="0.25">
      <c r="A7" s="817" t="s">
        <v>128</v>
      </c>
      <c r="B7" s="1796">
        <v>0.1506578947368421</v>
      </c>
      <c r="C7" s="1797">
        <v>0.15026833631484796</v>
      </c>
      <c r="D7" s="1798">
        <v>0.14814814814814814</v>
      </c>
      <c r="E7" s="1790">
        <v>0.32960526315789473</v>
      </c>
      <c r="F7" s="1797">
        <v>0.31127012522361358</v>
      </c>
      <c r="G7" s="1799">
        <v>0.28524046434494194</v>
      </c>
      <c r="H7" s="1800">
        <v>0.21249999999999999</v>
      </c>
      <c r="I7" s="1797">
        <v>0.20632081097197377</v>
      </c>
      <c r="J7" s="1798">
        <v>0.20950801547816472</v>
      </c>
      <c r="K7" s="1790">
        <v>0.20065789473684212</v>
      </c>
      <c r="L7" s="1797">
        <v>0.18902802623732856</v>
      </c>
      <c r="M7" s="1801">
        <v>0.19789939192924266</v>
      </c>
      <c r="N7" s="1790">
        <v>2.3026315789473683E-2</v>
      </c>
      <c r="O7" s="1276">
        <v>2.4448419797257006E-2</v>
      </c>
      <c r="P7" s="1799">
        <v>2.6533996683250415E-2</v>
      </c>
      <c r="Q7" s="1800">
        <v>4.9342105263157895E-2</v>
      </c>
      <c r="R7" s="1797">
        <v>7.6923076923076927E-2</v>
      </c>
      <c r="S7" s="1801">
        <v>0.11276948590381426</v>
      </c>
      <c r="T7" s="1790">
        <v>3.4210526315789476E-2</v>
      </c>
      <c r="U7" s="1276">
        <v>4.1741204531902207E-2</v>
      </c>
      <c r="V7" s="1799">
        <v>4.1741204531902207E-2</v>
      </c>
      <c r="Y7" s="1788"/>
      <c r="Z7" s="1788"/>
      <c r="AA7" s="1788"/>
      <c r="AB7" s="1788"/>
      <c r="AC7" s="1788"/>
      <c r="AD7" s="1788"/>
      <c r="AE7" s="1788"/>
      <c r="AF7" s="1784"/>
      <c r="AG7" s="1787"/>
      <c r="AH7" s="1182"/>
      <c r="AI7" s="1181"/>
      <c r="AJ7" s="1182"/>
    </row>
    <row r="8" spans="1:40" customFormat="1" ht="15.75" x14ac:dyDescent="0.25">
      <c r="A8" s="817" t="s">
        <v>129</v>
      </c>
      <c r="B8" s="1796">
        <v>0.28019856591285164</v>
      </c>
      <c r="C8" s="1797">
        <v>0.31364441819255762</v>
      </c>
      <c r="D8" s="1798">
        <v>0.31829830855971297</v>
      </c>
      <c r="E8" s="1790">
        <v>0.31494760066188637</v>
      </c>
      <c r="F8" s="1797">
        <v>0.31482575310100414</v>
      </c>
      <c r="G8" s="1799">
        <v>0.2895950794464377</v>
      </c>
      <c r="H8" s="1800">
        <v>0.18146718146718147</v>
      </c>
      <c r="I8" s="1797">
        <v>0.13703484937979918</v>
      </c>
      <c r="J8" s="1798">
        <v>0.12506406970784215</v>
      </c>
      <c r="K8" s="1790">
        <v>8.9354660783232218E-2</v>
      </c>
      <c r="L8" s="1797">
        <v>7.0289427052569409E-2</v>
      </c>
      <c r="M8" s="1801">
        <v>7.3808303434136344E-2</v>
      </c>
      <c r="N8" s="1790">
        <v>7.3910645339216763E-2</v>
      </c>
      <c r="O8" s="1276">
        <v>8.4465445953927937E-2</v>
      </c>
      <c r="P8" s="1799">
        <v>0.1035366478728857</v>
      </c>
      <c r="Q8" s="1800">
        <v>3.2542746828461117E-2</v>
      </c>
      <c r="R8" s="1797">
        <v>5.5522740696987594E-2</v>
      </c>
      <c r="S8" s="1801">
        <v>5.9969246540235777E-2</v>
      </c>
      <c r="T8" s="1790">
        <v>2.7578599007170437E-2</v>
      </c>
      <c r="U8" s="1276">
        <v>2.4217365623154165E-2</v>
      </c>
      <c r="V8" s="1799">
        <v>2.4217365623154165E-2</v>
      </c>
      <c r="Y8" s="1788"/>
      <c r="Z8" s="1788"/>
      <c r="AA8" s="1788"/>
      <c r="AB8" s="1788"/>
      <c r="AC8" s="1788"/>
      <c r="AD8" s="1788"/>
      <c r="AE8" s="1788"/>
      <c r="AF8" s="1784"/>
      <c r="AG8" s="1787"/>
      <c r="AH8" s="1182"/>
      <c r="AI8" s="1181"/>
      <c r="AJ8" s="1182"/>
    </row>
    <row r="9" spans="1:40" customFormat="1" ht="15.75" x14ac:dyDescent="0.25">
      <c r="A9" s="817" t="s">
        <v>130</v>
      </c>
      <c r="B9" s="1796">
        <v>0.18880285884455034</v>
      </c>
      <c r="C9" s="1797">
        <v>0.1890547263681592</v>
      </c>
      <c r="D9" s="1798">
        <v>0.17898089171974521</v>
      </c>
      <c r="E9" s="1790">
        <v>0.33293627159023226</v>
      </c>
      <c r="F9" s="1797">
        <v>0.33519900497512439</v>
      </c>
      <c r="G9" s="1799">
        <v>0.29171974522292993</v>
      </c>
      <c r="H9" s="1800">
        <v>0.19416319237641452</v>
      </c>
      <c r="I9" s="1797">
        <v>0.15858208955223882</v>
      </c>
      <c r="J9" s="1798">
        <v>0.16114649681528662</v>
      </c>
      <c r="K9" s="1790">
        <v>9.1125670041691489E-2</v>
      </c>
      <c r="L9" s="1797">
        <v>9.2039800995024873E-2</v>
      </c>
      <c r="M9" s="1801">
        <v>7.9617834394904455E-2</v>
      </c>
      <c r="N9" s="1790">
        <v>0.15425848719475879</v>
      </c>
      <c r="O9" s="1276">
        <v>0.15174129353233831</v>
      </c>
      <c r="P9" s="1799">
        <v>0.1961783439490446</v>
      </c>
      <c r="Q9" s="1800">
        <v>2.084574151280524E-2</v>
      </c>
      <c r="R9" s="1797">
        <v>4.2910447761194029E-2</v>
      </c>
      <c r="S9" s="1801">
        <v>6.4968152866242038E-2</v>
      </c>
      <c r="T9" s="1790">
        <v>1.7867778439547351E-2</v>
      </c>
      <c r="U9" s="1276">
        <v>3.0472636815920398E-2</v>
      </c>
      <c r="V9" s="1799">
        <v>3.0472636815920398E-2</v>
      </c>
      <c r="Y9" s="1788"/>
      <c r="Z9" s="1788"/>
      <c r="AA9" s="1788"/>
      <c r="AB9" s="1788"/>
      <c r="AC9" s="1788"/>
      <c r="AD9" s="1788"/>
      <c r="AE9" s="1788"/>
      <c r="AF9" s="1784"/>
      <c r="AG9" s="1787"/>
      <c r="AH9" s="1182"/>
      <c r="AI9" s="1181"/>
      <c r="AJ9" s="1182"/>
    </row>
    <row r="10" spans="1:40" customFormat="1" ht="16.5" thickBot="1" x14ac:dyDescent="0.3">
      <c r="A10" s="1188" t="s">
        <v>131</v>
      </c>
      <c r="B10" s="1802">
        <v>7.6773566569484933E-2</v>
      </c>
      <c r="C10" s="1275">
        <v>8.0842724154826059E-2</v>
      </c>
      <c r="D10" s="1803">
        <v>8.247422680412371E-2</v>
      </c>
      <c r="E10" s="1791">
        <v>0.37123420796890183</v>
      </c>
      <c r="F10" s="1275">
        <v>0.38216560509554143</v>
      </c>
      <c r="G10" s="1804">
        <v>0.35613870665417058</v>
      </c>
      <c r="H10" s="1805">
        <v>0.21865889212827988</v>
      </c>
      <c r="I10" s="1275">
        <v>0.19206271435570799</v>
      </c>
      <c r="J10" s="1803">
        <v>0.1471415182755389</v>
      </c>
      <c r="K10" s="1791">
        <v>0.17784256559766765</v>
      </c>
      <c r="L10" s="1275">
        <v>0.14012738853503184</v>
      </c>
      <c r="M10" s="1803">
        <v>0.14339268978444236</v>
      </c>
      <c r="N10" s="1791">
        <v>2.5753158406219629E-2</v>
      </c>
      <c r="O10" s="1275">
        <v>2.4497795198432142E-2</v>
      </c>
      <c r="P10" s="1804">
        <v>3.9362699156513588E-2</v>
      </c>
      <c r="Q10" s="1805">
        <v>0.1185617103984451</v>
      </c>
      <c r="R10" s="1275">
        <v>0.16560509554140126</v>
      </c>
      <c r="S10" s="1803">
        <v>0.2197750702905342</v>
      </c>
      <c r="T10" s="1791">
        <v>1.1175898931000973E-2</v>
      </c>
      <c r="U10" s="1275">
        <v>1.4698677119059285E-2</v>
      </c>
      <c r="V10" s="1804">
        <v>1.4698677119059285E-2</v>
      </c>
      <c r="Z10" s="1784"/>
      <c r="AA10" s="1784"/>
      <c r="AB10" s="1784"/>
      <c r="AC10" s="1784"/>
      <c r="AD10" s="1784"/>
      <c r="AE10" s="1784"/>
      <c r="AF10" s="1784"/>
      <c r="AG10" s="1786"/>
      <c r="AH10" s="1182"/>
      <c r="AI10" s="1181"/>
      <c r="AJ10" s="1182"/>
    </row>
    <row r="11" spans="1:40" customFormat="1" ht="16.5" thickBot="1" x14ac:dyDescent="0.3">
      <c r="A11" s="1187" t="s">
        <v>0</v>
      </c>
      <c r="B11" s="1806">
        <v>0.30762950868339023</v>
      </c>
      <c r="C11" s="1807">
        <v>0.30491901171904157</v>
      </c>
      <c r="D11" s="1807">
        <v>0.28015759312320915</v>
      </c>
      <c r="E11" s="1807">
        <v>0.29234080451239425</v>
      </c>
      <c r="F11" s="1807">
        <v>0.29260282152720757</v>
      </c>
      <c r="G11" s="1807">
        <v>0.27206303724928366</v>
      </c>
      <c r="H11" s="1807">
        <v>0.17092177527089208</v>
      </c>
      <c r="I11" s="1807">
        <v>0.14824214376352915</v>
      </c>
      <c r="J11" s="1807">
        <v>0.14555873925501434</v>
      </c>
      <c r="K11" s="1807">
        <v>9.3439216268368708E-2</v>
      </c>
      <c r="L11" s="1807">
        <v>8.4496529073673207E-2</v>
      </c>
      <c r="M11" s="1807">
        <v>8.2593123209169048E-2</v>
      </c>
      <c r="N11" s="1808">
        <v>7.0209291969719465E-2</v>
      </c>
      <c r="O11" s="1807">
        <v>7.7480032843173841E-2</v>
      </c>
      <c r="P11" s="1807">
        <v>0.10401146131805157</v>
      </c>
      <c r="Q11" s="1807">
        <v>3.9928751669882738E-2</v>
      </c>
      <c r="R11" s="1807">
        <v>6.1655594536090166E-2</v>
      </c>
      <c r="S11" s="1807">
        <v>8.4813753581661891E-2</v>
      </c>
      <c r="T11" s="1808">
        <v>2.5530651625352532E-2</v>
      </c>
      <c r="U11" s="1807">
        <v>3.0603866537284467E-2</v>
      </c>
      <c r="V11" s="1809">
        <v>3.0802292263610316E-2</v>
      </c>
      <c r="AE11" s="1181"/>
      <c r="AF11" s="1182"/>
      <c r="AG11" s="1181"/>
      <c r="AH11" s="1182"/>
      <c r="AI11" s="1181"/>
      <c r="AJ11" s="1182"/>
    </row>
    <row r="12" spans="1:40" customFormat="1" ht="18.75" customHeight="1" x14ac:dyDescent="0.25">
      <c r="A12" s="2527" t="s">
        <v>726</v>
      </c>
      <c r="B12" s="2527"/>
      <c r="C12" s="2527"/>
      <c r="D12" s="2527"/>
      <c r="E12" s="2527"/>
      <c r="F12" s="2527"/>
      <c r="G12" s="2527"/>
      <c r="H12" s="2527"/>
      <c r="I12" s="2527"/>
      <c r="J12" s="2527"/>
      <c r="K12" s="2527"/>
      <c r="L12" s="2527"/>
      <c r="M12" s="2527"/>
      <c r="N12" s="2527"/>
      <c r="O12" s="2527"/>
      <c r="P12" s="2527"/>
      <c r="Q12" s="2527"/>
      <c r="R12" s="2527"/>
      <c r="S12" s="2527"/>
      <c r="T12" s="2527"/>
      <c r="U12" s="2527"/>
      <c r="V12" s="2527"/>
      <c r="W12" s="726"/>
      <c r="X12" s="42"/>
      <c r="Y12" s="42"/>
      <c r="Z12" s="42"/>
      <c r="AA12" s="42"/>
      <c r="AG12" s="751"/>
    </row>
    <row r="13" spans="1:40" customFormat="1" x14ac:dyDescent="0.25">
      <c r="A13" s="827"/>
      <c r="B13" s="827"/>
      <c r="C13" s="827"/>
      <c r="D13" s="827"/>
      <c r="E13" s="827"/>
      <c r="F13" s="827"/>
      <c r="G13" s="827"/>
      <c r="H13" s="827"/>
      <c r="I13" s="827"/>
      <c r="J13" s="827"/>
      <c r="K13" s="827"/>
      <c r="L13" s="827"/>
      <c r="M13" s="827"/>
      <c r="N13" s="827"/>
      <c r="O13" s="827"/>
      <c r="P13" s="827"/>
      <c r="Q13" s="827"/>
      <c r="R13" s="827"/>
      <c r="S13" s="827"/>
      <c r="T13" s="828"/>
      <c r="U13" s="828"/>
      <c r="V13" s="828"/>
      <c r="W13" s="42"/>
      <c r="X13" s="42"/>
      <c r="Y13" s="42"/>
      <c r="Z13" s="42"/>
      <c r="AA13" s="42"/>
      <c r="AG13" s="751"/>
    </row>
    <row r="14" spans="1:40" customFormat="1" x14ac:dyDescent="0.25">
      <c r="A14" s="827"/>
      <c r="B14" s="827"/>
      <c r="C14" s="827"/>
      <c r="D14" s="827"/>
      <c r="E14" s="827"/>
      <c r="F14" s="827"/>
      <c r="G14" s="827"/>
      <c r="H14" s="827"/>
      <c r="I14" s="827"/>
      <c r="J14" s="827"/>
      <c r="K14" s="827"/>
      <c r="L14" s="827"/>
      <c r="M14" s="827"/>
      <c r="N14" s="827"/>
      <c r="O14" s="827"/>
      <c r="P14" s="827"/>
      <c r="Q14" s="827"/>
      <c r="R14" s="827"/>
      <c r="S14" s="827"/>
      <c r="T14" s="827"/>
      <c r="U14" s="828"/>
      <c r="V14" s="828"/>
      <c r="W14" s="42"/>
      <c r="X14" s="42"/>
      <c r="Y14" s="42"/>
      <c r="Z14" s="42"/>
      <c r="AA14" s="42"/>
      <c r="AG14" s="751"/>
    </row>
    <row r="15" spans="1:40" customFormat="1" x14ac:dyDescent="0.25">
      <c r="A15" s="829"/>
      <c r="B15" s="829" t="s">
        <v>140</v>
      </c>
      <c r="C15" s="829" t="s">
        <v>423</v>
      </c>
      <c r="D15" s="829" t="s">
        <v>138</v>
      </c>
      <c r="E15" s="829" t="s">
        <v>139</v>
      </c>
      <c r="F15" s="829" t="s">
        <v>241</v>
      </c>
      <c r="G15" s="829" t="s">
        <v>240</v>
      </c>
      <c r="H15" s="829" t="s">
        <v>137</v>
      </c>
      <c r="I15" s="829"/>
      <c r="J15" s="127"/>
      <c r="K15" s="127"/>
      <c r="L15" s="825"/>
      <c r="M15" s="825"/>
      <c r="N15" s="825"/>
      <c r="O15" s="825"/>
      <c r="P15" s="825"/>
      <c r="Q15" s="825"/>
      <c r="R15" s="825"/>
      <c r="S15" s="825"/>
      <c r="T15" s="825"/>
      <c r="U15" s="826"/>
      <c r="V15" s="826"/>
      <c r="W15" s="42"/>
      <c r="X15" s="42"/>
      <c r="Y15" s="42"/>
      <c r="Z15" s="42"/>
      <c r="AA15" s="42"/>
      <c r="AB15" s="42"/>
      <c r="AC15" s="42"/>
      <c r="AD15" s="42"/>
      <c r="AE15" s="42"/>
      <c r="AF15" s="42"/>
      <c r="AG15" s="728"/>
      <c r="AH15" s="42"/>
      <c r="AI15" s="42"/>
      <c r="AJ15" s="42"/>
      <c r="AK15" s="42"/>
      <c r="AL15" s="42"/>
      <c r="AM15" s="42"/>
      <c r="AN15" s="42"/>
    </row>
    <row r="16" spans="1:40" customFormat="1" ht="8.25" customHeight="1" x14ac:dyDescent="0.25">
      <c r="A16" s="997" t="s">
        <v>601</v>
      </c>
      <c r="B16" s="973">
        <v>0.36147388059701491</v>
      </c>
      <c r="C16" s="973">
        <v>3.9179104477611942E-2</v>
      </c>
      <c r="D16" s="973">
        <v>9.7947761194029856E-3</v>
      </c>
      <c r="E16" s="973">
        <v>0.1669776119402985</v>
      </c>
      <c r="F16" s="973">
        <v>0.1044776119402985</v>
      </c>
      <c r="G16" s="973">
        <v>6.6697761194029856E-2</v>
      </c>
      <c r="H16" s="973">
        <v>0.25139925373134331</v>
      </c>
      <c r="I16" s="829"/>
      <c r="J16" s="127"/>
      <c r="K16" s="825"/>
      <c r="L16" s="825"/>
      <c r="M16" s="825"/>
      <c r="N16" s="825"/>
      <c r="O16" s="825"/>
      <c r="P16" s="825"/>
      <c r="Q16" s="825"/>
      <c r="R16" s="825"/>
      <c r="S16" s="825"/>
      <c r="T16" s="825"/>
      <c r="U16" s="826"/>
      <c r="V16" s="826"/>
      <c r="W16" s="42"/>
      <c r="X16" s="42"/>
      <c r="Y16" s="42"/>
      <c r="Z16" s="42"/>
      <c r="AA16" s="42"/>
      <c r="AG16" s="751"/>
    </row>
    <row r="17" spans="1:33" customFormat="1" ht="8.25" customHeight="1" x14ac:dyDescent="0.25">
      <c r="A17" s="998" t="s">
        <v>602</v>
      </c>
      <c r="B17" s="973">
        <v>0.4705641864268193</v>
      </c>
      <c r="C17" s="973">
        <v>2.4121013900245299E-2</v>
      </c>
      <c r="D17" s="973">
        <v>6.8683565004088301E-2</v>
      </c>
      <c r="E17" s="973">
        <v>0.11856091578086672</v>
      </c>
      <c r="F17" s="973">
        <v>7.8904333605887167E-2</v>
      </c>
      <c r="G17" s="973">
        <v>2.2485690923957483E-2</v>
      </c>
      <c r="H17" s="973">
        <v>0.21668029435813574</v>
      </c>
      <c r="I17" s="829"/>
      <c r="J17" s="127"/>
      <c r="K17" s="825"/>
      <c r="L17" s="825"/>
      <c r="M17" s="825"/>
      <c r="N17" s="825"/>
      <c r="O17" s="825"/>
      <c r="P17" s="825"/>
      <c r="Q17" s="825"/>
      <c r="R17" s="825"/>
      <c r="S17" s="825"/>
      <c r="T17" s="825"/>
      <c r="U17" s="825"/>
      <c r="V17" s="825"/>
      <c r="AG17" s="751"/>
    </row>
    <row r="18" spans="1:33" customFormat="1" ht="8.25" customHeight="1" x14ac:dyDescent="0.25">
      <c r="A18" s="998" t="s">
        <v>570</v>
      </c>
      <c r="B18" s="973">
        <v>0.33793103448275863</v>
      </c>
      <c r="C18" s="973">
        <v>4.0318302387267906E-2</v>
      </c>
      <c r="D18" s="973">
        <v>5.1458885941644564E-2</v>
      </c>
      <c r="E18" s="973">
        <v>0.10291777188328913</v>
      </c>
      <c r="F18" s="973">
        <v>0.20742705570291778</v>
      </c>
      <c r="G18" s="973">
        <v>3.6074270557029178E-2</v>
      </c>
      <c r="H18" s="973">
        <v>0.22387267904509284</v>
      </c>
      <c r="I18" s="829"/>
      <c r="J18" s="127"/>
      <c r="K18" s="825"/>
      <c r="L18" s="825"/>
      <c r="M18" s="825"/>
      <c r="N18" s="825"/>
      <c r="O18" s="825"/>
      <c r="P18" s="825"/>
      <c r="Q18" s="825"/>
      <c r="R18" s="825"/>
      <c r="S18" s="825"/>
      <c r="T18" s="825"/>
      <c r="U18" s="825"/>
      <c r="V18" s="825"/>
      <c r="AG18" s="751"/>
    </row>
    <row r="19" spans="1:33" customFormat="1" ht="8.25" customHeight="1" x14ac:dyDescent="0.25">
      <c r="A19" s="998" t="s">
        <v>577</v>
      </c>
      <c r="B19" s="973">
        <v>0.14814814814814814</v>
      </c>
      <c r="C19" s="973">
        <v>0.19789939192924266</v>
      </c>
      <c r="D19" s="973">
        <v>0.11276948590381426</v>
      </c>
      <c r="E19" s="973">
        <v>0.20950801547816472</v>
      </c>
      <c r="F19" s="973">
        <v>2.6533996683250415E-2</v>
      </c>
      <c r="G19" s="973">
        <v>1.9900497512437811E-2</v>
      </c>
      <c r="H19" s="973">
        <v>0.28524046434494194</v>
      </c>
      <c r="I19" s="829"/>
      <c r="J19" s="127"/>
      <c r="K19" s="825"/>
      <c r="L19" s="825"/>
      <c r="M19" s="825"/>
      <c r="N19" s="825"/>
      <c r="O19" s="825"/>
      <c r="P19" s="825"/>
      <c r="Q19" s="825"/>
      <c r="R19" s="825"/>
      <c r="S19" s="825"/>
      <c r="T19" s="825"/>
      <c r="U19" s="825"/>
      <c r="V19" s="825"/>
      <c r="AG19" s="751"/>
    </row>
    <row r="20" spans="1:33" customFormat="1" ht="8.25" customHeight="1" x14ac:dyDescent="0.25">
      <c r="A20" s="998" t="s">
        <v>603</v>
      </c>
      <c r="B20" s="973">
        <v>0.31829830855971297</v>
      </c>
      <c r="C20" s="973">
        <v>7.3808303434136344E-2</v>
      </c>
      <c r="D20" s="973">
        <v>5.9969246540235777E-2</v>
      </c>
      <c r="E20" s="973">
        <v>0.12506406970784215</v>
      </c>
      <c r="F20" s="973">
        <v>0.1035366478728857</v>
      </c>
      <c r="G20" s="973">
        <v>2.972834443874936E-2</v>
      </c>
      <c r="H20" s="973">
        <v>0.2895950794464377</v>
      </c>
      <c r="I20" s="829"/>
      <c r="J20" s="127"/>
      <c r="K20" s="825"/>
      <c r="L20" s="825"/>
      <c r="M20" s="825"/>
      <c r="N20" s="825"/>
      <c r="O20" s="825"/>
      <c r="P20" s="825"/>
      <c r="Q20" s="825"/>
      <c r="R20" s="825"/>
      <c r="S20" s="825"/>
      <c r="T20" s="825"/>
      <c r="U20" s="825"/>
      <c r="V20" s="825"/>
      <c r="AG20" s="751"/>
    </row>
    <row r="21" spans="1:33" customFormat="1" ht="8.25" customHeight="1" x14ac:dyDescent="0.25">
      <c r="A21" s="998" t="s">
        <v>604</v>
      </c>
      <c r="B21" s="973">
        <v>0.17898089171974521</v>
      </c>
      <c r="C21" s="973">
        <v>7.9617834394904455E-2</v>
      </c>
      <c r="D21" s="973">
        <v>6.4968152866242038E-2</v>
      </c>
      <c r="E21" s="973">
        <v>0.16114649681528662</v>
      </c>
      <c r="F21" s="973">
        <v>0.1961783439490446</v>
      </c>
      <c r="G21" s="973">
        <v>2.7388535031847135E-2</v>
      </c>
      <c r="H21" s="973">
        <v>0.29171974522292993</v>
      </c>
      <c r="I21" s="829"/>
      <c r="J21" s="127"/>
      <c r="K21" s="825"/>
      <c r="L21" s="825"/>
      <c r="M21" s="825"/>
      <c r="N21" s="825"/>
      <c r="O21" s="825"/>
      <c r="P21" s="825"/>
      <c r="Q21" s="825"/>
      <c r="R21" s="825"/>
      <c r="S21" s="825"/>
      <c r="T21" s="825"/>
      <c r="U21" s="825"/>
      <c r="V21" s="825"/>
      <c r="AG21" s="751"/>
    </row>
    <row r="22" spans="1:33" customFormat="1" ht="8.25" customHeight="1" x14ac:dyDescent="0.25">
      <c r="A22" s="998" t="s">
        <v>574</v>
      </c>
      <c r="B22" s="973">
        <v>8.247422680412371E-2</v>
      </c>
      <c r="C22" s="973">
        <v>0.14339268978444236</v>
      </c>
      <c r="D22" s="973">
        <v>0.2197750702905342</v>
      </c>
      <c r="E22" s="973">
        <v>0.1471415182755389</v>
      </c>
      <c r="F22" s="973">
        <v>3.9362699156513588E-2</v>
      </c>
      <c r="G22" s="973">
        <v>1.1715089034676664E-2</v>
      </c>
      <c r="H22" s="973">
        <v>0.35613870665417058</v>
      </c>
      <c r="I22" s="829"/>
      <c r="J22" s="127"/>
      <c r="K22" s="825"/>
      <c r="L22" s="825"/>
      <c r="M22" s="825"/>
      <c r="N22" s="825"/>
      <c r="O22" s="825"/>
      <c r="P22" s="825"/>
      <c r="Q22" s="825"/>
      <c r="R22" s="825"/>
      <c r="S22" s="825"/>
      <c r="T22" s="825"/>
      <c r="U22" s="825"/>
      <c r="V22" s="825"/>
      <c r="AG22" s="751"/>
    </row>
    <row r="23" spans="1:33" customFormat="1" ht="8.25" customHeight="1" x14ac:dyDescent="0.25">
      <c r="A23" s="998" t="s">
        <v>605</v>
      </c>
      <c r="B23" s="973">
        <v>0.28015759312320915</v>
      </c>
      <c r="C23" s="1810">
        <v>8.4813753581661891E-2</v>
      </c>
      <c r="D23" s="973">
        <v>6.1231936943511894E-2</v>
      </c>
      <c r="E23" s="1811">
        <v>0.14555873925501434</v>
      </c>
      <c r="F23" s="973">
        <v>0.10401146131805157</v>
      </c>
      <c r="G23" s="973">
        <v>3.0802292263610316E-2</v>
      </c>
      <c r="H23" s="973">
        <v>0.27206303724928366</v>
      </c>
      <c r="I23" s="829"/>
      <c r="J23" s="1812"/>
      <c r="K23" s="825"/>
      <c r="L23" s="825"/>
      <c r="M23" s="825"/>
      <c r="N23" s="825"/>
      <c r="O23" s="825"/>
      <c r="P23" s="825"/>
      <c r="Q23" s="825"/>
      <c r="R23" s="825"/>
      <c r="S23" s="825"/>
      <c r="T23" s="825"/>
      <c r="U23" s="825"/>
      <c r="V23" s="825"/>
      <c r="AG23" s="751"/>
    </row>
    <row r="24" spans="1:33" customFormat="1" x14ac:dyDescent="0.25">
      <c r="A24" s="829"/>
      <c r="B24" s="829"/>
      <c r="C24" s="829"/>
      <c r="D24" s="829"/>
      <c r="E24" s="829"/>
      <c r="F24" s="829"/>
      <c r="G24" s="829"/>
      <c r="H24" s="829"/>
      <c r="I24" s="829"/>
      <c r="J24" s="825"/>
      <c r="K24" s="825"/>
      <c r="L24" s="825"/>
      <c r="M24" s="825"/>
      <c r="N24" s="825"/>
      <c r="O24" s="825"/>
      <c r="P24" s="825"/>
      <c r="Q24" s="825"/>
      <c r="R24" s="825"/>
      <c r="S24" s="825"/>
      <c r="T24" s="825"/>
      <c r="U24" s="825"/>
      <c r="V24" s="825"/>
      <c r="AG24" s="751"/>
    </row>
    <row r="25" spans="1:33" customFormat="1" x14ac:dyDescent="0.25">
      <c r="A25" s="829"/>
      <c r="B25" s="829"/>
      <c r="C25" s="829"/>
      <c r="D25" s="829"/>
      <c r="E25" s="829"/>
      <c r="F25" s="829"/>
      <c r="G25" s="829"/>
      <c r="H25" s="829"/>
      <c r="I25" s="829"/>
      <c r="J25" s="825"/>
      <c r="K25" s="825"/>
      <c r="L25" s="825"/>
      <c r="M25" s="825"/>
      <c r="N25" s="825"/>
      <c r="O25" s="825"/>
      <c r="P25" s="825"/>
      <c r="Q25" s="825"/>
      <c r="R25" s="825"/>
      <c r="S25" s="825"/>
      <c r="T25" s="825"/>
      <c r="U25" s="825"/>
      <c r="V25" s="825"/>
      <c r="AG25" s="751"/>
    </row>
    <row r="26" spans="1:33" customFormat="1" x14ac:dyDescent="0.25">
      <c r="AG26" s="751"/>
    </row>
    <row r="27" spans="1:33" x14ac:dyDescent="0.25">
      <c r="A27"/>
      <c r="B27"/>
      <c r="C27"/>
      <c r="D27"/>
      <c r="F27"/>
      <c r="G27"/>
      <c r="H27"/>
      <c r="I27"/>
      <c r="J27"/>
      <c r="K27"/>
      <c r="L27"/>
      <c r="M27"/>
      <c r="N27"/>
      <c r="O27"/>
      <c r="P27"/>
      <c r="Q27"/>
      <c r="R27"/>
      <c r="S27"/>
      <c r="T27"/>
    </row>
    <row r="28" spans="1:33" ht="12.75" customHeight="1" x14ac:dyDescent="0.25">
      <c r="A28"/>
      <c r="B28"/>
      <c r="C28"/>
      <c r="D28"/>
      <c r="F28"/>
      <c r="G28"/>
      <c r="H28"/>
      <c r="I28"/>
      <c r="J28"/>
      <c r="K28"/>
      <c r="L28"/>
      <c r="M28"/>
      <c r="N28"/>
      <c r="O28"/>
      <c r="P28"/>
      <c r="Q28"/>
      <c r="R28"/>
      <c r="S28"/>
      <c r="T28"/>
    </row>
    <row r="29" spans="1:33" ht="15" customHeight="1" x14ac:dyDescent="0.25"/>
    <row r="30" spans="1:33" ht="3.75" customHeight="1" x14ac:dyDescent="0.25">
      <c r="A30" s="2400"/>
      <c r="B30" s="2400"/>
      <c r="C30" s="2400"/>
      <c r="D30" s="2400"/>
      <c r="E30" s="2400"/>
      <c r="F30" s="2400"/>
      <c r="G30" s="2400"/>
      <c r="H30" s="2400"/>
      <c r="I30" s="2400"/>
      <c r="J30" s="2400"/>
      <c r="K30" s="2400"/>
      <c r="L30" s="2400"/>
      <c r="M30" s="2400"/>
      <c r="N30" s="2400"/>
      <c r="O30" s="2400"/>
    </row>
    <row r="35" spans="1:22" x14ac:dyDescent="0.25">
      <c r="A35" s="2432" t="s">
        <v>717</v>
      </c>
      <c r="B35" s="2432"/>
      <c r="C35" s="2432"/>
      <c r="D35" s="2432"/>
      <c r="E35" s="2432"/>
      <c r="F35" s="2432"/>
      <c r="G35" s="2432"/>
      <c r="H35" s="2432"/>
      <c r="I35" s="2432"/>
      <c r="J35" s="2432"/>
      <c r="K35" s="2432"/>
      <c r="L35" s="2432"/>
      <c r="M35" s="2432"/>
      <c r="N35" s="2432"/>
      <c r="O35" s="2432"/>
      <c r="P35" s="2432"/>
      <c r="Q35" s="2432"/>
      <c r="R35" s="2432"/>
      <c r="S35" s="2432"/>
      <c r="T35" s="2432"/>
      <c r="U35" s="2432"/>
    </row>
    <row r="36" spans="1:22" ht="15" customHeight="1" x14ac:dyDescent="0.25">
      <c r="A36" s="2480" t="s">
        <v>593</v>
      </c>
      <c r="B36" s="2480"/>
      <c r="C36" s="2480"/>
      <c r="D36" s="2480"/>
      <c r="E36" s="2480"/>
      <c r="F36" s="2480"/>
      <c r="G36" s="2480"/>
      <c r="H36" s="2480"/>
      <c r="I36" s="2480"/>
      <c r="J36" s="2480"/>
      <c r="K36" s="2480"/>
      <c r="L36" s="2480"/>
      <c r="M36" s="2480"/>
      <c r="N36" s="2480"/>
      <c r="O36" s="2480"/>
      <c r="P36" s="2480"/>
      <c r="Q36" s="2480"/>
      <c r="R36" s="2480"/>
      <c r="S36" s="2480"/>
      <c r="T36" s="2480"/>
      <c r="U36" s="2480"/>
      <c r="V36" s="2480"/>
    </row>
  </sheetData>
  <sortState ref="P43:P49">
    <sortCondition ref="P43"/>
  </sortState>
  <mergeCells count="13">
    <mergeCell ref="A36:V36"/>
    <mergeCell ref="A1:V1"/>
    <mergeCell ref="A12:V12"/>
    <mergeCell ref="A35:U35"/>
    <mergeCell ref="E2:G2"/>
    <mergeCell ref="H2:J2"/>
    <mergeCell ref="K2:M2"/>
    <mergeCell ref="T2:V2"/>
    <mergeCell ref="Q2:S2"/>
    <mergeCell ref="N2:P2"/>
    <mergeCell ref="A2:A3"/>
    <mergeCell ref="B2:D2"/>
    <mergeCell ref="A30:O30"/>
  </mergeCells>
  <conditionalFormatting sqref="D4:D10">
    <cfRule type="top10" dxfId="808" priority="110" percent="1" bottom="1" rank="25"/>
    <cfRule type="top10" dxfId="807" priority="111" percent="1" rank="25"/>
  </conditionalFormatting>
  <conditionalFormatting sqref="E4:E10">
    <cfRule type="top10" dxfId="806" priority="112" percent="1" bottom="1" rank="25"/>
    <cfRule type="top10" dxfId="805" priority="113" percent="1" rank="25"/>
  </conditionalFormatting>
  <conditionalFormatting sqref="F4:F10">
    <cfRule type="top10" dxfId="804" priority="114" percent="1" bottom="1" rank="25"/>
    <cfRule type="top10" dxfId="803" priority="115" percent="1" rank="25"/>
  </conditionalFormatting>
  <conditionalFormatting sqref="G4:G10">
    <cfRule type="top10" dxfId="802" priority="116" percent="1" bottom="1" rank="25"/>
    <cfRule type="top10" dxfId="801" priority="117" percent="1" rank="25"/>
  </conditionalFormatting>
  <conditionalFormatting sqref="H4:H10">
    <cfRule type="top10" dxfId="800" priority="118" percent="1" bottom="1" rank="25"/>
    <cfRule type="top10" dxfId="799" priority="119" percent="1" rank="25"/>
  </conditionalFormatting>
  <conditionalFormatting sqref="I4:I10">
    <cfRule type="top10" dxfId="798" priority="120" percent="1" bottom="1" rank="25"/>
    <cfRule type="top10" dxfId="797" priority="121" percent="1" rank="25"/>
  </conditionalFormatting>
  <conditionalFormatting sqref="J4:J10">
    <cfRule type="top10" dxfId="796" priority="122" percent="1" bottom="1" rank="25"/>
    <cfRule type="top10" dxfId="795" priority="123" percent="1" rank="25"/>
  </conditionalFormatting>
  <conditionalFormatting sqref="K4:K10">
    <cfRule type="top10" dxfId="794" priority="124" percent="1" bottom="1" rank="25"/>
    <cfRule type="top10" dxfId="793" priority="125" percent="1" rank="25"/>
  </conditionalFormatting>
  <conditionalFormatting sqref="L4:L10">
    <cfRule type="top10" dxfId="792" priority="126" percent="1" bottom="1" rank="25"/>
    <cfRule type="top10" dxfId="791" priority="127" percent="1" rank="25"/>
  </conditionalFormatting>
  <conditionalFormatting sqref="M4:M10">
    <cfRule type="top10" dxfId="790" priority="128" percent="1" bottom="1" rank="25"/>
    <cfRule type="top10" dxfId="789" priority="129" percent="1" rank="25"/>
  </conditionalFormatting>
  <conditionalFormatting sqref="N4:N10">
    <cfRule type="top10" dxfId="788" priority="130" percent="1" bottom="1" rank="25"/>
    <cfRule type="top10" dxfId="787" priority="131" percent="1" rank="25"/>
  </conditionalFormatting>
  <conditionalFormatting sqref="O4:O10">
    <cfRule type="top10" dxfId="786" priority="132" percent="1" bottom="1" rank="25"/>
    <cfRule type="top10" dxfId="785" priority="133" percent="1" rank="25"/>
  </conditionalFormatting>
  <conditionalFormatting sqref="P4:P10">
    <cfRule type="top10" dxfId="784" priority="134" percent="1" bottom="1" rank="25"/>
    <cfRule type="top10" dxfId="783" priority="135" percent="1" rank="25"/>
  </conditionalFormatting>
  <conditionalFormatting sqref="Q4:Q10">
    <cfRule type="top10" dxfId="782" priority="136" percent="1" bottom="1" rank="25"/>
    <cfRule type="top10" dxfId="781" priority="137" percent="1" rank="25"/>
  </conditionalFormatting>
  <conditionalFormatting sqref="R4:R10">
    <cfRule type="top10" dxfId="780" priority="138" percent="1" bottom="1" rank="25"/>
    <cfRule type="top10" dxfId="779" priority="139" percent="1" rank="25"/>
  </conditionalFormatting>
  <conditionalFormatting sqref="S4:S10">
    <cfRule type="top10" dxfId="778" priority="140" percent="1" bottom="1" rank="25"/>
    <cfRule type="top10" dxfId="777" priority="141" percent="1" rank="25"/>
  </conditionalFormatting>
  <conditionalFormatting sqref="T4:T10">
    <cfRule type="top10" dxfId="776" priority="142" percent="1" bottom="1" rank="25"/>
    <cfRule type="top10" dxfId="775" priority="143" percent="1" rank="25"/>
  </conditionalFormatting>
  <conditionalFormatting sqref="U4:U10">
    <cfRule type="top10" dxfId="774" priority="144" percent="1" bottom="1" rank="25"/>
    <cfRule type="top10" dxfId="773" priority="145" percent="1" rank="25"/>
  </conditionalFormatting>
  <conditionalFormatting sqref="V4:V10">
    <cfRule type="top10" dxfId="772" priority="146" percent="1" rank="25"/>
  </conditionalFormatting>
  <conditionalFormatting sqref="V4:V10">
    <cfRule type="top10" dxfId="771" priority="147" percent="1" bottom="1" rank="25"/>
  </conditionalFormatting>
  <conditionalFormatting sqref="B4:B10">
    <cfRule type="top10" dxfId="770" priority="5" percent="1" bottom="1" rank="25"/>
    <cfRule type="top10" dxfId="769" priority="6" percent="1" rank="25"/>
  </conditionalFormatting>
  <conditionalFormatting sqref="C4:C10">
    <cfRule type="top10" dxfId="768" priority="1" percent="1" bottom="1" rank="25"/>
    <cfRule type="top10" dxfId="767" priority="2" percent="1" rank="25"/>
  </conditionalFormatting>
  <pageMargins left="0.25" right="0.25" top="0.75" bottom="0.75" header="0.3" footer="0.3"/>
  <pageSetup scale="9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
  <sheetViews>
    <sheetView zoomScaleNormal="100" zoomScaleSheetLayoutView="90" zoomScalePageLayoutView="80" workbookViewId="0">
      <selection activeCell="A14" sqref="A14"/>
    </sheetView>
  </sheetViews>
  <sheetFormatPr defaultColWidth="29.42578125" defaultRowHeight="15" x14ac:dyDescent="0.25"/>
  <cols>
    <col min="1" max="1" width="5.5703125" style="728" customWidth="1"/>
    <col min="2" max="2" width="35.5703125" style="717" customWidth="1"/>
    <col min="3" max="3" width="8.5703125" style="717" bestFit="1" customWidth="1"/>
    <col min="4" max="4" width="7.140625" style="28" customWidth="1"/>
    <col min="5" max="5" width="6.7109375" style="717" bestFit="1" customWidth="1"/>
    <col min="6" max="6" width="7.140625" style="717" customWidth="1"/>
    <col min="7" max="7" width="6.7109375" style="715" bestFit="1" customWidth="1"/>
    <col min="8" max="8" width="7.140625" style="715" bestFit="1" customWidth="1"/>
    <col min="9" max="9" width="0.7109375" style="715" customWidth="1"/>
    <col min="10" max="10" width="6.7109375" style="717" bestFit="1" customWidth="1"/>
    <col min="11" max="11" width="7.140625" style="717" bestFit="1" customWidth="1"/>
    <col min="12" max="12" width="6.7109375" style="717" bestFit="1" customWidth="1"/>
    <col min="13" max="13" width="7.140625" style="717" bestFit="1" customWidth="1"/>
    <col min="14" max="14" width="6.7109375" style="717" bestFit="1" customWidth="1"/>
    <col min="15" max="15" width="7.140625" style="717" bestFit="1" customWidth="1"/>
    <col min="16" max="16" width="6.7109375" style="717" customWidth="1"/>
    <col min="17" max="17" width="2.28515625" style="717" customWidth="1"/>
    <col min="18" max="18" width="9.28515625" style="717" customWidth="1"/>
    <col min="19" max="19" width="12.140625" style="717" customWidth="1"/>
    <col min="20" max="20" width="42.5703125" style="717" customWidth="1"/>
    <col min="21" max="37" width="12.140625" style="717" customWidth="1"/>
    <col min="38" max="16384" width="29.42578125" style="717"/>
  </cols>
  <sheetData>
    <row r="1" spans="1:25" ht="21" customHeight="1" thickBot="1" x14ac:dyDescent="0.3">
      <c r="A1" s="2533" t="s">
        <v>727</v>
      </c>
      <c r="B1" s="2533"/>
      <c r="C1" s="2533"/>
      <c r="D1" s="2533"/>
      <c r="E1" s="2533"/>
      <c r="F1" s="2533"/>
      <c r="G1" s="2533"/>
      <c r="H1" s="2533"/>
      <c r="I1" s="2533"/>
      <c r="J1" s="2533"/>
      <c r="K1" s="2533"/>
      <c r="L1" s="2533"/>
      <c r="M1" s="2533"/>
      <c r="N1" s="2533"/>
      <c r="O1" s="2533"/>
      <c r="P1" s="2533"/>
      <c r="R1"/>
      <c r="S1"/>
      <c r="T1"/>
      <c r="U1"/>
      <c r="V1"/>
      <c r="W1"/>
    </row>
    <row r="2" spans="1:25" ht="19.5" thickBot="1" x14ac:dyDescent="0.35">
      <c r="B2" s="2543" t="s">
        <v>143</v>
      </c>
      <c r="C2" s="2540" t="s">
        <v>343</v>
      </c>
      <c r="D2" s="2541"/>
      <c r="E2" s="2541"/>
      <c r="F2" s="2541"/>
      <c r="G2" s="2541"/>
      <c r="H2" s="2542"/>
      <c r="I2"/>
      <c r="J2" s="2540" t="s">
        <v>342</v>
      </c>
      <c r="K2" s="2541"/>
      <c r="L2" s="2541"/>
      <c r="M2" s="2541"/>
      <c r="N2" s="2541"/>
      <c r="O2" s="2542"/>
      <c r="Q2"/>
      <c r="R2"/>
      <c r="S2"/>
      <c r="T2"/>
      <c r="U2"/>
      <c r="V2"/>
      <c r="W2"/>
    </row>
    <row r="3" spans="1:25" s="715" customFormat="1" x14ac:dyDescent="0.25">
      <c r="A3" s="751"/>
      <c r="B3" s="2544"/>
      <c r="C3" s="2534" t="s">
        <v>103</v>
      </c>
      <c r="D3" s="2535"/>
      <c r="E3" s="2536" t="s">
        <v>119</v>
      </c>
      <c r="F3" s="2537"/>
      <c r="G3" s="2538" t="s">
        <v>512</v>
      </c>
      <c r="H3" s="2539"/>
      <c r="I3"/>
      <c r="J3" s="2534" t="s">
        <v>103</v>
      </c>
      <c r="K3" s="2535"/>
      <c r="L3" s="2536" t="s">
        <v>119</v>
      </c>
      <c r="M3" s="2537"/>
      <c r="N3" s="2538" t="s">
        <v>512</v>
      </c>
      <c r="O3" s="2539"/>
      <c r="Q3"/>
      <c r="R3"/>
      <c r="S3"/>
      <c r="T3"/>
      <c r="U3"/>
      <c r="V3"/>
      <c r="W3"/>
    </row>
    <row r="4" spans="1:25" s="715" customFormat="1" ht="15.75" thickBot="1" x14ac:dyDescent="0.3">
      <c r="A4" s="751"/>
      <c r="B4" s="2544"/>
      <c r="C4" s="1191" t="s">
        <v>99</v>
      </c>
      <c r="D4" s="1192" t="s">
        <v>98</v>
      </c>
      <c r="E4" s="1191" t="s">
        <v>99</v>
      </c>
      <c r="F4" s="1192" t="s">
        <v>98</v>
      </c>
      <c r="G4" s="1193" t="s">
        <v>99</v>
      </c>
      <c r="H4" s="1192" t="s">
        <v>98</v>
      </c>
      <c r="I4"/>
      <c r="J4" s="1191" t="s">
        <v>99</v>
      </c>
      <c r="K4" s="1192" t="s">
        <v>98</v>
      </c>
      <c r="L4" s="1191" t="s">
        <v>99</v>
      </c>
      <c r="M4" s="1192" t="s">
        <v>98</v>
      </c>
      <c r="N4" s="1193" t="s">
        <v>99</v>
      </c>
      <c r="O4" s="1192" t="s">
        <v>98</v>
      </c>
      <c r="Q4"/>
      <c r="R4"/>
      <c r="S4"/>
      <c r="T4"/>
      <c r="U4"/>
      <c r="V4"/>
      <c r="W4"/>
    </row>
    <row r="5" spans="1:25" s="715" customFormat="1" x14ac:dyDescent="0.25">
      <c r="A5" s="751"/>
      <c r="B5" s="1200" t="s">
        <v>137</v>
      </c>
      <c r="C5" s="985">
        <v>1037</v>
      </c>
      <c r="D5" s="1205">
        <v>0.2633316404266125</v>
      </c>
      <c r="E5" s="985">
        <v>1063</v>
      </c>
      <c r="F5" s="1172">
        <v>0.27117346938775511</v>
      </c>
      <c r="G5" s="1142">
        <v>1005</v>
      </c>
      <c r="H5" s="1172">
        <v>0.2646129541864139</v>
      </c>
      <c r="I5" s="1202"/>
      <c r="J5" s="985">
        <v>2901</v>
      </c>
      <c r="K5" s="1209">
        <v>0.7366683595733875</v>
      </c>
      <c r="L5" s="985">
        <v>2857</v>
      </c>
      <c r="M5" s="1172">
        <v>0.72882653061224489</v>
      </c>
      <c r="N5" s="1142">
        <v>2793</v>
      </c>
      <c r="O5" s="1172">
        <v>0.73538704581358605</v>
      </c>
      <c r="P5" s="5"/>
      <c r="Q5"/>
      <c r="R5"/>
      <c r="S5" s="1815"/>
      <c r="T5"/>
      <c r="U5"/>
      <c r="V5"/>
      <c r="W5"/>
      <c r="X5"/>
    </row>
    <row r="6" spans="1:25" s="715" customFormat="1" x14ac:dyDescent="0.25">
      <c r="A6" s="751"/>
      <c r="B6" s="1189" t="s">
        <v>148</v>
      </c>
      <c r="C6" s="831">
        <v>472</v>
      </c>
      <c r="D6" s="1206">
        <v>0.37490071485305798</v>
      </c>
      <c r="E6" s="831">
        <v>455</v>
      </c>
      <c r="F6" s="1173">
        <v>0.40194346289752653</v>
      </c>
      <c r="G6" s="1143">
        <v>414</v>
      </c>
      <c r="H6" s="1173">
        <v>0.359375</v>
      </c>
      <c r="I6" s="1202"/>
      <c r="J6" s="831">
        <v>787</v>
      </c>
      <c r="K6" s="1210">
        <v>0.62509928514694202</v>
      </c>
      <c r="L6" s="1759">
        <v>677</v>
      </c>
      <c r="M6" s="1772">
        <v>0.59805653710247353</v>
      </c>
      <c r="N6" s="1143">
        <v>738</v>
      </c>
      <c r="O6" s="1173">
        <v>0.640625</v>
      </c>
      <c r="P6" s="5"/>
      <c r="Q6"/>
      <c r="R6"/>
      <c r="S6" s="1816"/>
      <c r="T6"/>
      <c r="U6"/>
      <c r="V6"/>
      <c r="W6"/>
      <c r="X6"/>
    </row>
    <row r="7" spans="1:25" s="715" customFormat="1" x14ac:dyDescent="0.25">
      <c r="A7" s="751"/>
      <c r="B7" s="1189" t="s">
        <v>138</v>
      </c>
      <c r="C7" s="831">
        <v>192</v>
      </c>
      <c r="D7" s="1206">
        <v>0.35687732342007433</v>
      </c>
      <c r="E7" s="831">
        <v>307</v>
      </c>
      <c r="F7" s="1173">
        <v>0.37167070217917675</v>
      </c>
      <c r="G7" s="1143">
        <v>446</v>
      </c>
      <c r="H7" s="1173">
        <v>0.3766891891891892</v>
      </c>
      <c r="I7" s="1202"/>
      <c r="J7" s="831">
        <v>346</v>
      </c>
      <c r="K7" s="1210">
        <v>0.64312267657992594</v>
      </c>
      <c r="L7" s="1759">
        <v>519</v>
      </c>
      <c r="M7" s="1772">
        <v>0.62832929782082325</v>
      </c>
      <c r="N7" s="1143">
        <v>738</v>
      </c>
      <c r="O7" s="1173">
        <v>0.62331081081081086</v>
      </c>
      <c r="P7" s="5"/>
      <c r="Q7"/>
      <c r="R7"/>
      <c r="S7" s="1814"/>
      <c r="T7" s="1817"/>
      <c r="U7"/>
      <c r="V7"/>
      <c r="W7"/>
      <c r="X7"/>
    </row>
    <row r="8" spans="1:25" s="715" customFormat="1" x14ac:dyDescent="0.25">
      <c r="A8" s="751"/>
      <c r="B8" s="1189" t="s">
        <v>139</v>
      </c>
      <c r="C8" s="831">
        <v>588</v>
      </c>
      <c r="D8" s="1206">
        <v>0.25531914893617019</v>
      </c>
      <c r="E8" s="831">
        <v>471</v>
      </c>
      <c r="F8" s="1173">
        <v>0.23716012084592145</v>
      </c>
      <c r="G8" s="1143">
        <v>514</v>
      </c>
      <c r="H8" s="1173">
        <v>0.25295275590551181</v>
      </c>
      <c r="I8" s="1202"/>
      <c r="J8" s="831">
        <v>1715</v>
      </c>
      <c r="K8" s="1210">
        <v>0.74468085106382975</v>
      </c>
      <c r="L8" s="1759">
        <v>1515</v>
      </c>
      <c r="M8" s="1772">
        <v>0.76283987915407858</v>
      </c>
      <c r="N8" s="1143">
        <v>1518</v>
      </c>
      <c r="O8" s="1173">
        <v>0.74704724409448819</v>
      </c>
      <c r="P8" s="5"/>
      <c r="Q8"/>
      <c r="R8"/>
      <c r="S8" s="1818"/>
      <c r="T8"/>
      <c r="U8"/>
      <c r="V8"/>
      <c r="W8"/>
      <c r="X8"/>
    </row>
    <row r="9" spans="1:25" s="715" customFormat="1" x14ac:dyDescent="0.25">
      <c r="A9" s="751"/>
      <c r="B9" s="1189" t="s">
        <v>705</v>
      </c>
      <c r="C9" s="831">
        <v>409</v>
      </c>
      <c r="D9" s="1206">
        <v>0.43234672304439747</v>
      </c>
      <c r="E9" s="831">
        <v>462</v>
      </c>
      <c r="F9" s="1173">
        <v>0.44508670520231214</v>
      </c>
      <c r="G9" s="1143">
        <v>624</v>
      </c>
      <c r="H9" s="1173">
        <v>0.43373493975903615</v>
      </c>
      <c r="I9" s="1202"/>
      <c r="J9" s="831">
        <v>537</v>
      </c>
      <c r="K9" s="1210">
        <v>0.56765327695560253</v>
      </c>
      <c r="L9" s="1759">
        <v>576</v>
      </c>
      <c r="M9" s="2153">
        <v>0.55491329479768781</v>
      </c>
      <c r="N9" s="1143">
        <v>828</v>
      </c>
      <c r="O9" s="1173">
        <v>0.5662650602409639</v>
      </c>
      <c r="P9" s="5"/>
      <c r="Q9"/>
      <c r="R9"/>
      <c r="S9"/>
      <c r="T9"/>
      <c r="U9"/>
      <c r="V9"/>
      <c r="W9"/>
      <c r="X9"/>
    </row>
    <row r="10" spans="1:25" s="715" customFormat="1" x14ac:dyDescent="0.25">
      <c r="A10" s="751"/>
      <c r="B10" s="1189" t="s">
        <v>140</v>
      </c>
      <c r="C10" s="831">
        <v>1837</v>
      </c>
      <c r="D10" s="1206">
        <v>0.4433985034998793</v>
      </c>
      <c r="E10" s="831">
        <v>1886</v>
      </c>
      <c r="F10" s="1173">
        <v>0.46168910648714812</v>
      </c>
      <c r="G10" s="1143">
        <v>1720</v>
      </c>
      <c r="H10" s="1173">
        <v>0.43978522117105601</v>
      </c>
      <c r="I10" s="1202"/>
      <c r="J10" s="831">
        <v>2306</v>
      </c>
      <c r="K10" s="1206">
        <v>0.5566014965001207</v>
      </c>
      <c r="L10" s="1759">
        <v>2199</v>
      </c>
      <c r="M10" s="1772">
        <v>0.53831089351285188</v>
      </c>
      <c r="N10" s="1143">
        <v>2191</v>
      </c>
      <c r="O10" s="1173">
        <v>0.56021477882894399</v>
      </c>
      <c r="P10" s="5"/>
      <c r="Q10"/>
      <c r="R10"/>
      <c r="S10"/>
      <c r="T10"/>
      <c r="U10"/>
      <c r="V10"/>
      <c r="W10"/>
      <c r="X10"/>
    </row>
    <row r="11" spans="1:25" s="715" customFormat="1" x14ac:dyDescent="0.25">
      <c r="A11" s="751"/>
      <c r="B11" s="1189" t="s">
        <v>240</v>
      </c>
      <c r="C11" s="711">
        <v>160</v>
      </c>
      <c r="D11" s="1206">
        <v>0.46511627906976744</v>
      </c>
      <c r="E11" s="711">
        <v>207</v>
      </c>
      <c r="F11" s="1173">
        <v>0.50611246943765276</v>
      </c>
      <c r="G11" s="1208">
        <v>202</v>
      </c>
      <c r="H11" s="819">
        <v>0.48861283643892339</v>
      </c>
      <c r="I11" s="1202"/>
      <c r="J11" s="831">
        <v>184</v>
      </c>
      <c r="K11" s="1206">
        <v>0.53488372093023251</v>
      </c>
      <c r="L11" s="1759">
        <v>202</v>
      </c>
      <c r="M11" s="1772">
        <v>0.49388753056234719</v>
      </c>
      <c r="N11" s="1143">
        <v>228</v>
      </c>
      <c r="O11" s="819">
        <v>0.51138716356107661</v>
      </c>
      <c r="P11" s="5"/>
      <c r="Q11"/>
      <c r="R11"/>
      <c r="S11"/>
      <c r="T11"/>
      <c r="U11"/>
      <c r="V11"/>
      <c r="W11"/>
      <c r="X11"/>
    </row>
    <row r="12" spans="1:25" s="715" customFormat="1" ht="15.75" thickBot="1" x14ac:dyDescent="0.3">
      <c r="A12" s="751"/>
      <c r="B12" s="1201" t="s">
        <v>519</v>
      </c>
      <c r="C12" s="774">
        <v>18</v>
      </c>
      <c r="D12" s="1207" t="s">
        <v>49</v>
      </c>
      <c r="E12" s="984">
        <v>12</v>
      </c>
      <c r="F12" s="1204" t="s">
        <v>49</v>
      </c>
      <c r="G12" s="775">
        <v>19</v>
      </c>
      <c r="H12" s="923" t="s">
        <v>49</v>
      </c>
      <c r="I12" s="1203"/>
      <c r="J12" s="984">
        <v>43</v>
      </c>
      <c r="K12" s="1207">
        <v>0.70491803278688525</v>
      </c>
      <c r="L12" s="2154">
        <v>33</v>
      </c>
      <c r="M12" s="2155">
        <v>0.73333333333333328</v>
      </c>
      <c r="N12" s="1760">
        <v>25</v>
      </c>
      <c r="O12" s="1204">
        <v>0.56818181818181823</v>
      </c>
      <c r="P12" s="5"/>
      <c r="Q12"/>
      <c r="R12"/>
      <c r="S12"/>
      <c r="T12"/>
      <c r="U12"/>
      <c r="V12"/>
      <c r="W12"/>
      <c r="X12"/>
    </row>
    <row r="13" spans="1:25" s="715" customFormat="1" ht="16.5" thickBot="1" x14ac:dyDescent="0.3">
      <c r="A13" s="751"/>
      <c r="B13" s="1190" t="s">
        <v>0</v>
      </c>
      <c r="C13" s="1195">
        <v>4713</v>
      </c>
      <c r="D13" s="1196">
        <v>0.34828554537392847</v>
      </c>
      <c r="E13" s="1197">
        <v>4863</v>
      </c>
      <c r="F13" s="1196">
        <v>0.36180343724425268</v>
      </c>
      <c r="G13" s="1197">
        <v>4944</v>
      </c>
      <c r="H13" s="1196">
        <v>0.35306719988573876</v>
      </c>
      <c r="I13" s="1198"/>
      <c r="J13" s="1195">
        <v>8853</v>
      </c>
      <c r="K13" s="1196">
        <v>0.65171445462607158</v>
      </c>
      <c r="L13" s="1197">
        <v>8578</v>
      </c>
      <c r="M13" s="1196">
        <v>0.63819656275574732</v>
      </c>
      <c r="N13" s="1197">
        <v>9059</v>
      </c>
      <c r="O13" s="1199">
        <v>0.64693280011426124</v>
      </c>
      <c r="Q13"/>
      <c r="R13"/>
      <c r="S13"/>
      <c r="T13"/>
      <c r="U13"/>
      <c r="V13"/>
      <c r="W13"/>
      <c r="X13"/>
    </row>
    <row r="14" spans="1:25" s="715" customFormat="1" ht="20.25" customHeight="1" x14ac:dyDescent="0.25">
      <c r="A14" s="2390" t="s">
        <v>728</v>
      </c>
      <c r="B14" s="2390"/>
      <c r="C14" s="2390"/>
      <c r="D14" s="2390"/>
      <c r="E14" s="2390"/>
      <c r="F14" s="2390"/>
      <c r="G14" s="2390"/>
      <c r="H14" s="2390"/>
      <c r="I14" s="2390"/>
      <c r="J14" s="2390"/>
      <c r="K14" s="2390"/>
      <c r="L14" s="2390"/>
      <c r="M14" s="2390"/>
      <c r="N14" s="2390"/>
      <c r="O14" s="2390"/>
      <c r="P14" s="2390"/>
      <c r="R14"/>
      <c r="S14"/>
      <c r="T14"/>
      <c r="U14"/>
      <c r="V14"/>
      <c r="W14"/>
      <c r="X14"/>
      <c r="Y14"/>
    </row>
    <row r="15" spans="1:25" s="715" customFormat="1" x14ac:dyDescent="0.25">
      <c r="A15" s="751"/>
      <c r="R15"/>
      <c r="S15"/>
      <c r="T15"/>
      <c r="U15"/>
      <c r="V15"/>
      <c r="W15"/>
      <c r="X15"/>
      <c r="Y15"/>
    </row>
    <row r="16" spans="1:25" s="715" customFormat="1" x14ac:dyDescent="0.25">
      <c r="A16" s="751"/>
      <c r="B16" s="716"/>
      <c r="C16" s="716"/>
      <c r="D16" s="716"/>
      <c r="E16" s="716"/>
      <c r="F16" s="716"/>
      <c r="G16" s="716"/>
      <c r="H16" s="716"/>
      <c r="I16" s="716"/>
      <c r="J16" s="716"/>
      <c r="K16" s="716"/>
      <c r="L16" s="716"/>
      <c r="M16" s="716"/>
      <c r="R16"/>
      <c r="S16"/>
      <c r="T16"/>
      <c r="U16"/>
      <c r="V16"/>
      <c r="W16"/>
      <c r="X16"/>
      <c r="Y16"/>
    </row>
    <row r="17" spans="1:25" s="715" customFormat="1" x14ac:dyDescent="0.25">
      <c r="A17" s="751"/>
      <c r="B17" s="125" t="s">
        <v>143</v>
      </c>
      <c r="C17" s="716" t="s">
        <v>168</v>
      </c>
      <c r="D17" s="716" t="s">
        <v>167</v>
      </c>
      <c r="E17" s="716"/>
      <c r="F17" s="716"/>
      <c r="G17" s="716"/>
      <c r="H17" s="716"/>
      <c r="I17" s="716"/>
      <c r="J17" s="125"/>
      <c r="K17" s="716"/>
      <c r="L17" s="716"/>
      <c r="M17" s="716"/>
      <c r="R17"/>
      <c r="S17"/>
      <c r="T17"/>
      <c r="U17"/>
      <c r="V17"/>
      <c r="W17"/>
      <c r="X17"/>
      <c r="Y17"/>
    </row>
    <row r="18" spans="1:25" s="715" customFormat="1" ht="16.5" customHeight="1" x14ac:dyDescent="0.25">
      <c r="A18" s="751"/>
      <c r="B18" s="990" t="s">
        <v>596</v>
      </c>
      <c r="C18" s="824">
        <v>0.2646129541864139</v>
      </c>
      <c r="D18" s="824">
        <v>0.73538704581358605</v>
      </c>
      <c r="E18" s="127"/>
      <c r="F18" s="716"/>
      <c r="G18" s="716"/>
      <c r="H18" s="716"/>
      <c r="I18" s="716"/>
      <c r="J18" s="126"/>
      <c r="K18" s="127"/>
      <c r="L18" s="127"/>
      <c r="M18" s="127"/>
      <c r="R18"/>
      <c r="S18"/>
      <c r="T18"/>
      <c r="U18"/>
      <c r="V18"/>
      <c r="W18"/>
    </row>
    <row r="19" spans="1:25" s="715" customFormat="1" ht="16.5" customHeight="1" x14ac:dyDescent="0.25">
      <c r="A19" s="751"/>
      <c r="B19" s="990" t="s">
        <v>595</v>
      </c>
      <c r="C19" s="824">
        <v>0.359375</v>
      </c>
      <c r="D19" s="824">
        <v>0.640625</v>
      </c>
      <c r="E19" s="127"/>
      <c r="F19" s="716"/>
      <c r="G19" s="716"/>
      <c r="H19" s="716"/>
      <c r="I19" s="716"/>
      <c r="J19" s="126"/>
      <c r="K19" s="127"/>
      <c r="L19" s="127"/>
      <c r="M19" s="127"/>
      <c r="R19"/>
      <c r="S19"/>
      <c r="T19"/>
      <c r="U19"/>
      <c r="V19"/>
      <c r="W19"/>
    </row>
    <row r="20" spans="1:25" s="715" customFormat="1" ht="16.5" customHeight="1" x14ac:dyDescent="0.25">
      <c r="A20" s="751"/>
      <c r="B20" s="990" t="s">
        <v>597</v>
      </c>
      <c r="C20" s="824">
        <v>0.3766891891891892</v>
      </c>
      <c r="D20" s="824">
        <v>0.62331081081081086</v>
      </c>
      <c r="E20" s="127"/>
      <c r="F20" s="718"/>
      <c r="G20" s="716"/>
      <c r="H20" s="716"/>
      <c r="I20" s="716"/>
      <c r="J20" s="126"/>
      <c r="K20" s="127"/>
      <c r="L20" s="127"/>
      <c r="M20" s="127"/>
      <c r="R20"/>
      <c r="S20"/>
      <c r="T20"/>
      <c r="U20"/>
      <c r="V20"/>
      <c r="W20"/>
    </row>
    <row r="21" spans="1:25" s="715" customFormat="1" ht="16.5" customHeight="1" x14ac:dyDescent="0.25">
      <c r="A21" s="751"/>
      <c r="B21" s="990" t="s">
        <v>598</v>
      </c>
      <c r="C21" s="824">
        <v>0.25295275590551181</v>
      </c>
      <c r="D21" s="824">
        <v>0.74704724409448819</v>
      </c>
      <c r="E21" s="127"/>
      <c r="F21" s="718"/>
      <c r="G21" s="716"/>
      <c r="H21" s="716"/>
      <c r="I21" s="716"/>
      <c r="J21" s="126"/>
      <c r="K21" s="127"/>
      <c r="L21" s="127"/>
      <c r="M21" s="127"/>
      <c r="R21"/>
      <c r="S21"/>
      <c r="T21"/>
      <c r="U21"/>
      <c r="V21"/>
      <c r="W21"/>
    </row>
    <row r="22" spans="1:25" s="715" customFormat="1" ht="16.5" customHeight="1" x14ac:dyDescent="0.25">
      <c r="A22" s="751"/>
      <c r="B22" s="990" t="s">
        <v>706</v>
      </c>
      <c r="C22" s="824">
        <v>0.43373493975903615</v>
      </c>
      <c r="D22" s="824">
        <v>0.5662650602409639</v>
      </c>
      <c r="E22" s="127"/>
      <c r="F22" s="718"/>
      <c r="G22" s="716"/>
      <c r="H22" s="716"/>
      <c r="I22" s="716"/>
      <c r="J22" s="126"/>
      <c r="K22" s="127"/>
      <c r="L22" s="127"/>
      <c r="M22" s="127"/>
      <c r="R22"/>
      <c r="S22"/>
      <c r="T22"/>
      <c r="U22"/>
      <c r="V22"/>
      <c r="W22"/>
    </row>
    <row r="23" spans="1:25" s="715" customFormat="1" ht="16.5" customHeight="1" x14ac:dyDescent="0.25">
      <c r="A23" s="751"/>
      <c r="B23" s="990" t="s">
        <v>599</v>
      </c>
      <c r="C23" s="824">
        <v>0.43978522117105601</v>
      </c>
      <c r="D23" s="824">
        <v>0.56021477882894399</v>
      </c>
      <c r="E23" s="127"/>
      <c r="F23" s="718"/>
      <c r="G23" s="716"/>
      <c r="H23" s="716"/>
      <c r="I23" s="716"/>
      <c r="J23" s="126"/>
      <c r="K23" s="127"/>
      <c r="L23" s="127"/>
      <c r="M23" s="127"/>
      <c r="R23"/>
      <c r="S23"/>
      <c r="T23"/>
      <c r="U23"/>
      <c r="V23"/>
      <c r="W23"/>
    </row>
    <row r="24" spans="1:25" s="715" customFormat="1" ht="16.5" customHeight="1" x14ac:dyDescent="0.25">
      <c r="A24" s="751"/>
      <c r="B24" s="989" t="s">
        <v>600</v>
      </c>
      <c r="C24" s="824">
        <v>0.48861283643892339</v>
      </c>
      <c r="D24" s="824">
        <v>0.51138716356107661</v>
      </c>
      <c r="E24" s="127"/>
      <c r="F24" s="718"/>
      <c r="G24" s="716"/>
      <c r="H24" s="716"/>
      <c r="I24" s="716"/>
      <c r="J24" s="126"/>
      <c r="K24" s="127"/>
      <c r="L24" s="127"/>
      <c r="M24" s="127"/>
      <c r="R24"/>
      <c r="S24"/>
      <c r="T24"/>
      <c r="U24"/>
      <c r="V24"/>
      <c r="W24"/>
    </row>
    <row r="25" spans="1:25" s="715" customFormat="1" x14ac:dyDescent="0.25">
      <c r="A25" s="751"/>
      <c r="B25" s="716"/>
      <c r="C25" s="716"/>
      <c r="D25" s="716">
        <v>0.56818181818181823</v>
      </c>
      <c r="E25" s="718"/>
      <c r="F25" s="718"/>
      <c r="G25" s="716"/>
      <c r="H25" s="716"/>
      <c r="I25" s="716"/>
      <c r="J25" s="718"/>
      <c r="K25" s="716"/>
      <c r="L25" s="716"/>
      <c r="M25" s="716"/>
      <c r="R25"/>
      <c r="S25"/>
      <c r="T25"/>
      <c r="U25"/>
      <c r="V25"/>
      <c r="W25"/>
    </row>
    <row r="26" spans="1:25" s="715" customFormat="1" x14ac:dyDescent="0.25">
      <c r="A26" s="751"/>
      <c r="E26" s="717"/>
      <c r="F26" s="717"/>
      <c r="J26" s="718"/>
      <c r="K26" s="716"/>
      <c r="L26" s="716"/>
      <c r="M26" s="716"/>
      <c r="R26"/>
      <c r="S26" s="717"/>
      <c r="T26" s="717"/>
      <c r="U26" s="717"/>
      <c r="V26" s="717"/>
      <c r="W26" s="717"/>
    </row>
    <row r="27" spans="1:25" s="715" customFormat="1" ht="24" customHeight="1" x14ac:dyDescent="0.25">
      <c r="A27" s="751"/>
      <c r="P27" s="706"/>
      <c r="R27" s="717"/>
      <c r="S27" s="717"/>
      <c r="T27" s="717"/>
      <c r="U27" s="717"/>
      <c r="V27" s="717"/>
      <c r="W27" s="717"/>
      <c r="X27" s="717"/>
    </row>
    <row r="28" spans="1:25" ht="18.75" customHeight="1" x14ac:dyDescent="0.25">
      <c r="A28" s="717"/>
      <c r="D28" s="717"/>
      <c r="G28" s="717"/>
      <c r="H28" s="717"/>
      <c r="I28" s="717"/>
      <c r="O28" s="710"/>
      <c r="P28" s="710"/>
      <c r="Q28" s="710"/>
    </row>
    <row r="29" spans="1:25" ht="6.75" customHeight="1" x14ac:dyDescent="0.25">
      <c r="N29" s="124"/>
      <c r="O29" s="124"/>
      <c r="P29" s="124"/>
      <c r="Q29" s="124"/>
    </row>
    <row r="30" spans="1:25" x14ac:dyDescent="0.25">
      <c r="A30" s="717"/>
      <c r="D30" s="717"/>
      <c r="G30" s="717"/>
      <c r="H30" s="717"/>
      <c r="I30" s="717"/>
    </row>
    <row r="32" spans="1:25" x14ac:dyDescent="0.25">
      <c r="A32" s="2432" t="s">
        <v>717</v>
      </c>
      <c r="B32" s="2432"/>
      <c r="C32" s="2432"/>
      <c r="D32" s="2432"/>
      <c r="E32" s="2432"/>
      <c r="F32" s="2432"/>
      <c r="G32" s="2432"/>
      <c r="H32" s="2432"/>
      <c r="I32" s="2432"/>
      <c r="J32" s="2432"/>
      <c r="K32" s="2432"/>
      <c r="L32" s="2432"/>
      <c r="M32" s="2432"/>
      <c r="N32" s="2432"/>
    </row>
    <row r="33" spans="1:14" x14ac:dyDescent="0.25">
      <c r="A33" s="2480" t="s">
        <v>594</v>
      </c>
      <c r="B33" s="2480"/>
      <c r="C33" s="2480"/>
      <c r="D33" s="2480"/>
      <c r="E33" s="2480"/>
      <c r="F33" s="2480"/>
      <c r="G33" s="2480"/>
      <c r="H33" s="2480"/>
      <c r="I33" s="2480"/>
      <c r="J33" s="2480"/>
      <c r="K33" s="2480"/>
      <c r="L33" s="2480"/>
      <c r="M33" s="2480"/>
      <c r="N33" s="2480"/>
    </row>
  </sheetData>
  <mergeCells count="13">
    <mergeCell ref="A33:N33"/>
    <mergeCell ref="A14:P14"/>
    <mergeCell ref="A1:P1"/>
    <mergeCell ref="A32:N32"/>
    <mergeCell ref="C3:D3"/>
    <mergeCell ref="E3:F3"/>
    <mergeCell ref="G3:H3"/>
    <mergeCell ref="J3:K3"/>
    <mergeCell ref="L3:M3"/>
    <mergeCell ref="N3:O3"/>
    <mergeCell ref="C2:H2"/>
    <mergeCell ref="J2:O2"/>
    <mergeCell ref="B2:B4"/>
  </mergeCells>
  <conditionalFormatting sqref="D5:D11">
    <cfRule type="top10" dxfId="766" priority="11" percent="1" bottom="1" rank="25"/>
    <cfRule type="top10" dxfId="765" priority="12" percent="1" rank="25"/>
  </conditionalFormatting>
  <conditionalFormatting sqref="F5:F11">
    <cfRule type="top10" dxfId="764" priority="9" percent="1" bottom="1" rank="25"/>
    <cfRule type="top10" dxfId="763" priority="10" percent="1" rank="25"/>
  </conditionalFormatting>
  <conditionalFormatting sqref="H5:H11">
    <cfRule type="top10" dxfId="762" priority="7" percent="1" bottom="1" rank="25"/>
    <cfRule type="top10" dxfId="761" priority="8" percent="1" rank="25"/>
  </conditionalFormatting>
  <conditionalFormatting sqref="K5:K11">
    <cfRule type="top10" dxfId="760" priority="5" percent="1" bottom="1" rank="25"/>
    <cfRule type="top10" dxfId="759" priority="6" percent="1" rank="25"/>
  </conditionalFormatting>
  <conditionalFormatting sqref="M5:M8 M10:M11">
    <cfRule type="top10" dxfId="758" priority="3" percent="1" bottom="1" rank="25"/>
    <cfRule type="top10" dxfId="757" priority="4" percent="1" rank="25"/>
  </conditionalFormatting>
  <conditionalFormatting sqref="O5:O11">
    <cfRule type="top10" dxfId="756" priority="1" percent="1" bottom="1" rank="25"/>
    <cfRule type="top10" dxfId="755" priority="2" percent="1" rank="25"/>
  </conditionalFormatting>
  <pageMargins left="0.25" right="0.25" top="0.75" bottom="0.75" header="0.3" footer="0.3"/>
  <pageSetup scale="92"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0"/>
  <sheetViews>
    <sheetView zoomScaleNormal="100" zoomScaleSheetLayoutView="90" workbookViewId="0">
      <selection activeCell="A14" sqref="A14"/>
    </sheetView>
  </sheetViews>
  <sheetFormatPr defaultRowHeight="15" x14ac:dyDescent="0.25"/>
  <cols>
    <col min="1" max="1" width="18.5703125" style="900" customWidth="1"/>
    <col min="2" max="2" width="4.7109375" style="900" customWidth="1"/>
    <col min="3" max="3" width="6.7109375" style="900" customWidth="1"/>
    <col min="4" max="4" width="5.28515625" style="900" customWidth="1"/>
    <col min="5" max="5" width="6.5703125" style="900" customWidth="1"/>
    <col min="6" max="6" width="5.42578125" style="900" customWidth="1"/>
    <col min="7" max="7" width="6.28515625" style="900" customWidth="1"/>
    <col min="8" max="8" width="0.28515625" style="900" customWidth="1"/>
    <col min="9" max="9" width="6" style="900" customWidth="1"/>
    <col min="10" max="10" width="6.42578125" style="900" customWidth="1"/>
    <col min="11" max="12" width="6.5703125" style="900" customWidth="1"/>
    <col min="13" max="13" width="6.7109375" style="900" customWidth="1"/>
    <col min="14" max="14" width="6.42578125" style="900" customWidth="1"/>
    <col min="15" max="15" width="0.5703125" style="900" customWidth="1"/>
    <col min="16" max="16" width="7.28515625" style="900" bestFit="1" customWidth="1"/>
    <col min="17" max="17" width="7.42578125" style="900" customWidth="1"/>
    <col min="18" max="18" width="7.42578125" style="900" bestFit="1" customWidth="1"/>
    <col min="19" max="19" width="7.7109375" style="900" customWidth="1"/>
    <col min="20" max="20" width="7.28515625" style="900" bestFit="1" customWidth="1"/>
    <col min="21" max="21" width="8.140625" style="900" bestFit="1" customWidth="1"/>
    <col min="22" max="22" width="1" style="900" customWidth="1"/>
    <col min="23" max="23" width="4.5703125" style="898" customWidth="1"/>
    <col min="24" max="24" width="6.5703125" style="900" customWidth="1"/>
    <col min="25" max="25" width="6.7109375" style="898" bestFit="1" customWidth="1"/>
    <col min="26" max="26" width="10.28515625" style="898" bestFit="1" customWidth="1"/>
    <col min="27" max="27" width="12.5703125" style="898" bestFit="1" customWidth="1"/>
    <col min="28" max="33" width="11.140625" style="898" bestFit="1" customWidth="1"/>
    <col min="34" max="34" width="15.42578125" style="898" customWidth="1"/>
    <col min="35" max="35" width="12.140625" style="898" bestFit="1" customWidth="1"/>
    <col min="36" max="36" width="6.7109375" style="898" bestFit="1" customWidth="1"/>
    <col min="37" max="16384" width="9.140625" style="900"/>
  </cols>
  <sheetData>
    <row r="1" spans="1:36" ht="18" customHeight="1" thickBot="1" x14ac:dyDescent="0.3">
      <c r="A1" s="2493" t="s">
        <v>729</v>
      </c>
      <c r="B1" s="2493"/>
      <c r="C1" s="2493"/>
      <c r="D1" s="2493"/>
      <c r="E1" s="2493"/>
      <c r="F1" s="2493"/>
      <c r="G1" s="2493"/>
      <c r="H1" s="2493"/>
      <c r="I1" s="2493"/>
      <c r="J1" s="2493"/>
      <c r="K1" s="2493"/>
      <c r="L1" s="2493"/>
      <c r="M1" s="2493"/>
      <c r="N1" s="2493"/>
      <c r="O1" s="2493"/>
      <c r="P1" s="2493"/>
      <c r="Q1" s="2493"/>
      <c r="R1" s="2493"/>
      <c r="S1" s="2493"/>
      <c r="T1" s="2493"/>
      <c r="U1" s="2493"/>
      <c r="W1" s="900"/>
    </row>
    <row r="2" spans="1:36" s="901" customFormat="1" ht="19.5" customHeight="1" thickBot="1" x14ac:dyDescent="0.3">
      <c r="A2" s="2545" t="s">
        <v>436</v>
      </c>
      <c r="B2" s="2548" t="s">
        <v>120</v>
      </c>
      <c r="C2" s="2548"/>
      <c r="D2" s="2549" t="s">
        <v>122</v>
      </c>
      <c r="E2" s="2549"/>
      <c r="F2" s="2550" t="s">
        <v>518</v>
      </c>
      <c r="G2" s="2550"/>
      <c r="H2" s="898"/>
      <c r="I2" s="2548" t="s">
        <v>120</v>
      </c>
      <c r="J2" s="2548"/>
      <c r="K2" s="2549" t="s">
        <v>122</v>
      </c>
      <c r="L2" s="2549"/>
      <c r="M2" s="2550" t="s">
        <v>518</v>
      </c>
      <c r="N2" s="2550"/>
      <c r="O2" s="898"/>
      <c r="P2" s="2548" t="s">
        <v>120</v>
      </c>
      <c r="Q2" s="2548"/>
      <c r="R2" s="2549" t="s">
        <v>122</v>
      </c>
      <c r="S2" s="2549"/>
      <c r="T2" s="2550" t="s">
        <v>518</v>
      </c>
      <c r="U2" s="2550"/>
      <c r="Y2" s="898"/>
      <c r="Z2" s="898"/>
      <c r="AA2" s="898"/>
      <c r="AB2" s="898"/>
      <c r="AC2" s="898"/>
      <c r="AD2" s="898"/>
      <c r="AE2" s="898"/>
      <c r="AF2" s="898"/>
      <c r="AG2" s="898"/>
      <c r="AH2" s="898"/>
      <c r="AI2" s="898"/>
      <c r="AJ2" s="898"/>
    </row>
    <row r="3" spans="1:36" s="901" customFormat="1" ht="21.75" thickBot="1" x14ac:dyDescent="0.3">
      <c r="A3" s="2546"/>
      <c r="B3" s="2551" t="s">
        <v>135</v>
      </c>
      <c r="C3" s="2552"/>
      <c r="D3" s="2552"/>
      <c r="E3" s="2552"/>
      <c r="F3" s="2552"/>
      <c r="G3" s="2553"/>
      <c r="H3" s="898"/>
      <c r="I3" s="2554" t="s">
        <v>209</v>
      </c>
      <c r="J3" s="2555"/>
      <c r="K3" s="2555"/>
      <c r="L3" s="2555"/>
      <c r="M3" s="2555"/>
      <c r="N3" s="2556"/>
      <c r="O3" s="898"/>
      <c r="P3" s="2554" t="s">
        <v>344</v>
      </c>
      <c r="Q3" s="2555"/>
      <c r="R3" s="2555"/>
      <c r="S3" s="2555"/>
      <c r="T3" s="2555"/>
      <c r="U3" s="2556"/>
      <c r="Y3" s="898"/>
      <c r="Z3" s="898"/>
      <c r="AA3" s="898"/>
      <c r="AB3" s="898"/>
      <c r="AC3" s="898"/>
      <c r="AD3" s="898"/>
      <c r="AE3" s="898"/>
      <c r="AF3" s="898"/>
      <c r="AG3" s="898"/>
      <c r="AH3" s="898"/>
      <c r="AI3" s="898"/>
      <c r="AJ3" s="898"/>
    </row>
    <row r="4" spans="1:36" s="901" customFormat="1" ht="16.5" customHeight="1" thickBot="1" x14ac:dyDescent="0.3">
      <c r="A4" s="2547"/>
      <c r="B4" s="790" t="s">
        <v>341</v>
      </c>
      <c r="C4" s="792" t="s">
        <v>98</v>
      </c>
      <c r="D4" s="790" t="s">
        <v>99</v>
      </c>
      <c r="E4" s="791" t="s">
        <v>98</v>
      </c>
      <c r="F4" s="790" t="s">
        <v>99</v>
      </c>
      <c r="G4" s="791" t="s">
        <v>98</v>
      </c>
      <c r="H4" s="898"/>
      <c r="I4" s="1226" t="s">
        <v>341</v>
      </c>
      <c r="J4" s="1227" t="s">
        <v>98</v>
      </c>
      <c r="K4" s="1226" t="s">
        <v>99</v>
      </c>
      <c r="L4" s="1228" t="s">
        <v>98</v>
      </c>
      <c r="M4" s="1229" t="s">
        <v>99</v>
      </c>
      <c r="N4" s="1228" t="s">
        <v>98</v>
      </c>
      <c r="O4" s="898"/>
      <c r="P4" s="1226" t="s">
        <v>341</v>
      </c>
      <c r="Q4" s="1227" t="s">
        <v>98</v>
      </c>
      <c r="R4" s="1226" t="s">
        <v>99</v>
      </c>
      <c r="S4" s="1228" t="s">
        <v>98</v>
      </c>
      <c r="T4" s="1229" t="s">
        <v>99</v>
      </c>
      <c r="U4" s="1228" t="s">
        <v>98</v>
      </c>
      <c r="Y4" s="898"/>
      <c r="Z4" s="1819"/>
      <c r="AA4" s="1819"/>
      <c r="AB4" s="1819"/>
      <c r="AC4" s="898"/>
      <c r="AD4" s="898"/>
      <c r="AE4" s="898"/>
      <c r="AF4" s="898"/>
      <c r="AG4" s="898"/>
      <c r="AH4" s="898"/>
      <c r="AI4" s="898"/>
      <c r="AJ4" s="898"/>
    </row>
    <row r="5" spans="1:36" s="901" customFormat="1" x14ac:dyDescent="0.25">
      <c r="A5" s="1215" t="s">
        <v>137</v>
      </c>
      <c r="B5" s="1216">
        <v>85</v>
      </c>
      <c r="C5" s="1217">
        <v>2.1590043180086359E-2</v>
      </c>
      <c r="D5" s="830">
        <v>59</v>
      </c>
      <c r="E5" s="2157">
        <v>1.5081799591002046E-2</v>
      </c>
      <c r="F5" s="830">
        <v>61</v>
      </c>
      <c r="G5" s="2157">
        <v>1.6073781291172595E-2</v>
      </c>
      <c r="H5" s="4"/>
      <c r="I5" s="985">
        <v>264</v>
      </c>
      <c r="J5" s="1205">
        <v>6.7056134112268226E-2</v>
      </c>
      <c r="K5" s="985">
        <v>262</v>
      </c>
      <c r="L5" s="1172">
        <v>6.6973415132924333E-2</v>
      </c>
      <c r="M5" s="1142">
        <v>232</v>
      </c>
      <c r="N5" s="1172">
        <v>6.1133069828722006E-2</v>
      </c>
      <c r="O5" s="4"/>
      <c r="P5" s="985">
        <v>3588</v>
      </c>
      <c r="Q5" s="1205">
        <v>0.91135382270764542</v>
      </c>
      <c r="R5" s="1235">
        <v>3687</v>
      </c>
      <c r="S5" s="1236">
        <v>0.33800000000000002</v>
      </c>
      <c r="T5" s="1142">
        <v>3502</v>
      </c>
      <c r="U5" s="1172">
        <v>0.92279314888010544</v>
      </c>
      <c r="Y5" s="898"/>
      <c r="Z5" s="1820"/>
      <c r="AA5" s="1820"/>
      <c r="AB5" s="1820"/>
      <c r="AC5" s="898"/>
      <c r="AD5" s="898"/>
      <c r="AE5" s="898"/>
      <c r="AF5" s="898"/>
      <c r="AG5" s="898"/>
      <c r="AH5" s="898"/>
      <c r="AI5" s="898"/>
      <c r="AJ5" s="898"/>
    </row>
    <row r="6" spans="1:36" s="901" customFormat="1" x14ac:dyDescent="0.25">
      <c r="A6" s="1213" t="s">
        <v>148</v>
      </c>
      <c r="B6" s="831">
        <v>9</v>
      </c>
      <c r="C6" s="1206" t="s">
        <v>49</v>
      </c>
      <c r="D6" s="1759" t="s">
        <v>101</v>
      </c>
      <c r="E6" s="1772" t="s">
        <v>49</v>
      </c>
      <c r="F6" s="1759" t="s">
        <v>101</v>
      </c>
      <c r="G6" s="1772" t="s">
        <v>49</v>
      </c>
      <c r="H6" s="4"/>
      <c r="I6" s="831">
        <v>72</v>
      </c>
      <c r="J6" s="1206">
        <v>5.7188244638602066E-2</v>
      </c>
      <c r="K6" s="831">
        <v>62</v>
      </c>
      <c r="L6" s="1173">
        <v>5.4818744473916887E-2</v>
      </c>
      <c r="M6" s="1143">
        <v>40</v>
      </c>
      <c r="N6" s="1173">
        <v>3.4722222222222224E-2</v>
      </c>
      <c r="O6" s="4"/>
      <c r="P6" s="831">
        <v>1178</v>
      </c>
      <c r="Q6" s="1206">
        <v>0.93566322478157271</v>
      </c>
      <c r="R6" s="926">
        <v>1201</v>
      </c>
      <c r="S6" s="925">
        <v>0.11</v>
      </c>
      <c r="T6" s="1143">
        <v>1111</v>
      </c>
      <c r="U6" s="1173">
        <v>0.96440972222222221</v>
      </c>
      <c r="Y6" s="898"/>
      <c r="Z6" s="898"/>
      <c r="AA6" s="898"/>
      <c r="AB6" s="898"/>
      <c r="AC6" s="898"/>
      <c r="AD6" s="898"/>
      <c r="AE6" s="898"/>
      <c r="AF6" s="898"/>
      <c r="AG6" s="898"/>
      <c r="AH6" s="898"/>
      <c r="AI6" s="898"/>
      <c r="AJ6" s="898"/>
    </row>
    <row r="7" spans="1:36" s="901" customFormat="1" x14ac:dyDescent="0.25">
      <c r="A7" s="1213" t="s">
        <v>138</v>
      </c>
      <c r="B7" s="831" t="s">
        <v>101</v>
      </c>
      <c r="C7" s="1206" t="s">
        <v>49</v>
      </c>
      <c r="D7" s="1759" t="s">
        <v>101</v>
      </c>
      <c r="E7" s="1772" t="s">
        <v>49</v>
      </c>
      <c r="F7" s="1759" t="s">
        <v>101</v>
      </c>
      <c r="G7" s="1772" t="s">
        <v>49</v>
      </c>
      <c r="H7" s="4"/>
      <c r="I7" s="831">
        <v>102</v>
      </c>
      <c r="J7" s="1206">
        <v>0.18994413407821228</v>
      </c>
      <c r="K7" s="831">
        <v>127</v>
      </c>
      <c r="L7" s="1173">
        <v>0.15375302663438256</v>
      </c>
      <c r="M7" s="1143">
        <v>187</v>
      </c>
      <c r="N7" s="1173">
        <v>0.1579391891891892</v>
      </c>
      <c r="O7" s="4"/>
      <c r="P7" s="831">
        <v>433</v>
      </c>
      <c r="Q7" s="1206">
        <v>0.80633147113594039</v>
      </c>
      <c r="R7" s="922">
        <v>453</v>
      </c>
      <c r="S7" s="925">
        <v>4.2000000000000003E-2</v>
      </c>
      <c r="T7" s="1143">
        <v>994</v>
      </c>
      <c r="U7" s="1173">
        <v>0.83952702702702697</v>
      </c>
      <c r="Y7" s="898"/>
      <c r="Z7" s="898"/>
      <c r="AA7" s="898"/>
      <c r="AB7" s="898"/>
      <c r="AC7" s="898"/>
      <c r="AD7" s="898"/>
      <c r="AE7" s="898"/>
      <c r="AF7" s="898"/>
      <c r="AG7" s="898"/>
      <c r="AH7" s="898"/>
      <c r="AI7" s="898"/>
      <c r="AJ7" s="898"/>
    </row>
    <row r="8" spans="1:36" s="901" customFormat="1" x14ac:dyDescent="0.25">
      <c r="A8" s="1213" t="s">
        <v>139</v>
      </c>
      <c r="B8" s="831">
        <v>675</v>
      </c>
      <c r="C8" s="1206">
        <v>0.2930959617889709</v>
      </c>
      <c r="D8" s="1759">
        <v>438</v>
      </c>
      <c r="E8" s="1772">
        <v>0.22098890010090819</v>
      </c>
      <c r="F8" s="1759">
        <v>514</v>
      </c>
      <c r="G8" s="1772">
        <v>0.25295275590551181</v>
      </c>
      <c r="H8" s="4"/>
      <c r="I8" s="831">
        <v>569</v>
      </c>
      <c r="J8" s="1206">
        <v>0.24706904038211028</v>
      </c>
      <c r="K8" s="831">
        <v>440</v>
      </c>
      <c r="L8" s="1173">
        <v>0.22199798183652875</v>
      </c>
      <c r="M8" s="1143">
        <v>463</v>
      </c>
      <c r="N8" s="1173">
        <v>0.22785433070866143</v>
      </c>
      <c r="O8" s="4"/>
      <c r="P8" s="831">
        <v>1059</v>
      </c>
      <c r="Q8" s="1206">
        <v>0.45983499782891879</v>
      </c>
      <c r="R8" s="926">
        <v>1122</v>
      </c>
      <c r="S8" s="925">
        <v>0.10299999999999999</v>
      </c>
      <c r="T8" s="1143">
        <v>1055</v>
      </c>
      <c r="U8" s="1173">
        <v>0.51919291338582674</v>
      </c>
      <c r="Y8" s="898"/>
      <c r="Z8" s="898"/>
      <c r="AA8" s="898"/>
      <c r="AB8" s="898"/>
      <c r="AC8" s="898"/>
      <c r="AD8" s="898"/>
      <c r="AE8" s="898"/>
      <c r="AF8" s="898"/>
      <c r="AG8" s="898"/>
      <c r="AH8" s="898"/>
      <c r="AI8" s="898"/>
      <c r="AJ8" s="898"/>
    </row>
    <row r="9" spans="1:36" s="901" customFormat="1" ht="25.5" x14ac:dyDescent="0.25">
      <c r="A9" s="1213" t="s">
        <v>707</v>
      </c>
      <c r="B9" s="831">
        <v>17</v>
      </c>
      <c r="C9" s="1206" t="s">
        <v>49</v>
      </c>
      <c r="D9" s="1759">
        <v>8</v>
      </c>
      <c r="E9" s="1772" t="s">
        <v>49</v>
      </c>
      <c r="F9" s="1759">
        <v>19</v>
      </c>
      <c r="G9" s="1772" t="s">
        <v>49</v>
      </c>
      <c r="H9" s="4"/>
      <c r="I9" s="831">
        <v>181</v>
      </c>
      <c r="J9" s="1206">
        <v>0.19133192389006301</v>
      </c>
      <c r="K9" s="831">
        <v>167</v>
      </c>
      <c r="L9" s="1173">
        <v>0.16104146576663453</v>
      </c>
      <c r="M9" s="1143">
        <v>198</v>
      </c>
      <c r="N9" s="1173">
        <v>0.13636363636363635</v>
      </c>
      <c r="O9" s="4"/>
      <c r="P9" s="831">
        <v>748</v>
      </c>
      <c r="Q9" s="1206">
        <v>0.79069767441860461</v>
      </c>
      <c r="R9" s="922">
        <v>862</v>
      </c>
      <c r="S9" s="925">
        <v>0.83124397299903563</v>
      </c>
      <c r="T9" s="1143">
        <v>1235</v>
      </c>
      <c r="U9" s="1173">
        <v>0.85055096418732778</v>
      </c>
      <c r="Y9" s="898"/>
      <c r="Z9" s="898"/>
      <c r="AA9" s="898"/>
      <c r="AB9" s="898"/>
      <c r="AC9" s="898"/>
      <c r="AD9" s="898"/>
      <c r="AE9" s="898"/>
      <c r="AF9" s="898"/>
      <c r="AG9" s="898"/>
      <c r="AH9" s="898"/>
      <c r="AI9" s="898"/>
      <c r="AJ9" s="898"/>
    </row>
    <row r="10" spans="1:36" x14ac:dyDescent="0.25">
      <c r="A10" s="1213" t="s">
        <v>140</v>
      </c>
      <c r="B10" s="831">
        <v>32</v>
      </c>
      <c r="C10" s="1206">
        <v>7.7201447527141132E-3</v>
      </c>
      <c r="D10" s="1759">
        <v>17</v>
      </c>
      <c r="E10" s="1772" t="s">
        <v>49</v>
      </c>
      <c r="F10" s="1759">
        <v>14</v>
      </c>
      <c r="G10" s="1772" t="s">
        <v>49</v>
      </c>
      <c r="H10" s="4"/>
      <c r="I10" s="831">
        <v>808</v>
      </c>
      <c r="J10" s="1206">
        <v>0.19493365500603135</v>
      </c>
      <c r="K10" s="831">
        <v>649</v>
      </c>
      <c r="L10" s="1173">
        <v>0.15895175116336027</v>
      </c>
      <c r="M10" s="1143">
        <v>480</v>
      </c>
      <c r="N10" s="1173">
        <v>0.12279355333844973</v>
      </c>
      <c r="O10" s="4"/>
      <c r="P10" s="831">
        <v>3305</v>
      </c>
      <c r="Q10" s="1206">
        <v>0.79734620024125458</v>
      </c>
      <c r="R10" s="831">
        <v>3417</v>
      </c>
      <c r="S10" s="1173">
        <v>0.83688464364437909</v>
      </c>
      <c r="T10" s="1143">
        <v>3415</v>
      </c>
      <c r="U10" s="1173">
        <v>0.87362496802251211</v>
      </c>
      <c r="W10" s="900"/>
    </row>
    <row r="11" spans="1:36" s="898" customFormat="1" ht="25.5" x14ac:dyDescent="0.25">
      <c r="A11" s="1213" t="s">
        <v>240</v>
      </c>
      <c r="B11" s="711">
        <v>47</v>
      </c>
      <c r="C11" s="1220">
        <v>0.13662790697674418</v>
      </c>
      <c r="D11" s="1875">
        <v>50</v>
      </c>
      <c r="E11" s="2156">
        <v>0.12195121951219512</v>
      </c>
      <c r="F11" s="1875">
        <v>41</v>
      </c>
      <c r="G11" s="2156">
        <v>9.5348837209302331E-2</v>
      </c>
      <c r="H11" s="4"/>
      <c r="I11" s="711">
        <v>102</v>
      </c>
      <c r="J11" s="1220">
        <v>0.16279069767441862</v>
      </c>
      <c r="K11" s="926">
        <v>50</v>
      </c>
      <c r="L11" s="925">
        <v>0.12195121951219512</v>
      </c>
      <c r="M11" s="1233">
        <v>56</v>
      </c>
      <c r="N11" s="925">
        <v>0.13023255813953488</v>
      </c>
      <c r="O11" s="4"/>
      <c r="P11" s="926">
        <v>433</v>
      </c>
      <c r="Q11" s="1220">
        <v>0.70058139534883723</v>
      </c>
      <c r="R11" s="926">
        <v>310</v>
      </c>
      <c r="S11" s="925">
        <v>0.75609756097560976</v>
      </c>
      <c r="T11" s="1233">
        <v>333</v>
      </c>
      <c r="U11" s="925">
        <v>0.77441860465116275</v>
      </c>
      <c r="V11" s="900"/>
      <c r="W11" s="900"/>
      <c r="X11" s="900"/>
    </row>
    <row r="12" spans="1:36" s="898" customFormat="1" ht="15.75" thickBot="1" x14ac:dyDescent="0.3">
      <c r="A12" s="1214" t="s">
        <v>519</v>
      </c>
      <c r="B12" s="1194">
        <v>0</v>
      </c>
      <c r="C12" s="1221" t="s">
        <v>49</v>
      </c>
      <c r="D12" s="2154">
        <v>29</v>
      </c>
      <c r="E12" s="2155">
        <v>0.64444444444444449</v>
      </c>
      <c r="F12" s="2154">
        <v>32</v>
      </c>
      <c r="G12" s="2155">
        <v>0.72727272727272729</v>
      </c>
      <c r="H12" s="4"/>
      <c r="I12" s="984">
        <v>56</v>
      </c>
      <c r="J12" s="1207">
        <v>0.11475409836065574</v>
      </c>
      <c r="K12" s="984" t="s">
        <v>101</v>
      </c>
      <c r="L12" s="1204" t="s">
        <v>49</v>
      </c>
      <c r="M12" s="1211" t="s">
        <v>101</v>
      </c>
      <c r="N12" s="1204" t="s">
        <v>49</v>
      </c>
      <c r="O12" s="4"/>
      <c r="P12" s="984">
        <v>241</v>
      </c>
      <c r="Q12" s="1207">
        <v>0.81967213114754101</v>
      </c>
      <c r="R12" s="984">
        <v>14</v>
      </c>
      <c r="S12" s="1204" t="s">
        <v>49</v>
      </c>
      <c r="T12" s="1211">
        <v>9</v>
      </c>
      <c r="U12" s="1204" t="s">
        <v>49</v>
      </c>
      <c r="V12" s="900"/>
      <c r="W12" s="900"/>
      <c r="X12" s="900"/>
    </row>
    <row r="13" spans="1:36" s="898" customFormat="1" ht="15.75" thickBot="1" x14ac:dyDescent="0.3">
      <c r="A13" s="921" t="s">
        <v>437</v>
      </c>
      <c r="B13" s="1218">
        <v>871</v>
      </c>
      <c r="C13" s="1222">
        <v>6.4365947383978717E-2</v>
      </c>
      <c r="D13" s="1218">
        <v>604</v>
      </c>
      <c r="E13" s="1219">
        <v>4.4987338000893787E-2</v>
      </c>
      <c r="F13" s="1224">
        <v>685</v>
      </c>
      <c r="G13" s="1219">
        <v>4.8935562223174738E-2</v>
      </c>
      <c r="H13" s="1212"/>
      <c r="I13" s="1230">
        <v>2059</v>
      </c>
      <c r="J13" s="1232">
        <v>0.15215784806384866</v>
      </c>
      <c r="K13" s="1230">
        <v>1759</v>
      </c>
      <c r="L13" s="1231">
        <v>0.13101444957545061</v>
      </c>
      <c r="M13" s="1234">
        <v>1659</v>
      </c>
      <c r="N13" s="1231">
        <v>0.11851693099014145</v>
      </c>
      <c r="O13" s="1212"/>
      <c r="P13" s="1230">
        <v>10602</v>
      </c>
      <c r="Q13" s="1232">
        <v>0.78347620455217259</v>
      </c>
      <c r="R13" s="1230">
        <v>11063</v>
      </c>
      <c r="S13" s="1231">
        <v>0.82399821242365556</v>
      </c>
      <c r="T13" s="1234">
        <v>11654</v>
      </c>
      <c r="U13" s="1231">
        <v>0.83254750678668377</v>
      </c>
      <c r="V13" s="900"/>
      <c r="W13" s="900"/>
      <c r="X13" s="900"/>
    </row>
    <row r="14" spans="1:36" s="898" customFormat="1" ht="28.5" customHeight="1" x14ac:dyDescent="0.25">
      <c r="A14" s="2493" t="s">
        <v>730</v>
      </c>
      <c r="B14" s="2493"/>
      <c r="C14" s="2493"/>
      <c r="D14" s="2493"/>
      <c r="E14" s="2493"/>
      <c r="F14" s="2493"/>
      <c r="G14" s="2493"/>
      <c r="H14" s="2493"/>
      <c r="I14" s="2493"/>
      <c r="J14" s="2493"/>
      <c r="K14" s="2493"/>
      <c r="L14" s="2493"/>
      <c r="M14" s="2493"/>
      <c r="N14" s="2493"/>
      <c r="O14" s="2493"/>
      <c r="P14" s="2493"/>
      <c r="Q14" s="2493"/>
      <c r="R14" s="2493"/>
      <c r="S14" s="2493"/>
      <c r="T14" s="2493"/>
      <c r="U14" s="2493"/>
      <c r="V14" s="900"/>
      <c r="W14" s="900"/>
      <c r="X14" s="900"/>
    </row>
    <row r="15" spans="1:36" s="898" customFormat="1" x14ac:dyDescent="0.25">
      <c r="V15" s="900"/>
      <c r="W15" s="900"/>
      <c r="X15" s="900"/>
    </row>
    <row r="16" spans="1:36" s="898" customFormat="1" x14ac:dyDescent="0.25">
      <c r="A16" s="27"/>
      <c r="B16" s="27"/>
      <c r="C16" s="27"/>
      <c r="D16" s="27"/>
      <c r="E16" s="27"/>
      <c r="F16" s="27"/>
      <c r="G16" s="27"/>
      <c r="H16" s="27"/>
      <c r="I16" s="900"/>
      <c r="J16" s="900"/>
      <c r="K16" s="900"/>
      <c r="L16" s="900"/>
      <c r="M16" s="900"/>
      <c r="N16" s="900"/>
      <c r="O16" s="900"/>
      <c r="P16" s="900"/>
      <c r="Q16" s="900"/>
      <c r="R16" s="900"/>
      <c r="S16" s="900"/>
      <c r="U16" s="900"/>
    </row>
    <row r="17" spans="1:36" s="898" customFormat="1" ht="26.25" customHeight="1" x14ac:dyDescent="0.25">
      <c r="A17" s="291"/>
      <c r="B17" s="994" t="s">
        <v>607</v>
      </c>
      <c r="C17" s="994" t="s">
        <v>595</v>
      </c>
      <c r="D17" s="994" t="s">
        <v>597</v>
      </c>
      <c r="E17" s="994" t="s">
        <v>598</v>
      </c>
      <c r="F17" s="994" t="s">
        <v>706</v>
      </c>
      <c r="G17" s="994" t="s">
        <v>608</v>
      </c>
      <c r="H17" s="993" t="s">
        <v>600</v>
      </c>
      <c r="I17" s="900"/>
      <c r="J17" s="1777"/>
      <c r="K17" s="1777"/>
      <c r="L17" s="1777"/>
      <c r="M17" s="1777"/>
      <c r="N17" s="1777"/>
      <c r="O17" s="1777"/>
      <c r="P17" s="1813"/>
      <c r="Q17" s="900"/>
      <c r="R17" s="900"/>
      <c r="S17" s="900"/>
      <c r="U17" s="900"/>
    </row>
    <row r="18" spans="1:36" s="898" customFormat="1" x14ac:dyDescent="0.25">
      <c r="A18" s="291" t="s">
        <v>135</v>
      </c>
      <c r="B18" s="969">
        <v>1.6073781291172595E-2</v>
      </c>
      <c r="C18" s="970">
        <v>8.6805555555555551E-4</v>
      </c>
      <c r="D18" s="971">
        <v>2.5337837837837839E-3</v>
      </c>
      <c r="E18" s="970">
        <v>0.25295275590551181</v>
      </c>
      <c r="F18" s="970">
        <v>1.3085399449035799E-2</v>
      </c>
      <c r="G18" s="972">
        <v>3.581478639038117E-3</v>
      </c>
      <c r="H18" s="970">
        <v>9.5348837209302331E-2</v>
      </c>
      <c r="I18" s="900"/>
      <c r="J18" s="1777"/>
      <c r="K18" s="1777"/>
      <c r="L18" s="1777"/>
      <c r="M18" s="1777"/>
      <c r="N18" s="1777"/>
      <c r="O18" s="1777"/>
      <c r="P18" s="1813"/>
      <c r="Q18" s="900"/>
      <c r="R18" s="900"/>
      <c r="S18" s="900"/>
      <c r="U18" s="900"/>
    </row>
    <row r="19" spans="1:36" s="898" customFormat="1" x14ac:dyDescent="0.25">
      <c r="A19" s="291" t="s">
        <v>209</v>
      </c>
      <c r="B19" s="970">
        <v>6.1133069828722006E-2</v>
      </c>
      <c r="C19" s="970">
        <v>3.4722222222222224E-2</v>
      </c>
      <c r="D19" s="970">
        <v>0.1579391891891892</v>
      </c>
      <c r="E19" s="970">
        <v>0.22785433070866143</v>
      </c>
      <c r="F19" s="970">
        <v>0.13636363636363635</v>
      </c>
      <c r="G19" s="970">
        <v>0.12279355333844973</v>
      </c>
      <c r="H19" s="970">
        <v>0.13023255813953488</v>
      </c>
      <c r="I19" s="900"/>
      <c r="J19" s="1777"/>
      <c r="K19" s="1777"/>
      <c r="L19" s="1777"/>
      <c r="M19" s="1777"/>
      <c r="N19" s="1777"/>
      <c r="O19" s="1777"/>
      <c r="P19" s="1813"/>
      <c r="Q19" s="900"/>
      <c r="R19" s="900"/>
      <c r="S19" s="900"/>
      <c r="U19" s="900"/>
    </row>
    <row r="20" spans="1:36" s="898" customFormat="1" x14ac:dyDescent="0.25">
      <c r="A20" s="291" t="s">
        <v>344</v>
      </c>
      <c r="B20" s="970">
        <v>0.92279314888010544</v>
      </c>
      <c r="C20" s="970">
        <v>0.96440972222222221</v>
      </c>
      <c r="D20" s="970">
        <v>0.83952702702702697</v>
      </c>
      <c r="E20" s="970">
        <v>0.51919291338582674</v>
      </c>
      <c r="F20" s="970">
        <v>0.85055096418732778</v>
      </c>
      <c r="G20" s="970">
        <v>0.87362496802251211</v>
      </c>
      <c r="H20" s="970">
        <v>0.77441860465116275</v>
      </c>
      <c r="I20" s="900"/>
      <c r="J20" s="900"/>
      <c r="K20" s="900"/>
      <c r="L20" s="900"/>
      <c r="M20" s="900"/>
      <c r="N20" s="900"/>
      <c r="O20" s="900"/>
      <c r="P20" s="900"/>
      <c r="Q20" s="900"/>
      <c r="R20" s="900"/>
      <c r="S20" s="900"/>
      <c r="U20" s="900"/>
    </row>
    <row r="21" spans="1:36" x14ac:dyDescent="0.25">
      <c r="A21" s="27"/>
      <c r="B21"/>
      <c r="C21"/>
      <c r="D21"/>
      <c r="E21"/>
      <c r="F21"/>
      <c r="G21"/>
      <c r="H21"/>
      <c r="I21"/>
      <c r="T21" s="898"/>
      <c r="V21" s="898"/>
      <c r="X21" s="898"/>
      <c r="AH21" s="900"/>
      <c r="AI21" s="900"/>
      <c r="AJ21" s="900"/>
    </row>
    <row r="22" spans="1:36" x14ac:dyDescent="0.25">
      <c r="T22" s="898"/>
      <c r="V22" s="898"/>
      <c r="X22" s="898"/>
      <c r="AH22" s="900"/>
      <c r="AI22" s="900"/>
      <c r="AJ22" s="900"/>
    </row>
    <row r="28" spans="1:36" ht="18.75" customHeight="1" x14ac:dyDescent="0.25"/>
    <row r="29" spans="1:36" ht="12" customHeight="1" x14ac:dyDescent="0.25">
      <c r="A29" s="2431" t="s">
        <v>717</v>
      </c>
      <c r="B29" s="2431"/>
      <c r="C29" s="2431"/>
      <c r="D29" s="2431"/>
      <c r="E29" s="2431"/>
      <c r="F29" s="2431"/>
      <c r="G29" s="2431"/>
      <c r="H29" s="2431"/>
      <c r="I29" s="2431"/>
      <c r="J29" s="2431"/>
      <c r="K29" s="2431"/>
      <c r="L29" s="2431"/>
      <c r="M29" s="2431"/>
      <c r="N29" s="2431"/>
      <c r="O29" s="2431"/>
      <c r="P29" s="2431"/>
      <c r="Q29" s="2431"/>
      <c r="R29" s="2431"/>
      <c r="S29" s="2431"/>
      <c r="T29" s="2431"/>
      <c r="U29" s="902"/>
    </row>
    <row r="30" spans="1:36" ht="20.25" customHeight="1" x14ac:dyDescent="0.25">
      <c r="A30" s="2480" t="s">
        <v>606</v>
      </c>
      <c r="B30" s="2480"/>
      <c r="C30" s="2480"/>
      <c r="D30" s="2480"/>
      <c r="E30" s="2480"/>
      <c r="F30" s="2480"/>
      <c r="G30" s="2480"/>
      <c r="H30" s="2480"/>
      <c r="I30" s="2480"/>
      <c r="J30" s="2480"/>
      <c r="K30" s="2480"/>
      <c r="L30" s="2480"/>
      <c r="M30" s="2480"/>
      <c r="N30" s="2480"/>
      <c r="O30" s="2480"/>
      <c r="P30" s="2480"/>
      <c r="Q30" s="2480"/>
      <c r="R30" s="2480"/>
      <c r="S30" s="2480"/>
      <c r="T30" s="2480"/>
      <c r="U30" s="750"/>
    </row>
  </sheetData>
  <mergeCells count="17">
    <mergeCell ref="A29:T29"/>
    <mergeCell ref="A30:T30"/>
    <mergeCell ref="T2:U2"/>
    <mergeCell ref="B3:G3"/>
    <mergeCell ref="I3:N3"/>
    <mergeCell ref="P3:U3"/>
    <mergeCell ref="A14:U14"/>
    <mergeCell ref="A1:U1"/>
    <mergeCell ref="A2:A4"/>
    <mergeCell ref="B2:C2"/>
    <mergeCell ref="D2:E2"/>
    <mergeCell ref="F2:G2"/>
    <mergeCell ref="I2:J2"/>
    <mergeCell ref="K2:L2"/>
    <mergeCell ref="M2:N2"/>
    <mergeCell ref="P2:Q2"/>
    <mergeCell ref="R2:S2"/>
  </mergeCells>
  <conditionalFormatting sqref="U5:U11">
    <cfRule type="top10" dxfId="754" priority="13" percent="1" bottom="1" rank="25"/>
    <cfRule type="top10" dxfId="753" priority="14" percent="1" rank="25"/>
  </conditionalFormatting>
  <conditionalFormatting sqref="J5:J11">
    <cfRule type="top10" dxfId="752" priority="23" percent="1" bottom="1" rank="25"/>
    <cfRule type="top10" dxfId="751" priority="24" percent="1" rank="25"/>
  </conditionalFormatting>
  <conditionalFormatting sqref="L5:L11">
    <cfRule type="top10" dxfId="750" priority="21" percent="1" bottom="1" rank="25"/>
    <cfRule type="top10" dxfId="749" priority="22" percent="1" rank="25"/>
  </conditionalFormatting>
  <conditionalFormatting sqref="N5:N11">
    <cfRule type="top10" dxfId="748" priority="19" percent="1" bottom="1" rank="25"/>
    <cfRule type="top10" dxfId="747" priority="20" percent="1" rank="25"/>
  </conditionalFormatting>
  <conditionalFormatting sqref="Q5:Q11">
    <cfRule type="top10" dxfId="746" priority="17" percent="1" bottom="1" rank="25"/>
    <cfRule type="top10" dxfId="745" priority="18" percent="1" rank="25"/>
  </conditionalFormatting>
  <conditionalFormatting sqref="S5:S11">
    <cfRule type="top10" dxfId="744" priority="15" percent="1" bottom="1" rank="25"/>
    <cfRule type="top10" dxfId="743" priority="16" percent="1" rank="25"/>
  </conditionalFormatting>
  <conditionalFormatting sqref="C5:C11">
    <cfRule type="top10" dxfId="742" priority="11" percent="1" bottom="1" rank="25"/>
    <cfRule type="top10" dxfId="741" priority="12" percent="1" rank="25"/>
  </conditionalFormatting>
  <conditionalFormatting sqref="E5:E11">
    <cfRule type="top10" dxfId="740" priority="9" percent="1" bottom="1" rank="25"/>
    <cfRule type="top10" dxfId="739" priority="10" percent="1" rank="25"/>
  </conditionalFormatting>
  <conditionalFormatting sqref="G5:G11">
    <cfRule type="top10" dxfId="738" priority="7" percent="1" bottom="1" rank="25"/>
    <cfRule type="top10" dxfId="737" priority="8" percent="1" rank="25"/>
  </conditionalFormatting>
  <conditionalFormatting sqref="J17:P17">
    <cfRule type="top10" dxfId="736" priority="5" percent="1" bottom="1" rank="25"/>
    <cfRule type="top10" dxfId="735" priority="6" percent="1" rank="25"/>
  </conditionalFormatting>
  <conditionalFormatting sqref="J18:P18">
    <cfRule type="top10" dxfId="734" priority="3" percent="1" bottom="1" rank="25"/>
    <cfRule type="top10" dxfId="733" priority="4" percent="1" rank="25"/>
  </conditionalFormatting>
  <conditionalFormatting sqref="J19:P19">
    <cfRule type="top10" dxfId="732" priority="1" percent="1" bottom="1" rank="25"/>
    <cfRule type="top10" dxfId="731" priority="2" percent="1" rank="25"/>
  </conditionalFormatting>
  <pageMargins left="0.25" right="0.25" top="0.75" bottom="0.75" header="0.3" footer="0.3"/>
  <pageSetup scale="9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Z31"/>
  <sheetViews>
    <sheetView zoomScale="80" zoomScaleNormal="80" zoomScaleSheetLayoutView="90" zoomScalePageLayoutView="80" workbookViewId="0">
      <selection activeCell="A14" sqref="A14"/>
    </sheetView>
  </sheetViews>
  <sheetFormatPr defaultColWidth="34.28515625" defaultRowHeight="15" x14ac:dyDescent="0.25"/>
  <cols>
    <col min="1" max="1" width="1" style="728" customWidth="1"/>
    <col min="2" max="2" width="33.140625" style="728" customWidth="1"/>
    <col min="3" max="3" width="8.42578125" style="115" customWidth="1"/>
    <col min="4" max="5" width="8.42578125" customWidth="1"/>
    <col min="6" max="6" width="8.42578125" style="115" customWidth="1"/>
    <col min="7" max="8" width="8.42578125" style="116" customWidth="1"/>
    <col min="9" max="9" width="1" style="751" customWidth="1"/>
    <col min="10" max="10" width="8" style="116" bestFit="1" customWidth="1"/>
    <col min="11" max="11" width="8.28515625" style="115" customWidth="1"/>
    <col min="12" max="12" width="8" style="115" bestFit="1" customWidth="1"/>
    <col min="13" max="13" width="8.28515625" style="302" bestFit="1" customWidth="1"/>
    <col min="14" max="14" width="8" style="302" bestFit="1" customWidth="1"/>
    <col min="15" max="15" width="8.28515625" style="115" bestFit="1" customWidth="1"/>
    <col min="16" max="16" width="0.85546875" style="115" customWidth="1"/>
    <col min="17" max="51" width="7.28515625" style="115" customWidth="1"/>
    <col min="52" max="16384" width="34.28515625" style="115"/>
  </cols>
  <sheetData>
    <row r="1" spans="1:26" s="130" customFormat="1" ht="16.5" thickBot="1" x14ac:dyDescent="0.3">
      <c r="A1" s="2510" t="s">
        <v>731</v>
      </c>
      <c r="B1" s="2510"/>
      <c r="C1" s="2510"/>
      <c r="D1" s="2510"/>
      <c r="E1" s="2510"/>
      <c r="F1" s="2510"/>
      <c r="G1" s="2510"/>
      <c r="H1" s="2510"/>
      <c r="I1" s="2510"/>
      <c r="J1" s="2510"/>
      <c r="K1" s="2510"/>
      <c r="L1" s="2510"/>
      <c r="M1" s="2510"/>
      <c r="N1" s="2510"/>
      <c r="O1" s="2510"/>
      <c r="P1" s="2510"/>
    </row>
    <row r="2" spans="1:26" s="43" customFormat="1" ht="26.25" customHeight="1" thickBot="1" x14ac:dyDescent="0.35">
      <c r="A2" s="714"/>
      <c r="B2" s="2557" t="s">
        <v>316</v>
      </c>
      <c r="C2" s="2540" t="s">
        <v>171</v>
      </c>
      <c r="D2" s="2541"/>
      <c r="E2" s="2541"/>
      <c r="F2" s="2541"/>
      <c r="G2" s="2541"/>
      <c r="H2" s="2542"/>
      <c r="I2" s="751"/>
      <c r="J2" s="2540" t="s">
        <v>54</v>
      </c>
      <c r="K2" s="2541"/>
      <c r="L2" s="2541"/>
      <c r="M2" s="2541"/>
      <c r="N2" s="2541"/>
      <c r="O2" s="2542"/>
    </row>
    <row r="3" spans="1:26" s="239" customFormat="1" ht="16.5" customHeight="1" thickBot="1" x14ac:dyDescent="0.3">
      <c r="A3" s="714"/>
      <c r="B3" s="2558"/>
      <c r="C3" s="2560" t="s">
        <v>120</v>
      </c>
      <c r="D3" s="2561"/>
      <c r="E3" s="2562" t="s">
        <v>122</v>
      </c>
      <c r="F3" s="2563"/>
      <c r="G3" s="2564" t="s">
        <v>518</v>
      </c>
      <c r="H3" s="2565"/>
      <c r="I3" s="751"/>
      <c r="J3" s="2560" t="s">
        <v>120</v>
      </c>
      <c r="K3" s="2561"/>
      <c r="L3" s="2566" t="s">
        <v>122</v>
      </c>
      <c r="M3" s="2567"/>
      <c r="N3" s="2568" t="s">
        <v>518</v>
      </c>
      <c r="O3" s="2565"/>
      <c r="S3" s="1838"/>
      <c r="T3" s="1838"/>
      <c r="U3" s="1838"/>
      <c r="V3" s="1838"/>
      <c r="W3" s="1838"/>
      <c r="X3" s="1873"/>
      <c r="Y3" s="1873"/>
      <c r="Z3" s="1838"/>
    </row>
    <row r="4" spans="1:26" s="43" customFormat="1" ht="15.75" thickBot="1" x14ac:dyDescent="0.3">
      <c r="A4" s="714"/>
      <c r="B4" s="2559"/>
      <c r="C4" s="1240" t="s">
        <v>99</v>
      </c>
      <c r="D4" s="1249" t="s">
        <v>98</v>
      </c>
      <c r="E4" s="1240" t="s">
        <v>99</v>
      </c>
      <c r="F4" s="1241" t="s">
        <v>98</v>
      </c>
      <c r="G4" s="1242" t="s">
        <v>99</v>
      </c>
      <c r="H4" s="1241" t="s">
        <v>98</v>
      </c>
      <c r="I4" s="751"/>
      <c r="J4" s="1240" t="s">
        <v>99</v>
      </c>
      <c r="K4" s="1249" t="s">
        <v>98</v>
      </c>
      <c r="L4" s="1240" t="s">
        <v>99</v>
      </c>
      <c r="M4" s="1241" t="s">
        <v>98</v>
      </c>
      <c r="N4" s="1242" t="s">
        <v>99</v>
      </c>
      <c r="O4" s="1241" t="s">
        <v>98</v>
      </c>
      <c r="Q4" s="1855"/>
      <c r="R4" s="1856"/>
      <c r="S4" s="1838"/>
      <c r="T4" s="1838"/>
      <c r="U4" s="1838"/>
      <c r="V4" s="1838"/>
      <c r="W4" s="1838"/>
      <c r="X4" s="1873"/>
      <c r="Y4" s="1873"/>
      <c r="Z4" s="1874"/>
    </row>
    <row r="5" spans="1:26" s="43" customFormat="1" x14ac:dyDescent="0.25">
      <c r="A5" s="714"/>
      <c r="B5" s="1237" t="s">
        <v>137</v>
      </c>
      <c r="C5" s="985">
        <v>977</v>
      </c>
      <c r="D5" s="1250">
        <v>0.24809547993905537</v>
      </c>
      <c r="E5" s="985">
        <v>937</v>
      </c>
      <c r="F5" s="1243">
        <v>0.23909160500127583</v>
      </c>
      <c r="G5" s="1142">
        <v>894</v>
      </c>
      <c r="H5" s="1243">
        <v>0.23594615993665874</v>
      </c>
      <c r="I5" s="1248"/>
      <c r="J5" s="985">
        <v>2877</v>
      </c>
      <c r="K5" s="1250">
        <v>0.7305738953783647</v>
      </c>
      <c r="L5" s="1257">
        <v>2891</v>
      </c>
      <c r="M5" s="1258">
        <v>0.73768818576167394</v>
      </c>
      <c r="N5" s="1142">
        <v>2795</v>
      </c>
      <c r="O5" s="1243">
        <v>0.73766165215096335</v>
      </c>
      <c r="Q5" s="1857"/>
      <c r="R5" s="1858"/>
      <c r="S5" s="1839"/>
      <c r="T5" s="1840"/>
      <c r="U5" s="1822"/>
      <c r="V5" s="1830"/>
    </row>
    <row r="6" spans="1:26" s="43" customFormat="1" x14ac:dyDescent="0.25">
      <c r="A6" s="714"/>
      <c r="B6" s="1238" t="s">
        <v>148</v>
      </c>
      <c r="C6" s="831">
        <v>771</v>
      </c>
      <c r="D6" s="1251">
        <v>0.61336515513126488</v>
      </c>
      <c r="E6" s="831">
        <v>704</v>
      </c>
      <c r="F6" s="1244">
        <v>0.62190812720848054</v>
      </c>
      <c r="G6" s="1143">
        <v>748</v>
      </c>
      <c r="H6" s="1244">
        <v>0.64874241110147446</v>
      </c>
      <c r="I6" s="1202"/>
      <c r="J6" s="831">
        <v>466</v>
      </c>
      <c r="K6" s="1251">
        <v>0.3707239459029435</v>
      </c>
      <c r="L6" s="1259">
        <v>413</v>
      </c>
      <c r="M6" s="1260">
        <v>0.36484098939929327</v>
      </c>
      <c r="N6" s="1143">
        <v>385</v>
      </c>
      <c r="O6" s="1244">
        <v>0.33391153512575888</v>
      </c>
      <c r="Q6" s="1859"/>
      <c r="R6" s="1860"/>
      <c r="S6" s="1841"/>
      <c r="T6" s="1842"/>
      <c r="U6" s="1823"/>
      <c r="V6" s="1831"/>
    </row>
    <row r="7" spans="1:26" s="43" customFormat="1" x14ac:dyDescent="0.25">
      <c r="A7" s="714"/>
      <c r="B7" s="1238" t="s">
        <v>138</v>
      </c>
      <c r="C7" s="831">
        <v>62</v>
      </c>
      <c r="D7" s="1251">
        <v>0.11524163568773234</v>
      </c>
      <c r="E7" s="831">
        <v>72</v>
      </c>
      <c r="F7" s="1244">
        <v>8.7167070217917669E-2</v>
      </c>
      <c r="G7" s="1143">
        <v>118</v>
      </c>
      <c r="H7" s="1244">
        <v>0.10034013605442177</v>
      </c>
      <c r="I7" s="1202"/>
      <c r="J7" s="831">
        <v>469</v>
      </c>
      <c r="K7" s="1251">
        <v>0.87174721189591076</v>
      </c>
      <c r="L7" s="1259">
        <v>740</v>
      </c>
      <c r="M7" s="1260">
        <v>0.89588377723970947</v>
      </c>
      <c r="N7" s="1143">
        <v>1038</v>
      </c>
      <c r="O7" s="1244">
        <v>0.88265306122448983</v>
      </c>
      <c r="Q7" s="1861"/>
      <c r="R7" s="1862"/>
      <c r="S7" s="1843"/>
      <c r="T7" s="1844"/>
      <c r="U7" s="1824"/>
      <c r="V7" s="1832"/>
    </row>
    <row r="8" spans="1:26" customFormat="1" x14ac:dyDescent="0.25">
      <c r="A8" s="751"/>
      <c r="B8" s="1238" t="s">
        <v>139</v>
      </c>
      <c r="C8" s="831">
        <v>969</v>
      </c>
      <c r="D8" s="1251">
        <v>0.42259049280418665</v>
      </c>
      <c r="E8" s="831">
        <v>883</v>
      </c>
      <c r="F8" s="1244">
        <v>0.44528492183560264</v>
      </c>
      <c r="G8" s="1143">
        <v>884</v>
      </c>
      <c r="H8" s="1244">
        <v>0.43654320987654321</v>
      </c>
      <c r="I8" s="1202"/>
      <c r="J8" s="831">
        <v>1218</v>
      </c>
      <c r="K8" s="1251">
        <v>0.53118185782817273</v>
      </c>
      <c r="L8" s="1259">
        <v>1025</v>
      </c>
      <c r="M8" s="1260">
        <v>0.51689359556227943</v>
      </c>
      <c r="N8" s="1143">
        <v>1070</v>
      </c>
      <c r="O8" s="1244">
        <v>0.52839506172839501</v>
      </c>
      <c r="Q8" s="1863"/>
      <c r="R8" s="1864"/>
      <c r="S8" s="1845"/>
      <c r="T8" s="1846"/>
      <c r="U8" s="1825"/>
      <c r="V8" s="1833"/>
    </row>
    <row r="9" spans="1:26" customFormat="1" ht="15" customHeight="1" x14ac:dyDescent="0.25">
      <c r="A9" s="751"/>
      <c r="B9" s="1238" t="s">
        <v>705</v>
      </c>
      <c r="C9" s="831">
        <v>11</v>
      </c>
      <c r="D9" s="1251" t="s">
        <v>49</v>
      </c>
      <c r="E9" s="831">
        <v>14</v>
      </c>
      <c r="F9" s="1244" t="s">
        <v>49</v>
      </c>
      <c r="G9" s="1143">
        <v>27</v>
      </c>
      <c r="H9" s="1244">
        <v>1.8685121107266434E-2</v>
      </c>
      <c r="I9" s="1202"/>
      <c r="J9" s="831">
        <v>926</v>
      </c>
      <c r="K9" s="1251">
        <v>0.97989417989417993</v>
      </c>
      <c r="L9" s="1259">
        <v>1006</v>
      </c>
      <c r="M9" s="1260">
        <v>0.97104247104247099</v>
      </c>
      <c r="N9" s="1143">
        <v>1396</v>
      </c>
      <c r="O9" s="1244">
        <v>0.96608996539792402</v>
      </c>
      <c r="Q9" s="1865"/>
      <c r="R9" s="1866"/>
      <c r="S9" s="1847"/>
      <c r="T9" s="1848"/>
      <c r="U9" s="1827"/>
      <c r="V9" s="1834"/>
    </row>
    <row r="10" spans="1:26" customFormat="1" x14ac:dyDescent="0.25">
      <c r="A10" s="751"/>
      <c r="B10" s="1238" t="s">
        <v>140</v>
      </c>
      <c r="C10" s="831">
        <v>119</v>
      </c>
      <c r="D10" s="1251">
        <v>2.8737020043467763E-2</v>
      </c>
      <c r="E10" s="831">
        <v>134</v>
      </c>
      <c r="F10" s="1244">
        <v>3.2843137254901962E-2</v>
      </c>
      <c r="G10" s="1208">
        <v>141</v>
      </c>
      <c r="H10" s="819">
        <v>4.8830634798252379E-2</v>
      </c>
      <c r="I10" s="1202"/>
      <c r="J10" s="831">
        <v>3978</v>
      </c>
      <c r="K10" s="1251">
        <v>0.96063752716735085</v>
      </c>
      <c r="L10" s="1259">
        <v>3909</v>
      </c>
      <c r="M10" s="1260">
        <v>0.95808823529411768</v>
      </c>
      <c r="N10" s="1143">
        <v>3654</v>
      </c>
      <c r="O10" s="819">
        <v>0.93909020817270628</v>
      </c>
      <c r="Q10" s="1867"/>
      <c r="R10" s="1868"/>
      <c r="S10" s="1849"/>
      <c r="T10" s="1850"/>
      <c r="U10" s="1826"/>
      <c r="V10" s="1835"/>
    </row>
    <row r="11" spans="1:26" customFormat="1" x14ac:dyDescent="0.25">
      <c r="A11" s="751"/>
      <c r="B11" s="1213" t="s">
        <v>240</v>
      </c>
      <c r="C11" s="711">
        <v>44</v>
      </c>
      <c r="D11" s="1210">
        <v>0.12865497076023391</v>
      </c>
      <c r="E11" s="711">
        <v>60</v>
      </c>
      <c r="F11" s="819">
        <v>0.14634146341463414</v>
      </c>
      <c r="G11" s="1208">
        <v>31</v>
      </c>
      <c r="H11" s="819">
        <v>7.2429906542056069E-2</v>
      </c>
      <c r="I11" s="1202"/>
      <c r="J11" s="831">
        <v>292</v>
      </c>
      <c r="K11" s="1210">
        <v>0.85380116959064323</v>
      </c>
      <c r="L11" s="1259">
        <v>342</v>
      </c>
      <c r="M11" s="1261">
        <v>0.8341463414634146</v>
      </c>
      <c r="N11" s="1143">
        <v>388</v>
      </c>
      <c r="O11" s="819">
        <v>0.90654205607476634</v>
      </c>
      <c r="Q11" s="1869"/>
      <c r="R11" s="1870"/>
      <c r="S11" s="1851"/>
      <c r="T11" s="1852"/>
      <c r="U11" s="1828"/>
      <c r="V11" s="1836"/>
    </row>
    <row r="12" spans="1:26" s="216" customFormat="1" ht="15.75" thickBot="1" x14ac:dyDescent="0.3">
      <c r="A12" s="751"/>
      <c r="B12" s="1239" t="s">
        <v>519</v>
      </c>
      <c r="C12" s="984">
        <v>16</v>
      </c>
      <c r="D12" s="1255" t="s">
        <v>49</v>
      </c>
      <c r="E12" s="984">
        <v>25</v>
      </c>
      <c r="F12" s="1256">
        <v>0.55555555555555558</v>
      </c>
      <c r="G12" s="1211">
        <v>13</v>
      </c>
      <c r="H12" s="1245" t="s">
        <v>49</v>
      </c>
      <c r="I12" s="1203"/>
      <c r="J12" s="1225">
        <v>44</v>
      </c>
      <c r="K12" s="1251">
        <v>0.72131147540983609</v>
      </c>
      <c r="L12" s="1259">
        <v>19</v>
      </c>
      <c r="M12" s="1260" t="s">
        <v>49</v>
      </c>
      <c r="N12" s="1143">
        <v>25</v>
      </c>
      <c r="O12" s="1244">
        <v>0.56818181818181823</v>
      </c>
      <c r="Q12" s="1871"/>
      <c r="R12" s="1872"/>
      <c r="S12" s="1853"/>
      <c r="T12" s="1854"/>
      <c r="U12" s="1829"/>
      <c r="V12" s="1837"/>
    </row>
    <row r="13" spans="1:26" s="592" customFormat="1" ht="16.5" thickBot="1" x14ac:dyDescent="0.3">
      <c r="A13" s="751"/>
      <c r="B13" s="821" t="s">
        <v>144</v>
      </c>
      <c r="C13" s="1252">
        <v>2905</v>
      </c>
      <c r="D13" s="1253">
        <v>0.21968183499815019</v>
      </c>
      <c r="E13" s="1252">
        <v>2829</v>
      </c>
      <c r="F13" s="1254">
        <v>0.21063211972302881</v>
      </c>
      <c r="G13" s="1265">
        <v>2905</v>
      </c>
      <c r="H13" s="1266">
        <v>0.20822880080280984</v>
      </c>
      <c r="I13" s="1264"/>
      <c r="J13" s="1268">
        <v>10751</v>
      </c>
      <c r="K13" s="1267">
        <v>0.75989641139474662</v>
      </c>
      <c r="L13" s="1262">
        <v>10345</v>
      </c>
      <c r="M13" s="1263">
        <v>0.77023304296031569</v>
      </c>
      <c r="N13" s="1247">
        <v>10751</v>
      </c>
      <c r="O13" s="1246">
        <v>0.77062576159415097</v>
      </c>
    </row>
    <row r="14" spans="1:26" customFormat="1" ht="17.25" customHeight="1" x14ac:dyDescent="0.25">
      <c r="A14" s="751"/>
      <c r="B14" s="2390" t="s">
        <v>732</v>
      </c>
      <c r="C14" s="2390"/>
      <c r="D14" s="2390"/>
      <c r="E14" s="2390"/>
      <c r="F14" s="2390"/>
      <c r="G14" s="2390"/>
      <c r="H14" s="2390"/>
      <c r="I14" s="2390"/>
      <c r="J14" s="2390"/>
      <c r="K14" s="2390"/>
      <c r="L14" s="2390"/>
      <c r="M14" s="2390"/>
      <c r="N14" s="2390"/>
      <c r="O14" s="2390"/>
    </row>
    <row r="15" spans="1:26" customFormat="1" ht="7.5" customHeight="1" x14ac:dyDescent="0.25">
      <c r="A15" s="751"/>
      <c r="B15" s="829"/>
      <c r="C15" s="829"/>
      <c r="D15" s="829"/>
      <c r="E15" s="829"/>
      <c r="F15" s="829"/>
      <c r="G15" s="829"/>
      <c r="H15" s="829"/>
      <c r="I15" s="829"/>
    </row>
    <row r="16" spans="1:26" s="128" customFormat="1" ht="24.75" customHeight="1" x14ac:dyDescent="0.25">
      <c r="A16" s="751"/>
      <c r="B16"/>
      <c r="C16"/>
      <c r="D16"/>
      <c r="E16"/>
      <c r="F16"/>
      <c r="G16"/>
      <c r="H16"/>
      <c r="I16"/>
      <c r="J16"/>
    </row>
    <row r="17" spans="1:14" customFormat="1" x14ac:dyDescent="0.25">
      <c r="A17" s="751"/>
    </row>
    <row r="18" spans="1:14" customFormat="1" x14ac:dyDescent="0.25">
      <c r="A18" s="751"/>
    </row>
    <row r="19" spans="1:14" customFormat="1" ht="16.5" customHeight="1" x14ac:dyDescent="0.25">
      <c r="A19" s="751"/>
      <c r="B19" s="291"/>
      <c r="C19" s="996" t="s">
        <v>610</v>
      </c>
      <c r="D19" s="996" t="s">
        <v>611</v>
      </c>
      <c r="E19" s="996" t="s">
        <v>612</v>
      </c>
      <c r="F19" s="996" t="s">
        <v>613</v>
      </c>
      <c r="G19" s="996" t="s">
        <v>708</v>
      </c>
      <c r="H19" s="996" t="s">
        <v>614</v>
      </c>
      <c r="I19" s="995" t="s">
        <v>476</v>
      </c>
    </row>
    <row r="20" spans="1:14" s="302" customFormat="1" x14ac:dyDescent="0.25">
      <c r="A20" s="728"/>
      <c r="B20" s="924" t="s">
        <v>171</v>
      </c>
      <c r="C20" s="969">
        <v>0.23594615993665874</v>
      </c>
      <c r="D20" s="970">
        <v>0.64874241110147446</v>
      </c>
      <c r="E20" s="971">
        <v>0.10034013605442177</v>
      </c>
      <c r="F20" s="970">
        <v>0.43654320987654321</v>
      </c>
      <c r="G20" s="970">
        <v>1.8685121107266434E-2</v>
      </c>
      <c r="H20" s="972">
        <v>4.8830634798252379E-2</v>
      </c>
      <c r="I20" s="970">
        <v>7.2429906542056069E-2</v>
      </c>
      <c r="J20"/>
    </row>
    <row r="21" spans="1:14" x14ac:dyDescent="0.25">
      <c r="B21" s="924" t="s">
        <v>54</v>
      </c>
      <c r="C21" s="970">
        <v>0.73766165215096335</v>
      </c>
      <c r="D21" s="970">
        <v>0.33391153512575888</v>
      </c>
      <c r="E21" s="970">
        <v>0.88265306122448983</v>
      </c>
      <c r="F21" s="970">
        <v>0.52839506172839501</v>
      </c>
      <c r="G21" s="970">
        <v>0.96608996539792402</v>
      </c>
      <c r="H21" s="970">
        <v>0.93909020817270628</v>
      </c>
      <c r="I21" s="970">
        <v>0.90654205607476634</v>
      </c>
      <c r="J21"/>
      <c r="M21" s="115"/>
      <c r="N21" s="115"/>
    </row>
    <row r="22" spans="1:14" x14ac:dyDescent="0.25">
      <c r="B22" s="924" t="s">
        <v>233</v>
      </c>
      <c r="C22" s="970">
        <f>1-C20-C21</f>
        <v>2.6392187912377851E-2</v>
      </c>
      <c r="D22" s="970">
        <f t="shared" ref="D22:H22" si="0">1-D20-D21</f>
        <v>1.7346053772766656E-2</v>
      </c>
      <c r="E22" s="970">
        <f t="shared" si="0"/>
        <v>1.7006802721088343E-2</v>
      </c>
      <c r="F22" s="970">
        <f t="shared" si="0"/>
        <v>3.5061728395061831E-2</v>
      </c>
      <c r="G22" s="970">
        <f t="shared" si="0"/>
        <v>1.5224913494809589E-2</v>
      </c>
      <c r="H22" s="970">
        <f t="shared" si="0"/>
        <v>1.2079157029041387E-2</v>
      </c>
      <c r="I22" s="970">
        <v>0.02</v>
      </c>
    </row>
    <row r="23" spans="1:14" x14ac:dyDescent="0.25">
      <c r="B23" s="115"/>
      <c r="D23" s="115"/>
      <c r="E23" s="115"/>
      <c r="G23" s="115"/>
      <c r="H23" s="115"/>
      <c r="I23" s="115"/>
      <c r="J23" s="115"/>
      <c r="M23" s="115"/>
      <c r="N23" s="115"/>
    </row>
    <row r="24" spans="1:14" x14ac:dyDescent="0.25">
      <c r="B24" s="115"/>
      <c r="D24" s="115"/>
      <c r="E24" s="115"/>
      <c r="G24" s="115"/>
      <c r="H24" s="115"/>
      <c r="I24" s="115"/>
      <c r="J24" s="115"/>
      <c r="M24" s="115"/>
      <c r="N24" s="115"/>
    </row>
    <row r="25" spans="1:14" x14ac:dyDescent="0.25">
      <c r="D25" s="115"/>
      <c r="E25" s="115"/>
      <c r="G25" s="115"/>
      <c r="H25" s="115"/>
      <c r="I25" s="728"/>
      <c r="J25" s="115"/>
      <c r="M25" s="115"/>
      <c r="N25" s="115"/>
    </row>
    <row r="28" spans="1:14" ht="33.75" customHeight="1" x14ac:dyDescent="0.25"/>
    <row r="29" spans="1:14" ht="6.75" customHeight="1" x14ac:dyDescent="0.25"/>
    <row r="30" spans="1:14" ht="22.5" customHeight="1" x14ac:dyDescent="0.25">
      <c r="A30" s="427" t="s">
        <v>717</v>
      </c>
      <c r="B30" s="427"/>
      <c r="C30" s="427"/>
      <c r="D30" s="427"/>
      <c r="E30" s="427"/>
      <c r="F30" s="427"/>
      <c r="G30" s="427"/>
      <c r="H30" s="427"/>
      <c r="I30" s="427"/>
      <c r="J30" s="427"/>
      <c r="K30" s="427"/>
      <c r="L30" s="427"/>
      <c r="M30" s="427"/>
      <c r="N30" s="1821"/>
    </row>
    <row r="31" spans="1:14" ht="30" customHeight="1" x14ac:dyDescent="0.25">
      <c r="A31" s="2399" t="s">
        <v>609</v>
      </c>
      <c r="B31" s="2399"/>
      <c r="C31" s="2399"/>
      <c r="D31" s="2399"/>
      <c r="E31" s="2399"/>
      <c r="F31" s="2399"/>
      <c r="G31" s="2399"/>
      <c r="H31" s="2399"/>
      <c r="I31" s="2399"/>
      <c r="J31" s="2399"/>
      <c r="K31" s="2399"/>
      <c r="L31" s="2399"/>
      <c r="M31" s="2399"/>
      <c r="N31" s="2399"/>
    </row>
  </sheetData>
  <mergeCells count="12">
    <mergeCell ref="A31:N31"/>
    <mergeCell ref="B2:B4"/>
    <mergeCell ref="A1:P1"/>
    <mergeCell ref="B14:O14"/>
    <mergeCell ref="C2:H2"/>
    <mergeCell ref="J2:O2"/>
    <mergeCell ref="C3:D3"/>
    <mergeCell ref="E3:F3"/>
    <mergeCell ref="G3:H3"/>
    <mergeCell ref="J3:K3"/>
    <mergeCell ref="L3:M3"/>
    <mergeCell ref="N3:O3"/>
  </mergeCells>
  <conditionalFormatting sqref="D5:D11">
    <cfRule type="top10" dxfId="730" priority="100" percent="1" bottom="1" rank="25"/>
    <cfRule type="top10" dxfId="729" priority="101" percent="1" rank="25"/>
  </conditionalFormatting>
  <conditionalFormatting sqref="F5:F11">
    <cfRule type="top10" dxfId="728" priority="102" percent="1" bottom="1" rank="25"/>
    <cfRule type="top10" dxfId="727" priority="103" percent="1" rank="25"/>
  </conditionalFormatting>
  <conditionalFormatting sqref="K5:K11">
    <cfRule type="top10" dxfId="726" priority="106" percent="1" bottom="1" rank="25"/>
    <cfRule type="top10" dxfId="725" priority="107" percent="1" rank="25"/>
  </conditionalFormatting>
  <conditionalFormatting sqref="M5:M11">
    <cfRule type="top10" dxfId="724" priority="108" percent="1" bottom="1" rank="25"/>
    <cfRule type="top10" dxfId="723" priority="109" percent="1" rank="25"/>
  </conditionalFormatting>
  <conditionalFormatting sqref="H5:H11">
    <cfRule type="top10" dxfId="722" priority="7" percent="1" bottom="1" rank="25"/>
    <cfRule type="top10" dxfId="721" priority="8" percent="1" rank="25"/>
  </conditionalFormatting>
  <conditionalFormatting sqref="O5:O11">
    <cfRule type="top10" dxfId="720" priority="5" percent="1" bottom="1" rank="25"/>
    <cfRule type="top10" dxfId="719" priority="6" percent="1" rank="25"/>
  </conditionalFormatting>
  <conditionalFormatting sqref="S3:Y3">
    <cfRule type="top10" dxfId="718" priority="3" percent="1" bottom="1" rank="25"/>
    <cfRule type="top10" dxfId="717" priority="4" percent="1" rank="25"/>
  </conditionalFormatting>
  <conditionalFormatting sqref="S4:Y4">
    <cfRule type="top10" dxfId="716" priority="1" percent="1" bottom="1" rank="25"/>
    <cfRule type="top10" dxfId="715" priority="2" percent="1" rank="25"/>
  </conditionalFormatting>
  <pageMargins left="0.25" right="0.25" top="0.75" bottom="0.75" header="0.3" footer="0.3"/>
  <pageSetup scale="98"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29"/>
  <sheetViews>
    <sheetView zoomScaleNormal="100" zoomScaleSheetLayoutView="85" zoomScalePageLayoutView="80" workbookViewId="0">
      <selection activeCell="A14" sqref="A14"/>
    </sheetView>
  </sheetViews>
  <sheetFormatPr defaultRowHeight="15" x14ac:dyDescent="0.25"/>
  <cols>
    <col min="1" max="1" width="1.5703125" style="241" customWidth="1"/>
    <col min="2" max="2" width="9.140625" style="116"/>
    <col min="3" max="3" width="12.85546875" style="116" bestFit="1" customWidth="1"/>
    <col min="4" max="4" width="14.7109375" style="116" bestFit="1" customWidth="1"/>
    <col min="5" max="6" width="13.85546875" style="116" customWidth="1"/>
    <col min="7" max="7" width="6.28515625" style="116" bestFit="1" customWidth="1"/>
    <col min="8" max="8" width="7" style="116" bestFit="1" customWidth="1"/>
    <col min="9" max="9" width="6.28515625" style="116" bestFit="1" customWidth="1"/>
    <col min="10" max="10" width="9.140625" style="116"/>
    <col min="11" max="11" width="10.5703125" style="116" bestFit="1" customWidth="1"/>
    <col min="12" max="12" width="11.7109375" style="116" customWidth="1"/>
    <col min="13" max="13" width="2" style="116" customWidth="1"/>
    <col min="14" max="16384" width="9.140625" style="116"/>
  </cols>
  <sheetData>
    <row r="1" spans="2:13" ht="21" x14ac:dyDescent="0.25">
      <c r="B1" s="2394"/>
      <c r="C1" s="2394"/>
      <c r="D1" s="2394"/>
      <c r="E1" s="2394"/>
      <c r="F1" s="2394"/>
      <c r="G1" s="2394"/>
      <c r="H1" s="2394"/>
      <c r="I1" s="2394"/>
      <c r="J1" s="2394"/>
      <c r="K1" s="2394"/>
      <c r="L1" s="2394"/>
      <c r="M1" s="2394"/>
    </row>
    <row r="2" spans="2:13" x14ac:dyDescent="0.25">
      <c r="B2" s="7"/>
      <c r="C2" s="7"/>
      <c r="D2" s="7"/>
      <c r="E2" s="7"/>
      <c r="F2" s="7"/>
      <c r="G2" s="7"/>
      <c r="H2" s="7"/>
      <c r="I2" s="7"/>
      <c r="J2" s="7"/>
      <c r="K2" s="7"/>
    </row>
    <row r="3" spans="2:13" x14ac:dyDescent="0.25">
      <c r="B3" s="2392"/>
      <c r="C3" s="2392"/>
      <c r="D3" s="2392"/>
      <c r="E3" s="2392"/>
      <c r="F3" s="2392"/>
      <c r="G3" s="2392"/>
      <c r="H3" s="2392"/>
      <c r="I3" s="2392"/>
      <c r="J3" s="2392"/>
      <c r="K3" s="2392"/>
      <c r="L3" s="2392"/>
    </row>
    <row r="4" spans="2:13" x14ac:dyDescent="0.25">
      <c r="B4" s="7"/>
      <c r="C4" s="7"/>
      <c r="D4" s="7"/>
      <c r="E4" s="7"/>
      <c r="F4" s="7"/>
      <c r="G4" s="7"/>
      <c r="H4" s="7"/>
      <c r="I4" s="7"/>
      <c r="J4" s="7"/>
      <c r="K4" s="7"/>
    </row>
    <row r="5" spans="2:13" x14ac:dyDescent="0.25">
      <c r="B5" s="7"/>
      <c r="C5" s="7"/>
      <c r="D5" s="7"/>
      <c r="E5" s="7"/>
      <c r="F5" s="7"/>
      <c r="G5" s="7"/>
      <c r="H5" s="7"/>
      <c r="I5" s="7"/>
      <c r="J5" s="7"/>
      <c r="K5" s="7"/>
    </row>
    <row r="6" spans="2:13" x14ac:dyDescent="0.25">
      <c r="B6" s="7"/>
      <c r="C6" s="7"/>
      <c r="D6" s="7"/>
      <c r="E6" s="7"/>
      <c r="F6" s="7"/>
      <c r="G6" s="7"/>
      <c r="H6" s="7"/>
      <c r="I6" s="7"/>
      <c r="J6" s="7"/>
      <c r="K6" s="7"/>
    </row>
    <row r="7" spans="2:13" x14ac:dyDescent="0.25">
      <c r="B7" s="7"/>
      <c r="C7" s="7"/>
      <c r="D7" s="7"/>
      <c r="E7" s="7"/>
      <c r="F7" s="7"/>
      <c r="G7" s="7"/>
      <c r="H7" s="7"/>
      <c r="I7" s="7"/>
      <c r="J7" s="7"/>
      <c r="K7" s="7"/>
    </row>
    <row r="8" spans="2:13" ht="83.25" customHeight="1" x14ac:dyDescent="0.25">
      <c r="B8" s="2395"/>
      <c r="C8" s="2395"/>
      <c r="D8" s="2395"/>
      <c r="E8" s="2395"/>
      <c r="F8" s="2395"/>
      <c r="G8" s="2395"/>
      <c r="H8" s="2395"/>
      <c r="I8" s="2395"/>
      <c r="J8" s="2395"/>
      <c r="K8" s="2395"/>
      <c r="L8" s="2395"/>
    </row>
    <row r="9" spans="2:13" ht="120.75" customHeight="1" x14ac:dyDescent="0.25">
      <c r="B9" s="2569" t="s">
        <v>455</v>
      </c>
      <c r="C9" s="2569"/>
      <c r="D9" s="2569"/>
      <c r="E9" s="2569"/>
      <c r="F9" s="2569"/>
      <c r="G9" s="2569"/>
      <c r="H9" s="2569"/>
      <c r="I9" s="2569"/>
      <c r="J9" s="2569"/>
      <c r="K9" s="2569"/>
      <c r="L9" s="2569"/>
    </row>
    <row r="10" spans="2:13" ht="15.75" x14ac:dyDescent="0.25">
      <c r="B10" s="2398"/>
      <c r="C10" s="2398"/>
      <c r="D10" s="2398"/>
      <c r="E10" s="2398"/>
      <c r="F10" s="2398"/>
      <c r="G10" s="2398"/>
      <c r="H10" s="2398"/>
      <c r="I10" s="2398"/>
      <c r="J10" s="2398"/>
      <c r="K10" s="2398"/>
      <c r="L10" s="2398"/>
    </row>
    <row r="11" spans="2:13" ht="15.75" x14ac:dyDescent="0.25">
      <c r="B11" s="2398"/>
      <c r="C11" s="2398"/>
      <c r="D11" s="2398"/>
      <c r="E11" s="2398"/>
      <c r="F11" s="2398"/>
      <c r="G11" s="2398"/>
      <c r="H11" s="2398"/>
      <c r="I11" s="2398"/>
      <c r="J11" s="2398"/>
      <c r="K11" s="2398"/>
      <c r="L11" s="2398"/>
    </row>
    <row r="12" spans="2:13" ht="15.75" x14ac:dyDescent="0.25">
      <c r="B12" s="2398"/>
      <c r="C12" s="2398"/>
      <c r="D12" s="2398"/>
      <c r="E12" s="2398"/>
      <c r="F12" s="2398"/>
      <c r="G12" s="2398"/>
      <c r="H12" s="2398"/>
      <c r="I12" s="2398"/>
      <c r="J12" s="2398"/>
      <c r="K12" s="2398"/>
      <c r="L12" s="2398"/>
    </row>
    <row r="13" spans="2:13" ht="15.75" x14ac:dyDescent="0.25">
      <c r="B13" s="2398"/>
      <c r="C13" s="2398"/>
      <c r="D13" s="2398"/>
      <c r="E13" s="2398"/>
      <c r="F13" s="2398"/>
      <c r="G13" s="2398"/>
      <c r="H13" s="2398"/>
      <c r="I13" s="2398"/>
      <c r="J13" s="2398"/>
      <c r="K13" s="2398"/>
      <c r="L13" s="2398"/>
    </row>
    <row r="14" spans="2:13" ht="15.75" x14ac:dyDescent="0.25">
      <c r="B14" s="2398"/>
      <c r="C14" s="2398"/>
      <c r="D14" s="2398"/>
      <c r="E14" s="2398"/>
      <c r="F14" s="2398"/>
      <c r="G14" s="2398"/>
      <c r="H14" s="2398"/>
      <c r="I14" s="2398"/>
      <c r="J14" s="2398"/>
      <c r="K14" s="2398"/>
      <c r="L14" s="2398"/>
    </row>
    <row r="15" spans="2:13" ht="15.75" x14ac:dyDescent="0.25">
      <c r="B15" s="2398"/>
      <c r="C15" s="2398"/>
      <c r="D15" s="2398"/>
      <c r="E15" s="2398"/>
      <c r="F15" s="2398"/>
      <c r="G15" s="2398"/>
      <c r="H15" s="2398"/>
      <c r="I15" s="2398"/>
      <c r="J15" s="2398"/>
      <c r="K15" s="2398"/>
      <c r="L15" s="2398"/>
    </row>
    <row r="16" spans="2:13" ht="15.75" x14ac:dyDescent="0.25">
      <c r="B16" s="2398"/>
      <c r="C16" s="2398"/>
      <c r="D16" s="2398"/>
      <c r="E16" s="2398"/>
      <c r="F16" s="2398"/>
      <c r="G16" s="2398"/>
      <c r="H16" s="2398"/>
      <c r="I16" s="2398"/>
      <c r="J16" s="2398"/>
      <c r="K16" s="2398"/>
      <c r="L16" s="2398"/>
    </row>
    <row r="17" spans="2:13" ht="15.75" x14ac:dyDescent="0.25">
      <c r="B17" s="2398"/>
      <c r="C17" s="2398"/>
      <c r="D17" s="2398"/>
      <c r="E17" s="2398"/>
      <c r="F17" s="2398"/>
      <c r="G17" s="2398"/>
      <c r="H17" s="2398"/>
      <c r="I17" s="2398"/>
      <c r="J17" s="2398"/>
      <c r="K17" s="2398"/>
      <c r="L17" s="2398"/>
    </row>
    <row r="18" spans="2:13" x14ac:dyDescent="0.25">
      <c r="B18" s="2392"/>
      <c r="C18" s="2392"/>
      <c r="D18" s="2392"/>
      <c r="E18" s="2392"/>
      <c r="F18" s="2392"/>
      <c r="G18" s="2392"/>
      <c r="H18" s="2392"/>
      <c r="I18" s="2392"/>
      <c r="J18" s="2392"/>
      <c r="K18" s="2392"/>
      <c r="L18" s="2392"/>
    </row>
    <row r="19" spans="2:13" x14ac:dyDescent="0.25">
      <c r="B19" s="2392"/>
      <c r="C19" s="2392"/>
      <c r="D19" s="2392"/>
      <c r="E19" s="2392"/>
      <c r="F19" s="2392"/>
      <c r="G19" s="2392"/>
      <c r="H19" s="2392"/>
      <c r="I19" s="2392"/>
      <c r="J19" s="2392"/>
      <c r="K19" s="2392"/>
      <c r="L19" s="2392"/>
    </row>
    <row r="20" spans="2:13" x14ac:dyDescent="0.25">
      <c r="B20" s="2393"/>
      <c r="C20" s="2393"/>
      <c r="D20" s="2393"/>
      <c r="E20" s="2393"/>
      <c r="F20" s="2393"/>
      <c r="G20" s="2393"/>
      <c r="H20" s="2393"/>
      <c r="I20" s="2393"/>
      <c r="J20" s="2393"/>
      <c r="K20" s="2393"/>
      <c r="L20" s="2393"/>
      <c r="M20" s="17"/>
    </row>
    <row r="21" spans="2:13" x14ac:dyDescent="0.25">
      <c r="B21" s="2393"/>
      <c r="C21" s="2393"/>
      <c r="D21" s="2393"/>
      <c r="E21" s="2393"/>
      <c r="F21" s="2393"/>
      <c r="G21" s="2393"/>
      <c r="H21" s="2393"/>
      <c r="I21" s="2393"/>
      <c r="J21" s="2393"/>
      <c r="K21" s="2393"/>
      <c r="L21" s="2393"/>
      <c r="M21" s="9"/>
    </row>
    <row r="22" spans="2:13" x14ac:dyDescent="0.25">
      <c r="M22" s="9"/>
    </row>
    <row r="23" spans="2:13" x14ac:dyDescent="0.25">
      <c r="M23" s="9"/>
    </row>
    <row r="24" spans="2:13" x14ac:dyDescent="0.25">
      <c r="M24" s="9"/>
    </row>
    <row r="25" spans="2:13" x14ac:dyDescent="0.25">
      <c r="C25" s="2"/>
      <c r="D25" s="2"/>
      <c r="E25" s="2"/>
      <c r="F25" s="2"/>
      <c r="G25" s="2"/>
      <c r="H25" s="2"/>
      <c r="I25" s="2"/>
      <c r="J25" s="2"/>
      <c r="K25" s="2"/>
    </row>
    <row r="26" spans="2:13" x14ac:dyDescent="0.25">
      <c r="C26" s="2"/>
      <c r="D26" s="2"/>
      <c r="E26" s="2"/>
      <c r="F26" s="2"/>
      <c r="G26" s="2"/>
      <c r="H26" s="2"/>
      <c r="I26" s="2"/>
      <c r="J26" s="2"/>
      <c r="K26" s="2"/>
    </row>
    <row r="27" spans="2:13" x14ac:dyDescent="0.25">
      <c r="C27" s="1"/>
      <c r="D27" s="1"/>
      <c r="E27" s="1"/>
      <c r="F27" s="1"/>
      <c r="G27" s="1"/>
      <c r="H27" s="1"/>
      <c r="I27" s="1"/>
      <c r="J27" s="1"/>
      <c r="K27" s="1"/>
    </row>
    <row r="28" spans="2:13" x14ac:dyDescent="0.25">
      <c r="B28" s="1"/>
      <c r="C28" s="1"/>
      <c r="D28" s="1"/>
      <c r="E28" s="1"/>
      <c r="F28" s="1"/>
      <c r="G28" s="1"/>
      <c r="H28" s="1"/>
      <c r="I28" s="1"/>
      <c r="J28" s="1"/>
      <c r="K28" s="1"/>
    </row>
    <row r="29" spans="2:13" x14ac:dyDescent="0.25">
      <c r="B29" s="1"/>
      <c r="C29" s="1"/>
      <c r="D29" s="1"/>
      <c r="E29" s="1"/>
      <c r="F29" s="1"/>
      <c r="G29" s="1"/>
      <c r="H29" s="1"/>
      <c r="I29" s="1"/>
      <c r="J29" s="1"/>
      <c r="K29" s="1"/>
    </row>
  </sheetData>
  <mergeCells count="16">
    <mergeCell ref="B16:L16"/>
    <mergeCell ref="B1:M1"/>
    <mergeCell ref="B3:L3"/>
    <mergeCell ref="B8:L8"/>
    <mergeCell ref="B9:L9"/>
    <mergeCell ref="B10:L10"/>
    <mergeCell ref="B11:L11"/>
    <mergeCell ref="B12:L12"/>
    <mergeCell ref="B13:L13"/>
    <mergeCell ref="B14:L14"/>
    <mergeCell ref="B15:L15"/>
    <mergeCell ref="B17:L17"/>
    <mergeCell ref="B18:L18"/>
    <mergeCell ref="B19:L19"/>
    <mergeCell ref="B20:L20"/>
    <mergeCell ref="B21:L2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80" zoomScaleNormal="80" zoomScaleSheetLayoutView="90" zoomScalePageLayoutView="80" workbookViewId="0">
      <selection activeCell="A14" sqref="A14"/>
    </sheetView>
  </sheetViews>
  <sheetFormatPr defaultRowHeight="15" x14ac:dyDescent="0.25"/>
  <cols>
    <col min="1" max="1" width="9.7109375" style="28" customWidth="1"/>
    <col min="2" max="2" width="37.28515625" style="302" bestFit="1" customWidth="1"/>
    <col min="3" max="3" width="11.85546875" style="302" customWidth="1"/>
    <col min="4" max="4" width="10.5703125" style="375" customWidth="1"/>
    <col min="5" max="5" width="12.5703125" style="375" customWidth="1"/>
    <col min="6" max="13" width="6" style="302" bestFit="1" customWidth="1"/>
    <col min="14" max="14" width="4.42578125" style="302" customWidth="1"/>
    <col min="15" max="15" width="5.28515625" style="302" customWidth="1"/>
    <col min="16" max="16" width="4" style="302" customWidth="1"/>
    <col min="17" max="16384" width="9.140625" style="302"/>
  </cols>
  <sheetData>
    <row r="1" spans="1:11" customFormat="1" ht="30" customHeight="1" thickBot="1" x14ac:dyDescent="0.3">
      <c r="B1" s="2461" t="s">
        <v>733</v>
      </c>
      <c r="C1" s="2461"/>
      <c r="D1" s="2461"/>
      <c r="E1" s="2461"/>
    </row>
    <row r="2" spans="1:11" customFormat="1" ht="15" customHeight="1" thickBot="1" x14ac:dyDescent="0.3">
      <c r="B2" s="1003" t="s">
        <v>477</v>
      </c>
      <c r="C2" s="1004" t="s">
        <v>103</v>
      </c>
      <c r="D2" s="1005" t="s">
        <v>119</v>
      </c>
      <c r="E2" s="1006" t="s">
        <v>512</v>
      </c>
    </row>
    <row r="3" spans="1:11" customFormat="1" ht="15" customHeight="1" x14ac:dyDescent="0.25">
      <c r="B3" s="982" t="s">
        <v>140</v>
      </c>
      <c r="C3" s="830">
        <v>5857</v>
      </c>
      <c r="D3" s="1001">
        <v>5907</v>
      </c>
      <c r="E3" s="1002">
        <v>5792</v>
      </c>
    </row>
    <row r="4" spans="1:11" customFormat="1" ht="15" customHeight="1" x14ac:dyDescent="0.25">
      <c r="B4" s="374" t="s">
        <v>137</v>
      </c>
      <c r="C4" s="831">
        <v>6213</v>
      </c>
      <c r="D4" s="992">
        <v>6004</v>
      </c>
      <c r="E4" s="991">
        <v>5894</v>
      </c>
    </row>
    <row r="5" spans="1:11" customFormat="1" ht="15" customHeight="1" x14ac:dyDescent="0.25">
      <c r="B5" s="374" t="s">
        <v>139</v>
      </c>
      <c r="C5" s="831">
        <v>5361</v>
      </c>
      <c r="D5" s="992">
        <v>5206</v>
      </c>
      <c r="E5" s="991">
        <v>5327</v>
      </c>
    </row>
    <row r="6" spans="1:11" customFormat="1" ht="15" customHeight="1" x14ac:dyDescent="0.25">
      <c r="B6" s="374" t="s">
        <v>148</v>
      </c>
      <c r="C6" s="831">
        <v>2722</v>
      </c>
      <c r="D6" s="992">
        <v>2634</v>
      </c>
      <c r="E6" s="991">
        <v>2614</v>
      </c>
    </row>
    <row r="7" spans="1:11" customFormat="1" ht="15" customHeight="1" x14ac:dyDescent="0.25">
      <c r="B7" s="374" t="s">
        <v>241</v>
      </c>
      <c r="C7" s="831">
        <v>1849</v>
      </c>
      <c r="D7" s="992">
        <v>2089</v>
      </c>
      <c r="E7" s="991">
        <v>2869</v>
      </c>
    </row>
    <row r="8" spans="1:11" customFormat="1" ht="15" customHeight="1" x14ac:dyDescent="0.25">
      <c r="B8" s="374" t="s">
        <v>138</v>
      </c>
      <c r="C8" s="831">
        <v>721</v>
      </c>
      <c r="D8" s="992">
        <v>1069</v>
      </c>
      <c r="E8" s="991">
        <v>1518</v>
      </c>
    </row>
    <row r="9" spans="1:11" customFormat="1" ht="15" customHeight="1" thickBot="1" x14ac:dyDescent="0.3">
      <c r="B9" s="377" t="s">
        <v>240</v>
      </c>
      <c r="C9" s="984">
        <v>2470</v>
      </c>
      <c r="D9" s="999">
        <v>2538</v>
      </c>
      <c r="E9" s="1000">
        <v>2486</v>
      </c>
    </row>
    <row r="10" spans="1:11" customFormat="1" ht="9.75" customHeight="1" x14ac:dyDescent="0.25"/>
    <row r="11" spans="1:11" customFormat="1" ht="28.5" customHeight="1" x14ac:dyDescent="0.25">
      <c r="A11" s="2390" t="s">
        <v>734</v>
      </c>
      <c r="B11" s="2390"/>
      <c r="C11" s="2390"/>
      <c r="D11" s="2390"/>
      <c r="E11" s="2390"/>
      <c r="F11" s="2390"/>
      <c r="G11" s="2390"/>
      <c r="H11" s="2390"/>
      <c r="I11" s="2390"/>
      <c r="J11" s="2390"/>
      <c r="K11" s="2390"/>
    </row>
    <row r="12" spans="1:11" customFormat="1" ht="16.5" customHeight="1" x14ac:dyDescent="0.25"/>
    <row r="13" spans="1:11" customFormat="1" ht="10.5" customHeight="1" x14ac:dyDescent="0.25">
      <c r="B13" s="302"/>
      <c r="C13" s="302"/>
      <c r="D13" s="375"/>
      <c r="E13" s="375"/>
    </row>
    <row r="14" spans="1:11" customFormat="1" ht="15" customHeight="1" thickBot="1" x14ac:dyDescent="0.3">
      <c r="B14" s="302"/>
      <c r="C14" s="302"/>
      <c r="D14" s="375"/>
      <c r="E14" s="375"/>
    </row>
    <row r="15" spans="1:11" customFormat="1" ht="36.75" customHeight="1" thickBot="1" x14ac:dyDescent="0.3">
      <c r="B15" s="1003" t="s">
        <v>477</v>
      </c>
      <c r="C15" s="1006" t="s">
        <v>512</v>
      </c>
      <c r="D15" s="375"/>
      <c r="E15" s="375"/>
    </row>
    <row r="16" spans="1:11" customFormat="1" ht="34.5" customHeight="1" x14ac:dyDescent="0.25">
      <c r="B16" s="982" t="s">
        <v>137</v>
      </c>
      <c r="C16" s="1002">
        <v>5894</v>
      </c>
    </row>
    <row r="17" spans="1:14" customFormat="1" ht="15.75" customHeight="1" x14ac:dyDescent="0.25">
      <c r="B17" s="374" t="s">
        <v>140</v>
      </c>
      <c r="C17" s="991">
        <v>5792</v>
      </c>
    </row>
    <row r="18" spans="1:14" customFormat="1" ht="15" customHeight="1" x14ac:dyDescent="0.25">
      <c r="B18" s="374" t="s">
        <v>139</v>
      </c>
      <c r="C18" s="991">
        <v>5327</v>
      </c>
    </row>
    <row r="19" spans="1:14" customFormat="1" ht="15" customHeight="1" x14ac:dyDescent="0.25">
      <c r="B19" s="374" t="s">
        <v>148</v>
      </c>
      <c r="C19" s="991">
        <v>2614</v>
      </c>
    </row>
    <row r="20" spans="1:14" customFormat="1" ht="15" customHeight="1" x14ac:dyDescent="0.25">
      <c r="B20" s="374" t="s">
        <v>478</v>
      </c>
      <c r="C20" s="991">
        <v>2486</v>
      </c>
    </row>
    <row r="21" spans="1:14" customFormat="1" ht="15" customHeight="1" x14ac:dyDescent="0.25">
      <c r="B21" s="374" t="s">
        <v>709</v>
      </c>
      <c r="C21" s="991">
        <v>2869</v>
      </c>
      <c r="F21" s="1103"/>
    </row>
    <row r="22" spans="1:14" customFormat="1" ht="15" customHeight="1" thickBot="1" x14ac:dyDescent="0.3">
      <c r="B22" s="377" t="s">
        <v>138</v>
      </c>
      <c r="C22" s="1000">
        <v>1518</v>
      </c>
    </row>
    <row r="23" spans="1:14" customFormat="1" ht="15" customHeight="1" x14ac:dyDescent="0.25"/>
    <row r="24" spans="1:14" customFormat="1" ht="15" customHeight="1" x14ac:dyDescent="0.25"/>
    <row r="25" spans="1:14" customFormat="1" ht="15.75" customHeight="1" x14ac:dyDescent="0.25"/>
    <row r="26" spans="1:14" customFormat="1" ht="14.25" customHeight="1" x14ac:dyDescent="0.25"/>
    <row r="27" spans="1:14" customFormat="1" x14ac:dyDescent="0.25"/>
    <row r="28" spans="1:14" customFormat="1" x14ac:dyDescent="0.25"/>
    <row r="29" spans="1:14" ht="15" customHeight="1" x14ac:dyDescent="0.25">
      <c r="A29" s="302"/>
      <c r="D29" s="302"/>
      <c r="E29" s="302"/>
      <c r="L29" s="458"/>
      <c r="M29" s="458"/>
      <c r="N29" s="458"/>
    </row>
    <row r="30" spans="1:14" x14ac:dyDescent="0.25">
      <c r="A30" s="2570" t="s">
        <v>717</v>
      </c>
      <c r="B30" s="2570"/>
      <c r="C30" s="2570"/>
      <c r="D30" s="2570"/>
      <c r="E30" s="2570"/>
      <c r="F30" s="2570"/>
      <c r="G30" s="2570"/>
      <c r="H30" s="2570"/>
      <c r="I30" s="2570"/>
      <c r="J30" s="2570"/>
      <c r="K30" s="2570"/>
    </row>
  </sheetData>
  <mergeCells count="3">
    <mergeCell ref="B1:E1"/>
    <mergeCell ref="A11:K11"/>
    <mergeCell ref="A30:K30"/>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zoomScaleNormal="100" workbookViewId="0">
      <selection activeCell="A14" sqref="A14"/>
    </sheetView>
  </sheetViews>
  <sheetFormatPr defaultRowHeight="15" x14ac:dyDescent="0.25"/>
  <cols>
    <col min="2" max="2" width="17.140625" customWidth="1"/>
    <col min="3" max="3" width="7.42578125" bestFit="1" customWidth="1"/>
    <col min="4" max="4" width="6.7109375" customWidth="1"/>
    <col min="5" max="5" width="14" bestFit="1" customWidth="1"/>
    <col min="6" max="6" width="4.85546875" bestFit="1" customWidth="1"/>
    <col min="7" max="7" width="5.28515625" bestFit="1" customWidth="1"/>
    <col min="8" max="8" width="4.85546875" bestFit="1" customWidth="1"/>
    <col min="9" max="9" width="5.28515625" bestFit="1" customWidth="1"/>
    <col min="10" max="10" width="4.85546875" bestFit="1" customWidth="1"/>
    <col min="11" max="11" width="5.28515625" bestFit="1" customWidth="1"/>
    <col min="13" max="13" width="6.7109375" customWidth="1"/>
    <col min="15" max="15" width="7.42578125" customWidth="1"/>
    <col min="16" max="16" width="20" customWidth="1"/>
    <col min="17" max="17" width="4.28515625" customWidth="1"/>
  </cols>
  <sheetData>
    <row r="1" spans="1:17" x14ac:dyDescent="0.25">
      <c r="A1" s="2571" t="s">
        <v>735</v>
      </c>
      <c r="B1" s="2571"/>
      <c r="C1" s="2571"/>
      <c r="D1" s="2571"/>
      <c r="E1" s="2571"/>
      <c r="F1" s="2571"/>
      <c r="G1" s="2571"/>
      <c r="H1" s="2571"/>
      <c r="I1" s="2571"/>
      <c r="J1" s="2571"/>
      <c r="K1" s="2571"/>
      <c r="L1" s="2571"/>
      <c r="M1" s="2571"/>
      <c r="N1" s="2571"/>
      <c r="O1" s="2571"/>
      <c r="P1" s="2571"/>
      <c r="Q1" s="2571"/>
    </row>
    <row r="2" spans="1:17" ht="21" customHeight="1" x14ac:dyDescent="0.25">
      <c r="A2" s="217"/>
      <c r="B2" s="217"/>
      <c r="C2" s="217"/>
      <c r="D2" s="217"/>
      <c r="E2" s="217"/>
      <c r="F2" s="217"/>
      <c r="G2" s="217"/>
      <c r="H2" s="217"/>
      <c r="I2" s="217"/>
      <c r="J2" s="217"/>
      <c r="K2" s="217"/>
      <c r="L2" s="217"/>
      <c r="M2" s="217"/>
      <c r="N2" s="217"/>
      <c r="O2" s="217"/>
      <c r="P2" s="217"/>
    </row>
    <row r="3" spans="1:17" ht="9.75" customHeight="1" x14ac:dyDescent="0.25"/>
    <row r="4" spans="1:17" s="33" customFormat="1" ht="9.75" customHeight="1" x14ac:dyDescent="0.25">
      <c r="B4" s="34" t="s">
        <v>124</v>
      </c>
      <c r="C4" s="35" t="s">
        <v>103</v>
      </c>
      <c r="D4" s="35" t="s">
        <v>119</v>
      </c>
      <c r="E4" s="35" t="s">
        <v>512</v>
      </c>
    </row>
    <row r="5" spans="1:17" s="33" customFormat="1" ht="9.75" customHeight="1" x14ac:dyDescent="0.25">
      <c r="B5" s="35" t="s">
        <v>125</v>
      </c>
      <c r="C5" s="392">
        <v>0.5040694519804666</v>
      </c>
      <c r="D5" s="393">
        <v>0.53450881612090684</v>
      </c>
      <c r="E5" s="1880">
        <v>0.5407925407925408</v>
      </c>
      <c r="I5" s="1876"/>
      <c r="J5" s="1878"/>
    </row>
    <row r="6" spans="1:17" s="33" customFormat="1" ht="9.75" customHeight="1" x14ac:dyDescent="0.25">
      <c r="B6" s="35" t="s">
        <v>126</v>
      </c>
      <c r="C6" s="392">
        <v>0.69714492229851821</v>
      </c>
      <c r="D6" s="393">
        <v>0.69203329369797861</v>
      </c>
      <c r="E6" s="1880">
        <v>0.61786296900489401</v>
      </c>
      <c r="I6" s="1876"/>
      <c r="J6" s="1878"/>
    </row>
    <row r="7" spans="1:17" s="33" customFormat="1" ht="9.75" customHeight="1" x14ac:dyDescent="0.25">
      <c r="B7" s="35" t="s">
        <v>127</v>
      </c>
      <c r="C7" s="392">
        <v>0.53333333333333333</v>
      </c>
      <c r="D7" s="393">
        <v>0.51633636850562403</v>
      </c>
      <c r="E7" s="1880">
        <v>0.48700265251989389</v>
      </c>
      <c r="I7" s="1876"/>
      <c r="J7" s="1878"/>
    </row>
    <row r="8" spans="1:17" s="33" customFormat="1" ht="9.75" customHeight="1" x14ac:dyDescent="0.25">
      <c r="B8" s="35" t="s">
        <v>128</v>
      </c>
      <c r="C8" s="392">
        <v>0.25082074852265268</v>
      </c>
      <c r="D8" s="393">
        <v>0.25223081499107675</v>
      </c>
      <c r="E8" s="1880">
        <v>0.23425414364640884</v>
      </c>
      <c r="I8" s="1876"/>
      <c r="J8" s="1878"/>
    </row>
    <row r="9" spans="1:17" s="33" customFormat="1" ht="9.75" customHeight="1" x14ac:dyDescent="0.25">
      <c r="B9" s="35" t="s">
        <v>129</v>
      </c>
      <c r="C9" s="392">
        <v>0.40467137425312333</v>
      </c>
      <c r="D9" s="393">
        <v>0.47135262847017129</v>
      </c>
      <c r="E9" s="1880">
        <v>0.47389969293756395</v>
      </c>
      <c r="I9" s="1876"/>
      <c r="J9" s="1878"/>
    </row>
    <row r="10" spans="1:17" s="33" customFormat="1" ht="9.75" customHeight="1" x14ac:dyDescent="0.25">
      <c r="B10" s="35" t="s">
        <v>130</v>
      </c>
      <c r="C10" s="392">
        <v>0.31853167554766132</v>
      </c>
      <c r="D10" s="393">
        <v>0.32967702620353445</v>
      </c>
      <c r="E10" s="1880">
        <v>0.30524344569288392</v>
      </c>
      <c r="I10" s="1876"/>
      <c r="J10" s="1878"/>
    </row>
    <row r="11" spans="1:17" ht="9.75" customHeight="1" x14ac:dyDescent="0.25">
      <c r="B11" s="35" t="s">
        <v>131</v>
      </c>
      <c r="C11" s="392">
        <v>0.18128938439166262</v>
      </c>
      <c r="D11" s="393">
        <v>0.18052837573385519</v>
      </c>
      <c r="E11" s="1880">
        <v>0.16588566073102157</v>
      </c>
      <c r="I11" s="1876"/>
      <c r="J11" s="1878"/>
    </row>
    <row r="12" spans="1:17" ht="9.75" customHeight="1" x14ac:dyDescent="0.25">
      <c r="B12" s="35" t="s">
        <v>0</v>
      </c>
      <c r="C12" s="1877">
        <v>0.4328258941767662</v>
      </c>
      <c r="D12" s="1879">
        <v>0.43947622944721376</v>
      </c>
      <c r="E12" s="1881">
        <v>0.41362565164607584</v>
      </c>
    </row>
    <row r="14" spans="1:17" ht="147.75" customHeight="1" x14ac:dyDescent="0.25">
      <c r="C14" s="47"/>
      <c r="D14" s="47"/>
      <c r="E14" s="568"/>
      <c r="F14" s="568"/>
      <c r="G14" s="568"/>
      <c r="H14" s="568"/>
      <c r="I14" s="568"/>
      <c r="J14" s="568"/>
      <c r="K14" s="568"/>
      <c r="L14" s="47"/>
    </row>
    <row r="15" spans="1:17" s="37" customFormat="1" ht="12" customHeight="1" x14ac:dyDescent="0.25">
      <c r="B15"/>
      <c r="C15"/>
      <c r="D15"/>
      <c r="E15"/>
      <c r="F15"/>
      <c r="G15"/>
      <c r="H15"/>
      <c r="I15"/>
      <c r="J15"/>
      <c r="K15"/>
      <c r="L15" s="582"/>
      <c r="M15" s="39"/>
      <c r="N15" s="39"/>
      <c r="O15" s="39"/>
      <c r="P15" s="39"/>
    </row>
    <row r="16" spans="1:17" s="37" customFormat="1" ht="5.25" customHeight="1" x14ac:dyDescent="0.25">
      <c r="A16" s="14"/>
      <c r="B16" s="14"/>
      <c r="C16" s="568"/>
      <c r="D16" s="568"/>
      <c r="E16" s="500"/>
      <c r="F16" s="501"/>
      <c r="G16" s="501"/>
      <c r="H16" s="501"/>
      <c r="I16" s="501"/>
      <c r="J16" s="501"/>
      <c r="K16" s="501"/>
      <c r="L16" s="559"/>
      <c r="M16" s="40"/>
      <c r="N16" s="40"/>
      <c r="O16" s="40"/>
      <c r="P16" s="40"/>
    </row>
    <row r="17" spans="1:17" s="47" customFormat="1" ht="14.25" customHeight="1" x14ac:dyDescent="0.25">
      <c r="A17" s="2573" t="s">
        <v>736</v>
      </c>
      <c r="B17" s="2573"/>
      <c r="C17" s="2573"/>
      <c r="D17" s="2573"/>
      <c r="E17" s="2573"/>
      <c r="F17" s="2573"/>
      <c r="G17" s="2573"/>
      <c r="H17" s="2573"/>
      <c r="I17" s="2573"/>
      <c r="J17" s="2573"/>
      <c r="K17" s="2573"/>
      <c r="L17" s="2573"/>
      <c r="M17" s="2573"/>
      <c r="N17" s="2573"/>
      <c r="O17" s="2573"/>
      <c r="P17" s="2573"/>
      <c r="Q17" s="2573"/>
    </row>
    <row r="18" spans="1:17" s="47" customFormat="1" ht="14.25" customHeight="1" x14ac:dyDescent="0.25"/>
    <row r="19" spans="1:17" s="47" customFormat="1" ht="15" customHeight="1" x14ac:dyDescent="0.25"/>
    <row r="20" spans="1:17" ht="15" customHeight="1" x14ac:dyDescent="0.25"/>
    <row r="21" spans="1:17" ht="15" customHeight="1" x14ac:dyDescent="0.25"/>
    <row r="22" spans="1:17" ht="9.75" customHeight="1" x14ac:dyDescent="0.25"/>
    <row r="23" spans="1:17" ht="37.5" customHeight="1" x14ac:dyDescent="0.25"/>
    <row r="24" spans="1:17" x14ac:dyDescent="0.25">
      <c r="O24" s="36"/>
      <c r="P24" s="36"/>
    </row>
    <row r="26" spans="1:17" ht="27" customHeight="1" x14ac:dyDescent="0.25"/>
    <row r="27" spans="1:17" ht="33" customHeight="1" x14ac:dyDescent="0.25">
      <c r="A27" s="2572"/>
      <c r="B27" s="2572"/>
      <c r="C27" s="2572"/>
      <c r="D27" s="2572"/>
      <c r="E27" s="2572"/>
      <c r="F27" s="2572"/>
      <c r="G27" s="2572"/>
      <c r="H27" s="2572"/>
      <c r="I27" s="2572"/>
      <c r="J27" s="2572"/>
      <c r="K27" s="2572"/>
      <c r="L27" s="2572"/>
      <c r="M27" s="2572"/>
      <c r="N27" s="2572"/>
      <c r="O27" s="2572"/>
      <c r="P27" s="2572"/>
    </row>
    <row r="28" spans="1:17" ht="15" customHeight="1" x14ac:dyDescent="0.25">
      <c r="A28" s="2432" t="s">
        <v>453</v>
      </c>
      <c r="B28" s="2432"/>
      <c r="C28" s="2432"/>
      <c r="D28" s="2432"/>
      <c r="E28" s="2432"/>
      <c r="F28" s="2432"/>
      <c r="G28" s="2432"/>
      <c r="H28" s="2432"/>
      <c r="I28" s="2432"/>
      <c r="J28" s="2432"/>
      <c r="K28" s="2432"/>
      <c r="L28" s="2432"/>
      <c r="M28" s="2432"/>
      <c r="N28" s="2432"/>
      <c r="O28" s="2432"/>
      <c r="P28" s="2432"/>
    </row>
    <row r="29" spans="1:17" ht="26.25" customHeight="1" x14ac:dyDescent="0.25">
      <c r="A29" s="2432" t="s">
        <v>465</v>
      </c>
      <c r="B29" s="2432"/>
      <c r="C29" s="2432"/>
      <c r="D29" s="2432"/>
      <c r="E29" s="2432"/>
      <c r="F29" s="2432"/>
      <c r="G29" s="2432"/>
      <c r="H29" s="2432"/>
      <c r="I29" s="2432"/>
      <c r="J29" s="2432"/>
      <c r="K29" s="2432"/>
      <c r="L29" s="2432"/>
      <c r="M29" s="2432"/>
      <c r="N29" s="2432"/>
      <c r="O29" s="2432"/>
      <c r="P29" s="2432"/>
    </row>
  </sheetData>
  <mergeCells count="5">
    <mergeCell ref="A1:Q1"/>
    <mergeCell ref="A29:P29"/>
    <mergeCell ref="A28:P28"/>
    <mergeCell ref="A27:P27"/>
    <mergeCell ref="A17:Q17"/>
  </mergeCells>
  <pageMargins left="0.25" right="0.25" top="0.75" bottom="0.75" header="0.3" footer="0.3"/>
  <pageSetup scale="92"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27"/>
  <sheetViews>
    <sheetView zoomScaleNormal="100" zoomScaleSheetLayoutView="100" zoomScalePageLayoutView="80" workbookViewId="0">
      <selection activeCell="A14" sqref="A14"/>
    </sheetView>
  </sheetViews>
  <sheetFormatPr defaultColWidth="9.140625" defaultRowHeight="12.75" customHeight="1" x14ac:dyDescent="0.25"/>
  <cols>
    <col min="1" max="1" width="1" style="22" customWidth="1"/>
    <col min="2" max="2" width="10.85546875" style="703" customWidth="1"/>
    <col min="3" max="21" width="4.7109375" style="22" customWidth="1"/>
    <col min="22" max="16384" width="9.140625" style="22"/>
  </cols>
  <sheetData>
    <row r="1" spans="2:23" ht="6.75" customHeight="1" x14ac:dyDescent="0.25"/>
    <row r="2" spans="2:23" ht="21.75" customHeight="1" x14ac:dyDescent="0.3">
      <c r="B2" s="2388" t="s">
        <v>198</v>
      </c>
      <c r="C2" s="2388"/>
      <c r="D2" s="2388"/>
      <c r="E2" s="2388"/>
      <c r="F2" s="2388"/>
      <c r="G2" s="2388"/>
      <c r="H2" s="2388"/>
      <c r="I2" s="2388"/>
      <c r="J2" s="2388"/>
      <c r="K2" s="2388"/>
      <c r="L2" s="2388"/>
      <c r="M2" s="2388"/>
      <c r="N2" s="2388"/>
      <c r="O2" s="2388"/>
      <c r="P2" s="2388"/>
      <c r="Q2" s="2388"/>
      <c r="R2" s="2388"/>
      <c r="S2" s="2388"/>
      <c r="T2" s="2388"/>
      <c r="U2" s="2388"/>
      <c r="V2" s="2388"/>
      <c r="W2" s="2388"/>
    </row>
    <row r="19" spans="2:23" ht="12.75" customHeight="1" x14ac:dyDescent="0.25">
      <c r="B19" s="381"/>
    </row>
    <row r="20" spans="2:23" ht="15" x14ac:dyDescent="0.25">
      <c r="B20" s="704" t="s">
        <v>317</v>
      </c>
      <c r="C20" s="2389" t="s">
        <v>324</v>
      </c>
      <c r="D20" s="2389"/>
      <c r="E20" s="2389"/>
      <c r="F20" s="2389"/>
      <c r="G20" s="2389"/>
      <c r="H20" s="2389"/>
      <c r="I20" s="2389"/>
      <c r="J20" s="2389"/>
      <c r="K20" s="2389"/>
      <c r="L20" s="2389"/>
      <c r="M20" s="2389"/>
      <c r="N20" s="2389"/>
      <c r="O20" s="2389"/>
      <c r="P20" s="2389"/>
      <c r="Q20" s="2389"/>
      <c r="R20" s="2389"/>
      <c r="S20" s="2389"/>
      <c r="T20" s="2389"/>
      <c r="U20" s="2389"/>
      <c r="V20" s="2389"/>
      <c r="W20" s="2389"/>
    </row>
    <row r="21" spans="2:23" ht="29.25" customHeight="1" x14ac:dyDescent="0.25">
      <c r="B21" s="704" t="s">
        <v>318</v>
      </c>
      <c r="C21" s="2389" t="s">
        <v>325</v>
      </c>
      <c r="D21" s="2389"/>
      <c r="E21" s="2389"/>
      <c r="F21" s="2389"/>
      <c r="G21" s="2389"/>
      <c r="H21" s="2389"/>
      <c r="I21" s="2389"/>
      <c r="J21" s="2389"/>
      <c r="K21" s="2389"/>
      <c r="L21" s="2389"/>
      <c r="M21" s="2389"/>
      <c r="N21" s="2389"/>
      <c r="O21" s="2389"/>
      <c r="P21" s="2389"/>
      <c r="Q21" s="2389"/>
      <c r="R21" s="2389"/>
      <c r="S21" s="2389"/>
      <c r="T21" s="2389"/>
      <c r="U21" s="2389"/>
      <c r="V21" s="2389"/>
      <c r="W21" s="2389"/>
    </row>
    <row r="22" spans="2:23" ht="30.75" customHeight="1" x14ac:dyDescent="0.25">
      <c r="B22" s="704" t="s">
        <v>319</v>
      </c>
      <c r="C22" s="2389" t="s">
        <v>326</v>
      </c>
      <c r="D22" s="2389"/>
      <c r="E22" s="2389"/>
      <c r="F22" s="2389"/>
      <c r="G22" s="2389"/>
      <c r="H22" s="2389"/>
      <c r="I22" s="2389"/>
      <c r="J22" s="2389"/>
      <c r="K22" s="2389"/>
      <c r="L22" s="2389"/>
      <c r="M22" s="2389"/>
      <c r="N22" s="2389"/>
      <c r="O22" s="2389"/>
      <c r="P22" s="2389"/>
      <c r="Q22" s="2389"/>
      <c r="R22" s="2389"/>
      <c r="S22" s="2389"/>
      <c r="T22" s="2389"/>
      <c r="U22" s="2389"/>
      <c r="V22" s="2389"/>
      <c r="W22" s="2389"/>
    </row>
    <row r="23" spans="2:23" ht="15" x14ac:dyDescent="0.25">
      <c r="B23" s="704" t="s">
        <v>320</v>
      </c>
      <c r="C23" s="2389" t="s">
        <v>327</v>
      </c>
      <c r="D23" s="2389"/>
      <c r="E23" s="2389"/>
      <c r="F23" s="2389"/>
      <c r="G23" s="2389"/>
      <c r="H23" s="2389"/>
      <c r="I23" s="2389"/>
      <c r="J23" s="2389"/>
      <c r="K23" s="2389"/>
      <c r="L23" s="2389"/>
      <c r="M23" s="2389"/>
      <c r="N23" s="2389"/>
      <c r="O23" s="2389"/>
      <c r="P23" s="2389"/>
      <c r="Q23" s="2389"/>
      <c r="R23" s="2389"/>
      <c r="S23" s="2389"/>
      <c r="T23" s="2389"/>
      <c r="U23" s="2389"/>
      <c r="V23" s="2389"/>
      <c r="W23" s="2389"/>
    </row>
    <row r="24" spans="2:23" ht="44.25" customHeight="1" x14ac:dyDescent="0.25">
      <c r="B24" s="704" t="s">
        <v>321</v>
      </c>
      <c r="C24" s="2389" t="s">
        <v>328</v>
      </c>
      <c r="D24" s="2389"/>
      <c r="E24" s="2389"/>
      <c r="F24" s="2389"/>
      <c r="G24" s="2389"/>
      <c r="H24" s="2389"/>
      <c r="I24" s="2389"/>
      <c r="J24" s="2389"/>
      <c r="K24" s="2389"/>
      <c r="L24" s="2389"/>
      <c r="M24" s="2389"/>
      <c r="N24" s="2389"/>
      <c r="O24" s="2389"/>
      <c r="P24" s="2389"/>
      <c r="Q24" s="2389"/>
      <c r="R24" s="2389"/>
      <c r="S24" s="2389"/>
      <c r="T24" s="2389"/>
      <c r="U24" s="2389"/>
      <c r="V24" s="2389"/>
      <c r="W24" s="2389"/>
    </row>
    <row r="25" spans="2:23" ht="30.75" customHeight="1" x14ac:dyDescent="0.25">
      <c r="B25" s="704" t="s">
        <v>322</v>
      </c>
      <c r="C25" s="2389" t="s">
        <v>329</v>
      </c>
      <c r="D25" s="2389"/>
      <c r="E25" s="2389"/>
      <c r="F25" s="2389"/>
      <c r="G25" s="2389"/>
      <c r="H25" s="2389"/>
      <c r="I25" s="2389"/>
      <c r="J25" s="2389"/>
      <c r="K25" s="2389"/>
      <c r="L25" s="2389"/>
      <c r="M25" s="2389"/>
      <c r="N25" s="2389"/>
      <c r="O25" s="2389"/>
      <c r="P25" s="2389"/>
      <c r="Q25" s="2389"/>
      <c r="R25" s="2389"/>
      <c r="S25" s="2389"/>
      <c r="T25" s="2389"/>
      <c r="U25" s="2389"/>
      <c r="V25" s="2389"/>
      <c r="W25" s="2389"/>
    </row>
    <row r="26" spans="2:23" ht="15" x14ac:dyDescent="0.25">
      <c r="B26" s="704" t="s">
        <v>323</v>
      </c>
      <c r="C26" s="2389" t="s">
        <v>330</v>
      </c>
      <c r="D26" s="2389"/>
      <c r="E26" s="2389"/>
      <c r="F26" s="2389"/>
      <c r="G26" s="2389"/>
      <c r="H26" s="2389"/>
      <c r="I26" s="2389"/>
      <c r="J26" s="2389"/>
      <c r="K26" s="2389"/>
      <c r="L26" s="2389"/>
      <c r="M26" s="2389"/>
      <c r="N26" s="2389"/>
      <c r="O26" s="2389"/>
      <c r="P26" s="2389"/>
      <c r="Q26" s="2389"/>
      <c r="R26" s="2389"/>
      <c r="S26" s="2389"/>
      <c r="T26" s="2389"/>
      <c r="U26" s="2389"/>
      <c r="V26" s="2389"/>
      <c r="W26" s="2389"/>
    </row>
    <row r="27" spans="2:23" ht="12.75" customHeight="1" x14ac:dyDescent="0.25">
      <c r="B27" s="381"/>
    </row>
  </sheetData>
  <mergeCells count="8">
    <mergeCell ref="C25:W25"/>
    <mergeCell ref="C26:W26"/>
    <mergeCell ref="B2:W2"/>
    <mergeCell ref="C22:W22"/>
    <mergeCell ref="C23:W23"/>
    <mergeCell ref="C20:W20"/>
    <mergeCell ref="C21:W21"/>
    <mergeCell ref="C24:W24"/>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0"/>
  <sheetViews>
    <sheetView zoomScaleNormal="100" zoomScaleSheetLayoutView="90" zoomScalePageLayoutView="90" workbookViewId="0">
      <selection activeCell="A14" sqref="A14"/>
    </sheetView>
  </sheetViews>
  <sheetFormatPr defaultRowHeight="15" x14ac:dyDescent="0.25"/>
  <cols>
    <col min="1" max="1" width="2.140625" style="723" customWidth="1"/>
    <col min="2" max="2" width="16.28515625" style="723" customWidth="1"/>
    <col min="3" max="3" width="8.5703125" style="723" bestFit="1" customWidth="1"/>
    <col min="4" max="4" width="9" style="722" bestFit="1" customWidth="1"/>
    <col min="5" max="5" width="8.42578125" style="722" bestFit="1" customWidth="1"/>
    <col min="6" max="6" width="9" style="723" bestFit="1" customWidth="1"/>
    <col min="7" max="7" width="8.42578125" style="722" bestFit="1" customWidth="1"/>
    <col min="8" max="8" width="9" style="722" bestFit="1" customWidth="1"/>
    <col min="9" max="9" width="1.85546875" style="722" customWidth="1"/>
    <col min="10" max="10" width="8.42578125" style="723" bestFit="1" customWidth="1"/>
    <col min="11" max="11" width="9" style="723" bestFit="1" customWidth="1"/>
    <col min="12" max="12" width="8.42578125" style="723" bestFit="1" customWidth="1"/>
    <col min="13" max="13" width="9.28515625" style="723" bestFit="1" customWidth="1"/>
    <col min="14" max="14" width="8.5703125" style="723" bestFit="1" customWidth="1"/>
    <col min="15" max="15" width="9.28515625" style="723" bestFit="1" customWidth="1"/>
    <col min="16" max="16" width="2.85546875" style="723" customWidth="1"/>
    <col min="17" max="16384" width="9.140625" style="723"/>
  </cols>
  <sheetData>
    <row r="1" spans="1:30" ht="16.5" customHeight="1" thickBot="1" x14ac:dyDescent="0.3">
      <c r="A1" s="2574" t="s">
        <v>737</v>
      </c>
      <c r="B1" s="2574"/>
      <c r="C1" s="2574"/>
      <c r="D1" s="2574"/>
      <c r="E1" s="2574"/>
      <c r="F1" s="2574"/>
      <c r="G1" s="2574"/>
      <c r="H1" s="2574"/>
      <c r="I1" s="2574"/>
      <c r="J1" s="2574"/>
      <c r="K1" s="2574"/>
      <c r="L1" s="2574"/>
      <c r="M1" s="2574"/>
      <c r="N1" s="2574"/>
      <c r="O1" s="2574"/>
      <c r="R1"/>
      <c r="S1"/>
      <c r="T1"/>
      <c r="U1"/>
      <c r="V1"/>
      <c r="W1"/>
      <c r="X1"/>
      <c r="Y1"/>
      <c r="Z1"/>
      <c r="AA1"/>
      <c r="AB1"/>
      <c r="AC1"/>
      <c r="AD1"/>
    </row>
    <row r="2" spans="1:30" customFormat="1" ht="21.75" thickBot="1" x14ac:dyDescent="0.3">
      <c r="B2" s="2508" t="s">
        <v>195</v>
      </c>
      <c r="C2" s="2579" t="s">
        <v>168</v>
      </c>
      <c r="D2" s="2580"/>
      <c r="E2" s="2580"/>
      <c r="F2" s="2580"/>
      <c r="G2" s="2580"/>
      <c r="H2" s="2581"/>
      <c r="I2" s="751"/>
      <c r="J2" s="2579" t="s">
        <v>167</v>
      </c>
      <c r="K2" s="2580"/>
      <c r="L2" s="2580"/>
      <c r="M2" s="2580"/>
      <c r="N2" s="2580"/>
      <c r="O2" s="2581"/>
    </row>
    <row r="3" spans="1:30" customFormat="1" ht="19.5" thickBot="1" x14ac:dyDescent="0.3">
      <c r="B3" s="2509"/>
      <c r="C3" s="2583" t="s">
        <v>103</v>
      </c>
      <c r="D3" s="2584"/>
      <c r="E3" s="2575" t="s">
        <v>119</v>
      </c>
      <c r="F3" s="2576"/>
      <c r="G3" s="2577" t="s">
        <v>512</v>
      </c>
      <c r="H3" s="2578"/>
      <c r="I3" s="751"/>
      <c r="J3" s="2583" t="s">
        <v>103</v>
      </c>
      <c r="K3" s="2584"/>
      <c r="L3" s="2575" t="s">
        <v>119</v>
      </c>
      <c r="M3" s="2576"/>
      <c r="N3" s="2577" t="s">
        <v>512</v>
      </c>
      <c r="O3" s="2578"/>
    </row>
    <row r="4" spans="1:30" customFormat="1" ht="16.5" thickBot="1" x14ac:dyDescent="0.3">
      <c r="B4" s="2582"/>
      <c r="C4" s="782" t="s">
        <v>341</v>
      </c>
      <c r="D4" s="783" t="s">
        <v>98</v>
      </c>
      <c r="E4" s="782" t="s">
        <v>341</v>
      </c>
      <c r="F4" s="784" t="s">
        <v>98</v>
      </c>
      <c r="G4" s="785" t="s">
        <v>341</v>
      </c>
      <c r="H4" s="784" t="s">
        <v>98</v>
      </c>
      <c r="I4" s="751"/>
      <c r="J4" s="782" t="s">
        <v>341</v>
      </c>
      <c r="K4" s="783" t="s">
        <v>98</v>
      </c>
      <c r="L4" s="782" t="s">
        <v>341</v>
      </c>
      <c r="M4" s="784" t="s">
        <v>98</v>
      </c>
      <c r="N4" s="785" t="s">
        <v>341</v>
      </c>
      <c r="O4" s="784" t="s">
        <v>98</v>
      </c>
      <c r="R4" s="1887"/>
      <c r="S4" s="1888"/>
      <c r="U4" s="1883"/>
      <c r="V4" s="1884"/>
    </row>
    <row r="5" spans="1:30" customFormat="1" ht="15.75" x14ac:dyDescent="0.25">
      <c r="B5" s="811" t="s">
        <v>125</v>
      </c>
      <c r="C5" s="364">
        <v>438</v>
      </c>
      <c r="D5" s="942">
        <v>0.47147470398277719</v>
      </c>
      <c r="E5" s="364">
        <v>572</v>
      </c>
      <c r="F5" s="954">
        <v>0.5391140433553252</v>
      </c>
      <c r="G5" s="786">
        <v>626</v>
      </c>
      <c r="H5" s="954">
        <v>0.53965517241379313</v>
      </c>
      <c r="I5" s="787"/>
      <c r="J5" s="364">
        <v>491</v>
      </c>
      <c r="K5" s="942">
        <v>0.52852529601722287</v>
      </c>
      <c r="L5" s="364">
        <v>572</v>
      </c>
      <c r="M5" s="954">
        <v>0.5391140433553252</v>
      </c>
      <c r="N5" s="786">
        <v>534</v>
      </c>
      <c r="O5" s="954">
        <v>0.46034482758620687</v>
      </c>
      <c r="R5" s="1887"/>
      <c r="S5" s="1888"/>
      <c r="U5" s="1883"/>
      <c r="V5" s="1884"/>
    </row>
    <row r="6" spans="1:30" customFormat="1" ht="15.75" x14ac:dyDescent="0.25">
      <c r="B6" s="812" t="s">
        <v>126</v>
      </c>
      <c r="C6" s="310">
        <v>845</v>
      </c>
      <c r="D6" s="949">
        <v>0.43782383419689119</v>
      </c>
      <c r="E6" s="310">
        <v>749</v>
      </c>
      <c r="F6" s="940">
        <v>0.42898052691867122</v>
      </c>
      <c r="G6" s="309">
        <v>584</v>
      </c>
      <c r="H6" s="940">
        <v>0.38547854785478547</v>
      </c>
      <c r="I6" s="787"/>
      <c r="J6" s="310">
        <v>1084</v>
      </c>
      <c r="K6" s="949">
        <v>0.56165803108808288</v>
      </c>
      <c r="L6" s="310">
        <v>749</v>
      </c>
      <c r="M6" s="940">
        <v>0.42898052691867122</v>
      </c>
      <c r="N6" s="309">
        <v>931</v>
      </c>
      <c r="O6" s="940">
        <v>0.61452145214521448</v>
      </c>
      <c r="R6" s="1887"/>
      <c r="S6" s="1888"/>
      <c r="U6" s="1883"/>
      <c r="V6" s="1884"/>
    </row>
    <row r="7" spans="1:30" customFormat="1" ht="15.75" x14ac:dyDescent="0.25">
      <c r="B7" s="812" t="s">
        <v>127</v>
      </c>
      <c r="C7" s="310">
        <v>423</v>
      </c>
      <c r="D7" s="949">
        <v>0.44062499999999999</v>
      </c>
      <c r="E7" s="310">
        <v>436</v>
      </c>
      <c r="F7" s="940">
        <v>0.45228215767634855</v>
      </c>
      <c r="G7" s="309">
        <v>348</v>
      </c>
      <c r="H7" s="940">
        <v>0.37908496732026142</v>
      </c>
      <c r="I7" s="787"/>
      <c r="J7" s="310">
        <v>537</v>
      </c>
      <c r="K7" s="949">
        <v>0.55937499999999996</v>
      </c>
      <c r="L7" s="310">
        <v>436</v>
      </c>
      <c r="M7" s="940">
        <v>0.45228215767634855</v>
      </c>
      <c r="N7" s="309">
        <v>570</v>
      </c>
      <c r="O7" s="940">
        <v>0.62091503267973858</v>
      </c>
      <c r="R7" s="1887"/>
      <c r="S7" s="1888"/>
      <c r="U7" s="1883"/>
      <c r="V7" s="1884"/>
    </row>
    <row r="8" spans="1:30" customFormat="1" ht="15.75" x14ac:dyDescent="0.25">
      <c r="B8" s="812" t="s">
        <v>128</v>
      </c>
      <c r="C8" s="310">
        <v>194</v>
      </c>
      <c r="D8" s="949">
        <v>0.50785340314136129</v>
      </c>
      <c r="E8" s="310">
        <v>217</v>
      </c>
      <c r="F8" s="940">
        <v>0.5117924528301887</v>
      </c>
      <c r="G8" s="309">
        <v>227</v>
      </c>
      <c r="H8" s="940">
        <v>0.535377358490566</v>
      </c>
      <c r="I8" s="787"/>
      <c r="J8" s="310">
        <v>188</v>
      </c>
      <c r="K8" s="949">
        <v>0.49214659685863876</v>
      </c>
      <c r="L8" s="310">
        <v>217</v>
      </c>
      <c r="M8" s="940">
        <v>0.5117924528301887</v>
      </c>
      <c r="N8" s="309">
        <v>197</v>
      </c>
      <c r="O8" s="940">
        <v>0.46462264150943394</v>
      </c>
      <c r="R8" s="1887"/>
      <c r="S8" s="1888"/>
      <c r="U8" s="1883"/>
      <c r="V8" s="1884"/>
    </row>
    <row r="9" spans="1:30" customFormat="1" ht="15.75" x14ac:dyDescent="0.25">
      <c r="B9" s="812" t="s">
        <v>129</v>
      </c>
      <c r="C9" s="310">
        <v>313</v>
      </c>
      <c r="D9" s="949">
        <v>0.42013422818791946</v>
      </c>
      <c r="E9" s="310">
        <v>307</v>
      </c>
      <c r="F9" s="940">
        <v>0.38471177944862156</v>
      </c>
      <c r="G9" s="309">
        <v>356</v>
      </c>
      <c r="H9" s="940">
        <v>0.38444924406047515</v>
      </c>
      <c r="I9" s="787"/>
      <c r="J9" s="310">
        <v>432</v>
      </c>
      <c r="K9" s="949">
        <v>0.57986577181208054</v>
      </c>
      <c r="L9" s="310">
        <v>307</v>
      </c>
      <c r="M9" s="940">
        <v>0.38471177944862156</v>
      </c>
      <c r="N9" s="309">
        <v>570</v>
      </c>
      <c r="O9" s="940">
        <v>0.6155507559395248</v>
      </c>
      <c r="R9" s="1887"/>
      <c r="S9" s="1888"/>
      <c r="U9" s="1883"/>
      <c r="V9" s="1884"/>
    </row>
    <row r="10" spans="1:30" customFormat="1" ht="15.75" x14ac:dyDescent="0.25">
      <c r="B10" s="812" t="s">
        <v>130</v>
      </c>
      <c r="C10" s="310">
        <v>201</v>
      </c>
      <c r="D10" s="949">
        <v>0.37360594795539032</v>
      </c>
      <c r="E10" s="310">
        <v>210</v>
      </c>
      <c r="F10" s="940">
        <v>0.38817005545286504</v>
      </c>
      <c r="G10" s="309">
        <v>192</v>
      </c>
      <c r="H10" s="940">
        <v>0.39263803680981596</v>
      </c>
      <c r="I10" s="787"/>
      <c r="J10" s="310">
        <v>337</v>
      </c>
      <c r="K10" s="949">
        <v>0.62639405204460963</v>
      </c>
      <c r="L10" s="310">
        <v>210</v>
      </c>
      <c r="M10" s="940">
        <v>0.38817005545286504</v>
      </c>
      <c r="N10" s="309">
        <v>297</v>
      </c>
      <c r="O10" s="940">
        <v>0.6073619631901841</v>
      </c>
      <c r="R10" s="1887"/>
      <c r="S10" s="1888"/>
      <c r="U10" s="1883"/>
      <c r="V10" s="1884"/>
    </row>
    <row r="11" spans="1:30" customFormat="1" ht="15.75" x14ac:dyDescent="0.25">
      <c r="B11" s="812" t="s">
        <v>131</v>
      </c>
      <c r="C11" s="310">
        <v>132</v>
      </c>
      <c r="D11" s="949">
        <v>0.35199999999999998</v>
      </c>
      <c r="E11" s="310">
        <v>140</v>
      </c>
      <c r="F11" s="940">
        <v>0.37940379403794039</v>
      </c>
      <c r="G11" s="309">
        <v>126</v>
      </c>
      <c r="H11" s="940">
        <v>0.3559322033898305</v>
      </c>
      <c r="I11" s="787"/>
      <c r="J11" s="310">
        <v>242</v>
      </c>
      <c r="K11" s="949">
        <v>0.64533333333333331</v>
      </c>
      <c r="L11" s="310">
        <v>140</v>
      </c>
      <c r="M11" s="940">
        <v>0.37940379403794039</v>
      </c>
      <c r="N11" s="309">
        <v>228</v>
      </c>
      <c r="O11" s="940">
        <v>0.64406779661016944</v>
      </c>
      <c r="R11" s="1887"/>
      <c r="S11" s="1888"/>
    </row>
    <row r="12" spans="1:30" customFormat="1" ht="16.5" thickBot="1" x14ac:dyDescent="0.3">
      <c r="B12" s="815" t="s">
        <v>50</v>
      </c>
      <c r="C12" s="788">
        <v>0</v>
      </c>
      <c r="D12" s="836" t="s">
        <v>49</v>
      </c>
      <c r="E12" s="788" t="s">
        <v>101</v>
      </c>
      <c r="F12" s="943" t="s">
        <v>49</v>
      </c>
      <c r="G12" s="789" t="s">
        <v>101</v>
      </c>
      <c r="H12" s="943" t="s">
        <v>49</v>
      </c>
      <c r="I12" s="787"/>
      <c r="J12" s="788">
        <v>0</v>
      </c>
      <c r="K12" s="952" t="s">
        <v>49</v>
      </c>
      <c r="L12" s="788" t="s">
        <v>101</v>
      </c>
      <c r="M12" s="943" t="s">
        <v>49</v>
      </c>
      <c r="N12" s="789">
        <v>5</v>
      </c>
      <c r="O12" s="943" t="s">
        <v>49</v>
      </c>
      <c r="R12" s="1887"/>
      <c r="S12" s="1888"/>
      <c r="U12" s="1885"/>
      <c r="V12" s="1886"/>
    </row>
    <row r="13" spans="1:30" customFormat="1" ht="21.75" thickBot="1" x14ac:dyDescent="0.3">
      <c r="B13" s="816" t="s">
        <v>0</v>
      </c>
      <c r="C13" s="838">
        <v>2546</v>
      </c>
      <c r="D13" s="781">
        <v>0.43454514422256357</v>
      </c>
      <c r="E13" s="838">
        <v>2633</v>
      </c>
      <c r="F13" s="779">
        <v>0.4457423395970882</v>
      </c>
      <c r="G13" s="839">
        <v>2460</v>
      </c>
      <c r="H13" s="779">
        <v>0.42472375690607733</v>
      </c>
      <c r="I13" s="751"/>
      <c r="J13" s="838">
        <v>3311</v>
      </c>
      <c r="K13" s="781">
        <v>0.56511350059737153</v>
      </c>
      <c r="L13" s="838">
        <v>2633</v>
      </c>
      <c r="M13" s="779">
        <v>0.4457423395970882</v>
      </c>
      <c r="N13" s="839">
        <v>3332</v>
      </c>
      <c r="O13" s="779">
        <v>0.57527624309392267</v>
      </c>
    </row>
    <row r="14" spans="1:30" customFormat="1" ht="29.25" customHeight="1" x14ac:dyDescent="0.25">
      <c r="A14" s="2393" t="s">
        <v>738</v>
      </c>
      <c r="B14" s="2393"/>
      <c r="C14" s="2393"/>
      <c r="D14" s="2393"/>
      <c r="E14" s="2393"/>
      <c r="F14" s="2393"/>
      <c r="G14" s="2393"/>
      <c r="H14" s="2393"/>
      <c r="I14" s="2393"/>
      <c r="J14" s="2393"/>
      <c r="K14" s="2393"/>
      <c r="L14" s="2393"/>
      <c r="M14" s="2393"/>
      <c r="N14" s="2393"/>
      <c r="O14" s="2393"/>
    </row>
    <row r="15" spans="1:30" s="724" customFormat="1" x14ac:dyDescent="0.25">
      <c r="O15"/>
      <c r="P15"/>
      <c r="Q15"/>
      <c r="R15"/>
      <c r="S15"/>
    </row>
    <row r="16" spans="1:30" customFormat="1" x14ac:dyDescent="0.25"/>
    <row r="17" spans="1:19" customFormat="1" x14ac:dyDescent="0.25"/>
    <row r="18" spans="1:19" customFormat="1" ht="9.75" customHeight="1" x14ac:dyDescent="0.25">
      <c r="C18" s="32"/>
      <c r="D18" s="1007" t="s">
        <v>615</v>
      </c>
      <c r="E18" s="1007" t="s">
        <v>616</v>
      </c>
      <c r="F18" s="1007" t="s">
        <v>617</v>
      </c>
      <c r="G18" s="1007" t="s">
        <v>618</v>
      </c>
      <c r="H18" s="1007" t="s">
        <v>619</v>
      </c>
      <c r="I18" s="1007" t="s">
        <v>620</v>
      </c>
      <c r="J18" s="1007" t="s">
        <v>621</v>
      </c>
      <c r="K18" s="981" t="s">
        <v>622</v>
      </c>
    </row>
    <row r="19" spans="1:19" customFormat="1" x14ac:dyDescent="0.25">
      <c r="B19" s="723"/>
      <c r="C19" s="32" t="s">
        <v>168</v>
      </c>
      <c r="D19" s="725">
        <v>0.53965517241379313</v>
      </c>
      <c r="E19" s="725">
        <v>0.38547854785478547</v>
      </c>
      <c r="F19" s="725">
        <v>0.37908496732026142</v>
      </c>
      <c r="G19" s="725">
        <v>0.535377358490566</v>
      </c>
      <c r="H19" s="725">
        <v>0.38444924406047515</v>
      </c>
      <c r="I19" s="725">
        <v>0.39263803680981596</v>
      </c>
      <c r="J19" s="725">
        <v>0.3559322033898305</v>
      </c>
      <c r="K19" s="725">
        <v>0.42472375690607733</v>
      </c>
      <c r="L19" s="723"/>
    </row>
    <row r="20" spans="1:19" customFormat="1" x14ac:dyDescent="0.25">
      <c r="B20" s="723"/>
      <c r="C20" s="32" t="s">
        <v>167</v>
      </c>
      <c r="D20" s="725">
        <v>0.46034482758620687</v>
      </c>
      <c r="E20" s="725">
        <v>0.61452145214521448</v>
      </c>
      <c r="F20" s="725">
        <v>0.62091503267973858</v>
      </c>
      <c r="G20" s="725">
        <v>0.46462264150943394</v>
      </c>
      <c r="H20" s="725">
        <v>0.6155507559395248</v>
      </c>
      <c r="I20" s="725">
        <v>0.6073619631901841</v>
      </c>
      <c r="J20" s="725">
        <v>0.64406779661016944</v>
      </c>
      <c r="K20" s="725">
        <v>0.57527624309392267</v>
      </c>
      <c r="L20" s="723"/>
    </row>
    <row r="21" spans="1:19" customFormat="1" x14ac:dyDescent="0.25"/>
    <row r="22" spans="1:19" customFormat="1" x14ac:dyDescent="0.25"/>
    <row r="23" spans="1:19" customFormat="1" x14ac:dyDescent="0.25"/>
    <row r="24" spans="1:19" customFormat="1" x14ac:dyDescent="0.25"/>
    <row r="25" spans="1:19" customFormat="1" x14ac:dyDescent="0.25"/>
    <row r="26" spans="1:19" customFormat="1" x14ac:dyDescent="0.25"/>
    <row r="27" spans="1:19" customFormat="1" x14ac:dyDescent="0.25"/>
    <row r="28" spans="1:19" customFormat="1" x14ac:dyDescent="0.25">
      <c r="R28" s="722"/>
      <c r="S28" s="722"/>
    </row>
    <row r="29" spans="1:19" customFormat="1" x14ac:dyDescent="0.25">
      <c r="R29" s="722"/>
      <c r="S29" s="722"/>
    </row>
    <row r="30" spans="1:19" s="722" customFormat="1" ht="9" customHeight="1" x14ac:dyDescent="0.25"/>
    <row r="31" spans="1:19" s="722" customFormat="1" x14ac:dyDescent="0.25">
      <c r="A31" s="2432" t="s">
        <v>717</v>
      </c>
      <c r="B31" s="2432"/>
      <c r="C31" s="2432"/>
      <c r="D31" s="2432"/>
      <c r="E31" s="2432"/>
      <c r="F31" s="2432"/>
      <c r="G31" s="2432"/>
      <c r="H31" s="2432"/>
      <c r="I31" s="2432"/>
      <c r="J31" s="2432"/>
      <c r="K31" s="2432"/>
      <c r="L31" s="2432"/>
      <c r="M31" s="719"/>
      <c r="N31" s="723"/>
    </row>
    <row r="32" spans="1:19" s="722" customFormat="1" x14ac:dyDescent="0.25">
      <c r="A32" s="2432" t="s">
        <v>431</v>
      </c>
      <c r="B32" s="2432"/>
      <c r="C32" s="2432"/>
      <c r="D32" s="2432"/>
      <c r="E32" s="2432"/>
      <c r="F32" s="2432"/>
      <c r="G32" s="2432"/>
      <c r="H32" s="2432"/>
      <c r="I32" s="2432"/>
      <c r="J32" s="2432"/>
      <c r="K32" s="2432"/>
      <c r="L32" s="2432"/>
    </row>
    <row r="33" spans="2:8" s="722" customFormat="1" x14ac:dyDescent="0.25"/>
    <row r="34" spans="2:8" s="722" customFormat="1" x14ac:dyDescent="0.25"/>
    <row r="35" spans="2:8" s="722" customFormat="1" ht="15.75" x14ac:dyDescent="0.25">
      <c r="B35" s="1882"/>
      <c r="C35" s="1882"/>
      <c r="D35" s="1882"/>
      <c r="E35" s="1882"/>
      <c r="F35" s="1882"/>
      <c r="G35" s="1882"/>
      <c r="H35" s="1882"/>
    </row>
    <row r="36" spans="2:8" s="722" customFormat="1" ht="15.75" x14ac:dyDescent="0.25">
      <c r="B36" s="1882"/>
      <c r="C36" s="1882"/>
      <c r="D36" s="1882"/>
      <c r="E36" s="1882"/>
      <c r="F36" s="1882"/>
      <c r="G36" s="1882"/>
      <c r="H36" s="1882"/>
    </row>
    <row r="37" spans="2:8" s="722" customFormat="1" x14ac:dyDescent="0.25"/>
    <row r="38" spans="2:8" s="722" customFormat="1" x14ac:dyDescent="0.25"/>
    <row r="39" spans="2:8" s="722" customFormat="1" x14ac:dyDescent="0.25"/>
    <row r="40" spans="2:8" s="722" customFormat="1" x14ac:dyDescent="0.25"/>
    <row r="41" spans="2:8" s="722" customFormat="1" x14ac:dyDescent="0.25"/>
    <row r="42" spans="2:8" s="722" customFormat="1" x14ac:dyDescent="0.25"/>
    <row r="43" spans="2:8" s="722" customFormat="1" x14ac:dyDescent="0.25"/>
    <row r="44" spans="2:8" s="722" customFormat="1" x14ac:dyDescent="0.25"/>
    <row r="45" spans="2:8" s="722" customFormat="1" x14ac:dyDescent="0.25"/>
    <row r="46" spans="2:8" s="722" customFormat="1" x14ac:dyDescent="0.25"/>
    <row r="47" spans="2:8" s="722" customFormat="1" x14ac:dyDescent="0.25"/>
    <row r="48" spans="2:8" s="722" customFormat="1" x14ac:dyDescent="0.25"/>
    <row r="49" spans="18:19" s="722" customFormat="1" x14ac:dyDescent="0.25"/>
    <row r="50" spans="18:19" s="722" customFormat="1" x14ac:dyDescent="0.25"/>
    <row r="51" spans="18:19" s="722" customFormat="1" x14ac:dyDescent="0.25"/>
    <row r="52" spans="18:19" s="722" customFormat="1" x14ac:dyDescent="0.25"/>
    <row r="53" spans="18:19" s="722" customFormat="1" x14ac:dyDescent="0.25"/>
    <row r="54" spans="18:19" s="722" customFormat="1" x14ac:dyDescent="0.25"/>
    <row r="55" spans="18:19" s="722" customFormat="1" x14ac:dyDescent="0.25"/>
    <row r="56" spans="18:19" s="722" customFormat="1" x14ac:dyDescent="0.25"/>
    <row r="57" spans="18:19" s="722" customFormat="1" x14ac:dyDescent="0.25"/>
    <row r="58" spans="18:19" s="722" customFormat="1" x14ac:dyDescent="0.25"/>
    <row r="59" spans="18:19" s="722" customFormat="1" x14ac:dyDescent="0.25">
      <c r="R59" s="723"/>
      <c r="S59" s="723"/>
    </row>
    <row r="60" spans="18:19" s="722" customFormat="1" x14ac:dyDescent="0.25">
      <c r="R60" s="723"/>
      <c r="S60" s="723"/>
    </row>
  </sheetData>
  <mergeCells count="13">
    <mergeCell ref="A32:L32"/>
    <mergeCell ref="A31:L31"/>
    <mergeCell ref="A1:O1"/>
    <mergeCell ref="A14:O14"/>
    <mergeCell ref="L3:M3"/>
    <mergeCell ref="N3:O3"/>
    <mergeCell ref="C2:H2"/>
    <mergeCell ref="J2:O2"/>
    <mergeCell ref="B2:B4"/>
    <mergeCell ref="C3:D3"/>
    <mergeCell ref="E3:F3"/>
    <mergeCell ref="G3:H3"/>
    <mergeCell ref="J3:K3"/>
  </mergeCells>
  <conditionalFormatting sqref="D5:D11">
    <cfRule type="top10" dxfId="714" priority="20" percent="1" bottom="1" rank="25"/>
    <cfRule type="top10" dxfId="713" priority="21" percent="1" rank="25"/>
  </conditionalFormatting>
  <conditionalFormatting sqref="F5:F11">
    <cfRule type="top10" dxfId="712" priority="17" percent="1" bottom="1" rank="25"/>
    <cfRule type="top10" dxfId="711" priority="18" percent="1" rank="25"/>
  </conditionalFormatting>
  <conditionalFormatting sqref="H5:H11">
    <cfRule type="top10" dxfId="710" priority="14" percent="1" bottom="1" rank="25"/>
    <cfRule type="top10" dxfId="709" priority="15" percent="1" rank="25"/>
  </conditionalFormatting>
  <conditionalFormatting sqref="K5:K11">
    <cfRule type="top10" dxfId="708" priority="11" percent="1" bottom="1" rank="25"/>
    <cfRule type="top10" dxfId="707" priority="12" percent="1" rank="25"/>
  </conditionalFormatting>
  <conditionalFormatting sqref="M5:M11">
    <cfRule type="top10" dxfId="706" priority="8" percent="1" bottom="1" rank="25"/>
    <cfRule type="top10" dxfId="705" priority="9" percent="1" rank="25"/>
  </conditionalFormatting>
  <conditionalFormatting sqref="O5:O11">
    <cfRule type="top10" dxfId="704" priority="5" percent="1" bottom="1" rank="25"/>
    <cfRule type="top10" dxfId="703" priority="6" percent="1" rank="25"/>
  </conditionalFormatting>
  <conditionalFormatting sqref="B35:H35">
    <cfRule type="top10" dxfId="702" priority="3" percent="1" bottom="1" rank="25"/>
    <cfRule type="top10" dxfId="701" priority="4" percent="1" rank="25"/>
  </conditionalFormatting>
  <conditionalFormatting sqref="B36:H36">
    <cfRule type="top10" dxfId="700" priority="1" percent="1" bottom="1" rank="25"/>
    <cfRule type="top10" dxfId="699"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2"/>
  <sheetViews>
    <sheetView showWhiteSpace="0" zoomScale="80" zoomScaleNormal="80" zoomScaleSheetLayoutView="90" zoomScalePageLayoutView="80" workbookViewId="0">
      <selection activeCell="A14" sqref="A14"/>
    </sheetView>
  </sheetViews>
  <sheetFormatPr defaultRowHeight="15" x14ac:dyDescent="0.25"/>
  <cols>
    <col min="1" max="1" width="1.28515625" style="946" customWidth="1"/>
    <col min="2" max="2" width="14" style="946" customWidth="1"/>
    <col min="3" max="3" width="5.5703125" style="946" customWidth="1"/>
    <col min="4" max="4" width="7.85546875" style="946" customWidth="1"/>
    <col min="5" max="5" width="6" style="946" customWidth="1"/>
    <col min="6" max="6" width="7.85546875" style="946" customWidth="1"/>
    <col min="7" max="7" width="6.42578125" style="946" customWidth="1"/>
    <col min="8" max="8" width="7.85546875" style="946" customWidth="1"/>
    <col min="9" max="9" width="1" style="946" customWidth="1"/>
    <col min="10" max="15" width="7.85546875" style="946" customWidth="1"/>
    <col min="16" max="16" width="0.7109375" style="946" customWidth="1"/>
    <col min="17" max="17" width="6.85546875" style="946" customWidth="1"/>
    <col min="18" max="18" width="7.28515625" style="946" bestFit="1" customWidth="1"/>
    <col min="19" max="19" width="6.85546875" style="946" bestFit="1" customWidth="1"/>
    <col min="20" max="20" width="7.28515625" style="946" bestFit="1" customWidth="1"/>
    <col min="21" max="21" width="6.85546875" style="946" bestFit="1" customWidth="1"/>
    <col min="22" max="22" width="7.28515625" style="946" bestFit="1" customWidth="1"/>
    <col min="23" max="23" width="1" style="946" customWidth="1"/>
    <col min="24" max="24" width="4.5703125" style="945" customWidth="1"/>
    <col min="25" max="25" width="6.5703125" style="946" customWidth="1"/>
    <col min="26" max="37" width="8.7109375" style="945" customWidth="1"/>
    <col min="38" max="16384" width="9.140625" style="946"/>
  </cols>
  <sheetData>
    <row r="1" spans="1:37" ht="18" customHeight="1" thickBot="1" x14ac:dyDescent="0.3">
      <c r="B1" s="2493" t="s">
        <v>739</v>
      </c>
      <c r="C1" s="2493"/>
      <c r="D1" s="2493"/>
      <c r="E1" s="2493"/>
      <c r="F1" s="2493"/>
      <c r="G1" s="2493"/>
      <c r="H1" s="2493"/>
      <c r="I1" s="2493"/>
      <c r="J1" s="2493"/>
      <c r="K1" s="2493"/>
      <c r="L1" s="2493"/>
      <c r="M1" s="2493"/>
      <c r="N1" s="2493"/>
      <c r="O1" s="2493"/>
      <c r="P1" s="2493"/>
      <c r="Q1" s="2493"/>
      <c r="R1" s="2493"/>
      <c r="S1" s="2493"/>
      <c r="T1" s="2493"/>
      <c r="U1" s="2493"/>
      <c r="V1" s="2493"/>
      <c r="X1" s="946"/>
    </row>
    <row r="2" spans="1:37" s="947" customFormat="1" ht="21.75" thickBot="1" x14ac:dyDescent="0.3">
      <c r="B2" s="2585" t="s">
        <v>195</v>
      </c>
      <c r="C2" s="2498" t="s">
        <v>135</v>
      </c>
      <c r="D2" s="2499"/>
      <c r="E2" s="2499"/>
      <c r="F2" s="2499"/>
      <c r="G2" s="2499"/>
      <c r="H2" s="2500"/>
      <c r="I2" s="945"/>
      <c r="J2" s="2501" t="s">
        <v>209</v>
      </c>
      <c r="K2" s="2502"/>
      <c r="L2" s="2502"/>
      <c r="M2" s="2502"/>
      <c r="N2" s="2502"/>
      <c r="O2" s="2503"/>
      <c r="P2" s="945"/>
      <c r="Q2" s="2501" t="s">
        <v>344</v>
      </c>
      <c r="R2" s="2502"/>
      <c r="S2" s="2502"/>
      <c r="T2" s="2502"/>
      <c r="U2" s="2502"/>
      <c r="V2" s="2503"/>
      <c r="Z2" s="945"/>
      <c r="AA2" s="945"/>
      <c r="AB2" s="945"/>
      <c r="AC2" s="945"/>
      <c r="AD2" s="945"/>
      <c r="AE2" s="945"/>
      <c r="AF2" s="945"/>
      <c r="AG2" s="945"/>
      <c r="AH2" s="945"/>
      <c r="AI2" s="945"/>
      <c r="AJ2" s="945"/>
      <c r="AK2" s="945"/>
    </row>
    <row r="3" spans="1:37" s="947" customFormat="1" ht="19.5" thickBot="1" x14ac:dyDescent="0.3">
      <c r="B3" s="2586"/>
      <c r="C3" s="2548" t="s">
        <v>120</v>
      </c>
      <c r="D3" s="2548"/>
      <c r="E3" s="2549" t="s">
        <v>122</v>
      </c>
      <c r="F3" s="2549"/>
      <c r="G3" s="2550" t="s">
        <v>518</v>
      </c>
      <c r="H3" s="2550"/>
      <c r="I3" s="945"/>
      <c r="J3" s="2548" t="s">
        <v>120</v>
      </c>
      <c r="K3" s="2548"/>
      <c r="L3" s="2549" t="s">
        <v>122</v>
      </c>
      <c r="M3" s="2549"/>
      <c r="N3" s="2550" t="s">
        <v>518</v>
      </c>
      <c r="O3" s="2550"/>
      <c r="P3" s="945"/>
      <c r="Q3" s="2548" t="s">
        <v>120</v>
      </c>
      <c r="R3" s="2548"/>
      <c r="S3" s="2549" t="s">
        <v>122</v>
      </c>
      <c r="T3" s="2549"/>
      <c r="U3" s="2550" t="s">
        <v>518</v>
      </c>
      <c r="V3" s="2550"/>
      <c r="AA3" s="1889"/>
      <c r="AB3" s="1890"/>
      <c r="AC3" s="1891"/>
      <c r="AD3" s="1892"/>
      <c r="AE3" s="1894"/>
      <c r="AF3" s="1895"/>
    </row>
    <row r="4" spans="1:37" s="947" customFormat="1" ht="16.5" thickBot="1" x14ac:dyDescent="0.3">
      <c r="B4" s="2587"/>
      <c r="C4" s="790" t="s">
        <v>341</v>
      </c>
      <c r="D4" s="792" t="s">
        <v>98</v>
      </c>
      <c r="E4" s="790" t="s">
        <v>99</v>
      </c>
      <c r="F4" s="791" t="s">
        <v>98</v>
      </c>
      <c r="G4" s="772" t="s">
        <v>99</v>
      </c>
      <c r="H4" s="791" t="s">
        <v>98</v>
      </c>
      <c r="I4" s="945"/>
      <c r="J4" s="790" t="s">
        <v>341</v>
      </c>
      <c r="K4" s="792" t="s">
        <v>98</v>
      </c>
      <c r="L4" s="790" t="s">
        <v>99</v>
      </c>
      <c r="M4" s="791" t="s">
        <v>98</v>
      </c>
      <c r="N4" s="772" t="s">
        <v>99</v>
      </c>
      <c r="O4" s="791" t="s">
        <v>98</v>
      </c>
      <c r="P4" s="945"/>
      <c r="Q4" s="790" t="s">
        <v>341</v>
      </c>
      <c r="R4" s="792" t="s">
        <v>98</v>
      </c>
      <c r="S4" s="790" t="s">
        <v>99</v>
      </c>
      <c r="T4" s="791" t="s">
        <v>98</v>
      </c>
      <c r="U4" s="772" t="s">
        <v>99</v>
      </c>
      <c r="V4" s="791" t="s">
        <v>98</v>
      </c>
      <c r="AA4" s="1889"/>
      <c r="AB4" s="1890"/>
      <c r="AC4" s="1891"/>
      <c r="AD4" s="1892"/>
      <c r="AE4" s="1894"/>
      <c r="AF4" s="1895"/>
    </row>
    <row r="5" spans="1:37" s="947" customFormat="1" ht="15.75" x14ac:dyDescent="0.25">
      <c r="B5" s="811" t="s">
        <v>125</v>
      </c>
      <c r="C5" s="311">
        <v>48</v>
      </c>
      <c r="D5" s="793">
        <v>5.1668460710441337E-2</v>
      </c>
      <c r="E5" s="311">
        <v>43</v>
      </c>
      <c r="F5" s="794">
        <v>4.0527803958529687E-2</v>
      </c>
      <c r="G5" s="312">
        <v>25</v>
      </c>
      <c r="H5" s="794">
        <v>2.1551724137931036E-2</v>
      </c>
      <c r="I5" s="787"/>
      <c r="J5" s="311">
        <v>181</v>
      </c>
      <c r="K5" s="793">
        <v>0.19483315392895587</v>
      </c>
      <c r="L5" s="797">
        <v>159</v>
      </c>
      <c r="M5" s="794">
        <v>0.14985862393967955</v>
      </c>
      <c r="N5" s="798">
        <v>115</v>
      </c>
      <c r="O5" s="794">
        <v>9.9137931034482762E-2</v>
      </c>
      <c r="P5" s="787"/>
      <c r="Q5" s="795">
        <v>700</v>
      </c>
      <c r="R5" s="793">
        <v>0.75349838536060276</v>
      </c>
      <c r="S5" s="795">
        <v>704</v>
      </c>
      <c r="T5" s="794">
        <v>0.751</v>
      </c>
      <c r="U5" s="798">
        <v>1020</v>
      </c>
      <c r="V5" s="794">
        <v>0.87931034482758619</v>
      </c>
      <c r="Z5" s="945"/>
      <c r="AA5" s="1897"/>
      <c r="AB5" s="1898"/>
      <c r="AC5" s="1891"/>
      <c r="AD5" s="1899"/>
      <c r="AE5" s="1900"/>
      <c r="AF5" s="1895"/>
      <c r="AG5" s="1901"/>
      <c r="AH5" s="1902"/>
      <c r="AI5" s="945"/>
      <c r="AJ5" s="945"/>
      <c r="AK5" s="945"/>
    </row>
    <row r="6" spans="1:37" s="947" customFormat="1" ht="15.75" x14ac:dyDescent="0.25">
      <c r="B6" s="812" t="s">
        <v>126</v>
      </c>
      <c r="C6" s="310">
        <v>21</v>
      </c>
      <c r="D6" s="799">
        <v>1.0880829015544042E-2</v>
      </c>
      <c r="E6" s="310">
        <v>7</v>
      </c>
      <c r="F6" s="800" t="s">
        <v>49</v>
      </c>
      <c r="G6" s="309">
        <v>15</v>
      </c>
      <c r="H6" s="800" t="s">
        <v>49</v>
      </c>
      <c r="I6" s="787"/>
      <c r="J6" s="310">
        <v>375</v>
      </c>
      <c r="K6" s="799">
        <v>0.19430051813471502</v>
      </c>
      <c r="L6" s="803">
        <v>272</v>
      </c>
      <c r="M6" s="800">
        <v>0.15587392550143267</v>
      </c>
      <c r="N6" s="804">
        <v>190</v>
      </c>
      <c r="O6" s="800">
        <v>0.12557832121612689</v>
      </c>
      <c r="P6" s="787"/>
      <c r="Q6" s="803">
        <v>1534</v>
      </c>
      <c r="R6" s="799">
        <v>0.79481865284974096</v>
      </c>
      <c r="S6" s="803">
        <v>1551</v>
      </c>
      <c r="T6" s="800">
        <v>0.79700000000000004</v>
      </c>
      <c r="U6" s="804">
        <v>1308</v>
      </c>
      <c r="V6" s="800">
        <v>0.86450760079312627</v>
      </c>
      <c r="Z6" s="945"/>
      <c r="AA6" s="1897"/>
      <c r="AB6" s="1898"/>
      <c r="AC6" s="1891"/>
      <c r="AD6" s="1899"/>
      <c r="AE6" s="1900"/>
      <c r="AF6" s="1895"/>
      <c r="AG6" s="1901"/>
      <c r="AH6" s="1902"/>
      <c r="AI6" s="945"/>
      <c r="AJ6" s="945"/>
      <c r="AK6" s="945"/>
    </row>
    <row r="7" spans="1:37" s="947" customFormat="1" ht="15.75" x14ac:dyDescent="0.25">
      <c r="B7" s="812" t="s">
        <v>127</v>
      </c>
      <c r="C7" s="310">
        <v>22</v>
      </c>
      <c r="D7" s="799">
        <v>2.2916666666666665E-2</v>
      </c>
      <c r="E7" s="310" t="s">
        <v>101</v>
      </c>
      <c r="F7" s="800" t="s">
        <v>49</v>
      </c>
      <c r="G7" s="309" t="s">
        <v>101</v>
      </c>
      <c r="H7" s="800" t="s">
        <v>49</v>
      </c>
      <c r="I7" s="787"/>
      <c r="J7" s="310">
        <v>187</v>
      </c>
      <c r="K7" s="799">
        <v>0.19479166666666667</v>
      </c>
      <c r="L7" s="803">
        <v>148</v>
      </c>
      <c r="M7" s="800">
        <v>0.15352697095435686</v>
      </c>
      <c r="N7" s="804">
        <v>129</v>
      </c>
      <c r="O7" s="800">
        <v>0.14052287581699346</v>
      </c>
      <c r="P7" s="787"/>
      <c r="Q7" s="801">
        <v>751</v>
      </c>
      <c r="R7" s="799">
        <v>0.78229166666666672</v>
      </c>
      <c r="S7" s="801">
        <v>748</v>
      </c>
      <c r="T7" s="800">
        <v>0.77900000000000003</v>
      </c>
      <c r="U7" s="802">
        <v>786</v>
      </c>
      <c r="V7" s="800">
        <v>0.85620915032679734</v>
      </c>
      <c r="Z7" s="945"/>
      <c r="AA7" s="1897"/>
      <c r="AB7" s="1898"/>
      <c r="AC7" s="1891"/>
      <c r="AD7" s="1899"/>
      <c r="AE7" s="1900"/>
      <c r="AF7" s="1895"/>
      <c r="AG7" s="1901"/>
      <c r="AH7" s="1902"/>
      <c r="AI7" s="945"/>
      <c r="AJ7" s="945"/>
      <c r="AK7" s="945"/>
    </row>
    <row r="8" spans="1:37" s="947" customFormat="1" ht="15.75" x14ac:dyDescent="0.25">
      <c r="B8" s="812" t="s">
        <v>128</v>
      </c>
      <c r="C8" s="310" t="s">
        <v>101</v>
      </c>
      <c r="D8" s="799" t="s">
        <v>49</v>
      </c>
      <c r="E8" s="310" t="s">
        <v>101</v>
      </c>
      <c r="F8" s="800" t="s">
        <v>49</v>
      </c>
      <c r="G8" s="309" t="s">
        <v>101</v>
      </c>
      <c r="H8" s="800" t="s">
        <v>49</v>
      </c>
      <c r="I8" s="787"/>
      <c r="J8" s="310">
        <v>64</v>
      </c>
      <c r="K8" s="799">
        <v>0.16753926701570682</v>
      </c>
      <c r="L8" s="803">
        <v>69</v>
      </c>
      <c r="M8" s="800">
        <v>0.16273584905660377</v>
      </c>
      <c r="N8" s="804">
        <v>48</v>
      </c>
      <c r="O8" s="800">
        <v>0.11320754716981132</v>
      </c>
      <c r="P8" s="787"/>
      <c r="Q8" s="801">
        <v>316</v>
      </c>
      <c r="R8" s="799">
        <v>0.82722513089005234</v>
      </c>
      <c r="S8" s="801">
        <v>327</v>
      </c>
      <c r="T8" s="800">
        <v>0.81799999999999995</v>
      </c>
      <c r="U8" s="802">
        <v>372</v>
      </c>
      <c r="V8" s="800">
        <v>0.87735849056603776</v>
      </c>
      <c r="Z8" s="945"/>
      <c r="AA8" s="1897"/>
      <c r="AB8" s="1898"/>
      <c r="AC8" s="1891"/>
      <c r="AD8" s="1899"/>
      <c r="AE8" s="1900"/>
      <c r="AF8" s="1895"/>
      <c r="AG8" s="1901"/>
      <c r="AH8" s="1902"/>
      <c r="AI8" s="945"/>
      <c r="AJ8" s="945"/>
      <c r="AK8" s="945"/>
    </row>
    <row r="9" spans="1:37" s="947" customFormat="1" ht="15.75" x14ac:dyDescent="0.25">
      <c r="B9" s="812" t="s">
        <v>129</v>
      </c>
      <c r="C9" s="310">
        <v>6</v>
      </c>
      <c r="D9" s="799" t="s">
        <v>49</v>
      </c>
      <c r="E9" s="310" t="s">
        <v>101</v>
      </c>
      <c r="F9" s="800" t="s">
        <v>49</v>
      </c>
      <c r="G9" s="309">
        <v>15</v>
      </c>
      <c r="H9" s="800" t="s">
        <v>49</v>
      </c>
      <c r="I9" s="787"/>
      <c r="J9" s="310">
        <v>147</v>
      </c>
      <c r="K9" s="799">
        <v>0.19731543624161074</v>
      </c>
      <c r="L9" s="803">
        <v>144</v>
      </c>
      <c r="M9" s="800">
        <v>0.18045112781954886</v>
      </c>
      <c r="N9" s="804">
        <v>134</v>
      </c>
      <c r="O9" s="800">
        <v>0.1447084233261339</v>
      </c>
      <c r="P9" s="787"/>
      <c r="Q9" s="801">
        <v>592</v>
      </c>
      <c r="R9" s="799">
        <v>0.79463087248322151</v>
      </c>
      <c r="S9" s="801">
        <v>595</v>
      </c>
      <c r="T9" s="800">
        <v>0.79300000000000004</v>
      </c>
      <c r="U9" s="802">
        <v>777</v>
      </c>
      <c r="V9" s="800">
        <v>0.83909287257019438</v>
      </c>
      <c r="Z9" s="945"/>
      <c r="AA9" s="1897"/>
      <c r="AB9" s="1898"/>
      <c r="AC9" s="1891"/>
      <c r="AD9" s="1899"/>
      <c r="AE9" s="1900"/>
      <c r="AF9" s="1895"/>
      <c r="AG9" s="1901"/>
      <c r="AH9" s="1902"/>
      <c r="AI9" s="945"/>
      <c r="AJ9" s="945"/>
      <c r="AK9" s="945"/>
    </row>
    <row r="10" spans="1:37" ht="15.75" x14ac:dyDescent="0.25">
      <c r="B10" s="812" t="s">
        <v>130</v>
      </c>
      <c r="C10" s="310">
        <v>11</v>
      </c>
      <c r="D10" s="799" t="s">
        <v>49</v>
      </c>
      <c r="E10" s="310" t="s">
        <v>101</v>
      </c>
      <c r="F10" s="800" t="s">
        <v>49</v>
      </c>
      <c r="G10" s="309">
        <v>7</v>
      </c>
      <c r="H10" s="800" t="s">
        <v>49</v>
      </c>
      <c r="I10" s="787"/>
      <c r="J10" s="310">
        <v>90</v>
      </c>
      <c r="K10" s="799">
        <v>0.16728624535315986</v>
      </c>
      <c r="L10" s="803">
        <v>59</v>
      </c>
      <c r="M10" s="800">
        <v>0.10905730129390019</v>
      </c>
      <c r="N10" s="804">
        <v>48</v>
      </c>
      <c r="O10" s="800">
        <v>9.815950920245399E-2</v>
      </c>
      <c r="P10" s="787"/>
      <c r="Q10" s="801">
        <v>437</v>
      </c>
      <c r="R10" s="799">
        <v>0.81226765799256506</v>
      </c>
      <c r="S10" s="801">
        <v>458</v>
      </c>
      <c r="T10" s="800">
        <v>0.83</v>
      </c>
      <c r="U10" s="802">
        <v>434</v>
      </c>
      <c r="V10" s="800">
        <v>0.88752556237218816</v>
      </c>
      <c r="X10" s="946"/>
      <c r="AA10" s="1897"/>
      <c r="AB10" s="1898"/>
      <c r="AD10" s="1899"/>
      <c r="AE10" s="1900"/>
      <c r="AG10" s="1901"/>
      <c r="AH10" s="1902"/>
    </row>
    <row r="11" spans="1:37" s="945" customFormat="1" ht="15.75" x14ac:dyDescent="0.25">
      <c r="B11" s="812" t="s">
        <v>131</v>
      </c>
      <c r="C11" s="310">
        <v>5</v>
      </c>
      <c r="D11" s="799" t="s">
        <v>49</v>
      </c>
      <c r="E11" s="310" t="s">
        <v>101</v>
      </c>
      <c r="F11" s="800" t="s">
        <v>49</v>
      </c>
      <c r="G11" s="309" t="s">
        <v>101</v>
      </c>
      <c r="H11" s="800" t="s">
        <v>49</v>
      </c>
      <c r="I11" s="787"/>
      <c r="J11" s="310">
        <v>56</v>
      </c>
      <c r="K11" s="799">
        <v>0.14933333333333335</v>
      </c>
      <c r="L11" s="803">
        <v>45</v>
      </c>
      <c r="M11" s="800">
        <v>0.12295081967213115</v>
      </c>
      <c r="N11" s="804">
        <v>53</v>
      </c>
      <c r="O11" s="800">
        <v>0.14971751412429379</v>
      </c>
      <c r="P11" s="787"/>
      <c r="Q11" s="803">
        <v>314</v>
      </c>
      <c r="R11" s="799">
        <v>0.83733333333333337</v>
      </c>
      <c r="S11" s="803">
        <v>315</v>
      </c>
      <c r="T11" s="800">
        <v>0.84</v>
      </c>
      <c r="U11" s="804">
        <v>298</v>
      </c>
      <c r="V11" s="800">
        <v>0.84180790960451979</v>
      </c>
      <c r="W11" s="946"/>
      <c r="X11" s="946"/>
      <c r="Y11" s="946"/>
      <c r="AA11" s="1897"/>
      <c r="AB11" s="1898"/>
      <c r="AC11" s="1893"/>
      <c r="AD11" s="1899"/>
      <c r="AE11" s="1900"/>
      <c r="AF11" s="1896"/>
      <c r="AG11" s="1901"/>
      <c r="AH11" s="1902"/>
    </row>
    <row r="12" spans="1:37" s="945" customFormat="1" ht="16.5" thickBot="1" x14ac:dyDescent="0.3">
      <c r="B12" s="813" t="s">
        <v>50</v>
      </c>
      <c r="C12" s="809" t="s">
        <v>101</v>
      </c>
      <c r="D12" s="806" t="s">
        <v>49</v>
      </c>
      <c r="E12" s="310" t="s">
        <v>101</v>
      </c>
      <c r="F12" s="807" t="s">
        <v>49</v>
      </c>
      <c r="G12" s="310" t="s">
        <v>101</v>
      </c>
      <c r="H12" s="807" t="s">
        <v>49</v>
      </c>
      <c r="I12" s="787"/>
      <c r="J12" s="310" t="s">
        <v>101</v>
      </c>
      <c r="K12" s="806" t="s">
        <v>49</v>
      </c>
      <c r="L12" s="310" t="s">
        <v>101</v>
      </c>
      <c r="M12" s="807" t="s">
        <v>49</v>
      </c>
      <c r="N12" s="854" t="s">
        <v>101</v>
      </c>
      <c r="O12" s="939" t="s">
        <v>49</v>
      </c>
      <c r="P12" s="787"/>
      <c r="Q12" s="310" t="s">
        <v>101</v>
      </c>
      <c r="R12" s="941" t="s">
        <v>49</v>
      </c>
      <c r="S12" s="805" t="s">
        <v>101</v>
      </c>
      <c r="T12" s="855" t="s">
        <v>49</v>
      </c>
      <c r="U12" s="808" t="s">
        <v>101</v>
      </c>
      <c r="V12" s="939" t="s">
        <v>49</v>
      </c>
      <c r="W12" s="946"/>
      <c r="X12" s="946"/>
      <c r="Y12" s="946"/>
      <c r="AA12" s="1897"/>
      <c r="AB12" s="1898"/>
      <c r="AD12" s="1899"/>
      <c r="AE12" s="1900"/>
      <c r="AG12" s="1901"/>
      <c r="AH12" s="1902"/>
    </row>
    <row r="13" spans="1:37" s="945" customFormat="1" ht="15.75" thickBot="1" x14ac:dyDescent="0.3">
      <c r="B13" s="846" t="s">
        <v>0</v>
      </c>
      <c r="C13" s="927">
        <v>115</v>
      </c>
      <c r="D13" s="857">
        <v>1.9627922853729305E-2</v>
      </c>
      <c r="E13" s="927">
        <v>59</v>
      </c>
      <c r="F13" s="858">
        <v>9.9949178383872614E-3</v>
      </c>
      <c r="G13" s="928">
        <v>72</v>
      </c>
      <c r="H13" s="858">
        <v>1.2435233160621761E-2</v>
      </c>
      <c r="I13" s="849"/>
      <c r="J13" s="927">
        <v>1100</v>
      </c>
      <c r="K13" s="857">
        <v>0.18774534903567161</v>
      </c>
      <c r="L13" s="929">
        <v>896</v>
      </c>
      <c r="M13" s="858">
        <v>0.15178722683381332</v>
      </c>
      <c r="N13" s="930">
        <v>719</v>
      </c>
      <c r="O13" s="858">
        <v>0.12417962003454232</v>
      </c>
      <c r="P13" s="849"/>
      <c r="Q13" s="931">
        <v>4644</v>
      </c>
      <c r="R13" s="857">
        <v>0.79262672811059909</v>
      </c>
      <c r="S13" s="931">
        <v>4698</v>
      </c>
      <c r="T13" s="858">
        <v>0.79400000000000004</v>
      </c>
      <c r="U13" s="932">
        <v>4999</v>
      </c>
      <c r="V13" s="861">
        <v>0.86338514680483591</v>
      </c>
      <c r="W13" s="946"/>
      <c r="X13" s="946"/>
      <c r="Y13" s="946"/>
      <c r="AA13" s="1897"/>
      <c r="AB13" s="1898"/>
      <c r="AD13" s="1899"/>
      <c r="AE13" s="1900"/>
      <c r="AG13" s="1901"/>
      <c r="AH13" s="1902"/>
    </row>
    <row r="14" spans="1:37" s="945" customFormat="1" ht="36" customHeight="1" x14ac:dyDescent="0.25">
      <c r="B14" s="2493" t="s">
        <v>740</v>
      </c>
      <c r="C14" s="2493"/>
      <c r="D14" s="2493"/>
      <c r="E14" s="2493"/>
      <c r="F14" s="2493"/>
      <c r="G14" s="2493"/>
      <c r="H14" s="2493"/>
      <c r="I14" s="2493"/>
      <c r="J14" s="2493"/>
      <c r="K14" s="2493"/>
      <c r="L14" s="2493"/>
      <c r="M14" s="2493"/>
      <c r="N14" s="2493"/>
      <c r="O14" s="2493"/>
      <c r="P14" s="2493"/>
      <c r="Q14" s="2493"/>
      <c r="R14" s="2493"/>
      <c r="S14" s="2493"/>
      <c r="T14" s="2493"/>
      <c r="U14" s="2493"/>
      <c r="V14" s="2493"/>
      <c r="W14" s="946"/>
      <c r="X14" s="946"/>
      <c r="Y14" s="946"/>
    </row>
    <row r="15" spans="1:37" s="945" customFormat="1" x14ac:dyDescent="0.25">
      <c r="W15" s="946"/>
      <c r="X15" s="946"/>
      <c r="Y15" s="946"/>
    </row>
    <row r="16" spans="1:37" s="945" customFormat="1" x14ac:dyDescent="0.25">
      <c r="A16" s="946"/>
      <c r="B16" s="946"/>
      <c r="C16" s="946"/>
      <c r="D16" s="946"/>
      <c r="E16" s="946"/>
      <c r="F16" s="946"/>
      <c r="G16" s="946"/>
      <c r="H16" s="946"/>
      <c r="I16" s="946"/>
      <c r="J16" s="946"/>
      <c r="K16" s="946"/>
      <c r="L16" s="946"/>
      <c r="M16" s="946"/>
      <c r="N16" s="936"/>
      <c r="O16" s="936"/>
    </row>
    <row r="17" spans="1:25" s="945" customFormat="1" x14ac:dyDescent="0.25">
      <c r="A17" s="946"/>
      <c r="B17" s="946"/>
      <c r="C17" s="946"/>
      <c r="D17" s="946"/>
      <c r="E17" s="946"/>
      <c r="F17" s="946"/>
      <c r="G17" s="946"/>
      <c r="H17" s="946"/>
      <c r="I17" s="946"/>
      <c r="J17" s="946"/>
      <c r="K17" s="946"/>
      <c r="L17" s="946"/>
      <c r="M17" s="946"/>
      <c r="Q17" s="946"/>
      <c r="R17" s="946"/>
      <c r="S17" s="946"/>
      <c r="T17" s="946"/>
      <c r="U17" s="946"/>
      <c r="V17" s="946"/>
      <c r="W17" s="946"/>
      <c r="Y17" s="946"/>
    </row>
    <row r="20" spans="1:25" s="945" customFormat="1" x14ac:dyDescent="0.25">
      <c r="A20" s="946"/>
      <c r="B20" s="27"/>
      <c r="C20" s="27"/>
      <c r="D20" s="27"/>
      <c r="E20" s="27"/>
      <c r="F20" s="27"/>
      <c r="G20" s="27"/>
      <c r="H20" s="27"/>
      <c r="I20" s="27"/>
      <c r="J20" s="27"/>
      <c r="K20" s="946"/>
      <c r="L20" s="946"/>
      <c r="M20" s="946"/>
      <c r="N20" s="946"/>
      <c r="O20" s="946"/>
      <c r="P20" s="946"/>
      <c r="Q20" s="946"/>
      <c r="R20" s="946"/>
      <c r="S20" s="946"/>
      <c r="T20" s="946"/>
      <c r="U20" s="946"/>
      <c r="V20" s="946"/>
      <c r="W20" s="946"/>
      <c r="Y20" s="946"/>
    </row>
    <row r="21" spans="1:25" s="945" customFormat="1" ht="52.5" customHeight="1" x14ac:dyDescent="0.25">
      <c r="A21" s="946"/>
      <c r="B21" s="291"/>
      <c r="C21" s="1008" t="s">
        <v>615</v>
      </c>
      <c r="D21" s="1008" t="s">
        <v>624</v>
      </c>
      <c r="E21" s="1008" t="s">
        <v>617</v>
      </c>
      <c r="F21" s="1008" t="s">
        <v>618</v>
      </c>
      <c r="G21" s="1008" t="s">
        <v>619</v>
      </c>
      <c r="H21" s="1008" t="s">
        <v>620</v>
      </c>
      <c r="I21" s="1008" t="s">
        <v>621</v>
      </c>
      <c r="J21" s="1009" t="s">
        <v>625</v>
      </c>
      <c r="K21" s="946"/>
      <c r="L21" s="946"/>
      <c r="M21" s="946"/>
      <c r="N21" s="946"/>
      <c r="O21" s="946"/>
      <c r="P21" s="946"/>
      <c r="Q21" s="946"/>
      <c r="R21" s="946"/>
      <c r="S21" s="946"/>
      <c r="T21" s="946"/>
      <c r="U21" s="946"/>
      <c r="V21" s="946"/>
      <c r="W21" s="946"/>
      <c r="Y21" s="946"/>
    </row>
    <row r="22" spans="1:25" s="945" customFormat="1" x14ac:dyDescent="0.25">
      <c r="A22" s="946"/>
      <c r="B22" s="291" t="s">
        <v>135</v>
      </c>
      <c r="C22" s="969">
        <v>2.1551724137931036E-2</v>
      </c>
      <c r="D22" s="970">
        <v>9.9140779907468599E-3</v>
      </c>
      <c r="E22" s="971">
        <v>3.2679738562091504E-3</v>
      </c>
      <c r="F22" s="970">
        <v>9.433962264150943E-3</v>
      </c>
      <c r="G22" s="970">
        <v>1.6198704103671708E-2</v>
      </c>
      <c r="H22" s="972">
        <v>1.4314928425357873E-2</v>
      </c>
      <c r="I22" s="970">
        <v>8.4745762711864406E-3</v>
      </c>
      <c r="J22" s="970">
        <f>G13/J25</f>
        <v>1.2435233160621761E-2</v>
      </c>
      <c r="K22" s="946"/>
      <c r="L22" s="946"/>
      <c r="M22" s="946"/>
      <c r="N22" s="946"/>
      <c r="O22" s="946"/>
      <c r="P22" s="946"/>
      <c r="Q22" s="946"/>
      <c r="R22" s="946"/>
      <c r="S22" s="946"/>
      <c r="T22" s="946"/>
      <c r="U22" s="946"/>
      <c r="V22" s="946"/>
      <c r="W22" s="946"/>
      <c r="Y22" s="946"/>
    </row>
    <row r="23" spans="1:25" s="945" customFormat="1" x14ac:dyDescent="0.25">
      <c r="A23" s="946"/>
      <c r="B23" s="291" t="s">
        <v>209</v>
      </c>
      <c r="C23" s="970">
        <v>9.9137931034482762E-2</v>
      </c>
      <c r="D23" s="970">
        <v>0.12557832121612689</v>
      </c>
      <c r="E23" s="970">
        <v>0.14052287581699346</v>
      </c>
      <c r="F23" s="970">
        <v>0.11320754716981132</v>
      </c>
      <c r="G23" s="970">
        <v>0.1447084233261339</v>
      </c>
      <c r="H23" s="970">
        <v>9.815950920245399E-2</v>
      </c>
      <c r="I23" s="970">
        <v>0.14971751412429379</v>
      </c>
      <c r="J23" s="970">
        <f>N13/J25</f>
        <v>0.12417962003454232</v>
      </c>
      <c r="K23" s="946"/>
      <c r="L23" s="946"/>
      <c r="M23" s="946"/>
      <c r="N23" s="946"/>
      <c r="O23" s="946"/>
      <c r="P23" s="946"/>
      <c r="Q23" s="946"/>
      <c r="R23" s="946"/>
      <c r="S23" s="946"/>
      <c r="T23" s="946"/>
      <c r="U23" s="946"/>
      <c r="V23" s="946"/>
      <c r="W23" s="946"/>
      <c r="Y23" s="946"/>
    </row>
    <row r="24" spans="1:25" s="945" customFormat="1" x14ac:dyDescent="0.25">
      <c r="A24" s="946"/>
      <c r="B24" s="291" t="s">
        <v>344</v>
      </c>
      <c r="C24" s="970">
        <v>0.87931034482758619</v>
      </c>
      <c r="D24" s="970">
        <v>0.86450760079312627</v>
      </c>
      <c r="E24" s="970">
        <v>0.85620915032679734</v>
      </c>
      <c r="F24" s="970">
        <v>0.87735849056603776</v>
      </c>
      <c r="G24" s="970">
        <v>0.83909287257019438</v>
      </c>
      <c r="H24" s="970">
        <v>0.88752556237218816</v>
      </c>
      <c r="I24" s="970">
        <v>0.84180790960451979</v>
      </c>
      <c r="J24" s="970">
        <f>U13/J25</f>
        <v>0.86338514680483591</v>
      </c>
      <c r="K24" s="946"/>
      <c r="L24" s="946"/>
      <c r="M24" s="946"/>
      <c r="N24" s="946"/>
      <c r="O24" s="946"/>
      <c r="P24" s="946"/>
      <c r="Q24" s="946"/>
      <c r="R24" s="946"/>
      <c r="S24" s="946"/>
      <c r="T24" s="946"/>
      <c r="U24" s="946"/>
      <c r="V24" s="946"/>
      <c r="W24" s="946"/>
      <c r="Y24" s="946"/>
    </row>
    <row r="25" spans="1:25" x14ac:dyDescent="0.25">
      <c r="B25" s="27"/>
      <c r="C25" s="843">
        <f>G5+N5+U5</f>
        <v>1160</v>
      </c>
      <c r="D25" s="844">
        <f>G6+N6+U6</f>
        <v>1513</v>
      </c>
      <c r="E25" s="863">
        <f>3+N7+U7</f>
        <v>918</v>
      </c>
      <c r="F25" s="844" t="e">
        <f>G8+N8+U8</f>
        <v>#VALUE!</v>
      </c>
      <c r="G25" s="844">
        <f>G9+N9+U9</f>
        <v>926</v>
      </c>
      <c r="H25" s="870">
        <f>G10+N10+U10</f>
        <v>489</v>
      </c>
      <c r="I25" s="844" t="e">
        <f>G11+N11+U11</f>
        <v>#VALUE!</v>
      </c>
      <c r="J25" s="844">
        <f>G13+N13+U13</f>
        <v>5790</v>
      </c>
    </row>
    <row r="29" spans="1:25" x14ac:dyDescent="0.25">
      <c r="B29" s="1903"/>
      <c r="C29" s="1903"/>
      <c r="D29" s="1903"/>
      <c r="E29" s="1903"/>
      <c r="F29" s="1903"/>
      <c r="G29" s="1903"/>
      <c r="H29" s="1903"/>
    </row>
    <row r="32" spans="1:25" ht="16.5" customHeight="1" x14ac:dyDescent="0.25"/>
    <row r="33" spans="2:32" ht="12" customHeight="1" x14ac:dyDescent="0.25">
      <c r="B33" s="2432" t="s">
        <v>717</v>
      </c>
      <c r="C33" s="2432"/>
      <c r="D33" s="2432"/>
      <c r="E33" s="2432"/>
      <c r="F33" s="2432"/>
      <c r="G33" s="2432"/>
      <c r="H33" s="2432"/>
      <c r="I33" s="2432"/>
      <c r="J33" s="2432"/>
      <c r="K33" s="2432"/>
      <c r="L33" s="2432"/>
      <c r="M33" s="2432"/>
      <c r="N33" s="2432"/>
      <c r="O33" s="2432"/>
      <c r="P33" s="2432"/>
      <c r="Q33" s="2432"/>
      <c r="R33" s="2432"/>
      <c r="S33" s="2432"/>
      <c r="T33" s="2432"/>
      <c r="U33" s="2432"/>
      <c r="V33" s="2432"/>
    </row>
    <row r="34" spans="2:32" ht="30" customHeight="1" x14ac:dyDescent="0.25">
      <c r="B34" s="2497" t="s">
        <v>623</v>
      </c>
      <c r="C34" s="2497"/>
      <c r="D34" s="2497"/>
      <c r="E34" s="2497"/>
      <c r="F34" s="2497"/>
      <c r="G34" s="2497"/>
      <c r="H34" s="2497"/>
      <c r="I34" s="2497"/>
      <c r="J34" s="2497"/>
      <c r="K34" s="2497"/>
      <c r="L34" s="2497"/>
      <c r="M34" s="2497"/>
      <c r="N34" s="2497"/>
      <c r="O34" s="2497"/>
      <c r="P34" s="2497"/>
      <c r="Q34" s="2497"/>
      <c r="R34" s="2497"/>
      <c r="S34" s="2497"/>
      <c r="T34" s="2497"/>
      <c r="U34" s="2497"/>
      <c r="V34" s="2497"/>
    </row>
    <row r="40" spans="2:32" x14ac:dyDescent="0.25">
      <c r="Z40" s="2136"/>
      <c r="AA40" s="2136"/>
      <c r="AB40" s="2136"/>
      <c r="AC40" s="2136"/>
      <c r="AD40" s="2136"/>
      <c r="AE40" s="2136"/>
      <c r="AF40" s="2136"/>
    </row>
    <row r="41" spans="2:32" x14ac:dyDescent="0.25">
      <c r="Z41" s="2137"/>
      <c r="AA41" s="2137"/>
      <c r="AB41" s="2137"/>
      <c r="AC41" s="2137"/>
      <c r="AD41" s="2137"/>
      <c r="AE41" s="2137"/>
      <c r="AF41" s="2137"/>
    </row>
    <row r="42" spans="2:32" x14ac:dyDescent="0.25">
      <c r="Z42" s="2138"/>
      <c r="AA42" s="2138"/>
      <c r="AB42" s="2138"/>
      <c r="AC42" s="2138"/>
      <c r="AD42" s="2138"/>
      <c r="AE42" s="2138"/>
      <c r="AF42" s="2138"/>
    </row>
  </sheetData>
  <mergeCells count="17">
    <mergeCell ref="B34:V34"/>
    <mergeCell ref="U3:V3"/>
    <mergeCell ref="C2:H2"/>
    <mergeCell ref="J2:O2"/>
    <mergeCell ref="Q2:V2"/>
    <mergeCell ref="B14:V14"/>
    <mergeCell ref="B33:V33"/>
    <mergeCell ref="B1:V1"/>
    <mergeCell ref="B2:B4"/>
    <mergeCell ref="C3:D3"/>
    <mergeCell ref="E3:F3"/>
    <mergeCell ref="G3:H3"/>
    <mergeCell ref="J3:K3"/>
    <mergeCell ref="L3:M3"/>
    <mergeCell ref="N3:O3"/>
    <mergeCell ref="Q3:R3"/>
    <mergeCell ref="S3:T3"/>
  </mergeCells>
  <conditionalFormatting sqref="V5:V11">
    <cfRule type="top10" dxfId="698" priority="1" percent="1" bottom="1" rank="25"/>
    <cfRule type="top10" dxfId="697" priority="2" percent="1" rank="25"/>
  </conditionalFormatting>
  <conditionalFormatting sqref="K5:K11">
    <cfRule type="top10" dxfId="696" priority="11" percent="1" bottom="1" rank="25"/>
    <cfRule type="top10" dxfId="695" priority="12" percent="1" rank="25"/>
  </conditionalFormatting>
  <conditionalFormatting sqref="M5:M11">
    <cfRule type="top10" dxfId="694" priority="9" percent="1" bottom="1" rank="25"/>
    <cfRule type="top10" dxfId="693" priority="10" percent="1" rank="25"/>
  </conditionalFormatting>
  <conditionalFormatting sqref="O5:O11">
    <cfRule type="top10" dxfId="692" priority="7" percent="1" bottom="1" rank="25"/>
    <cfRule type="top10" dxfId="691" priority="8" percent="1" rank="25"/>
  </conditionalFormatting>
  <conditionalFormatting sqref="R5:R11">
    <cfRule type="top10" dxfId="690" priority="5" percent="1" bottom="1" rank="25"/>
    <cfRule type="top10" dxfId="689" priority="6" percent="1" rank="25"/>
  </conditionalFormatting>
  <conditionalFormatting sqref="T5:T11">
    <cfRule type="top10" dxfId="688" priority="3" percent="1" bottom="1" rank="25"/>
    <cfRule type="top10" dxfId="687" priority="4" percent="1" rank="25"/>
  </conditionalFormatting>
  <pageMargins left="0.25" right="0.25" top="0.75" bottom="0.75" header="0.3" footer="0.3"/>
  <pageSetup scale="8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0"/>
  <sheetViews>
    <sheetView zoomScaleNormal="100" zoomScaleSheetLayoutView="90" zoomScalePageLayoutView="90" workbookViewId="0">
      <selection activeCell="A14" sqref="A14"/>
    </sheetView>
  </sheetViews>
  <sheetFormatPr defaultRowHeight="15" x14ac:dyDescent="0.25"/>
  <cols>
    <col min="1" max="1" width="2.140625" style="728" customWidth="1"/>
    <col min="2" max="2" width="16.28515625" style="728" customWidth="1"/>
    <col min="3" max="3" width="8.5703125" style="728" bestFit="1" customWidth="1"/>
    <col min="4" max="4" width="9" style="751" bestFit="1" customWidth="1"/>
    <col min="5" max="5" width="8.42578125" style="751" bestFit="1" customWidth="1"/>
    <col min="6" max="6" width="9" style="728" bestFit="1" customWidth="1"/>
    <col min="7" max="7" width="8.42578125" style="751" bestFit="1" customWidth="1"/>
    <col min="8" max="8" width="9" style="751" bestFit="1" customWidth="1"/>
    <col min="9" max="9" width="1.28515625" style="751" customWidth="1"/>
    <col min="10" max="10" width="8.42578125" style="728" bestFit="1" customWidth="1"/>
    <col min="11" max="11" width="9" style="728" bestFit="1" customWidth="1"/>
    <col min="12" max="12" width="8.42578125" style="728" bestFit="1" customWidth="1"/>
    <col min="13" max="13" width="9.42578125" style="728" bestFit="1" customWidth="1"/>
    <col min="14" max="14" width="9.140625" style="728" customWidth="1"/>
    <col min="15" max="15" width="9.28515625" style="728" bestFit="1" customWidth="1"/>
    <col min="16" max="16" width="2.85546875" style="728" customWidth="1"/>
    <col min="17" max="16384" width="9.140625" style="728"/>
  </cols>
  <sheetData>
    <row r="1" spans="1:28" ht="16.5" customHeight="1" thickBot="1" x14ac:dyDescent="0.3">
      <c r="A1" s="2574" t="s">
        <v>741</v>
      </c>
      <c r="B1" s="2574"/>
      <c r="C1" s="2574"/>
      <c r="D1" s="2574"/>
      <c r="E1" s="2574"/>
      <c r="F1" s="2574"/>
      <c r="G1" s="2574"/>
      <c r="H1" s="2574"/>
      <c r="I1" s="2574"/>
      <c r="J1" s="2574"/>
      <c r="K1" s="2574"/>
      <c r="L1" s="2574"/>
      <c r="M1" s="2574"/>
      <c r="N1" s="2574"/>
      <c r="O1" s="2574"/>
    </row>
    <row r="2" spans="1:28" s="751" customFormat="1" ht="21.75" thickBot="1" x14ac:dyDescent="0.3">
      <c r="B2" s="2508" t="s">
        <v>195</v>
      </c>
      <c r="C2" s="2579" t="s">
        <v>171</v>
      </c>
      <c r="D2" s="2580"/>
      <c r="E2" s="2580"/>
      <c r="F2" s="2580"/>
      <c r="G2" s="2580"/>
      <c r="H2" s="2581"/>
      <c r="J2" s="2579" t="s">
        <v>54</v>
      </c>
      <c r="K2" s="2580"/>
      <c r="L2" s="2580"/>
      <c r="M2" s="2580"/>
      <c r="N2" s="2580"/>
      <c r="O2" s="2581"/>
    </row>
    <row r="3" spans="1:28" s="751" customFormat="1" ht="19.5" thickBot="1" x14ac:dyDescent="0.3">
      <c r="B3" s="2509"/>
      <c r="C3" s="2583" t="s">
        <v>103</v>
      </c>
      <c r="D3" s="2584"/>
      <c r="E3" s="2575" t="s">
        <v>119</v>
      </c>
      <c r="F3" s="2576"/>
      <c r="G3" s="2577" t="s">
        <v>512</v>
      </c>
      <c r="H3" s="2578"/>
      <c r="J3" s="2583" t="s">
        <v>103</v>
      </c>
      <c r="K3" s="2584"/>
      <c r="L3" s="2575" t="s">
        <v>119</v>
      </c>
      <c r="M3" s="2576"/>
      <c r="N3" s="2577" t="s">
        <v>512</v>
      </c>
      <c r="O3" s="2578"/>
      <c r="R3" s="1909"/>
      <c r="S3" s="1914"/>
      <c r="T3" s="1915"/>
      <c r="U3" s="1909"/>
      <c r="V3" s="1909"/>
      <c r="W3" s="1909"/>
      <c r="X3" s="1909"/>
      <c r="Y3" s="1908"/>
      <c r="AA3" s="1910"/>
      <c r="AB3" s="1911"/>
    </row>
    <row r="4" spans="1:28" s="751" customFormat="1" ht="16.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c r="R4" s="1912"/>
      <c r="AA4" s="1910"/>
      <c r="AB4" s="1911"/>
    </row>
    <row r="5" spans="1:28" s="751" customFormat="1" ht="15.75" x14ac:dyDescent="0.25">
      <c r="B5" s="811" t="s">
        <v>125</v>
      </c>
      <c r="C5" s="364">
        <v>15</v>
      </c>
      <c r="D5" s="832" t="s">
        <v>49</v>
      </c>
      <c r="E5" s="364">
        <v>13</v>
      </c>
      <c r="F5" s="833" t="s">
        <v>49</v>
      </c>
      <c r="G5" s="786">
        <v>13</v>
      </c>
      <c r="H5" s="833" t="s">
        <v>49</v>
      </c>
      <c r="I5" s="864"/>
      <c r="J5" s="364">
        <v>896</v>
      </c>
      <c r="K5" s="832">
        <v>0.96760259179265662</v>
      </c>
      <c r="L5" s="364">
        <v>1038</v>
      </c>
      <c r="M5" s="833">
        <v>0.97924528301886793</v>
      </c>
      <c r="N5" s="786">
        <v>1135</v>
      </c>
      <c r="O5" s="833">
        <v>0.98098530682800344</v>
      </c>
      <c r="S5" s="1906"/>
      <c r="T5" s="1907"/>
      <c r="V5" s="1904"/>
      <c r="W5" s="1913"/>
      <c r="AA5" s="1910"/>
      <c r="AB5" s="1911"/>
    </row>
    <row r="6" spans="1:28" s="751" customFormat="1" ht="15.75" x14ac:dyDescent="0.25">
      <c r="B6" s="812" t="s">
        <v>126</v>
      </c>
      <c r="C6" s="310">
        <v>46</v>
      </c>
      <c r="D6" s="834">
        <v>2.3846552617936754E-2</v>
      </c>
      <c r="E6" s="310">
        <v>44</v>
      </c>
      <c r="F6" s="835">
        <v>2.5229357798165139E-2</v>
      </c>
      <c r="G6" s="309">
        <v>38</v>
      </c>
      <c r="H6" s="835">
        <v>2.5148908007941759E-2</v>
      </c>
      <c r="I6" s="864"/>
      <c r="J6" s="310">
        <v>1870</v>
      </c>
      <c r="K6" s="834">
        <v>0.96941420425090719</v>
      </c>
      <c r="L6" s="310">
        <v>1680</v>
      </c>
      <c r="M6" s="835">
        <v>0.96330275229357798</v>
      </c>
      <c r="N6" s="309">
        <v>1460</v>
      </c>
      <c r="O6" s="940">
        <v>0.96624751819986765</v>
      </c>
      <c r="S6" s="1906"/>
      <c r="T6" s="1907"/>
      <c r="V6" s="1904"/>
      <c r="W6" s="1905"/>
      <c r="AA6" s="1910"/>
      <c r="AB6" s="1911"/>
    </row>
    <row r="7" spans="1:28" s="751" customFormat="1" ht="15.75" x14ac:dyDescent="0.25">
      <c r="B7" s="812" t="s">
        <v>127</v>
      </c>
      <c r="C7" s="310">
        <v>12</v>
      </c>
      <c r="D7" s="834" t="s">
        <v>49</v>
      </c>
      <c r="E7" s="310">
        <v>20</v>
      </c>
      <c r="F7" s="835">
        <v>2.0790020790020791E-2</v>
      </c>
      <c r="G7" s="309">
        <v>25</v>
      </c>
      <c r="H7" s="835">
        <v>2.7352297592997812E-2</v>
      </c>
      <c r="I7" s="864"/>
      <c r="J7" s="310">
        <v>937</v>
      </c>
      <c r="K7" s="834">
        <v>0.9760416666666667</v>
      </c>
      <c r="L7" s="310">
        <v>929</v>
      </c>
      <c r="M7" s="835">
        <v>0.96569646569646572</v>
      </c>
      <c r="N7" s="309">
        <v>876</v>
      </c>
      <c r="O7" s="940">
        <v>0.95842450765864329</v>
      </c>
      <c r="S7" s="1906"/>
      <c r="T7" s="1907"/>
      <c r="V7" s="1904"/>
      <c r="W7" s="1905"/>
      <c r="AA7" s="1910"/>
      <c r="AB7" s="1911"/>
    </row>
    <row r="8" spans="1:28" s="751" customFormat="1" ht="15.75" x14ac:dyDescent="0.25">
      <c r="B8" s="812" t="s">
        <v>128</v>
      </c>
      <c r="C8" s="310">
        <v>36</v>
      </c>
      <c r="D8" s="834">
        <v>9.4240837696335081E-2</v>
      </c>
      <c r="E8" s="310">
        <v>43</v>
      </c>
      <c r="F8" s="835">
        <v>0.10165484633569739</v>
      </c>
      <c r="G8" s="309">
        <v>64</v>
      </c>
      <c r="H8" s="835">
        <v>0.15201900237529692</v>
      </c>
      <c r="I8" s="864"/>
      <c r="J8" s="310">
        <v>332</v>
      </c>
      <c r="K8" s="834">
        <v>0.86910994764397909</v>
      </c>
      <c r="L8" s="310">
        <v>371</v>
      </c>
      <c r="M8" s="835">
        <v>0.87706855791962179</v>
      </c>
      <c r="N8" s="309">
        <v>345</v>
      </c>
      <c r="O8" s="940">
        <v>0.81947743467933487</v>
      </c>
      <c r="S8" s="1906"/>
      <c r="T8" s="1907"/>
      <c r="V8" s="1904"/>
      <c r="W8" s="1905"/>
      <c r="AA8" s="1910"/>
      <c r="AB8" s="1911"/>
    </row>
    <row r="9" spans="1:28" s="751" customFormat="1" ht="15.75" x14ac:dyDescent="0.25">
      <c r="B9" s="812" t="s">
        <v>129</v>
      </c>
      <c r="C9" s="310">
        <v>30</v>
      </c>
      <c r="D9" s="834">
        <v>4.0322580645161289E-2</v>
      </c>
      <c r="E9" s="310">
        <v>21</v>
      </c>
      <c r="F9" s="835">
        <v>2.6315789473684209E-2</v>
      </c>
      <c r="G9" s="309">
        <v>48</v>
      </c>
      <c r="H9" s="835">
        <v>5.2060737527114966E-2</v>
      </c>
      <c r="I9" s="864"/>
      <c r="J9" s="310">
        <v>704</v>
      </c>
      <c r="K9" s="834">
        <v>0.94623655913978499</v>
      </c>
      <c r="L9" s="310">
        <v>773</v>
      </c>
      <c r="M9" s="835">
        <v>0.96867167919799502</v>
      </c>
      <c r="N9" s="309">
        <v>858</v>
      </c>
      <c r="O9" s="940">
        <v>0.93058568329718006</v>
      </c>
      <c r="S9" s="1906"/>
      <c r="T9" s="1907"/>
      <c r="V9" s="1904"/>
      <c r="W9" s="1905"/>
      <c r="AA9" s="1910"/>
      <c r="AB9" s="1911"/>
    </row>
    <row r="10" spans="1:28" s="751" customFormat="1" ht="15.75" x14ac:dyDescent="0.25">
      <c r="B10" s="812" t="s">
        <v>130</v>
      </c>
      <c r="C10" s="310">
        <v>37</v>
      </c>
      <c r="D10" s="834">
        <v>6.8901303538175043E-2</v>
      </c>
      <c r="E10" s="310">
        <v>22</v>
      </c>
      <c r="F10" s="835">
        <v>4.0665434380776341E-2</v>
      </c>
      <c r="G10" s="309">
        <v>33</v>
      </c>
      <c r="H10" s="835">
        <v>6.7622950819672137E-2</v>
      </c>
      <c r="I10" s="864"/>
      <c r="J10" s="310">
        <v>496</v>
      </c>
      <c r="K10" s="834">
        <v>0.92364990689013038</v>
      </c>
      <c r="L10" s="310">
        <v>517</v>
      </c>
      <c r="M10" s="835">
        <v>0.95563770794824399</v>
      </c>
      <c r="N10" s="309">
        <v>450</v>
      </c>
      <c r="O10" s="940">
        <v>0.92213114754098358</v>
      </c>
      <c r="S10" s="1906"/>
      <c r="T10" s="1907"/>
      <c r="V10" s="1904"/>
      <c r="W10" s="1905"/>
      <c r="AA10" s="1910"/>
      <c r="AB10" s="1911"/>
    </row>
    <row r="11" spans="1:28" s="751" customFormat="1" ht="15.75" x14ac:dyDescent="0.25">
      <c r="B11" s="812" t="s">
        <v>131</v>
      </c>
      <c r="C11" s="310">
        <v>111</v>
      </c>
      <c r="D11" s="834">
        <v>0.29599999999999999</v>
      </c>
      <c r="E11" s="310">
        <v>110</v>
      </c>
      <c r="F11" s="835">
        <v>0.30136986301369861</v>
      </c>
      <c r="G11" s="309">
        <v>128</v>
      </c>
      <c r="H11" s="835">
        <v>0.36260623229461758</v>
      </c>
      <c r="I11" s="864"/>
      <c r="J11" s="310">
        <v>259</v>
      </c>
      <c r="K11" s="834">
        <v>0.69066666666666665</v>
      </c>
      <c r="L11" s="310">
        <v>249</v>
      </c>
      <c r="M11" s="835">
        <v>0.68219178082191778</v>
      </c>
      <c r="N11" s="309">
        <v>221</v>
      </c>
      <c r="O11" s="835">
        <v>0.62606232294617559</v>
      </c>
      <c r="S11" s="1906"/>
      <c r="T11" s="1907"/>
      <c r="V11" s="1904"/>
      <c r="W11" s="1905"/>
      <c r="AA11" s="1910"/>
      <c r="AB11" s="1911"/>
    </row>
    <row r="12" spans="1:28" s="751" customFormat="1" ht="16.5" thickBot="1" x14ac:dyDescent="0.3">
      <c r="B12" s="815" t="s">
        <v>50</v>
      </c>
      <c r="C12" s="788">
        <v>0</v>
      </c>
      <c r="D12" s="836" t="s">
        <v>49</v>
      </c>
      <c r="E12" s="788">
        <v>0</v>
      </c>
      <c r="F12" s="837" t="s">
        <v>49</v>
      </c>
      <c r="G12" s="789">
        <v>0</v>
      </c>
      <c r="H12" s="837" t="s">
        <v>49</v>
      </c>
      <c r="I12" s="864"/>
      <c r="J12" s="788">
        <v>0</v>
      </c>
      <c r="K12" s="836" t="s">
        <v>49</v>
      </c>
      <c r="L12" s="788" t="s">
        <v>101</v>
      </c>
      <c r="M12" s="837" t="s">
        <v>49</v>
      </c>
      <c r="N12" s="789" t="s">
        <v>101</v>
      </c>
      <c r="O12" s="943" t="s">
        <v>49</v>
      </c>
      <c r="S12" s="1906"/>
      <c r="T12" s="1907"/>
      <c r="V12" s="1904"/>
      <c r="W12" s="1905"/>
    </row>
    <row r="13" spans="1:28" s="751" customFormat="1" ht="21.75" thickBot="1" x14ac:dyDescent="0.3">
      <c r="B13" s="816" t="s">
        <v>0</v>
      </c>
      <c r="C13" s="838">
        <v>287</v>
      </c>
      <c r="D13" s="781">
        <v>4.9034683068511872E-2</v>
      </c>
      <c r="E13" s="838">
        <v>273</v>
      </c>
      <c r="F13" s="779">
        <v>4.6294726131931488E-2</v>
      </c>
      <c r="G13" s="839">
        <v>349</v>
      </c>
      <c r="H13" s="779">
        <v>6.0485268630849222E-2</v>
      </c>
      <c r="I13" s="865"/>
      <c r="J13" s="838">
        <v>5494</v>
      </c>
      <c r="K13" s="781">
        <v>0.93866393302579876</v>
      </c>
      <c r="L13" s="838">
        <v>5561</v>
      </c>
      <c r="M13" s="779">
        <v>0.94302187552993044</v>
      </c>
      <c r="N13" s="839">
        <v>5349</v>
      </c>
      <c r="O13" s="779">
        <v>0.92703639514731373</v>
      </c>
      <c r="S13" s="1906"/>
      <c r="T13" s="1907"/>
      <c r="V13" s="1904"/>
      <c r="W13" s="1905"/>
    </row>
    <row r="14" spans="1:28" s="751" customFormat="1" ht="19.5" customHeight="1" x14ac:dyDescent="0.25">
      <c r="A14" s="2393" t="s">
        <v>742</v>
      </c>
      <c r="B14" s="2393"/>
      <c r="C14" s="2393"/>
      <c r="D14" s="2393"/>
      <c r="E14" s="2393"/>
      <c r="F14" s="2393"/>
      <c r="G14" s="2393"/>
      <c r="H14" s="2393"/>
      <c r="I14" s="2393"/>
      <c r="J14" s="2393"/>
      <c r="K14" s="2393"/>
      <c r="L14" s="2393"/>
      <c r="M14" s="2393"/>
      <c r="N14" s="2393"/>
      <c r="O14" s="2393"/>
    </row>
    <row r="15" spans="1:28" s="751" customFormat="1" x14ac:dyDescent="0.25"/>
    <row r="16" spans="1:28" s="751" customFormat="1" x14ac:dyDescent="0.25"/>
    <row r="17" spans="1:16" s="751" customFormat="1" x14ac:dyDescent="0.25"/>
    <row r="18" spans="1:16" s="751" customFormat="1" ht="21" customHeight="1" x14ac:dyDescent="0.25">
      <c r="C18" s="32"/>
      <c r="D18" s="1010" t="s">
        <v>627</v>
      </c>
      <c r="E18" s="1010" t="s">
        <v>633</v>
      </c>
      <c r="F18" s="1010" t="s">
        <v>628</v>
      </c>
      <c r="G18" s="1010" t="s">
        <v>629</v>
      </c>
      <c r="H18" s="1010" t="s">
        <v>630</v>
      </c>
      <c r="I18" s="1010" t="s">
        <v>631</v>
      </c>
      <c r="J18" s="1010" t="s">
        <v>632</v>
      </c>
      <c r="K18" s="1011" t="s">
        <v>634</v>
      </c>
    </row>
    <row r="19" spans="1:16" s="751" customFormat="1" x14ac:dyDescent="0.25">
      <c r="B19" s="728"/>
      <c r="C19" s="32" t="s">
        <v>171</v>
      </c>
      <c r="D19" s="867">
        <v>1.1235955056179775E-2</v>
      </c>
      <c r="E19" s="867">
        <v>2.5148908007941759E-2</v>
      </c>
      <c r="F19" s="867">
        <v>2.7352297592997812E-2</v>
      </c>
      <c r="G19" s="867">
        <v>0.15201900237529692</v>
      </c>
      <c r="H19" s="867">
        <v>5.2060737527114966E-2</v>
      </c>
      <c r="I19" s="867">
        <v>6.7622950819672137E-2</v>
      </c>
      <c r="J19" s="867">
        <v>0.36260623229461758</v>
      </c>
      <c r="K19" s="867">
        <v>6.0485268630849222E-2</v>
      </c>
      <c r="L19" s="728"/>
    </row>
    <row r="20" spans="1:16" s="751" customFormat="1" x14ac:dyDescent="0.25">
      <c r="B20" s="728"/>
      <c r="C20" s="32" t="s">
        <v>54</v>
      </c>
      <c r="D20" s="867">
        <v>0.98098530682800344</v>
      </c>
      <c r="E20" s="867">
        <v>0.96624751819986765</v>
      </c>
      <c r="F20" s="867">
        <v>0.95842450765864329</v>
      </c>
      <c r="G20" s="867">
        <v>0.81947743467933487</v>
      </c>
      <c r="H20" s="867">
        <v>0.93058568329718006</v>
      </c>
      <c r="I20" s="867">
        <v>0.92213114754098358</v>
      </c>
      <c r="J20" s="867">
        <v>0.62606232294617559</v>
      </c>
      <c r="K20" s="867">
        <v>0.92703639514731373</v>
      </c>
      <c r="L20" s="728"/>
      <c r="M20" s="189"/>
    </row>
    <row r="21" spans="1:16" s="751" customFormat="1" x14ac:dyDescent="0.25">
      <c r="C21" s="751" t="s">
        <v>233</v>
      </c>
      <c r="D21" s="867">
        <f>1-D19-D20</f>
        <v>7.7787381158167523E-3</v>
      </c>
      <c r="E21" s="1031">
        <f t="shared" ref="E21:K21" si="0">1-E19-E20</f>
        <v>8.6035737921905664E-3</v>
      </c>
      <c r="F21" s="1031">
        <f t="shared" si="0"/>
        <v>1.4223194748358869E-2</v>
      </c>
      <c r="G21" s="1031">
        <f t="shared" si="0"/>
        <v>2.8503562945368155E-2</v>
      </c>
      <c r="H21" s="1031">
        <f t="shared" si="0"/>
        <v>1.7353579175705014E-2</v>
      </c>
      <c r="I21" s="1031">
        <f t="shared" si="0"/>
        <v>1.0245901639344246E-2</v>
      </c>
      <c r="J21" s="1031">
        <f t="shared" si="0"/>
        <v>1.1331444759206888E-2</v>
      </c>
      <c r="K21" s="1031">
        <f t="shared" si="0"/>
        <v>1.2478336221837028E-2</v>
      </c>
    </row>
    <row r="22" spans="1:16" s="751" customFormat="1" x14ac:dyDescent="0.25">
      <c r="D22" s="866"/>
      <c r="E22" s="866"/>
      <c r="F22" s="866"/>
      <c r="G22" s="866"/>
      <c r="H22" s="866"/>
      <c r="I22" s="866"/>
      <c r="J22" s="866"/>
      <c r="K22" s="46"/>
    </row>
    <row r="23" spans="1:16" s="751" customFormat="1" x14ac:dyDescent="0.25"/>
    <row r="24" spans="1:16" s="751" customFormat="1" x14ac:dyDescent="0.25"/>
    <row r="25" spans="1:16" s="751" customFormat="1" x14ac:dyDescent="0.25"/>
    <row r="26" spans="1:16" s="751" customFormat="1" x14ac:dyDescent="0.25"/>
    <row r="27" spans="1:16" s="751" customFormat="1" x14ac:dyDescent="0.25"/>
    <row r="28" spans="1:16" s="751" customFormat="1" ht="35.25" customHeight="1" x14ac:dyDescent="0.25"/>
    <row r="29" spans="1:16" s="751" customFormat="1" x14ac:dyDescent="0.25">
      <c r="A29" s="2432" t="s">
        <v>453</v>
      </c>
      <c r="B29" s="2432"/>
      <c r="C29" s="2432"/>
      <c r="D29" s="2432"/>
      <c r="E29" s="2432"/>
      <c r="F29" s="2432"/>
      <c r="G29" s="2432"/>
      <c r="H29" s="2432"/>
      <c r="I29" s="2432"/>
      <c r="J29" s="2432"/>
      <c r="K29" s="2432"/>
      <c r="L29" s="2432"/>
      <c r="M29" s="2432"/>
      <c r="N29" s="2432"/>
      <c r="O29" s="2432"/>
      <c r="P29" s="2432"/>
    </row>
    <row r="30" spans="1:16" s="751" customFormat="1" ht="30" customHeight="1" x14ac:dyDescent="0.25">
      <c r="A30" s="2432" t="s">
        <v>626</v>
      </c>
      <c r="B30" s="2432"/>
      <c r="C30" s="2432"/>
      <c r="D30" s="2432"/>
      <c r="E30" s="2432"/>
      <c r="F30" s="2432"/>
      <c r="G30" s="2432"/>
      <c r="H30" s="2432"/>
      <c r="I30" s="2432"/>
      <c r="J30" s="2432"/>
      <c r="K30" s="2432"/>
      <c r="L30" s="2432"/>
      <c r="M30" s="2432"/>
      <c r="N30" s="2432"/>
      <c r="O30" s="2432"/>
      <c r="P30" s="2432"/>
    </row>
  </sheetData>
  <mergeCells count="13">
    <mergeCell ref="A14:O14"/>
    <mergeCell ref="A29:P29"/>
    <mergeCell ref="A30:P30"/>
    <mergeCell ref="A1:O1"/>
    <mergeCell ref="B2:B4"/>
    <mergeCell ref="C3:D3"/>
    <mergeCell ref="E3:F3"/>
    <mergeCell ref="G3:H3"/>
    <mergeCell ref="J3:K3"/>
    <mergeCell ref="L3:M3"/>
    <mergeCell ref="N3:O3"/>
    <mergeCell ref="C2:H2"/>
    <mergeCell ref="J2:O2"/>
  </mergeCells>
  <conditionalFormatting sqref="D5:D11">
    <cfRule type="top10" dxfId="686" priority="16" percent="1" bottom="1" rank="25"/>
    <cfRule type="top10" dxfId="685" priority="17" percent="1" rank="25"/>
  </conditionalFormatting>
  <conditionalFormatting sqref="F5:F11">
    <cfRule type="top10" dxfId="684" priority="13" percent="1" bottom="1" rank="25"/>
    <cfRule type="top10" dxfId="683" priority="14" percent="1" rank="25"/>
  </conditionalFormatting>
  <conditionalFormatting sqref="H5:H11">
    <cfRule type="top10" dxfId="682" priority="10" percent="1" bottom="1" rank="25"/>
    <cfRule type="top10" dxfId="681" priority="11" percent="1" rank="25"/>
  </conditionalFormatting>
  <conditionalFormatting sqref="K5:K11">
    <cfRule type="top10" dxfId="680" priority="7" percent="1" bottom="1" rank="25"/>
    <cfRule type="top10" dxfId="679" priority="8" percent="1" rank="25"/>
  </conditionalFormatting>
  <conditionalFormatting sqref="M5:M11">
    <cfRule type="top10" dxfId="678" priority="4" percent="1" bottom="1" rank="25"/>
    <cfRule type="top10" dxfId="677" priority="5" percent="1" rank="25"/>
  </conditionalFormatting>
  <conditionalFormatting sqref="O5:O11">
    <cfRule type="top10" dxfId="676" priority="1" percent="1" bottom="1" rank="25"/>
    <cfRule type="top10" dxfId="675" priority="2" percent="1" rank="25"/>
  </conditionalFormatting>
  <pageMargins left="0.25" right="0.25" top="0.75" bottom="0.75" header="0.3" footer="0.3"/>
  <pageSetup scale="99"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zoomScaleNormal="100" zoomScalePageLayoutView="110" workbookViewId="0">
      <selection activeCell="A14" sqref="A14"/>
    </sheetView>
  </sheetViews>
  <sheetFormatPr defaultRowHeight="15" x14ac:dyDescent="0.25"/>
  <cols>
    <col min="1" max="1" width="3.5703125" style="379" bestFit="1" customWidth="1"/>
    <col min="2" max="2" width="9.28515625" style="32" bestFit="1" customWidth="1"/>
    <col min="3" max="3" width="4.85546875" style="379" bestFit="1" customWidth="1"/>
    <col min="4" max="4" width="5.140625" style="379" bestFit="1" customWidth="1"/>
    <col min="5" max="5" width="4.85546875" style="379" bestFit="1" customWidth="1"/>
    <col min="6" max="6" width="5.140625" style="379" bestFit="1" customWidth="1"/>
    <col min="7" max="7" width="4.85546875" style="379" bestFit="1" customWidth="1"/>
    <col min="8" max="8" width="5.140625" style="379" bestFit="1" customWidth="1"/>
    <col min="9" max="9" width="0.85546875" style="379" customWidth="1"/>
    <col min="10" max="10" width="3.5703125" style="379" bestFit="1" customWidth="1"/>
    <col min="11" max="11" width="9.5703125" style="32" bestFit="1" customWidth="1"/>
    <col min="12" max="12" width="3.5703125" style="379" bestFit="1" customWidth="1"/>
    <col min="13" max="13" width="5.140625" style="379" bestFit="1" customWidth="1"/>
    <col min="14" max="14" width="3.5703125" style="379" bestFit="1" customWidth="1"/>
    <col min="15" max="15" width="5.140625" style="379" bestFit="1" customWidth="1"/>
    <col min="16" max="16" width="3.5703125" style="379" bestFit="1" customWidth="1"/>
    <col min="17" max="17" width="5.140625" style="379" bestFit="1" customWidth="1"/>
    <col min="18" max="18" width="0.85546875" style="379" customWidth="1"/>
    <col min="19" max="19" width="3.5703125" style="379" bestFit="1" customWidth="1"/>
    <col min="20" max="20" width="8.7109375" style="379" bestFit="1" customWidth="1"/>
    <col min="21" max="21" width="4.85546875" style="379" bestFit="1" customWidth="1"/>
    <col min="22" max="22" width="5.140625" style="379" bestFit="1" customWidth="1"/>
    <col min="23" max="23" width="4.85546875" style="379" bestFit="1" customWidth="1"/>
    <col min="24" max="24" width="5.140625" style="379" bestFit="1" customWidth="1"/>
    <col min="25" max="25" width="4.85546875" style="379" bestFit="1" customWidth="1"/>
    <col min="26" max="26" width="5.140625" style="379" bestFit="1" customWidth="1"/>
    <col min="27" max="16384" width="9.140625" style="379"/>
  </cols>
  <sheetData>
    <row r="1" spans="1:34" ht="15.75" thickBot="1" x14ac:dyDescent="0.3">
      <c r="A1" s="2601" t="s">
        <v>743</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row>
    <row r="2" spans="1:34" ht="12" customHeight="1" x14ac:dyDescent="0.25">
      <c r="A2" s="2602" t="s">
        <v>197</v>
      </c>
      <c r="B2" s="2604" t="s">
        <v>100</v>
      </c>
      <c r="C2" s="2599" t="s">
        <v>120</v>
      </c>
      <c r="D2" s="2600"/>
      <c r="E2" s="2599" t="s">
        <v>122</v>
      </c>
      <c r="F2" s="2600"/>
      <c r="G2" s="2599" t="s">
        <v>518</v>
      </c>
      <c r="H2" s="2600"/>
      <c r="I2" s="564"/>
      <c r="J2" s="2602" t="s">
        <v>197</v>
      </c>
      <c r="K2" s="2604" t="s">
        <v>100</v>
      </c>
      <c r="L2" s="2599" t="s">
        <v>120</v>
      </c>
      <c r="M2" s="2600"/>
      <c r="N2" s="2599" t="s">
        <v>122</v>
      </c>
      <c r="O2" s="2600"/>
      <c r="P2" s="2599" t="s">
        <v>518</v>
      </c>
      <c r="Q2" s="2600"/>
      <c r="S2" s="2602" t="s">
        <v>197</v>
      </c>
      <c r="T2" s="2604" t="s">
        <v>100</v>
      </c>
      <c r="U2" s="2599" t="s">
        <v>120</v>
      </c>
      <c r="V2" s="2600"/>
      <c r="W2" s="2599" t="s">
        <v>122</v>
      </c>
      <c r="X2" s="2600"/>
      <c r="Y2" s="2599" t="s">
        <v>518</v>
      </c>
      <c r="Z2" s="2600"/>
    </row>
    <row r="3" spans="1:34" ht="12" customHeight="1" thickBot="1" x14ac:dyDescent="0.3">
      <c r="A3" s="2603"/>
      <c r="B3" s="2605"/>
      <c r="C3" s="588" t="s">
        <v>99</v>
      </c>
      <c r="D3" s="382" t="s">
        <v>98</v>
      </c>
      <c r="E3" s="588" t="s">
        <v>99</v>
      </c>
      <c r="F3" s="382" t="s">
        <v>98</v>
      </c>
      <c r="G3" s="588" t="s">
        <v>99</v>
      </c>
      <c r="H3" s="382" t="s">
        <v>98</v>
      </c>
      <c r="I3" s="561"/>
      <c r="J3" s="2603"/>
      <c r="K3" s="2605"/>
      <c r="L3" s="588" t="s">
        <v>99</v>
      </c>
      <c r="M3" s="382" t="s">
        <v>98</v>
      </c>
      <c r="N3" s="588" t="s">
        <v>99</v>
      </c>
      <c r="O3" s="382" t="s">
        <v>98</v>
      </c>
      <c r="P3" s="588" t="s">
        <v>99</v>
      </c>
      <c r="Q3" s="382" t="s">
        <v>98</v>
      </c>
      <c r="S3" s="2603"/>
      <c r="T3" s="2605"/>
      <c r="U3" s="588" t="s">
        <v>99</v>
      </c>
      <c r="V3" s="382" t="s">
        <v>98</v>
      </c>
      <c r="W3" s="588" t="s">
        <v>99</v>
      </c>
      <c r="X3" s="382" t="s">
        <v>98</v>
      </c>
      <c r="Y3" s="588" t="s">
        <v>99</v>
      </c>
      <c r="Z3" s="382" t="s">
        <v>98</v>
      </c>
      <c r="AB3" s="1929"/>
      <c r="AC3" s="1930"/>
      <c r="AD3" s="1931"/>
      <c r="AE3" s="1933"/>
      <c r="AF3" s="1934"/>
      <c r="AG3" s="1936"/>
      <c r="AH3" s="1937"/>
    </row>
    <row r="4" spans="1:34" s="32" customFormat="1" ht="12.75" customHeight="1" x14ac:dyDescent="0.25">
      <c r="A4" s="2592">
        <v>1</v>
      </c>
      <c r="B4" s="593" t="s">
        <v>97</v>
      </c>
      <c r="C4" s="607">
        <v>50</v>
      </c>
      <c r="D4" s="608">
        <v>0.5</v>
      </c>
      <c r="E4" s="607">
        <v>77</v>
      </c>
      <c r="F4" s="608">
        <v>0.62601626016260159</v>
      </c>
      <c r="G4" s="607">
        <v>117</v>
      </c>
      <c r="H4" s="608">
        <v>0.62903225806451613</v>
      </c>
      <c r="I4" s="606"/>
      <c r="J4" s="2592">
        <v>3</v>
      </c>
      <c r="K4" s="598" t="s">
        <v>96</v>
      </c>
      <c r="L4" s="607">
        <v>18</v>
      </c>
      <c r="M4" s="608" t="s">
        <v>49</v>
      </c>
      <c r="N4" s="607">
        <v>20</v>
      </c>
      <c r="O4" s="608">
        <v>0.76923076923076927</v>
      </c>
      <c r="P4" s="607">
        <v>36</v>
      </c>
      <c r="Q4" s="608">
        <v>0.63157894736842102</v>
      </c>
      <c r="R4" s="386"/>
      <c r="S4" s="2592">
        <v>5</v>
      </c>
      <c r="T4" s="602" t="s">
        <v>92</v>
      </c>
      <c r="U4" s="607">
        <v>6</v>
      </c>
      <c r="V4" s="608" t="s">
        <v>49</v>
      </c>
      <c r="W4" s="607">
        <v>7</v>
      </c>
      <c r="X4" s="608" t="s">
        <v>49</v>
      </c>
      <c r="Y4" s="607">
        <v>8</v>
      </c>
      <c r="Z4" s="608" t="s">
        <v>49</v>
      </c>
      <c r="AB4" s="1929"/>
      <c r="AC4" s="1930"/>
      <c r="AD4" s="1931"/>
      <c r="AE4" s="1920"/>
      <c r="AF4" s="1934"/>
      <c r="AG4" s="1936"/>
    </row>
    <row r="5" spans="1:34" s="32" customFormat="1" ht="12.75" customHeight="1" x14ac:dyDescent="0.25">
      <c r="A5" s="2593"/>
      <c r="B5" s="594" t="s">
        <v>94</v>
      </c>
      <c r="C5" s="607">
        <v>145</v>
      </c>
      <c r="D5" s="608">
        <v>0.59917355371900827</v>
      </c>
      <c r="E5" s="607">
        <v>124</v>
      </c>
      <c r="F5" s="608">
        <v>0.54385964912280704</v>
      </c>
      <c r="G5" s="607">
        <v>139</v>
      </c>
      <c r="H5" s="608">
        <v>0.56504065040650409</v>
      </c>
      <c r="I5" s="606"/>
      <c r="J5" s="2593"/>
      <c r="K5" s="599" t="s">
        <v>93</v>
      </c>
      <c r="L5" s="607">
        <v>19</v>
      </c>
      <c r="M5" s="608" t="s">
        <v>49</v>
      </c>
      <c r="N5" s="607">
        <v>12</v>
      </c>
      <c r="O5" s="608" t="s">
        <v>49</v>
      </c>
      <c r="P5" s="607">
        <v>13</v>
      </c>
      <c r="Q5" s="608" t="s">
        <v>49</v>
      </c>
      <c r="R5" s="386"/>
      <c r="S5" s="2593"/>
      <c r="T5" s="602" t="s">
        <v>89</v>
      </c>
      <c r="U5" s="607">
        <v>29</v>
      </c>
      <c r="V5" s="608">
        <v>0.57999999999999996</v>
      </c>
      <c r="W5" s="607">
        <v>35</v>
      </c>
      <c r="X5" s="608">
        <v>0.5</v>
      </c>
      <c r="Y5" s="607">
        <v>47</v>
      </c>
      <c r="Z5" s="608">
        <v>0.47</v>
      </c>
      <c r="AB5" s="1929"/>
      <c r="AC5" s="1930"/>
      <c r="AD5" s="1931"/>
      <c r="AE5" s="1920"/>
      <c r="AF5" s="1934"/>
      <c r="AG5" s="1936"/>
    </row>
    <row r="6" spans="1:34" s="32" customFormat="1" ht="12.75" customHeight="1" x14ac:dyDescent="0.25">
      <c r="A6" s="2593"/>
      <c r="B6" s="594" t="s">
        <v>91</v>
      </c>
      <c r="C6" s="607">
        <v>17</v>
      </c>
      <c r="D6" s="608" t="s">
        <v>49</v>
      </c>
      <c r="E6" s="607">
        <v>15</v>
      </c>
      <c r="F6" s="608" t="s">
        <v>49</v>
      </c>
      <c r="G6" s="607">
        <v>8</v>
      </c>
      <c r="H6" s="608" t="s">
        <v>49</v>
      </c>
      <c r="I6" s="606"/>
      <c r="J6" s="2593"/>
      <c r="K6" s="594" t="s">
        <v>90</v>
      </c>
      <c r="L6" s="607">
        <v>25</v>
      </c>
      <c r="M6" s="608">
        <v>0.51020408163265307</v>
      </c>
      <c r="N6" s="607">
        <v>26</v>
      </c>
      <c r="O6" s="608">
        <v>0.53061224489795922</v>
      </c>
      <c r="P6" s="607">
        <v>21</v>
      </c>
      <c r="Q6" s="608">
        <v>0.45652173913043476</v>
      </c>
      <c r="R6" s="386"/>
      <c r="S6" s="2593"/>
      <c r="T6" s="602" t="s">
        <v>86</v>
      </c>
      <c r="U6" s="607">
        <v>131</v>
      </c>
      <c r="V6" s="608">
        <v>0.37428571428571428</v>
      </c>
      <c r="W6" s="607">
        <v>141</v>
      </c>
      <c r="X6" s="608">
        <v>0.40170940170940173</v>
      </c>
      <c r="Y6" s="607">
        <v>140</v>
      </c>
      <c r="Z6" s="608">
        <v>0.46979865771812079</v>
      </c>
      <c r="AB6" s="1929"/>
      <c r="AC6" s="1930"/>
      <c r="AD6" s="1931"/>
      <c r="AE6" s="1920"/>
      <c r="AF6" s="1934"/>
      <c r="AG6" s="1936"/>
    </row>
    <row r="7" spans="1:34" s="32" customFormat="1" ht="12.75" customHeight="1" x14ac:dyDescent="0.25">
      <c r="A7" s="2593"/>
      <c r="B7" s="594" t="s">
        <v>88</v>
      </c>
      <c r="C7" s="607">
        <v>98</v>
      </c>
      <c r="D7" s="608">
        <v>0.73134328358208955</v>
      </c>
      <c r="E7" s="607">
        <v>129</v>
      </c>
      <c r="F7" s="608">
        <v>0.71666666666666667</v>
      </c>
      <c r="G7" s="607">
        <v>107</v>
      </c>
      <c r="H7" s="608">
        <v>0.6858974358974359</v>
      </c>
      <c r="I7" s="606"/>
      <c r="J7" s="2593"/>
      <c r="K7" s="594" t="s">
        <v>87</v>
      </c>
      <c r="L7" s="607">
        <v>46</v>
      </c>
      <c r="M7" s="608">
        <v>0.71875</v>
      </c>
      <c r="N7" s="607">
        <v>51</v>
      </c>
      <c r="O7" s="608">
        <v>0.67105263157894735</v>
      </c>
      <c r="P7" s="607">
        <v>34</v>
      </c>
      <c r="Q7" s="608">
        <v>0.59649122807017541</v>
      </c>
      <c r="R7" s="386"/>
      <c r="S7" s="2593"/>
      <c r="T7" s="602" t="s">
        <v>83</v>
      </c>
      <c r="U7" s="607">
        <v>6</v>
      </c>
      <c r="V7" s="608" t="s">
        <v>49</v>
      </c>
      <c r="W7" s="607">
        <v>10</v>
      </c>
      <c r="X7" s="608" t="s">
        <v>49</v>
      </c>
      <c r="Y7" s="607">
        <v>11</v>
      </c>
      <c r="Z7" s="608" t="s">
        <v>49</v>
      </c>
      <c r="AB7" s="1929"/>
      <c r="AC7" s="1930"/>
      <c r="AD7" s="1931"/>
      <c r="AE7" s="1920"/>
      <c r="AF7" s="1934"/>
      <c r="AG7" s="1936"/>
    </row>
    <row r="8" spans="1:34" s="32" customFormat="1" ht="12.75" customHeight="1" x14ac:dyDescent="0.25">
      <c r="A8" s="2593"/>
      <c r="B8" s="594" t="s">
        <v>85</v>
      </c>
      <c r="C8" s="607">
        <v>20</v>
      </c>
      <c r="D8" s="608">
        <v>0.37037037037037035</v>
      </c>
      <c r="E8" s="607">
        <v>16</v>
      </c>
      <c r="F8" s="608" t="s">
        <v>49</v>
      </c>
      <c r="G8" s="607">
        <v>17</v>
      </c>
      <c r="H8" s="608" t="s">
        <v>49</v>
      </c>
      <c r="I8" s="606"/>
      <c r="J8" s="2593"/>
      <c r="K8" s="594" t="s">
        <v>84</v>
      </c>
      <c r="L8" s="607" t="s">
        <v>101</v>
      </c>
      <c r="M8" s="608">
        <v>0.44444444444444442</v>
      </c>
      <c r="N8" s="607">
        <v>8</v>
      </c>
      <c r="O8" s="608">
        <v>0.66666666666666663</v>
      </c>
      <c r="P8" s="607">
        <v>7</v>
      </c>
      <c r="Q8" s="608" t="s">
        <v>49</v>
      </c>
      <c r="R8" s="386"/>
      <c r="S8" s="2593"/>
      <c r="T8" s="602" t="s">
        <v>80</v>
      </c>
      <c r="U8" s="607">
        <v>86</v>
      </c>
      <c r="V8" s="608">
        <v>0.455026455026455</v>
      </c>
      <c r="W8" s="607">
        <v>84</v>
      </c>
      <c r="X8" s="608">
        <v>0.44210526315789472</v>
      </c>
      <c r="Y8" s="607">
        <v>118</v>
      </c>
      <c r="Z8" s="608">
        <v>0.45384615384615384</v>
      </c>
      <c r="AB8" s="1929"/>
      <c r="AC8" s="1930"/>
      <c r="AD8" s="1931"/>
      <c r="AE8" s="1920"/>
      <c r="AF8" s="1934"/>
      <c r="AG8" s="1936"/>
    </row>
    <row r="9" spans="1:34" s="32" customFormat="1" ht="12.75" customHeight="1" x14ac:dyDescent="0.25">
      <c r="A9" s="2593"/>
      <c r="B9" s="594" t="s">
        <v>82</v>
      </c>
      <c r="C9" s="607">
        <v>317</v>
      </c>
      <c r="D9" s="608">
        <v>0.47384155455904337</v>
      </c>
      <c r="E9" s="607">
        <v>349</v>
      </c>
      <c r="F9" s="608">
        <v>0.51627218934911245</v>
      </c>
      <c r="G9" s="607">
        <v>386</v>
      </c>
      <c r="H9" s="608">
        <v>0.53021978021978022</v>
      </c>
      <c r="I9" s="606"/>
      <c r="J9" s="2593"/>
      <c r="K9" s="594" t="s">
        <v>81</v>
      </c>
      <c r="L9" s="607">
        <v>23</v>
      </c>
      <c r="M9" s="608">
        <v>0.8214285714285714</v>
      </c>
      <c r="N9" s="607">
        <v>11</v>
      </c>
      <c r="O9" s="608" t="s">
        <v>49</v>
      </c>
      <c r="P9" s="607">
        <v>20</v>
      </c>
      <c r="Q9" s="608">
        <v>0.58823529411764708</v>
      </c>
      <c r="R9" s="386"/>
      <c r="S9" s="2593"/>
      <c r="T9" s="602" t="s">
        <v>77</v>
      </c>
      <c r="U9" s="607" t="s">
        <v>101</v>
      </c>
      <c r="V9" s="608" t="s">
        <v>49</v>
      </c>
      <c r="W9" s="607">
        <v>9</v>
      </c>
      <c r="X9" s="608" t="s">
        <v>49</v>
      </c>
      <c r="Y9" s="607">
        <v>9</v>
      </c>
      <c r="Z9" s="608" t="s">
        <v>49</v>
      </c>
      <c r="AB9" s="1929"/>
      <c r="AC9" s="1930"/>
      <c r="AD9" s="1931"/>
      <c r="AE9" s="1920"/>
      <c r="AF9" s="1934"/>
      <c r="AG9" s="1936"/>
    </row>
    <row r="10" spans="1:34" s="32" customFormat="1" ht="12.75" customHeight="1" x14ac:dyDescent="0.25">
      <c r="A10" s="2593"/>
      <c r="B10" s="594" t="s">
        <v>79</v>
      </c>
      <c r="C10" s="607">
        <v>16</v>
      </c>
      <c r="D10" s="608" t="s">
        <v>49</v>
      </c>
      <c r="E10" s="607">
        <v>15</v>
      </c>
      <c r="F10" s="608" t="s">
        <v>49</v>
      </c>
      <c r="G10" s="607">
        <v>22</v>
      </c>
      <c r="H10" s="608">
        <v>0.44897959183673469</v>
      </c>
      <c r="I10" s="606"/>
      <c r="J10" s="2593"/>
      <c r="K10" s="594" t="s">
        <v>78</v>
      </c>
      <c r="L10" s="607">
        <v>7</v>
      </c>
      <c r="M10" s="608" t="s">
        <v>49</v>
      </c>
      <c r="N10" s="607" t="s">
        <v>101</v>
      </c>
      <c r="O10" s="608" t="s">
        <v>49</v>
      </c>
      <c r="P10" s="607" t="s">
        <v>101</v>
      </c>
      <c r="Q10" s="608" t="s">
        <v>49</v>
      </c>
      <c r="R10" s="386"/>
      <c r="S10" s="2593"/>
      <c r="T10" s="602" t="s">
        <v>74</v>
      </c>
      <c r="U10" s="607">
        <v>9</v>
      </c>
      <c r="V10" s="608" t="s">
        <v>49</v>
      </c>
      <c r="W10" s="607">
        <v>9</v>
      </c>
      <c r="X10" s="608" t="s">
        <v>49</v>
      </c>
      <c r="Y10" s="607">
        <v>10</v>
      </c>
      <c r="Z10" s="608" t="s">
        <v>49</v>
      </c>
      <c r="AB10" s="1929"/>
      <c r="AC10" s="1930"/>
      <c r="AD10" s="1931"/>
      <c r="AE10" s="1920"/>
      <c r="AF10" s="1934"/>
      <c r="AG10" s="1936"/>
    </row>
    <row r="11" spans="1:34" s="32" customFormat="1" ht="12.75" customHeight="1" thickBot="1" x14ac:dyDescent="0.3">
      <c r="A11" s="2594"/>
      <c r="B11" s="595" t="s">
        <v>76</v>
      </c>
      <c r="C11" s="607">
        <v>266</v>
      </c>
      <c r="D11" s="608">
        <v>0.44781144781144783</v>
      </c>
      <c r="E11" s="607">
        <v>336</v>
      </c>
      <c r="F11" s="608">
        <v>0.48068669527896996</v>
      </c>
      <c r="G11" s="607">
        <v>364</v>
      </c>
      <c r="H11" s="608">
        <v>0.50068775790921594</v>
      </c>
      <c r="I11" s="606"/>
      <c r="J11" s="2593"/>
      <c r="K11" s="594" t="s">
        <v>75</v>
      </c>
      <c r="L11" s="607">
        <v>7</v>
      </c>
      <c r="M11" s="608" t="s">
        <v>49</v>
      </c>
      <c r="N11" s="607" t="s">
        <v>101</v>
      </c>
      <c r="O11" s="608" t="s">
        <v>49</v>
      </c>
      <c r="P11" s="607" t="s">
        <v>101</v>
      </c>
      <c r="Q11" s="608" t="s">
        <v>49</v>
      </c>
      <c r="R11" s="386"/>
      <c r="S11" s="2593"/>
      <c r="T11" s="602" t="s">
        <v>71</v>
      </c>
      <c r="U11" s="607">
        <v>32</v>
      </c>
      <c r="V11" s="608">
        <v>0.38095238095238093</v>
      </c>
      <c r="W11" s="607">
        <v>45</v>
      </c>
      <c r="X11" s="608">
        <v>0.49450549450549453</v>
      </c>
      <c r="Y11" s="607">
        <v>31</v>
      </c>
      <c r="Z11" s="608">
        <v>0.35632183908045978</v>
      </c>
      <c r="AB11" s="1929"/>
      <c r="AC11" s="1930"/>
      <c r="AD11" s="1932"/>
      <c r="AE11" s="1920"/>
      <c r="AF11" s="1934"/>
      <c r="AG11" s="1936"/>
    </row>
    <row r="12" spans="1:34" s="32" customFormat="1" ht="12.75" customHeight="1" thickBot="1" x14ac:dyDescent="0.3">
      <c r="A12" s="2590" t="s">
        <v>125</v>
      </c>
      <c r="B12" s="2591"/>
      <c r="C12" s="394">
        <v>929</v>
      </c>
      <c r="D12" s="395">
        <v>0.5040694519804666</v>
      </c>
      <c r="E12" s="394">
        <v>1061</v>
      </c>
      <c r="F12" s="395">
        <v>0.53450881612090684</v>
      </c>
      <c r="G12" s="396">
        <v>1160</v>
      </c>
      <c r="H12" s="395">
        <v>0.5407925407925408</v>
      </c>
      <c r="I12" s="606"/>
      <c r="J12" s="2593"/>
      <c r="K12" s="594" t="s">
        <v>72</v>
      </c>
      <c r="L12" s="607">
        <v>117</v>
      </c>
      <c r="M12" s="608">
        <v>0.70909090909090911</v>
      </c>
      <c r="N12" s="607">
        <v>95</v>
      </c>
      <c r="O12" s="608">
        <v>0.59375</v>
      </c>
      <c r="P12" s="607">
        <v>103</v>
      </c>
      <c r="Q12" s="608">
        <v>0.58857142857142852</v>
      </c>
      <c r="R12" s="386"/>
      <c r="S12" s="2594"/>
      <c r="T12" s="603" t="s">
        <v>68</v>
      </c>
      <c r="U12" s="611">
        <v>60</v>
      </c>
      <c r="V12" s="612">
        <v>0.52631578947368418</v>
      </c>
      <c r="W12" s="611">
        <v>60</v>
      </c>
      <c r="X12" s="612">
        <v>0.52173913043478259</v>
      </c>
      <c r="Y12" s="611">
        <v>63</v>
      </c>
      <c r="Z12" s="612">
        <v>0.48091603053435117</v>
      </c>
      <c r="AC12" s="1930"/>
      <c r="AD12" s="1932"/>
      <c r="AE12" s="1920"/>
      <c r="AF12" s="1934"/>
      <c r="AG12" s="1936"/>
    </row>
    <row r="13" spans="1:34" s="32" customFormat="1" ht="12.75" customHeight="1" thickBot="1" x14ac:dyDescent="0.3">
      <c r="A13" s="2592">
        <v>2</v>
      </c>
      <c r="B13" s="596" t="s">
        <v>73</v>
      </c>
      <c r="C13" s="607">
        <v>132</v>
      </c>
      <c r="D13" s="608">
        <v>0.72527472527472525</v>
      </c>
      <c r="E13" s="607">
        <v>104</v>
      </c>
      <c r="F13" s="608">
        <v>0.66242038216560506</v>
      </c>
      <c r="G13" s="607">
        <v>93</v>
      </c>
      <c r="H13" s="608">
        <v>0.56024096385542166</v>
      </c>
      <c r="I13" s="606"/>
      <c r="J13" s="2593"/>
      <c r="K13" s="599" t="s">
        <v>69</v>
      </c>
      <c r="L13" s="607">
        <v>23</v>
      </c>
      <c r="M13" s="608">
        <v>0.67647058823529416</v>
      </c>
      <c r="N13" s="607">
        <v>33</v>
      </c>
      <c r="O13" s="608">
        <v>0.6875</v>
      </c>
      <c r="P13" s="607">
        <v>21</v>
      </c>
      <c r="Q13" s="608">
        <v>0.53846153846153844</v>
      </c>
      <c r="R13" s="386"/>
      <c r="S13" s="2590" t="s">
        <v>129</v>
      </c>
      <c r="T13" s="2591"/>
      <c r="U13" s="396">
        <v>745</v>
      </c>
      <c r="V13" s="395">
        <v>0.40467137425312333</v>
      </c>
      <c r="W13" s="396">
        <v>798</v>
      </c>
      <c r="X13" s="395">
        <v>0.47135262847017129</v>
      </c>
      <c r="Y13" s="396">
        <v>926</v>
      </c>
      <c r="Z13" s="395">
        <v>0.47389969293756395</v>
      </c>
      <c r="AB13" s="1916"/>
      <c r="AC13" s="1930"/>
      <c r="AD13" s="1932"/>
      <c r="AE13" s="1920"/>
      <c r="AF13" s="1934"/>
      <c r="AG13" s="1936"/>
    </row>
    <row r="14" spans="1:34" s="32" customFormat="1" ht="12.75" customHeight="1" x14ac:dyDescent="0.25">
      <c r="A14" s="2593"/>
      <c r="B14" s="594" t="s">
        <v>70</v>
      </c>
      <c r="C14" s="607">
        <v>236</v>
      </c>
      <c r="D14" s="608">
        <v>0.73065015479876161</v>
      </c>
      <c r="E14" s="607">
        <v>215</v>
      </c>
      <c r="F14" s="608">
        <v>0.64179104477611937</v>
      </c>
      <c r="G14" s="607">
        <v>204</v>
      </c>
      <c r="H14" s="608">
        <v>0.54838709677419351</v>
      </c>
      <c r="I14" s="606"/>
      <c r="J14" s="2593"/>
      <c r="K14" s="594" t="s">
        <v>66</v>
      </c>
      <c r="L14" s="607" t="s">
        <v>101</v>
      </c>
      <c r="M14" s="608" t="s">
        <v>49</v>
      </c>
      <c r="N14" s="607">
        <v>7</v>
      </c>
      <c r="O14" s="608" t="s">
        <v>49</v>
      </c>
      <c r="P14" s="607">
        <v>8</v>
      </c>
      <c r="Q14" s="608" t="s">
        <v>49</v>
      </c>
      <c r="R14" s="386"/>
      <c r="S14" s="2592">
        <v>6</v>
      </c>
      <c r="T14" s="604" t="s">
        <v>65</v>
      </c>
      <c r="U14" s="613">
        <v>19</v>
      </c>
      <c r="V14" s="614" t="s">
        <v>49</v>
      </c>
      <c r="W14" s="613">
        <v>15</v>
      </c>
      <c r="X14" s="614" t="s">
        <v>49</v>
      </c>
      <c r="Y14" s="613">
        <v>25</v>
      </c>
      <c r="Z14" s="614">
        <v>0.59523809523809523</v>
      </c>
      <c r="AB14" s="1916"/>
      <c r="AC14" s="1930"/>
      <c r="AD14" s="1932"/>
      <c r="AE14" s="1920"/>
      <c r="AF14" s="1934"/>
      <c r="AG14" s="1936"/>
    </row>
    <row r="15" spans="1:34" s="32" customFormat="1" ht="12.75" customHeight="1" x14ac:dyDescent="0.25">
      <c r="A15" s="2593"/>
      <c r="B15" s="594" t="s">
        <v>67</v>
      </c>
      <c r="C15" s="607">
        <v>98</v>
      </c>
      <c r="D15" s="608">
        <v>0.8990825688073395</v>
      </c>
      <c r="E15" s="607">
        <v>100</v>
      </c>
      <c r="F15" s="608">
        <v>0.83333333333333337</v>
      </c>
      <c r="G15" s="607">
        <v>86</v>
      </c>
      <c r="H15" s="608">
        <v>0.80373831775700932</v>
      </c>
      <c r="I15" s="606"/>
      <c r="J15" s="2593"/>
      <c r="K15" s="594" t="s">
        <v>63</v>
      </c>
      <c r="L15" s="607">
        <v>16</v>
      </c>
      <c r="M15" s="608" t="s">
        <v>49</v>
      </c>
      <c r="N15" s="607">
        <v>15</v>
      </c>
      <c r="O15" s="608" t="s">
        <v>49</v>
      </c>
      <c r="P15" s="607">
        <v>26</v>
      </c>
      <c r="Q15" s="608">
        <v>0.8125</v>
      </c>
      <c r="R15" s="386"/>
      <c r="S15" s="2593"/>
      <c r="T15" s="602" t="s">
        <v>62</v>
      </c>
      <c r="U15" s="607">
        <v>28</v>
      </c>
      <c r="V15" s="608">
        <v>0.45161290322580644</v>
      </c>
      <c r="W15" s="607">
        <v>20</v>
      </c>
      <c r="X15" s="608">
        <v>0.35087719298245612</v>
      </c>
      <c r="Y15" s="607">
        <v>19</v>
      </c>
      <c r="Z15" s="608" t="s">
        <v>49</v>
      </c>
      <c r="AB15" s="1917"/>
      <c r="AC15" s="1930"/>
      <c r="AD15" s="1932"/>
      <c r="AE15" s="1920"/>
      <c r="AF15" s="1934"/>
      <c r="AG15" s="1936"/>
    </row>
    <row r="16" spans="1:34" s="32" customFormat="1" ht="12.75" customHeight="1" x14ac:dyDescent="0.25">
      <c r="A16" s="2593"/>
      <c r="B16" s="594" t="s">
        <v>64</v>
      </c>
      <c r="C16" s="607">
        <v>48</v>
      </c>
      <c r="D16" s="608">
        <v>0.87272727272727268</v>
      </c>
      <c r="E16" s="607">
        <v>58</v>
      </c>
      <c r="F16" s="608">
        <v>0.93548387096774188</v>
      </c>
      <c r="G16" s="607">
        <v>28</v>
      </c>
      <c r="H16" s="608">
        <v>0.7567567567567568</v>
      </c>
      <c r="I16" s="606"/>
      <c r="J16" s="2593"/>
      <c r="K16" s="594" t="s">
        <v>60</v>
      </c>
      <c r="L16" s="607">
        <v>10</v>
      </c>
      <c r="M16" s="608" t="s">
        <v>49</v>
      </c>
      <c r="N16" s="607">
        <v>9</v>
      </c>
      <c r="O16" s="608" t="s">
        <v>49</v>
      </c>
      <c r="P16" s="607">
        <v>9</v>
      </c>
      <c r="Q16" s="608" t="s">
        <v>49</v>
      </c>
      <c r="R16" s="386"/>
      <c r="S16" s="2593"/>
      <c r="T16" s="602" t="s">
        <v>59</v>
      </c>
      <c r="U16" s="607">
        <v>17</v>
      </c>
      <c r="V16" s="608" t="s">
        <v>49</v>
      </c>
      <c r="W16" s="607">
        <v>23</v>
      </c>
      <c r="X16" s="608">
        <v>0.37704918032786883</v>
      </c>
      <c r="Y16" s="607">
        <v>25</v>
      </c>
      <c r="Z16" s="608">
        <v>0.47169811320754718</v>
      </c>
      <c r="AB16" s="1917"/>
      <c r="AC16" s="1930"/>
      <c r="AD16" s="1932"/>
      <c r="AE16" s="1920"/>
      <c r="AF16" s="1934"/>
      <c r="AG16" s="1936"/>
    </row>
    <row r="17" spans="1:34" s="32" customFormat="1" ht="12.75" customHeight="1" x14ac:dyDescent="0.25">
      <c r="A17" s="2593"/>
      <c r="B17" s="594" t="s">
        <v>61</v>
      </c>
      <c r="C17" s="607">
        <v>34</v>
      </c>
      <c r="D17" s="608">
        <v>0.68</v>
      </c>
      <c r="E17" s="607">
        <v>48</v>
      </c>
      <c r="F17" s="608">
        <v>0.71641791044776115</v>
      </c>
      <c r="G17" s="607">
        <v>51</v>
      </c>
      <c r="H17" s="608">
        <v>0.68</v>
      </c>
      <c r="I17" s="606"/>
      <c r="J17" s="2593"/>
      <c r="K17" s="594" t="s">
        <v>57</v>
      </c>
      <c r="L17" s="607">
        <v>51</v>
      </c>
      <c r="M17" s="608">
        <v>0.56666666666666665</v>
      </c>
      <c r="N17" s="607">
        <v>46</v>
      </c>
      <c r="O17" s="608">
        <v>0.48936170212765956</v>
      </c>
      <c r="P17" s="607">
        <v>61</v>
      </c>
      <c r="Q17" s="608">
        <v>0.55454545454545456</v>
      </c>
      <c r="R17" s="386"/>
      <c r="S17" s="2593"/>
      <c r="T17" s="602" t="s">
        <v>56</v>
      </c>
      <c r="U17" s="607">
        <v>14</v>
      </c>
      <c r="V17" s="608" t="s">
        <v>49</v>
      </c>
      <c r="W17" s="607">
        <v>14</v>
      </c>
      <c r="X17" s="608" t="s">
        <v>49</v>
      </c>
      <c r="Y17" s="607">
        <v>18</v>
      </c>
      <c r="Z17" s="608" t="s">
        <v>49</v>
      </c>
      <c r="AB17" s="1917"/>
      <c r="AC17" s="1930"/>
      <c r="AD17" s="1932"/>
      <c r="AE17" s="1920"/>
      <c r="AF17" s="1934"/>
      <c r="AG17" s="1936"/>
    </row>
    <row r="18" spans="1:34" s="32" customFormat="1" ht="12.75" customHeight="1" thickBot="1" x14ac:dyDescent="0.3">
      <c r="A18" s="2593"/>
      <c r="B18" s="594" t="s">
        <v>58</v>
      </c>
      <c r="C18" s="607">
        <v>37</v>
      </c>
      <c r="D18" s="608">
        <v>0.77083333333333337</v>
      </c>
      <c r="E18" s="607">
        <v>38</v>
      </c>
      <c r="F18" s="608">
        <v>0.80851063829787229</v>
      </c>
      <c r="G18" s="607">
        <v>24</v>
      </c>
      <c r="H18" s="608">
        <v>0.58536585365853655</v>
      </c>
      <c r="I18" s="606"/>
      <c r="J18" s="2594"/>
      <c r="K18" s="600" t="s">
        <v>54</v>
      </c>
      <c r="L18" s="611">
        <v>58</v>
      </c>
      <c r="M18" s="612">
        <v>0.76315789473684215</v>
      </c>
      <c r="N18" s="611">
        <v>41</v>
      </c>
      <c r="O18" s="612">
        <v>0.62121212121212122</v>
      </c>
      <c r="P18" s="611">
        <v>51</v>
      </c>
      <c r="Q18" s="612">
        <v>0.83606557377049184</v>
      </c>
      <c r="R18" s="386"/>
      <c r="S18" s="2593"/>
      <c r="T18" s="602" t="s">
        <v>53</v>
      </c>
      <c r="U18" s="607">
        <v>6</v>
      </c>
      <c r="V18" s="608" t="s">
        <v>49</v>
      </c>
      <c r="W18" s="607">
        <v>7</v>
      </c>
      <c r="X18" s="608" t="s">
        <v>49</v>
      </c>
      <c r="Y18" s="607">
        <v>10</v>
      </c>
      <c r="Z18" s="608" t="s">
        <v>49</v>
      </c>
      <c r="AB18" s="1917"/>
      <c r="AC18" s="1930"/>
      <c r="AD18" s="1932"/>
      <c r="AE18" s="1920"/>
      <c r="AF18" s="1934"/>
      <c r="AG18" s="1936"/>
    </row>
    <row r="19" spans="1:34" s="32" customFormat="1" ht="12.75" customHeight="1" thickBot="1" x14ac:dyDescent="0.3">
      <c r="A19" s="2593"/>
      <c r="B19" s="594" t="s">
        <v>55</v>
      </c>
      <c r="C19" s="607">
        <v>175</v>
      </c>
      <c r="D19" s="608">
        <v>0.67307692307692313</v>
      </c>
      <c r="E19" s="607">
        <v>121</v>
      </c>
      <c r="F19" s="608">
        <v>0.69142857142857139</v>
      </c>
      <c r="G19" s="607">
        <v>96</v>
      </c>
      <c r="H19" s="608">
        <v>0.59259259259259256</v>
      </c>
      <c r="I19" s="606"/>
      <c r="J19" s="2590" t="s">
        <v>127</v>
      </c>
      <c r="K19" s="2591"/>
      <c r="L19" s="396">
        <v>960</v>
      </c>
      <c r="M19" s="395">
        <v>0.53333333333333333</v>
      </c>
      <c r="N19" s="396">
        <v>964</v>
      </c>
      <c r="O19" s="395">
        <v>0.51633636850562403</v>
      </c>
      <c r="P19" s="396">
        <v>918</v>
      </c>
      <c r="Q19" s="395">
        <v>0.48700265251989389</v>
      </c>
      <c r="R19" s="386"/>
      <c r="S19" s="2593"/>
      <c r="T19" s="602" t="s">
        <v>48</v>
      </c>
      <c r="U19" s="607">
        <v>24</v>
      </c>
      <c r="V19" s="608">
        <v>0.23076923076923078</v>
      </c>
      <c r="W19" s="607">
        <v>32</v>
      </c>
      <c r="X19" s="608">
        <v>0.34782608695652173</v>
      </c>
      <c r="Y19" s="607">
        <v>21</v>
      </c>
      <c r="Z19" s="608">
        <v>0.26923076923076922</v>
      </c>
      <c r="AB19" s="1917"/>
      <c r="AC19" s="1930"/>
      <c r="AD19" s="1932"/>
      <c r="AE19" s="1920"/>
      <c r="AF19" s="1934"/>
      <c r="AG19" s="1936"/>
    </row>
    <row r="20" spans="1:34" s="32" customFormat="1" ht="12.75" customHeight="1" thickBot="1" x14ac:dyDescent="0.3">
      <c r="A20" s="2593"/>
      <c r="B20" s="594" t="s">
        <v>52</v>
      </c>
      <c r="C20" s="607">
        <v>56</v>
      </c>
      <c r="D20" s="608">
        <v>0.73684210526315785</v>
      </c>
      <c r="E20" s="607">
        <v>41</v>
      </c>
      <c r="F20" s="608">
        <v>0.7068965517241379</v>
      </c>
      <c r="G20" s="607">
        <v>61</v>
      </c>
      <c r="H20" s="608">
        <v>0.66304347826086951</v>
      </c>
      <c r="I20" s="606"/>
      <c r="J20" s="2590" t="s">
        <v>242</v>
      </c>
      <c r="K20" s="2591"/>
      <c r="L20" s="394">
        <v>382</v>
      </c>
      <c r="M20" s="397">
        <v>0.25065616797900264</v>
      </c>
      <c r="N20" s="394">
        <v>424</v>
      </c>
      <c r="O20" s="395">
        <v>0.25208085612366232</v>
      </c>
      <c r="P20" s="394">
        <v>424</v>
      </c>
      <c r="Q20" s="395">
        <v>0.23412479293208172</v>
      </c>
      <c r="R20" s="386"/>
      <c r="S20" s="2593"/>
      <c r="T20" s="602" t="s">
        <v>45</v>
      </c>
      <c r="U20" s="607">
        <v>17</v>
      </c>
      <c r="V20" s="608" t="s">
        <v>49</v>
      </c>
      <c r="W20" s="607">
        <v>17</v>
      </c>
      <c r="X20" s="608" t="s">
        <v>49</v>
      </c>
      <c r="Y20" s="607">
        <v>12</v>
      </c>
      <c r="Z20" s="608" t="s">
        <v>49</v>
      </c>
      <c r="AB20" s="1917"/>
      <c r="AC20" s="1924"/>
      <c r="AD20" s="1932"/>
      <c r="AF20" s="1935"/>
      <c r="AG20" s="1936"/>
    </row>
    <row r="21" spans="1:34" s="32" customFormat="1" ht="12.75" customHeight="1" x14ac:dyDescent="0.25">
      <c r="A21" s="2593"/>
      <c r="B21" s="594" t="s">
        <v>47</v>
      </c>
      <c r="C21" s="607">
        <v>788</v>
      </c>
      <c r="D21" s="608">
        <v>0.65941422594142263</v>
      </c>
      <c r="E21" s="607">
        <v>702</v>
      </c>
      <c r="F21" s="608">
        <v>0.65181058495821731</v>
      </c>
      <c r="G21" s="607">
        <v>613</v>
      </c>
      <c r="H21" s="608">
        <v>0.60394088669950741</v>
      </c>
      <c r="I21" s="606"/>
      <c r="J21" s="2592">
        <v>5</v>
      </c>
      <c r="K21" s="598" t="s">
        <v>46</v>
      </c>
      <c r="L21" s="607">
        <v>14</v>
      </c>
      <c r="M21" s="608" t="s">
        <v>49</v>
      </c>
      <c r="N21" s="607">
        <v>14</v>
      </c>
      <c r="O21" s="608" t="s">
        <v>49</v>
      </c>
      <c r="P21" s="607">
        <v>25</v>
      </c>
      <c r="Q21" s="608">
        <v>0.51020408163265307</v>
      </c>
      <c r="R21" s="386"/>
      <c r="S21" s="2593"/>
      <c r="T21" s="602" t="s">
        <v>42</v>
      </c>
      <c r="U21" s="607">
        <v>43</v>
      </c>
      <c r="V21" s="608">
        <v>0.23497267759562843</v>
      </c>
      <c r="W21" s="607">
        <v>57</v>
      </c>
      <c r="X21" s="608">
        <v>0.25791855203619912</v>
      </c>
      <c r="Y21" s="607">
        <v>47</v>
      </c>
      <c r="Z21" s="608">
        <v>0.20614035087719298</v>
      </c>
      <c r="AB21" s="1917"/>
      <c r="AC21" s="1924"/>
      <c r="AD21" s="1932"/>
      <c r="AF21" s="1935"/>
      <c r="AG21" s="1936"/>
    </row>
    <row r="22" spans="1:34" s="32" customFormat="1" ht="12.75" customHeight="1" x14ac:dyDescent="0.25">
      <c r="A22" s="2593"/>
      <c r="B22" s="594" t="s">
        <v>44</v>
      </c>
      <c r="C22" s="607">
        <v>39</v>
      </c>
      <c r="D22" s="608">
        <v>0.70909090909090911</v>
      </c>
      <c r="E22" s="607">
        <v>30</v>
      </c>
      <c r="F22" s="608">
        <v>0.7142857142857143</v>
      </c>
      <c r="G22" s="607">
        <v>29</v>
      </c>
      <c r="H22" s="608">
        <v>0.64444444444444449</v>
      </c>
      <c r="I22" s="606"/>
      <c r="J22" s="2593"/>
      <c r="K22" s="594" t="s">
        <v>43</v>
      </c>
      <c r="L22" s="607">
        <v>13</v>
      </c>
      <c r="M22" s="608" t="s">
        <v>49</v>
      </c>
      <c r="N22" s="607">
        <v>12</v>
      </c>
      <c r="O22" s="608" t="s">
        <v>49</v>
      </c>
      <c r="P22" s="607">
        <v>10</v>
      </c>
      <c r="Q22" s="608" t="s">
        <v>49</v>
      </c>
      <c r="R22" s="386"/>
      <c r="S22" s="2593"/>
      <c r="T22" s="602" t="s">
        <v>39</v>
      </c>
      <c r="U22" s="607">
        <v>8</v>
      </c>
      <c r="V22" s="608" t="s">
        <v>49</v>
      </c>
      <c r="W22" s="607">
        <v>19</v>
      </c>
      <c r="X22" s="608">
        <v>0.38775510204081631</v>
      </c>
      <c r="Y22" s="607">
        <v>17</v>
      </c>
      <c r="Z22" s="608" t="s">
        <v>49</v>
      </c>
      <c r="AB22" s="1917"/>
      <c r="AC22" s="1924"/>
      <c r="AD22" s="1932"/>
      <c r="AE22" s="1921"/>
      <c r="AF22" s="1935"/>
      <c r="AG22" s="1936"/>
    </row>
    <row r="23" spans="1:34" s="32" customFormat="1" ht="12.75" customHeight="1" x14ac:dyDescent="0.25">
      <c r="A23" s="2593"/>
      <c r="B23" s="594" t="s">
        <v>41</v>
      </c>
      <c r="C23" s="607">
        <v>36</v>
      </c>
      <c r="D23" s="608">
        <v>0.51428571428571423</v>
      </c>
      <c r="E23" s="607">
        <v>25</v>
      </c>
      <c r="F23" s="608">
        <v>0.6097560975609756</v>
      </c>
      <c r="G23" s="607">
        <v>35</v>
      </c>
      <c r="H23" s="608">
        <v>0.55555555555555558</v>
      </c>
      <c r="I23" s="606"/>
      <c r="J23" s="2593"/>
      <c r="K23" s="594" t="s">
        <v>40</v>
      </c>
      <c r="L23" s="607">
        <v>23</v>
      </c>
      <c r="M23" s="608">
        <v>0.51111111111111107</v>
      </c>
      <c r="N23" s="607">
        <v>23</v>
      </c>
      <c r="O23" s="608">
        <v>0.76666666666666672</v>
      </c>
      <c r="P23" s="607">
        <v>36</v>
      </c>
      <c r="Q23" s="608">
        <v>0.5901639344262295</v>
      </c>
      <c r="R23" s="386"/>
      <c r="S23" s="2593"/>
      <c r="T23" s="605" t="s">
        <v>36</v>
      </c>
      <c r="U23" s="607">
        <v>46</v>
      </c>
      <c r="V23" s="608">
        <v>0.63013698630136983</v>
      </c>
      <c r="W23" s="607">
        <v>41</v>
      </c>
      <c r="X23" s="608">
        <v>0.6029411764705882</v>
      </c>
      <c r="Y23" s="607">
        <v>36</v>
      </c>
      <c r="Z23" s="608">
        <v>0.52173913043478259</v>
      </c>
      <c r="AB23" s="1916"/>
      <c r="AC23" s="1924"/>
      <c r="AD23" s="1932"/>
      <c r="AF23" s="1935"/>
      <c r="AG23" s="1936"/>
    </row>
    <row r="24" spans="1:34" s="32" customFormat="1" ht="12.75" customHeight="1" x14ac:dyDescent="0.25">
      <c r="A24" s="2593"/>
      <c r="B24" s="594" t="s">
        <v>38</v>
      </c>
      <c r="C24" s="607">
        <v>28</v>
      </c>
      <c r="D24" s="608">
        <v>0.8</v>
      </c>
      <c r="E24" s="607">
        <v>38</v>
      </c>
      <c r="F24" s="608">
        <v>0.79166666666666663</v>
      </c>
      <c r="G24" s="607">
        <v>34</v>
      </c>
      <c r="H24" s="608">
        <v>0.75555555555555554</v>
      </c>
      <c r="I24" s="606"/>
      <c r="J24" s="2593"/>
      <c r="K24" s="594" t="s">
        <v>37</v>
      </c>
      <c r="L24" s="607">
        <v>44</v>
      </c>
      <c r="M24" s="608">
        <v>0.25</v>
      </c>
      <c r="N24" s="607">
        <v>60</v>
      </c>
      <c r="O24" s="608">
        <v>0.379746835443038</v>
      </c>
      <c r="P24" s="607">
        <v>96</v>
      </c>
      <c r="Q24" s="608">
        <v>0.48</v>
      </c>
      <c r="R24" s="386"/>
      <c r="S24" s="2593"/>
      <c r="T24" s="602" t="s">
        <v>33</v>
      </c>
      <c r="U24" s="607">
        <v>11</v>
      </c>
      <c r="V24" s="608" t="s">
        <v>49</v>
      </c>
      <c r="W24" s="607">
        <v>6</v>
      </c>
      <c r="X24" s="608" t="s">
        <v>49</v>
      </c>
      <c r="Y24" s="607">
        <v>9</v>
      </c>
      <c r="Z24" s="608" t="s">
        <v>49</v>
      </c>
      <c r="AB24" s="1916"/>
      <c r="AC24" s="1924"/>
      <c r="AD24" s="1932"/>
      <c r="AF24" s="1935"/>
      <c r="AG24" s="1922"/>
    </row>
    <row r="25" spans="1:34" s="32" customFormat="1" ht="12.75" customHeight="1" x14ac:dyDescent="0.25">
      <c r="A25" s="2593"/>
      <c r="B25" s="594" t="s">
        <v>35</v>
      </c>
      <c r="C25" s="607">
        <v>46</v>
      </c>
      <c r="D25" s="608">
        <v>0.71875</v>
      </c>
      <c r="E25" s="607">
        <v>50</v>
      </c>
      <c r="F25" s="608">
        <v>0.78125</v>
      </c>
      <c r="G25" s="607">
        <v>49</v>
      </c>
      <c r="H25" s="608">
        <v>0.64473684210526316</v>
      </c>
      <c r="I25" s="606"/>
      <c r="J25" s="2593"/>
      <c r="K25" s="594" t="s">
        <v>34</v>
      </c>
      <c r="L25" s="607">
        <v>28</v>
      </c>
      <c r="M25" s="608">
        <v>0.48275862068965519</v>
      </c>
      <c r="N25" s="607">
        <v>28</v>
      </c>
      <c r="O25" s="608">
        <v>0.47457627118644069</v>
      </c>
      <c r="P25" s="607">
        <v>44</v>
      </c>
      <c r="Q25" s="608">
        <v>0.61971830985915488</v>
      </c>
      <c r="R25" s="386"/>
      <c r="S25" s="2593"/>
      <c r="T25" s="602" t="s">
        <v>30</v>
      </c>
      <c r="U25" s="607">
        <v>32</v>
      </c>
      <c r="V25" s="608">
        <v>0.41025641025641024</v>
      </c>
      <c r="W25" s="607">
        <v>39</v>
      </c>
      <c r="X25" s="608">
        <v>0.45348837209302323</v>
      </c>
      <c r="Y25" s="607">
        <v>34</v>
      </c>
      <c r="Z25" s="608">
        <v>0.34693877551020408</v>
      </c>
      <c r="AB25" s="1916"/>
      <c r="AC25" s="1924"/>
      <c r="AD25" s="1932"/>
      <c r="AF25" s="1935"/>
      <c r="AG25" s="1922"/>
    </row>
    <row r="26" spans="1:34" s="32" customFormat="1" ht="12.75" customHeight="1" x14ac:dyDescent="0.25">
      <c r="A26" s="2593"/>
      <c r="B26" s="594" t="s">
        <v>32</v>
      </c>
      <c r="C26" s="607">
        <v>26</v>
      </c>
      <c r="D26" s="608">
        <v>0.83870967741935487</v>
      </c>
      <c r="E26" s="607">
        <v>28</v>
      </c>
      <c r="F26" s="608">
        <v>0.93333333333333335</v>
      </c>
      <c r="G26" s="607">
        <v>11</v>
      </c>
      <c r="H26" s="608" t="s">
        <v>49</v>
      </c>
      <c r="I26" s="606"/>
      <c r="J26" s="2593"/>
      <c r="K26" s="594" t="s">
        <v>31</v>
      </c>
      <c r="L26" s="607">
        <v>31</v>
      </c>
      <c r="M26" s="608">
        <v>0.45588235294117646</v>
      </c>
      <c r="N26" s="607">
        <v>24</v>
      </c>
      <c r="O26" s="608">
        <v>0.45283018867924529</v>
      </c>
      <c r="P26" s="607">
        <v>39</v>
      </c>
      <c r="Q26" s="608">
        <v>0.52702702702702697</v>
      </c>
      <c r="R26" s="386"/>
      <c r="S26" s="2593"/>
      <c r="T26" s="602" t="s">
        <v>27</v>
      </c>
      <c r="U26" s="607">
        <v>25</v>
      </c>
      <c r="V26" s="608">
        <v>0.352112676056338</v>
      </c>
      <c r="W26" s="607">
        <v>26</v>
      </c>
      <c r="X26" s="608">
        <v>0.52</v>
      </c>
      <c r="Y26" s="607">
        <v>25</v>
      </c>
      <c r="Z26" s="608">
        <v>0.3968253968253968</v>
      </c>
      <c r="AB26" s="1916"/>
      <c r="AC26" s="1924"/>
      <c r="AD26" s="1932"/>
      <c r="AF26" s="1935"/>
      <c r="AG26" s="1922"/>
    </row>
    <row r="27" spans="1:34" s="32" customFormat="1" ht="12.75" customHeight="1" x14ac:dyDescent="0.25">
      <c r="A27" s="2593"/>
      <c r="B27" s="594" t="s">
        <v>29</v>
      </c>
      <c r="C27" s="607">
        <v>116</v>
      </c>
      <c r="D27" s="608">
        <v>0.67441860465116277</v>
      </c>
      <c r="E27" s="607">
        <v>118</v>
      </c>
      <c r="F27" s="608">
        <v>0.73291925465838514</v>
      </c>
      <c r="G27" s="607">
        <v>77</v>
      </c>
      <c r="H27" s="608">
        <v>0.6875</v>
      </c>
      <c r="I27" s="606"/>
      <c r="J27" s="2593"/>
      <c r="K27" s="594" t="s">
        <v>28</v>
      </c>
      <c r="L27" s="607">
        <v>12</v>
      </c>
      <c r="M27" s="608" t="s">
        <v>49</v>
      </c>
      <c r="N27" s="607">
        <v>12</v>
      </c>
      <c r="O27" s="608" t="s">
        <v>49</v>
      </c>
      <c r="P27" s="607">
        <v>12</v>
      </c>
      <c r="Q27" s="608" t="s">
        <v>49</v>
      </c>
      <c r="R27" s="386"/>
      <c r="S27" s="2593"/>
      <c r="T27" s="602" t="s">
        <v>24</v>
      </c>
      <c r="U27" s="607">
        <v>13</v>
      </c>
      <c r="V27" s="608" t="s">
        <v>49</v>
      </c>
      <c r="W27" s="607">
        <v>10</v>
      </c>
      <c r="X27" s="608" t="s">
        <v>49</v>
      </c>
      <c r="Y27" s="607">
        <v>5</v>
      </c>
      <c r="Z27" s="608" t="s">
        <v>49</v>
      </c>
      <c r="AB27" s="1916"/>
      <c r="AC27" s="1924"/>
      <c r="AD27" s="1923"/>
      <c r="AF27" s="1935"/>
      <c r="AG27" s="1922"/>
    </row>
    <row r="28" spans="1:34" s="32" customFormat="1" ht="12.75" customHeight="1" thickBot="1" x14ac:dyDescent="0.3">
      <c r="A28" s="2594"/>
      <c r="B28" s="597" t="s">
        <v>26</v>
      </c>
      <c r="C28" s="607">
        <v>35</v>
      </c>
      <c r="D28" s="608">
        <v>0.81395348837209303</v>
      </c>
      <c r="E28" s="607">
        <v>30</v>
      </c>
      <c r="F28" s="608">
        <v>0.76923076923076927</v>
      </c>
      <c r="G28" s="607">
        <v>24</v>
      </c>
      <c r="H28" s="608">
        <v>0.88888888888888884</v>
      </c>
      <c r="I28" s="606"/>
      <c r="J28" s="2593"/>
      <c r="K28" s="594" t="s">
        <v>25</v>
      </c>
      <c r="L28" s="607">
        <v>17</v>
      </c>
      <c r="M28" s="608" t="s">
        <v>49</v>
      </c>
      <c r="N28" s="607">
        <v>20</v>
      </c>
      <c r="O28" s="608">
        <v>0.5714285714285714</v>
      </c>
      <c r="P28" s="607">
        <v>18</v>
      </c>
      <c r="Q28" s="608" t="s">
        <v>49</v>
      </c>
      <c r="R28" s="386"/>
      <c r="S28" s="2593"/>
      <c r="T28" s="602" t="s">
        <v>21</v>
      </c>
      <c r="U28" s="607">
        <v>29</v>
      </c>
      <c r="V28" s="608">
        <v>0.29591836734693877</v>
      </c>
      <c r="W28" s="607">
        <v>17</v>
      </c>
      <c r="X28" s="608" t="s">
        <v>49</v>
      </c>
      <c r="Y28" s="607">
        <v>18</v>
      </c>
      <c r="Z28" s="608" t="s">
        <v>49</v>
      </c>
      <c r="AB28" s="1916"/>
      <c r="AC28" s="1924"/>
      <c r="AD28" s="1923"/>
      <c r="AF28" s="1935"/>
      <c r="AG28" s="1922"/>
    </row>
    <row r="29" spans="1:34" s="32" customFormat="1" ht="12.75" customHeight="1" thickBot="1" x14ac:dyDescent="0.3">
      <c r="A29" s="2590" t="s">
        <v>126</v>
      </c>
      <c r="B29" s="2591"/>
      <c r="C29" s="396">
        <v>1930</v>
      </c>
      <c r="D29" s="395">
        <v>0.6972543352601156</v>
      </c>
      <c r="E29" s="396">
        <v>1746</v>
      </c>
      <c r="F29" s="395">
        <v>0.69203329369797861</v>
      </c>
      <c r="G29" s="396">
        <v>1515</v>
      </c>
      <c r="H29" s="395">
        <v>0.61786296900489401</v>
      </c>
      <c r="I29" s="606"/>
      <c r="J29" s="2593"/>
      <c r="K29" s="594" t="s">
        <v>22</v>
      </c>
      <c r="L29" s="607" t="s">
        <v>101</v>
      </c>
      <c r="M29" s="608" t="s">
        <v>49</v>
      </c>
      <c r="N29" s="607" t="s">
        <v>101</v>
      </c>
      <c r="O29" s="608" t="s">
        <v>49</v>
      </c>
      <c r="P29" s="607">
        <v>5</v>
      </c>
      <c r="Q29" s="608" t="s">
        <v>49</v>
      </c>
      <c r="R29" s="386"/>
      <c r="S29" s="2593"/>
      <c r="T29" s="602" t="s">
        <v>18</v>
      </c>
      <c r="U29" s="607">
        <v>89</v>
      </c>
      <c r="V29" s="608">
        <v>0.20412844036697247</v>
      </c>
      <c r="W29" s="607">
        <v>96</v>
      </c>
      <c r="X29" s="608">
        <v>0.23645320197044334</v>
      </c>
      <c r="Y29" s="607">
        <v>103</v>
      </c>
      <c r="Z29" s="608">
        <v>0.25495049504950495</v>
      </c>
      <c r="AB29" s="1916"/>
      <c r="AC29" s="1924"/>
      <c r="AD29" s="1923"/>
      <c r="AF29" s="1935"/>
      <c r="AG29" s="1922"/>
      <c r="AH29" s="1925"/>
    </row>
    <row r="30" spans="1:34" s="32" customFormat="1" ht="12.75" customHeight="1" x14ac:dyDescent="0.25">
      <c r="A30" s="2592">
        <v>3</v>
      </c>
      <c r="B30" s="598" t="s">
        <v>23</v>
      </c>
      <c r="C30" s="607">
        <v>6</v>
      </c>
      <c r="D30" s="608" t="s">
        <v>49</v>
      </c>
      <c r="E30" s="607">
        <v>6</v>
      </c>
      <c r="F30" s="608" t="s">
        <v>49</v>
      </c>
      <c r="G30" s="607">
        <v>11</v>
      </c>
      <c r="H30" s="608" t="s">
        <v>49</v>
      </c>
      <c r="I30" s="606"/>
      <c r="J30" s="2593"/>
      <c r="K30" s="594" t="s">
        <v>19</v>
      </c>
      <c r="L30" s="607">
        <v>5</v>
      </c>
      <c r="M30" s="608" t="s">
        <v>49</v>
      </c>
      <c r="N30" s="607">
        <v>11</v>
      </c>
      <c r="O30" s="608" t="s">
        <v>49</v>
      </c>
      <c r="P30" s="607">
        <v>10</v>
      </c>
      <c r="Q30" s="608" t="s">
        <v>49</v>
      </c>
      <c r="R30" s="386"/>
      <c r="S30" s="2593"/>
      <c r="T30" s="602" t="s">
        <v>15</v>
      </c>
      <c r="U30" s="607">
        <v>40</v>
      </c>
      <c r="V30" s="608">
        <v>0.65573770491803274</v>
      </c>
      <c r="W30" s="607">
        <v>34</v>
      </c>
      <c r="X30" s="608">
        <v>0.73913043478260865</v>
      </c>
      <c r="Y30" s="607">
        <v>18</v>
      </c>
      <c r="Z30" s="608" t="s">
        <v>49</v>
      </c>
      <c r="AC30" s="1924"/>
      <c r="AD30" s="1923"/>
      <c r="AG30" s="1922"/>
      <c r="AH30" s="1926"/>
    </row>
    <row r="31" spans="1:34" s="32" customFormat="1" ht="12.75" customHeight="1" x14ac:dyDescent="0.25">
      <c r="A31" s="2593"/>
      <c r="B31" s="594" t="s">
        <v>20</v>
      </c>
      <c r="C31" s="607">
        <v>26</v>
      </c>
      <c r="D31" s="608">
        <v>0.35616438356164382</v>
      </c>
      <c r="E31" s="607">
        <v>49</v>
      </c>
      <c r="F31" s="608">
        <v>0.45370370370370372</v>
      </c>
      <c r="G31" s="607">
        <v>52</v>
      </c>
      <c r="H31" s="608">
        <v>0.48148148148148145</v>
      </c>
      <c r="I31" s="606"/>
      <c r="J31" s="2593"/>
      <c r="K31" s="594" t="s">
        <v>16</v>
      </c>
      <c r="L31" s="607">
        <v>37</v>
      </c>
      <c r="M31" s="608">
        <v>0.56060606060606055</v>
      </c>
      <c r="N31" s="607">
        <v>32</v>
      </c>
      <c r="O31" s="608">
        <v>0.69565217391304346</v>
      </c>
      <c r="P31" s="607">
        <v>38</v>
      </c>
      <c r="Q31" s="608">
        <v>0.55072463768115942</v>
      </c>
      <c r="R31" s="386"/>
      <c r="S31" s="2593"/>
      <c r="T31" s="602" t="s">
        <v>12</v>
      </c>
      <c r="U31" s="607">
        <v>31</v>
      </c>
      <c r="V31" s="608">
        <v>0.36046511627906974</v>
      </c>
      <c r="W31" s="607">
        <v>26</v>
      </c>
      <c r="X31" s="608">
        <v>0.3611111111111111</v>
      </c>
      <c r="Y31" s="607">
        <v>11</v>
      </c>
      <c r="Z31" s="608" t="s">
        <v>49</v>
      </c>
      <c r="AC31" s="1924"/>
      <c r="AD31" s="1927"/>
      <c r="AG31" s="1922"/>
    </row>
    <row r="32" spans="1:34" s="32" customFormat="1" ht="12.75" customHeight="1" x14ac:dyDescent="0.25">
      <c r="A32" s="2593"/>
      <c r="B32" s="594" t="s">
        <v>17</v>
      </c>
      <c r="C32" s="607">
        <v>21</v>
      </c>
      <c r="D32" s="608">
        <v>0.53846153846153844</v>
      </c>
      <c r="E32" s="607">
        <v>24</v>
      </c>
      <c r="F32" s="608">
        <v>0.55813953488372092</v>
      </c>
      <c r="G32" s="607">
        <v>34</v>
      </c>
      <c r="H32" s="608">
        <v>0.68</v>
      </c>
      <c r="I32" s="606"/>
      <c r="J32" s="2593"/>
      <c r="K32" s="594" t="s">
        <v>13</v>
      </c>
      <c r="L32" s="607">
        <v>20</v>
      </c>
      <c r="M32" s="608">
        <v>0.52631578947368418</v>
      </c>
      <c r="N32" s="607">
        <v>20</v>
      </c>
      <c r="O32" s="608">
        <v>0.55555555555555558</v>
      </c>
      <c r="P32" s="607">
        <v>13</v>
      </c>
      <c r="Q32" s="608" t="s">
        <v>49</v>
      </c>
      <c r="R32" s="386"/>
      <c r="S32" s="2593"/>
      <c r="T32" s="602" t="s">
        <v>9</v>
      </c>
      <c r="U32" s="607">
        <v>16</v>
      </c>
      <c r="V32" s="608" t="s">
        <v>49</v>
      </c>
      <c r="W32" s="607">
        <v>20</v>
      </c>
      <c r="X32" s="608">
        <v>0.25316455696202533</v>
      </c>
      <c r="Y32" s="607">
        <v>21</v>
      </c>
      <c r="Z32" s="608">
        <v>0.23595505617977527</v>
      </c>
      <c r="AC32" s="1924"/>
      <c r="AD32" s="1928"/>
      <c r="AG32" s="1922"/>
    </row>
    <row r="33" spans="1:33" s="32" customFormat="1" ht="12.75" customHeight="1" thickBot="1" x14ac:dyDescent="0.3">
      <c r="A33" s="2593"/>
      <c r="B33" s="599" t="s">
        <v>14</v>
      </c>
      <c r="C33" s="607">
        <v>71</v>
      </c>
      <c r="D33" s="608">
        <v>0.75531914893617025</v>
      </c>
      <c r="E33" s="607">
        <v>52</v>
      </c>
      <c r="F33" s="608">
        <v>0.71232876712328763</v>
      </c>
      <c r="G33" s="607">
        <v>53</v>
      </c>
      <c r="H33" s="608">
        <v>0.66249999999999998</v>
      </c>
      <c r="I33" s="606"/>
      <c r="J33" s="2593"/>
      <c r="K33" s="594" t="s">
        <v>10</v>
      </c>
      <c r="L33" s="607">
        <v>6</v>
      </c>
      <c r="M33" s="608" t="s">
        <v>49</v>
      </c>
      <c r="N33" s="607">
        <v>10</v>
      </c>
      <c r="O33" s="608" t="s">
        <v>49</v>
      </c>
      <c r="P33" s="607">
        <v>24</v>
      </c>
      <c r="Q33" s="608">
        <v>0.53333333333333333</v>
      </c>
      <c r="R33" s="386"/>
      <c r="S33" s="2594"/>
      <c r="T33" s="601" t="s">
        <v>6</v>
      </c>
      <c r="U33" s="611">
        <v>30</v>
      </c>
      <c r="V33" s="612">
        <v>0.54545454545454541</v>
      </c>
      <c r="W33" s="611">
        <v>22</v>
      </c>
      <c r="X33" s="612">
        <v>0.5641025641025641</v>
      </c>
      <c r="Y33" s="611">
        <v>15</v>
      </c>
      <c r="Z33" s="612" t="s">
        <v>49</v>
      </c>
      <c r="AC33" s="1924"/>
      <c r="AD33" s="1923"/>
      <c r="AG33" s="1922"/>
    </row>
    <row r="34" spans="1:33" s="32" customFormat="1" ht="12.75" customHeight="1" thickBot="1" x14ac:dyDescent="0.3">
      <c r="A34" s="2593"/>
      <c r="B34" s="594" t="s">
        <v>11</v>
      </c>
      <c r="C34" s="607">
        <v>52</v>
      </c>
      <c r="D34" s="608">
        <v>0.74285714285714288</v>
      </c>
      <c r="E34" s="607">
        <v>70</v>
      </c>
      <c r="F34" s="608">
        <v>0.67961165048543692</v>
      </c>
      <c r="G34" s="607">
        <v>54</v>
      </c>
      <c r="H34" s="608">
        <v>0.70129870129870131</v>
      </c>
      <c r="I34" s="606"/>
      <c r="J34" s="2593"/>
      <c r="K34" s="594" t="s">
        <v>7</v>
      </c>
      <c r="L34" s="607">
        <v>7</v>
      </c>
      <c r="M34" s="608" t="s">
        <v>49</v>
      </c>
      <c r="N34" s="607">
        <v>12</v>
      </c>
      <c r="O34" s="608" t="s">
        <v>49</v>
      </c>
      <c r="P34" s="607">
        <v>17</v>
      </c>
      <c r="Q34" s="608" t="s">
        <v>49</v>
      </c>
      <c r="R34" s="386"/>
      <c r="S34" s="2590" t="s">
        <v>130</v>
      </c>
      <c r="T34" s="2591"/>
      <c r="U34" s="396">
        <v>538</v>
      </c>
      <c r="V34" s="395">
        <v>0.31853167554766132</v>
      </c>
      <c r="W34" s="396">
        <v>541</v>
      </c>
      <c r="X34" s="395">
        <v>0.32967702620353445</v>
      </c>
      <c r="Y34" s="396">
        <v>489</v>
      </c>
      <c r="Z34" s="395">
        <v>0.30524344569288392</v>
      </c>
      <c r="AC34" s="1938"/>
      <c r="AD34" s="1919"/>
      <c r="AG34" s="1922"/>
    </row>
    <row r="35" spans="1:33" s="32" customFormat="1" ht="12.75" customHeight="1" thickBot="1" x14ac:dyDescent="0.3">
      <c r="A35" s="2593"/>
      <c r="B35" s="594" t="s">
        <v>8</v>
      </c>
      <c r="C35" s="607">
        <v>46</v>
      </c>
      <c r="D35" s="608">
        <v>0.80701754385964908</v>
      </c>
      <c r="E35" s="607">
        <v>36</v>
      </c>
      <c r="F35" s="608">
        <v>0.9</v>
      </c>
      <c r="G35" s="607">
        <v>36</v>
      </c>
      <c r="H35" s="608">
        <v>0.9</v>
      </c>
      <c r="I35" s="606"/>
      <c r="J35" s="2593"/>
      <c r="K35" s="594" t="s">
        <v>4</v>
      </c>
      <c r="L35" s="607">
        <v>54</v>
      </c>
      <c r="M35" s="608">
        <v>0.30508474576271188</v>
      </c>
      <c r="N35" s="607">
        <v>47</v>
      </c>
      <c r="O35" s="608">
        <v>0.40170940170940173</v>
      </c>
      <c r="P35" s="607">
        <v>48</v>
      </c>
      <c r="Q35" s="608">
        <v>0.32</v>
      </c>
      <c r="R35" s="386"/>
      <c r="S35" s="2590" t="s">
        <v>243</v>
      </c>
      <c r="T35" s="2591"/>
      <c r="U35" s="394">
        <v>375</v>
      </c>
      <c r="V35" s="397">
        <v>0.1816860465116279</v>
      </c>
      <c r="W35" s="394">
        <v>369</v>
      </c>
      <c r="X35" s="395">
        <v>0.18052837573385519</v>
      </c>
      <c r="Y35" s="394">
        <v>354</v>
      </c>
      <c r="Z35" s="395">
        <v>0.16588566073102157</v>
      </c>
      <c r="AC35" s="1918"/>
      <c r="AG35" s="1922"/>
    </row>
    <row r="36" spans="1:33" s="32" customFormat="1" ht="12.75" customHeight="1" thickBot="1" x14ac:dyDescent="0.3">
      <c r="A36" s="2593"/>
      <c r="B36" s="594" t="s">
        <v>5</v>
      </c>
      <c r="C36" s="607">
        <v>23</v>
      </c>
      <c r="D36" s="608">
        <v>0.69696969696969702</v>
      </c>
      <c r="E36" s="607">
        <v>30</v>
      </c>
      <c r="F36" s="608">
        <v>0.83333333333333337</v>
      </c>
      <c r="G36" s="607">
        <v>13</v>
      </c>
      <c r="H36" s="608" t="s">
        <v>49</v>
      </c>
      <c r="I36" s="386"/>
      <c r="J36" s="2593"/>
      <c r="K36" s="594" t="s">
        <v>1</v>
      </c>
      <c r="L36" s="607">
        <v>72</v>
      </c>
      <c r="M36" s="608">
        <v>0.47368421052631576</v>
      </c>
      <c r="N36" s="607">
        <v>69</v>
      </c>
      <c r="O36" s="608">
        <v>0.48936170212765956</v>
      </c>
      <c r="P36" s="607">
        <v>54</v>
      </c>
      <c r="Q36" s="608">
        <v>0.43548387096774194</v>
      </c>
      <c r="R36" s="386"/>
      <c r="S36" s="2595" t="s">
        <v>244</v>
      </c>
      <c r="T36" s="2596"/>
      <c r="U36" s="611">
        <v>0</v>
      </c>
      <c r="V36" s="612" t="s">
        <v>49</v>
      </c>
      <c r="W36" s="611" t="s">
        <v>101</v>
      </c>
      <c r="X36" s="612" t="s">
        <v>49</v>
      </c>
      <c r="Y36" s="611">
        <v>6</v>
      </c>
      <c r="Z36" s="612" t="s">
        <v>49</v>
      </c>
      <c r="AG36" s="1922"/>
    </row>
    <row r="37" spans="1:33" s="32" customFormat="1" ht="9.75" customHeight="1" thickBot="1" x14ac:dyDescent="0.3">
      <c r="A37" s="2594"/>
      <c r="B37" s="597" t="s">
        <v>2</v>
      </c>
      <c r="C37" s="609">
        <v>287</v>
      </c>
      <c r="D37" s="610">
        <v>0.37080103359173128</v>
      </c>
      <c r="E37" s="609">
        <v>320</v>
      </c>
      <c r="F37" s="610">
        <v>0.39555006180469715</v>
      </c>
      <c r="G37" s="609">
        <v>251</v>
      </c>
      <c r="H37" s="610">
        <v>0.31180124223602484</v>
      </c>
      <c r="I37" s="157"/>
      <c r="J37" s="2594"/>
      <c r="K37" s="601" t="s">
        <v>95</v>
      </c>
      <c r="L37" s="609" t="s">
        <v>101</v>
      </c>
      <c r="M37" s="610" t="s">
        <v>49</v>
      </c>
      <c r="N37" s="609" t="s">
        <v>101</v>
      </c>
      <c r="O37" s="610" t="s">
        <v>49</v>
      </c>
      <c r="P37" s="609">
        <v>0</v>
      </c>
      <c r="Q37" s="610" t="s">
        <v>49</v>
      </c>
      <c r="R37" s="398"/>
      <c r="S37" s="2597" t="s">
        <v>0</v>
      </c>
      <c r="T37" s="2598"/>
      <c r="U37" s="399">
        <v>5859</v>
      </c>
      <c r="V37" s="400">
        <v>0.43287772441817512</v>
      </c>
      <c r="W37" s="399">
        <v>5907</v>
      </c>
      <c r="X37" s="400">
        <v>0.43944353518821605</v>
      </c>
      <c r="Y37" s="399">
        <v>5792</v>
      </c>
      <c r="Z37" s="400">
        <v>0.41359611539560126</v>
      </c>
      <c r="AG37" s="1922"/>
    </row>
    <row r="39" spans="1:33" ht="11.25" customHeight="1" x14ac:dyDescent="0.25">
      <c r="A39" s="2588" t="s">
        <v>717</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33" ht="11.25" customHeight="1" x14ac:dyDescent="0.25">
      <c r="A40" s="2589" t="s">
        <v>431</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sheetData>
  <mergeCells count="34">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18"/>
    <mergeCell ref="S4:S12"/>
    <mergeCell ref="A12:B12"/>
    <mergeCell ref="A13:A28"/>
    <mergeCell ref="S13:T13"/>
    <mergeCell ref="S14:S33"/>
    <mergeCell ref="J19:K19"/>
    <mergeCell ref="J20:K20"/>
    <mergeCell ref="J21:J37"/>
    <mergeCell ref="A39:Z39"/>
    <mergeCell ref="A40:Z40"/>
    <mergeCell ref="A29:B29"/>
    <mergeCell ref="A30:A37"/>
    <mergeCell ref="S34:T34"/>
    <mergeCell ref="S35:T35"/>
    <mergeCell ref="S36:T36"/>
    <mergeCell ref="S37:T37"/>
  </mergeCells>
  <conditionalFormatting sqref="D4:D11 D13:D28 D30:D37 M4:M18 M20:M37 V4:V12 V14:V33 V35">
    <cfRule type="top10" dxfId="674" priority="7" percent="1" bottom="1" rank="25"/>
    <cfRule type="top10" dxfId="673" priority="8" percent="1" rank="25"/>
  </conditionalFormatting>
  <conditionalFormatting sqref="F4:F11 F13:F28 F30:F37 O4:O18 O20:O37 X4:X12 X14:X33 X35">
    <cfRule type="top10" dxfId="672" priority="4" percent="1" bottom="1" rank="25"/>
    <cfRule type="top10" dxfId="671" priority="5" percent="1" rank="25"/>
  </conditionalFormatting>
  <conditionalFormatting sqref="H4:H11 H13:H28 H30:H37 Q4:Q18 Q20:Q37 Z4:Z12 Z14:Z33 Z35">
    <cfRule type="top10" dxfId="670" priority="1" percent="1" bottom="1" rank="25"/>
    <cfRule type="top10" dxfId="669"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zoomScaleNormal="100" workbookViewId="0">
      <selection activeCell="A14" sqref="A14"/>
    </sheetView>
  </sheetViews>
  <sheetFormatPr defaultRowHeight="15" x14ac:dyDescent="0.25"/>
  <cols>
    <col min="1" max="1" width="9.140625" style="116"/>
    <col min="2" max="2" width="17.140625" style="116" customWidth="1"/>
    <col min="3" max="3" width="7.5703125" style="116" bestFit="1" customWidth="1"/>
    <col min="4" max="4" width="7.28515625" style="116" bestFit="1" customWidth="1"/>
    <col min="5" max="5" width="14.140625" style="116" bestFit="1" customWidth="1"/>
    <col min="6" max="6" width="4.85546875" style="116" bestFit="1" customWidth="1"/>
    <col min="7" max="7" width="5.28515625" style="116" bestFit="1" customWidth="1"/>
    <col min="8" max="8" width="4.85546875" style="116" bestFit="1" customWidth="1"/>
    <col min="9" max="9" width="5.28515625" style="116" bestFit="1" customWidth="1"/>
    <col min="10" max="10" width="4.85546875" style="116" bestFit="1" customWidth="1"/>
    <col min="11" max="11" width="9.140625" style="116"/>
    <col min="12" max="12" width="6.7109375" style="116" customWidth="1"/>
    <col min="13" max="13" width="9.140625" style="116"/>
    <col min="14" max="14" width="7.42578125" style="116" customWidth="1"/>
    <col min="15" max="15" width="17.7109375" style="116" customWidth="1"/>
    <col min="16" max="16" width="1.7109375" style="116" customWidth="1"/>
    <col min="17" max="16384" width="9.140625" style="116"/>
  </cols>
  <sheetData>
    <row r="1" spans="1:15" ht="15.75" customHeight="1" x14ac:dyDescent="0.25">
      <c r="A1" s="2607" t="s">
        <v>744</v>
      </c>
      <c r="B1" s="2607"/>
      <c r="C1" s="2607"/>
      <c r="D1" s="2607"/>
      <c r="E1" s="2607"/>
      <c r="F1" s="2607"/>
      <c r="G1" s="2607"/>
      <c r="H1" s="2607"/>
      <c r="I1" s="2607"/>
      <c r="J1" s="2607"/>
      <c r="K1" s="2607"/>
      <c r="L1" s="2607"/>
      <c r="M1" s="2607"/>
      <c r="N1" s="2607"/>
      <c r="O1" s="2607"/>
    </row>
    <row r="2" spans="1:15" ht="21" customHeight="1" x14ac:dyDescent="0.25"/>
    <row r="3" spans="1:15" ht="9.75" customHeight="1" x14ac:dyDescent="0.25"/>
    <row r="4" spans="1:15" ht="9.75" customHeight="1" x14ac:dyDescent="0.25">
      <c r="B4" s="113" t="s">
        <v>124</v>
      </c>
      <c r="C4" s="114" t="s">
        <v>103</v>
      </c>
      <c r="D4" s="114" t="s">
        <v>119</v>
      </c>
      <c r="E4" s="114" t="s">
        <v>512</v>
      </c>
      <c r="I4" s="1941"/>
      <c r="K4" s="1939"/>
    </row>
    <row r="5" spans="1:15" ht="9.75" customHeight="1" x14ac:dyDescent="0.25">
      <c r="B5" s="114" t="s">
        <v>125</v>
      </c>
      <c r="C5" s="401">
        <v>0.43787303309820946</v>
      </c>
      <c r="D5" s="403">
        <v>0.39395465994962214</v>
      </c>
      <c r="E5" s="405">
        <v>0.39160839160839161</v>
      </c>
      <c r="I5" s="1941"/>
      <c r="K5" s="1939"/>
    </row>
    <row r="6" spans="1:15" ht="9.75" customHeight="1" x14ac:dyDescent="0.25">
      <c r="B6" s="114" t="s">
        <v>126</v>
      </c>
      <c r="C6" s="401">
        <v>0.33815028901734107</v>
      </c>
      <c r="D6" s="403">
        <v>0.35790725326991679</v>
      </c>
      <c r="E6" s="405">
        <v>0.34176182707993474</v>
      </c>
      <c r="I6" s="1941"/>
      <c r="K6" s="1939"/>
    </row>
    <row r="7" spans="1:15" ht="9.75" customHeight="1" x14ac:dyDescent="0.25">
      <c r="B7" s="114" t="s">
        <v>127</v>
      </c>
      <c r="C7" s="401">
        <v>0.41111111111111109</v>
      </c>
      <c r="D7" s="403">
        <v>0.38189608998393143</v>
      </c>
      <c r="E7" s="405">
        <v>0.34482758620689657</v>
      </c>
      <c r="I7" s="1941"/>
      <c r="K7" s="1939"/>
    </row>
    <row r="8" spans="1:15" ht="9.75" customHeight="1" x14ac:dyDescent="0.25">
      <c r="B8" s="114" t="s">
        <v>128</v>
      </c>
      <c r="C8" s="401">
        <v>0.4967191601049869</v>
      </c>
      <c r="D8" s="403">
        <v>0.5</v>
      </c>
      <c r="E8" s="405">
        <v>0.451131971286582</v>
      </c>
      <c r="I8" s="1941"/>
      <c r="K8" s="1939"/>
    </row>
    <row r="9" spans="1:15" ht="9.75" customHeight="1" x14ac:dyDescent="0.25">
      <c r="B9" s="114" t="s">
        <v>129</v>
      </c>
      <c r="C9" s="401">
        <v>0.50516023900054319</v>
      </c>
      <c r="D9" s="403">
        <v>0.48848198464264619</v>
      </c>
      <c r="E9" s="405">
        <v>0.45854657113613101</v>
      </c>
      <c r="I9" s="1941"/>
      <c r="K9" s="1939"/>
    </row>
    <row r="10" spans="1:15" ht="9.75" customHeight="1" x14ac:dyDescent="0.25">
      <c r="B10" s="114" t="s">
        <v>130</v>
      </c>
      <c r="C10" s="401">
        <v>0.54114860864416814</v>
      </c>
      <c r="D10" s="403">
        <v>0.51736745886654478</v>
      </c>
      <c r="E10" s="405">
        <v>0.47253433208489387</v>
      </c>
      <c r="I10" s="1941"/>
      <c r="K10" s="1939"/>
    </row>
    <row r="11" spans="1:15" ht="9.75" customHeight="1" x14ac:dyDescent="0.25">
      <c r="B11" s="114" t="s">
        <v>131</v>
      </c>
      <c r="C11" s="401">
        <v>0.54602713178294571</v>
      </c>
      <c r="D11" s="403">
        <v>0.53033268101761255</v>
      </c>
      <c r="E11" s="405">
        <v>0.5089034676663543</v>
      </c>
      <c r="I11" s="1942"/>
      <c r="K11" s="1940"/>
    </row>
    <row r="12" spans="1:15" ht="9.75" customHeight="1" x14ac:dyDescent="0.25">
      <c r="B12" s="114" t="s">
        <v>0</v>
      </c>
      <c r="C12" s="402">
        <v>0.45903213889915034</v>
      </c>
      <c r="D12" s="404">
        <v>0.44665972325546793</v>
      </c>
      <c r="E12" s="406">
        <v>0.42087974864324479</v>
      </c>
    </row>
    <row r="14" spans="1:15" ht="133.5" customHeight="1" x14ac:dyDescent="0.25">
      <c r="E14" s="38"/>
      <c r="F14" s="38"/>
      <c r="G14" s="38"/>
      <c r="H14" s="38"/>
      <c r="I14" s="38"/>
      <c r="J14" s="38"/>
    </row>
    <row r="15" spans="1:15" customFormat="1" ht="12" customHeight="1" x14ac:dyDescent="0.25"/>
    <row r="16" spans="1:15" s="47" customFormat="1" ht="14.25" customHeight="1" x14ac:dyDescent="0.25">
      <c r="A16" s="2573" t="s">
        <v>635</v>
      </c>
      <c r="B16" s="2573"/>
      <c r="C16" s="2573"/>
      <c r="D16" s="2573"/>
      <c r="E16" s="2573"/>
      <c r="F16" s="2573"/>
      <c r="G16" s="2573"/>
      <c r="H16" s="2573"/>
      <c r="I16" s="2573"/>
      <c r="J16" s="2573"/>
      <c r="K16" s="2573"/>
      <c r="L16" s="2573"/>
      <c r="M16" s="2573"/>
      <c r="N16" s="2573"/>
      <c r="O16" s="2573"/>
    </row>
    <row r="17" spans="1:15" s="47" customFormat="1" ht="14.25" customHeight="1" x14ac:dyDescent="0.25">
      <c r="A17" s="217"/>
      <c r="B17" s="217"/>
      <c r="C17" s="217"/>
      <c r="D17" s="217"/>
      <c r="E17" s="217"/>
      <c r="F17" s="217"/>
      <c r="G17" s="217"/>
      <c r="H17" s="217"/>
      <c r="I17" s="217"/>
      <c r="J17" s="217"/>
      <c r="K17" s="217"/>
      <c r="L17" s="217"/>
      <c r="M17" s="217"/>
      <c r="N17" s="217"/>
      <c r="O17" s="217"/>
    </row>
    <row r="18" spans="1:15" s="47" customFormat="1" ht="15" customHeight="1" x14ac:dyDescent="0.25">
      <c r="A18" s="217"/>
      <c r="B18" s="217"/>
      <c r="C18" s="217"/>
      <c r="D18" s="217"/>
      <c r="E18" s="217"/>
      <c r="F18" s="217"/>
      <c r="G18" s="217"/>
      <c r="H18" s="217"/>
      <c r="I18" s="217"/>
      <c r="J18" s="217"/>
      <c r="K18" s="217"/>
      <c r="L18" s="217"/>
      <c r="M18" s="217"/>
      <c r="N18" s="217"/>
      <c r="O18" s="217"/>
    </row>
    <row r="19" spans="1:15" ht="15" customHeight="1" x14ac:dyDescent="0.25"/>
    <row r="20" spans="1:15" ht="15" customHeight="1" x14ac:dyDescent="0.25"/>
    <row r="21" spans="1:15" ht="9.75" customHeight="1" x14ac:dyDescent="0.25"/>
    <row r="22" spans="1:15" ht="37.5" customHeight="1" x14ac:dyDescent="0.25"/>
    <row r="23" spans="1:15" x14ac:dyDescent="0.25">
      <c r="N23" s="36"/>
      <c r="O23" s="36"/>
    </row>
    <row r="25" spans="1:15" ht="15" customHeight="1" x14ac:dyDescent="0.25"/>
    <row r="26" spans="1:15" ht="27" customHeight="1" x14ac:dyDescent="0.25">
      <c r="B26" s="32"/>
      <c r="C26" s="32"/>
      <c r="D26" s="32"/>
      <c r="E26" s="32"/>
      <c r="F26" s="32"/>
      <c r="G26" s="32"/>
      <c r="H26" s="32"/>
      <c r="I26" s="32"/>
      <c r="J26" s="32"/>
      <c r="K26" s="32"/>
      <c r="L26" s="32"/>
      <c r="M26" s="32"/>
      <c r="N26" s="32"/>
      <c r="O26" s="32"/>
    </row>
    <row r="27" spans="1:15" x14ac:dyDescent="0.25">
      <c r="A27" s="2432" t="s">
        <v>453</v>
      </c>
      <c r="B27" s="2432"/>
      <c r="C27" s="2432"/>
      <c r="D27" s="2432"/>
      <c r="E27" s="2432"/>
      <c r="F27" s="2432"/>
      <c r="G27" s="2432"/>
      <c r="H27" s="2432"/>
      <c r="I27" s="2432"/>
      <c r="J27" s="2432"/>
      <c r="K27" s="2432"/>
      <c r="L27" s="2432"/>
      <c r="M27" s="2432"/>
      <c r="N27" s="2432"/>
      <c r="O27" s="2432"/>
    </row>
    <row r="28" spans="1:15" x14ac:dyDescent="0.25">
      <c r="A28" s="2606" t="s">
        <v>465</v>
      </c>
      <c r="B28" s="2606"/>
      <c r="C28" s="2606"/>
      <c r="D28" s="2606"/>
      <c r="E28" s="2606"/>
      <c r="F28" s="2606"/>
      <c r="G28" s="2606"/>
      <c r="H28" s="2606"/>
      <c r="I28" s="2606"/>
      <c r="J28" s="2606"/>
      <c r="K28" s="2606"/>
      <c r="L28" s="2606"/>
      <c r="M28" s="2606"/>
      <c r="N28" s="2606"/>
      <c r="O28" s="2606"/>
    </row>
  </sheetData>
  <mergeCells count="4">
    <mergeCell ref="A28:O28"/>
    <mergeCell ref="A27:O27"/>
    <mergeCell ref="A1:O1"/>
    <mergeCell ref="A16:O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9"/>
  <sheetViews>
    <sheetView zoomScaleNormal="100" zoomScaleSheetLayoutView="90" zoomScalePageLayoutView="90" workbookViewId="0">
      <selection activeCell="A14" sqref="A14"/>
    </sheetView>
  </sheetViews>
  <sheetFormatPr defaultRowHeight="15" x14ac:dyDescent="0.25"/>
  <cols>
    <col min="1" max="1" width="2.140625" style="728" customWidth="1"/>
    <col min="2" max="2" width="16.28515625" style="728" customWidth="1"/>
    <col min="3" max="3" width="8.5703125" style="728" bestFit="1" customWidth="1"/>
    <col min="4" max="4" width="9" style="751" bestFit="1" customWidth="1"/>
    <col min="5" max="5" width="8.42578125" style="751" bestFit="1" customWidth="1"/>
    <col min="6" max="6" width="9" style="728" bestFit="1" customWidth="1"/>
    <col min="7" max="7" width="8.42578125" style="751" bestFit="1" customWidth="1"/>
    <col min="8" max="8" width="9" style="751" bestFit="1" customWidth="1"/>
    <col min="9" max="9" width="1.85546875" style="751" customWidth="1"/>
    <col min="10" max="10" width="8.42578125" style="728" bestFit="1" customWidth="1"/>
    <col min="11" max="11" width="9" style="728" bestFit="1" customWidth="1"/>
    <col min="12" max="12" width="8.42578125" style="728" bestFit="1" customWidth="1"/>
    <col min="13" max="13" width="9.28515625" style="728" bestFit="1" customWidth="1"/>
    <col min="14" max="14" width="8.5703125" style="728" bestFit="1" customWidth="1"/>
    <col min="15" max="15" width="9.28515625" style="728" bestFit="1" customWidth="1"/>
    <col min="16" max="16" width="2.85546875" style="728" customWidth="1"/>
    <col min="17" max="16384" width="9.140625" style="728"/>
  </cols>
  <sheetData>
    <row r="1" spans="1:25" ht="16.5" customHeight="1" thickBot="1" x14ac:dyDescent="0.3">
      <c r="A1" s="2574" t="s">
        <v>745</v>
      </c>
      <c r="B1" s="2574"/>
      <c r="C1" s="2574"/>
      <c r="D1" s="2574"/>
      <c r="E1" s="2574"/>
      <c r="F1" s="2574"/>
      <c r="G1" s="2574"/>
      <c r="H1" s="2574"/>
      <c r="I1" s="2574"/>
      <c r="J1" s="2574"/>
      <c r="K1" s="2574"/>
      <c r="L1" s="2574"/>
      <c r="M1" s="2574"/>
      <c r="N1" s="2574"/>
      <c r="O1" s="2574"/>
    </row>
    <row r="2" spans="1:25" s="751" customFormat="1" ht="19.5" customHeight="1" thickBot="1" x14ac:dyDescent="0.3">
      <c r="B2" s="2508" t="s">
        <v>195</v>
      </c>
      <c r="C2" s="2579" t="s">
        <v>168</v>
      </c>
      <c r="D2" s="2580"/>
      <c r="E2" s="2580"/>
      <c r="F2" s="2580"/>
      <c r="G2" s="2580"/>
      <c r="H2" s="2581"/>
      <c r="I2" s="1018"/>
      <c r="J2" s="2579" t="s">
        <v>167</v>
      </c>
      <c r="K2" s="2580"/>
      <c r="L2" s="2580"/>
      <c r="M2" s="2580"/>
      <c r="N2" s="2580"/>
      <c r="O2" s="2581"/>
    </row>
    <row r="3" spans="1:25" s="751" customFormat="1" ht="21.75" customHeight="1" thickBot="1" x14ac:dyDescent="0.3">
      <c r="B3" s="2509"/>
      <c r="C3" s="2583" t="s">
        <v>120</v>
      </c>
      <c r="D3" s="2584"/>
      <c r="E3" s="2575" t="s">
        <v>122</v>
      </c>
      <c r="F3" s="2576"/>
      <c r="G3" s="2577" t="s">
        <v>518</v>
      </c>
      <c r="H3" s="2578"/>
      <c r="I3" s="1018"/>
      <c r="J3" s="2583" t="s">
        <v>120</v>
      </c>
      <c r="K3" s="2584"/>
      <c r="L3" s="2575" t="s">
        <v>122</v>
      </c>
      <c r="M3" s="2576"/>
      <c r="N3" s="2577" t="s">
        <v>518</v>
      </c>
      <c r="O3" s="2578"/>
    </row>
    <row r="4" spans="1:25" s="751" customFormat="1" ht="16.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c r="R4" s="1882"/>
      <c r="S4" s="1882"/>
      <c r="T4" s="1882"/>
      <c r="U4" s="1882"/>
      <c r="V4" s="1882"/>
      <c r="W4" s="1882"/>
      <c r="X4" s="1882"/>
      <c r="Y4" s="1882"/>
    </row>
    <row r="5" spans="1:25" s="751" customFormat="1" ht="15.75" x14ac:dyDescent="0.25">
      <c r="B5" s="811" t="s">
        <v>125</v>
      </c>
      <c r="C5" s="364">
        <v>277</v>
      </c>
      <c r="D5" s="832">
        <v>0.34324659231722426</v>
      </c>
      <c r="E5" s="364">
        <v>264</v>
      </c>
      <c r="F5" s="833">
        <v>0.33759590792838873</v>
      </c>
      <c r="G5" s="786">
        <v>304</v>
      </c>
      <c r="H5" s="833">
        <v>0.3619047619047619</v>
      </c>
      <c r="I5" s="787"/>
      <c r="J5" s="364">
        <v>530</v>
      </c>
      <c r="K5" s="832">
        <v>0.65675340768277568</v>
      </c>
      <c r="L5" s="364">
        <v>518</v>
      </c>
      <c r="M5" s="833">
        <v>0.66240409207161122</v>
      </c>
      <c r="N5" s="786">
        <v>536</v>
      </c>
      <c r="O5" s="833">
        <v>0.63809523809523805</v>
      </c>
      <c r="R5" s="1882"/>
      <c r="S5" s="1882"/>
      <c r="T5" s="1882"/>
      <c r="U5" s="1882"/>
      <c r="V5" s="1882"/>
      <c r="W5" s="1882"/>
      <c r="X5" s="1882"/>
      <c r="Y5" s="1030"/>
    </row>
    <row r="6" spans="1:25" s="751" customFormat="1" ht="15.75" x14ac:dyDescent="0.25">
      <c r="B6" s="812" t="s">
        <v>126</v>
      </c>
      <c r="C6" s="310">
        <v>274</v>
      </c>
      <c r="D6" s="834">
        <v>0.29273504273504275</v>
      </c>
      <c r="E6" s="310">
        <v>289</v>
      </c>
      <c r="F6" s="835">
        <v>0.32004429678848284</v>
      </c>
      <c r="G6" s="309">
        <v>225</v>
      </c>
      <c r="H6" s="835">
        <v>0.26849642004773272</v>
      </c>
      <c r="I6" s="787"/>
      <c r="J6" s="310">
        <v>662</v>
      </c>
      <c r="K6" s="834">
        <v>0.70726495726495731</v>
      </c>
      <c r="L6" s="310">
        <v>614</v>
      </c>
      <c r="M6" s="835">
        <v>0.67995570321151722</v>
      </c>
      <c r="N6" s="309">
        <v>613</v>
      </c>
      <c r="O6" s="835">
        <v>0.73150357995226734</v>
      </c>
      <c r="R6" s="1946"/>
      <c r="S6" s="1947"/>
      <c r="T6" s="1943"/>
      <c r="U6" s="1944"/>
      <c r="V6" s="1945"/>
    </row>
    <row r="7" spans="1:25" s="751" customFormat="1" ht="15.75" x14ac:dyDescent="0.25">
      <c r="B7" s="812" t="s">
        <v>127</v>
      </c>
      <c r="C7" s="310">
        <v>193</v>
      </c>
      <c r="D7" s="834">
        <v>0.26081081081081081</v>
      </c>
      <c r="E7" s="310">
        <v>201</v>
      </c>
      <c r="F7" s="835">
        <v>0.28190743338008417</v>
      </c>
      <c r="G7" s="309">
        <v>181</v>
      </c>
      <c r="H7" s="835">
        <v>0.27846153846153848</v>
      </c>
      <c r="I7" s="787"/>
      <c r="J7" s="310">
        <v>547</v>
      </c>
      <c r="K7" s="834">
        <v>0.73918918918918919</v>
      </c>
      <c r="L7" s="310">
        <v>512</v>
      </c>
      <c r="M7" s="835">
        <v>0.71809256661991583</v>
      </c>
      <c r="N7" s="309">
        <v>469</v>
      </c>
      <c r="O7" s="835">
        <v>0.72153846153846157</v>
      </c>
      <c r="R7" s="1946"/>
      <c r="S7" s="1947"/>
      <c r="T7" s="1943"/>
      <c r="U7" s="1944"/>
      <c r="V7" s="1945"/>
    </row>
    <row r="8" spans="1:25" s="751" customFormat="1" ht="15.75" x14ac:dyDescent="0.25">
      <c r="B8" s="812" t="s">
        <v>128</v>
      </c>
      <c r="C8" s="310">
        <v>240</v>
      </c>
      <c r="D8" s="834">
        <v>0.31746031746031744</v>
      </c>
      <c r="E8" s="310">
        <v>278</v>
      </c>
      <c r="F8" s="835">
        <v>0.33055885850178357</v>
      </c>
      <c r="G8" s="309">
        <v>261</v>
      </c>
      <c r="H8" s="835">
        <v>0.31946144430844553</v>
      </c>
      <c r="I8" s="787"/>
      <c r="J8" s="310">
        <v>516</v>
      </c>
      <c r="K8" s="834">
        <v>0.68253968253968256</v>
      </c>
      <c r="L8" s="310">
        <v>563</v>
      </c>
      <c r="M8" s="835">
        <v>0.66944114149821643</v>
      </c>
      <c r="N8" s="309">
        <v>556</v>
      </c>
      <c r="O8" s="835">
        <v>0.68053855569155441</v>
      </c>
      <c r="R8" s="1946"/>
      <c r="S8" s="1947"/>
      <c r="T8" s="1943"/>
      <c r="U8" s="1944"/>
      <c r="V8" s="1945"/>
    </row>
    <row r="9" spans="1:25" s="751" customFormat="1" ht="15.75" x14ac:dyDescent="0.25">
      <c r="B9" s="812" t="s">
        <v>129</v>
      </c>
      <c r="C9" s="310">
        <v>240</v>
      </c>
      <c r="D9" s="834">
        <v>0.25806451612903225</v>
      </c>
      <c r="E9" s="310">
        <v>215</v>
      </c>
      <c r="F9" s="835">
        <v>0.25997581620314392</v>
      </c>
      <c r="G9" s="309">
        <v>213</v>
      </c>
      <c r="H9" s="835">
        <v>0.23772321428571427</v>
      </c>
      <c r="I9" s="787"/>
      <c r="J9" s="310">
        <v>690</v>
      </c>
      <c r="K9" s="834">
        <v>0.74193548387096775</v>
      </c>
      <c r="L9" s="310">
        <v>612</v>
      </c>
      <c r="M9" s="835">
        <v>0.74002418379685608</v>
      </c>
      <c r="N9" s="309">
        <v>683</v>
      </c>
      <c r="O9" s="835">
        <v>0.7622767857142857</v>
      </c>
      <c r="R9" s="1946"/>
      <c r="S9" s="1947"/>
      <c r="T9" s="1943"/>
      <c r="U9" s="1944"/>
      <c r="V9" s="1945"/>
    </row>
    <row r="10" spans="1:25" s="751" customFormat="1" ht="15.75" x14ac:dyDescent="0.25">
      <c r="B10" s="812" t="s">
        <v>130</v>
      </c>
      <c r="C10" s="310">
        <v>198</v>
      </c>
      <c r="D10" s="834">
        <v>0.21663019693654267</v>
      </c>
      <c r="E10" s="310">
        <v>186</v>
      </c>
      <c r="F10" s="835">
        <v>0.21908127208480566</v>
      </c>
      <c r="G10" s="309">
        <v>155</v>
      </c>
      <c r="H10" s="835">
        <v>0.2047556142668428</v>
      </c>
      <c r="I10" s="787"/>
      <c r="J10" s="310">
        <v>716</v>
      </c>
      <c r="K10" s="834">
        <v>0.78336980306345738</v>
      </c>
      <c r="L10" s="310">
        <v>663</v>
      </c>
      <c r="M10" s="835">
        <v>0.78091872791519434</v>
      </c>
      <c r="N10" s="309">
        <v>602</v>
      </c>
      <c r="O10" s="835">
        <v>0.79524438573315714</v>
      </c>
      <c r="R10" s="1946"/>
      <c r="S10" s="1947"/>
      <c r="T10" s="1943"/>
      <c r="U10" s="1944"/>
      <c r="V10" s="1945"/>
    </row>
    <row r="11" spans="1:25" s="751" customFormat="1" ht="15.75" x14ac:dyDescent="0.25">
      <c r="B11" s="812" t="s">
        <v>131</v>
      </c>
      <c r="C11" s="310">
        <v>299</v>
      </c>
      <c r="D11" s="834">
        <v>0.26530612244897961</v>
      </c>
      <c r="E11" s="310">
        <v>249</v>
      </c>
      <c r="F11" s="835">
        <v>0.22970479704797048</v>
      </c>
      <c r="G11" s="309">
        <v>291</v>
      </c>
      <c r="H11" s="835">
        <v>0.26795580110497236</v>
      </c>
      <c r="I11" s="787"/>
      <c r="J11" s="310">
        <v>828</v>
      </c>
      <c r="K11" s="834">
        <v>0.73469387755102045</v>
      </c>
      <c r="L11" s="310">
        <v>835</v>
      </c>
      <c r="M11" s="835">
        <v>0.77029520295202947</v>
      </c>
      <c r="N11" s="309">
        <v>795</v>
      </c>
      <c r="O11" s="835">
        <v>0.73204419889502759</v>
      </c>
      <c r="R11" s="1946"/>
      <c r="S11" s="1947"/>
      <c r="T11" s="1943"/>
      <c r="U11" s="1944"/>
      <c r="V11" s="1945"/>
    </row>
    <row r="12" spans="1:25" s="751" customFormat="1" ht="16.5" thickBot="1" x14ac:dyDescent="0.3">
      <c r="B12" s="815" t="s">
        <v>50</v>
      </c>
      <c r="C12" s="788" t="s">
        <v>101</v>
      </c>
      <c r="D12" s="836" t="s">
        <v>49</v>
      </c>
      <c r="E12" s="788" t="s">
        <v>101</v>
      </c>
      <c r="F12" s="837" t="s">
        <v>49</v>
      </c>
      <c r="G12" s="789" t="s">
        <v>101</v>
      </c>
      <c r="H12" s="837" t="s">
        <v>49</v>
      </c>
      <c r="I12" s="787"/>
      <c r="J12" s="788">
        <v>0</v>
      </c>
      <c r="K12" s="836" t="s">
        <v>49</v>
      </c>
      <c r="L12" s="788" t="s">
        <v>101</v>
      </c>
      <c r="M12" s="837" t="s">
        <v>49</v>
      </c>
      <c r="N12" s="789">
        <v>8</v>
      </c>
      <c r="O12" s="837">
        <v>0.8</v>
      </c>
      <c r="R12" s="1946"/>
      <c r="S12" s="1947"/>
      <c r="T12" s="1943"/>
      <c r="U12" s="1944"/>
      <c r="V12" s="1945"/>
    </row>
    <row r="13" spans="1:25" s="751" customFormat="1" ht="21.75" thickBot="1" x14ac:dyDescent="0.3">
      <c r="B13" s="816" t="s">
        <v>0</v>
      </c>
      <c r="C13" s="838">
        <v>1723</v>
      </c>
      <c r="D13" s="781">
        <v>0.27736638763683191</v>
      </c>
      <c r="E13" s="838">
        <v>1684</v>
      </c>
      <c r="F13" s="779">
        <v>0.2804796802131912</v>
      </c>
      <c r="G13" s="839">
        <v>1632</v>
      </c>
      <c r="H13" s="779">
        <v>0.27689175432643365</v>
      </c>
      <c r="J13" s="838">
        <v>4489</v>
      </c>
      <c r="K13" s="781">
        <v>0.72263361236316803</v>
      </c>
      <c r="L13" s="838">
        <v>4320</v>
      </c>
      <c r="M13" s="779">
        <v>0.71952031978680875</v>
      </c>
      <c r="N13" s="839">
        <v>4262</v>
      </c>
      <c r="O13" s="779">
        <v>0.72310824567356635</v>
      </c>
    </row>
    <row r="14" spans="1:25" s="751" customFormat="1" ht="25.5" customHeight="1" x14ac:dyDescent="0.25">
      <c r="A14" s="2393" t="s">
        <v>746</v>
      </c>
      <c r="B14" s="2393"/>
      <c r="C14" s="2393"/>
      <c r="D14" s="2393"/>
      <c r="E14" s="2393"/>
      <c r="F14" s="2393"/>
      <c r="G14" s="2393"/>
      <c r="H14" s="2393"/>
      <c r="I14" s="2393"/>
      <c r="J14" s="2393"/>
      <c r="K14" s="2393"/>
      <c r="L14" s="2393"/>
      <c r="M14" s="2393"/>
      <c r="N14" s="2393"/>
      <c r="O14" s="2393"/>
    </row>
    <row r="15" spans="1:25" s="751" customFormat="1" x14ac:dyDescent="0.25"/>
    <row r="16" spans="1:25" s="751" customFormat="1" x14ac:dyDescent="0.25"/>
    <row r="17" spans="1:15" s="751" customFormat="1" x14ac:dyDescent="0.25"/>
    <row r="18" spans="1:15" s="751" customFormat="1" ht="13.5" customHeight="1" x14ac:dyDescent="0.25">
      <c r="C18" s="32"/>
      <c r="D18" s="1012" t="s">
        <v>637</v>
      </c>
      <c r="E18" s="1012" t="s">
        <v>638</v>
      </c>
      <c r="F18" s="1012" t="s">
        <v>639</v>
      </c>
      <c r="G18" s="1012" t="s">
        <v>640</v>
      </c>
      <c r="H18" s="1012" t="s">
        <v>641</v>
      </c>
      <c r="I18" s="1012" t="s">
        <v>642</v>
      </c>
      <c r="J18" s="1012" t="s">
        <v>643</v>
      </c>
      <c r="K18" s="1013" t="s">
        <v>644</v>
      </c>
    </row>
    <row r="19" spans="1:15" s="751" customFormat="1" x14ac:dyDescent="0.25">
      <c r="B19" s="728"/>
      <c r="C19" s="32" t="s">
        <v>168</v>
      </c>
      <c r="D19" s="189">
        <v>0.3619047619047619</v>
      </c>
      <c r="E19" s="189">
        <v>0.26849642004773272</v>
      </c>
      <c r="F19" s="189">
        <v>0.27846153846153848</v>
      </c>
      <c r="G19" s="189">
        <v>0.31946144430844553</v>
      </c>
      <c r="H19" s="189">
        <v>0.23772321428571427</v>
      </c>
      <c r="I19" s="189">
        <v>0.2047556142668428</v>
      </c>
      <c r="J19" s="189">
        <v>0.26795580110497236</v>
      </c>
      <c r="K19" s="189">
        <v>0.27689175432643365</v>
      </c>
      <c r="L19" s="728"/>
    </row>
    <row r="20" spans="1:15" s="751" customFormat="1" x14ac:dyDescent="0.25">
      <c r="B20" s="728"/>
      <c r="C20" s="32" t="s">
        <v>167</v>
      </c>
      <c r="D20" s="189">
        <v>0.63809523809523805</v>
      </c>
      <c r="E20" s="189">
        <v>0.73150357995226734</v>
      </c>
      <c r="F20" s="189">
        <v>0.72153846153846157</v>
      </c>
      <c r="G20" s="189">
        <v>0.68053855569155441</v>
      </c>
      <c r="H20" s="189">
        <v>0.7622767857142857</v>
      </c>
      <c r="I20" s="189">
        <v>0.79524438573315714</v>
      </c>
      <c r="J20" s="189">
        <v>0.73204419889502759</v>
      </c>
      <c r="K20" s="189">
        <v>0.72310824567356635</v>
      </c>
      <c r="L20" s="728"/>
    </row>
    <row r="21" spans="1:15" s="751" customFormat="1" ht="15.75" thickBot="1" x14ac:dyDescent="0.3"/>
    <row r="22" spans="1:15" s="751" customFormat="1" ht="16.5" thickBot="1" x14ac:dyDescent="0.3">
      <c r="D22" s="786">
        <v>268</v>
      </c>
      <c r="E22" s="309">
        <v>292</v>
      </c>
      <c r="F22" s="309">
        <v>190</v>
      </c>
      <c r="G22" s="309">
        <v>297</v>
      </c>
      <c r="H22" s="309">
        <v>213</v>
      </c>
      <c r="I22" s="309">
        <v>192</v>
      </c>
      <c r="J22" s="309">
        <v>264</v>
      </c>
      <c r="K22" s="46">
        <f>G13</f>
        <v>1632</v>
      </c>
    </row>
    <row r="23" spans="1:15" s="751" customFormat="1" ht="15.75" x14ac:dyDescent="0.25">
      <c r="D23" s="786">
        <v>534</v>
      </c>
      <c r="E23" s="309">
        <v>618</v>
      </c>
      <c r="F23" s="309">
        <v>515</v>
      </c>
      <c r="G23" s="309">
        <v>607</v>
      </c>
      <c r="H23" s="309">
        <v>609</v>
      </c>
      <c r="I23" s="309">
        <v>693</v>
      </c>
      <c r="J23" s="309">
        <v>845</v>
      </c>
      <c r="K23" s="46">
        <f>N13</f>
        <v>4262</v>
      </c>
    </row>
    <row r="24" spans="1:15" s="751" customFormat="1" x14ac:dyDescent="0.25">
      <c r="D24" s="46">
        <f>SUM(D22:D23)</f>
        <v>802</v>
      </c>
      <c r="E24" s="46">
        <f t="shared" ref="E24:J24" si="0">SUM(E22:E23)</f>
        <v>910</v>
      </c>
      <c r="F24" s="46">
        <f t="shared" si="0"/>
        <v>705</v>
      </c>
      <c r="G24" s="46">
        <f t="shared" si="0"/>
        <v>904</v>
      </c>
      <c r="H24" s="46">
        <f t="shared" si="0"/>
        <v>822</v>
      </c>
      <c r="I24" s="46">
        <f t="shared" si="0"/>
        <v>885</v>
      </c>
      <c r="J24" s="46">
        <f t="shared" si="0"/>
        <v>1109</v>
      </c>
      <c r="K24" s="46">
        <f>SUM(K22:K23)</f>
        <v>5894</v>
      </c>
    </row>
    <row r="25" spans="1:15" s="751" customFormat="1" x14ac:dyDescent="0.25"/>
    <row r="26" spans="1:15" s="751" customFormat="1" ht="26.25" customHeight="1" x14ac:dyDescent="0.25"/>
    <row r="27" spans="1:15" s="751" customFormat="1" x14ac:dyDescent="0.25"/>
    <row r="28" spans="1:15" s="751" customFormat="1" x14ac:dyDescent="0.25"/>
    <row r="29" spans="1:15" s="751" customFormat="1" x14ac:dyDescent="0.25"/>
    <row r="30" spans="1:15" s="751" customFormat="1" ht="15" customHeight="1" x14ac:dyDescent="0.25">
      <c r="A30" s="2432" t="s">
        <v>717</v>
      </c>
      <c r="B30" s="2432"/>
      <c r="C30" s="2432"/>
      <c r="D30" s="2432"/>
      <c r="E30" s="2432"/>
      <c r="F30" s="2432"/>
      <c r="G30" s="2432"/>
      <c r="H30" s="2432"/>
      <c r="I30" s="2432"/>
      <c r="J30" s="2432"/>
      <c r="K30" s="2432"/>
      <c r="L30" s="2432"/>
      <c r="M30" s="2432"/>
      <c r="N30" s="2432"/>
      <c r="O30" s="2432"/>
    </row>
    <row r="31" spans="1:15" s="751" customFormat="1" ht="29.25" customHeight="1" x14ac:dyDescent="0.25">
      <c r="A31" s="2432" t="s">
        <v>636</v>
      </c>
      <c r="B31" s="2432"/>
      <c r="C31" s="2432"/>
      <c r="D31" s="2432"/>
      <c r="E31" s="2432"/>
      <c r="F31" s="2432"/>
      <c r="G31" s="2432"/>
      <c r="H31" s="2432"/>
      <c r="I31" s="2432"/>
      <c r="J31" s="2432"/>
      <c r="K31" s="2432"/>
      <c r="L31" s="2432"/>
      <c r="M31" s="2432"/>
      <c r="N31" s="2432"/>
      <c r="O31" s="2432"/>
    </row>
    <row r="32" spans="1:15" s="751" customFormat="1" x14ac:dyDescent="0.25"/>
    <row r="33" s="751" customFormat="1" x14ac:dyDescent="0.25"/>
    <row r="34" s="751" customFormat="1" x14ac:dyDescent="0.25"/>
    <row r="35" s="751" customFormat="1" x14ac:dyDescent="0.25"/>
    <row r="36" s="751" customFormat="1" x14ac:dyDescent="0.25"/>
    <row r="37" s="751" customFormat="1" x14ac:dyDescent="0.25"/>
    <row r="38" s="751" customFormat="1" x14ac:dyDescent="0.25"/>
    <row r="39" s="751" customFormat="1" x14ac:dyDescent="0.25"/>
    <row r="40" s="751" customFormat="1" x14ac:dyDescent="0.25"/>
    <row r="41" s="751" customFormat="1" x14ac:dyDescent="0.25"/>
    <row r="42" s="751" customFormat="1" x14ac:dyDescent="0.25"/>
    <row r="43" s="751" customFormat="1" x14ac:dyDescent="0.25"/>
    <row r="44" s="751" customFormat="1" x14ac:dyDescent="0.25"/>
    <row r="45" s="751" customFormat="1" x14ac:dyDescent="0.25"/>
    <row r="46" s="751" customFormat="1" x14ac:dyDescent="0.25"/>
    <row r="47" s="751" customFormat="1" x14ac:dyDescent="0.25"/>
    <row r="48" s="751" customFormat="1" x14ac:dyDescent="0.25"/>
    <row r="49" spans="18:19" s="751" customFormat="1" x14ac:dyDescent="0.25"/>
    <row r="50" spans="18:19" s="751" customFormat="1" x14ac:dyDescent="0.25"/>
    <row r="51" spans="18:19" s="751" customFormat="1" x14ac:dyDescent="0.25"/>
    <row r="52" spans="18:19" s="751" customFormat="1" x14ac:dyDescent="0.25"/>
    <row r="53" spans="18:19" s="751" customFormat="1" x14ac:dyDescent="0.25"/>
    <row r="54" spans="18:19" s="751" customFormat="1" x14ac:dyDescent="0.25"/>
    <row r="55" spans="18:19" s="751" customFormat="1" x14ac:dyDescent="0.25"/>
    <row r="56" spans="18:19" s="751" customFormat="1" x14ac:dyDescent="0.25"/>
    <row r="57" spans="18:19" s="751" customFormat="1" x14ac:dyDescent="0.25"/>
    <row r="58" spans="18:19" s="751" customFormat="1" x14ac:dyDescent="0.25">
      <c r="R58" s="728"/>
      <c r="S58" s="728"/>
    </row>
    <row r="59" spans="18:19" s="751" customFormat="1" x14ac:dyDescent="0.25">
      <c r="R59" s="728"/>
      <c r="S59" s="728"/>
    </row>
  </sheetData>
  <mergeCells count="13">
    <mergeCell ref="A14:O14"/>
    <mergeCell ref="A30:O30"/>
    <mergeCell ref="A31:O31"/>
    <mergeCell ref="A1:O1"/>
    <mergeCell ref="B2:B4"/>
    <mergeCell ref="C2:H2"/>
    <mergeCell ref="J2:O2"/>
    <mergeCell ref="C3:D3"/>
    <mergeCell ref="E3:F3"/>
    <mergeCell ref="G3:H3"/>
    <mergeCell ref="J3:K3"/>
    <mergeCell ref="L3:M3"/>
    <mergeCell ref="N3:O3"/>
  </mergeCells>
  <conditionalFormatting sqref="D5:D11">
    <cfRule type="top10" dxfId="668" priority="17" percent="1" bottom="1" rank="25"/>
    <cfRule type="top10" dxfId="667" priority="18" percent="1" rank="25"/>
  </conditionalFormatting>
  <conditionalFormatting sqref="F5:F11">
    <cfRule type="top10" dxfId="666" priority="15" percent="1" bottom="1" rank="25"/>
    <cfRule type="top10" dxfId="665" priority="16" percent="1" rank="25"/>
  </conditionalFormatting>
  <conditionalFormatting sqref="H5:H11">
    <cfRule type="top10" dxfId="664" priority="13" percent="1" bottom="1" rank="25"/>
    <cfRule type="top10" dxfId="663" priority="14" percent="1" rank="25"/>
  </conditionalFormatting>
  <conditionalFormatting sqref="K5:K11">
    <cfRule type="top10" dxfId="662" priority="11" percent="1" bottom="1" rank="25"/>
    <cfRule type="top10" dxfId="661" priority="12" percent="1" rank="25"/>
  </conditionalFormatting>
  <conditionalFormatting sqref="M5:M11">
    <cfRule type="top10" dxfId="660" priority="9" percent="1" bottom="1" rank="25"/>
    <cfRule type="top10" dxfId="659" priority="10" percent="1" rank="25"/>
  </conditionalFormatting>
  <conditionalFormatting sqref="O5:O11">
    <cfRule type="top10" dxfId="658" priority="7" percent="1" bottom="1" rank="25"/>
    <cfRule type="top10" dxfId="657" priority="8" percent="1" rank="25"/>
  </conditionalFormatting>
  <conditionalFormatting sqref="R4">
    <cfRule type="top10" dxfId="656" priority="5" percent="1" bottom="1" rank="25"/>
    <cfRule type="top10" dxfId="655" priority="6" percent="1" rank="25"/>
  </conditionalFormatting>
  <conditionalFormatting sqref="R5:X5">
    <cfRule type="top10" dxfId="654" priority="3" percent="1" bottom="1" rank="25"/>
    <cfRule type="top10" dxfId="653" priority="4" percent="1" rank="25"/>
  </conditionalFormatting>
  <conditionalFormatting sqref="S4:Y4">
    <cfRule type="top10" dxfId="652" priority="1" percent="1" bottom="1" rank="25"/>
    <cfRule type="top10" dxfId="651" priority="2" percent="1" rank="25"/>
  </conditionalFormatting>
  <pageMargins left="0.25" right="0.25" top="0.75" bottom="0.75" header="0.3" footer="0.3"/>
  <pageSetup scale="98"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4"/>
  <sheetViews>
    <sheetView zoomScale="80" zoomScaleNormal="80" zoomScaleSheetLayoutView="90" zoomScalePageLayoutView="90" workbookViewId="0">
      <selection activeCell="A14" sqref="A14"/>
    </sheetView>
  </sheetViews>
  <sheetFormatPr defaultRowHeight="15" x14ac:dyDescent="0.25"/>
  <cols>
    <col min="1" max="1" width="1.28515625" style="728" customWidth="1"/>
    <col min="2" max="2" width="14" style="728" customWidth="1"/>
    <col min="3" max="3" width="5.5703125" style="728" customWidth="1"/>
    <col min="4" max="4" width="7.85546875" style="728" customWidth="1"/>
    <col min="5" max="5" width="6" style="728" customWidth="1"/>
    <col min="6" max="6" width="7.85546875" style="728" customWidth="1"/>
    <col min="7" max="7" width="6.42578125" style="728" customWidth="1"/>
    <col min="8" max="8" width="7.85546875" style="728" customWidth="1"/>
    <col min="9" max="9" width="1" style="728" customWidth="1"/>
    <col min="10" max="14" width="7.85546875" style="728" customWidth="1"/>
    <col min="15" max="15" width="7" style="728" bestFit="1" customWidth="1"/>
    <col min="16" max="16" width="0.7109375" style="728" customWidth="1"/>
    <col min="17" max="17" width="6.85546875" style="728" customWidth="1"/>
    <col min="18" max="18" width="7.28515625" style="728" bestFit="1" customWidth="1"/>
    <col min="19" max="19" width="6.85546875" style="728" bestFit="1" customWidth="1"/>
    <col min="20" max="20" width="7.28515625" style="728" bestFit="1" customWidth="1"/>
    <col min="21" max="21" width="6.85546875" style="728" bestFit="1" customWidth="1"/>
    <col min="22" max="22" width="7.28515625" style="728" bestFit="1" customWidth="1"/>
    <col min="23" max="23" width="1" style="728" customWidth="1"/>
    <col min="24" max="24" width="4.5703125" style="751" customWidth="1"/>
    <col min="25" max="25" width="6.5703125" style="728" customWidth="1"/>
    <col min="26" max="26" width="6.7109375" style="751" bestFit="1" customWidth="1"/>
    <col min="27" max="27" width="10.28515625" style="751" bestFit="1" customWidth="1"/>
    <col min="28" max="28" width="12.5703125" style="751" bestFit="1" customWidth="1"/>
    <col min="29" max="34" width="11.140625" style="751" bestFit="1" customWidth="1"/>
    <col min="35" max="35" width="15.42578125" style="751" customWidth="1"/>
    <col min="36" max="36" width="12.140625" style="751" bestFit="1" customWidth="1"/>
    <col min="37" max="37" width="6.7109375" style="751" bestFit="1" customWidth="1"/>
    <col min="38" max="16384" width="9.140625" style="728"/>
  </cols>
  <sheetData>
    <row r="1" spans="1:37" ht="18" customHeight="1" thickBot="1" x14ac:dyDescent="0.3">
      <c r="B1" s="2493" t="s">
        <v>747</v>
      </c>
      <c r="C1" s="2493"/>
      <c r="D1" s="2493"/>
      <c r="E1" s="2493"/>
      <c r="F1" s="2493"/>
      <c r="G1" s="2493"/>
      <c r="H1" s="2493"/>
      <c r="I1" s="2493"/>
      <c r="J1" s="2493"/>
      <c r="K1" s="2493"/>
      <c r="L1" s="2493"/>
      <c r="M1" s="2493"/>
      <c r="N1" s="2493"/>
      <c r="O1" s="2493"/>
      <c r="P1" s="2493"/>
      <c r="Q1" s="2493"/>
      <c r="R1" s="2493"/>
      <c r="S1" s="2493"/>
      <c r="T1" s="2493"/>
      <c r="U1" s="2493"/>
      <c r="V1" s="2493"/>
      <c r="X1" s="728"/>
    </row>
    <row r="2" spans="1:37" s="714" customFormat="1" ht="21.75" thickBot="1" x14ac:dyDescent="0.3">
      <c r="B2" s="2585" t="s">
        <v>195</v>
      </c>
      <c r="C2" s="2498" t="s">
        <v>135</v>
      </c>
      <c r="D2" s="2499"/>
      <c r="E2" s="2499"/>
      <c r="F2" s="2499"/>
      <c r="G2" s="2499"/>
      <c r="H2" s="2500"/>
      <c r="I2" s="1018"/>
      <c r="J2" s="2501" t="s">
        <v>209</v>
      </c>
      <c r="K2" s="2502"/>
      <c r="L2" s="2502"/>
      <c r="M2" s="2502"/>
      <c r="N2" s="2502"/>
      <c r="O2" s="2503"/>
      <c r="P2" s="1018"/>
      <c r="Q2" s="2501" t="s">
        <v>344</v>
      </c>
      <c r="R2" s="2502"/>
      <c r="S2" s="2502"/>
      <c r="T2" s="2502"/>
      <c r="U2" s="2502"/>
      <c r="V2" s="2503"/>
      <c r="Z2" s="751"/>
      <c r="AA2" s="751"/>
      <c r="AB2" s="751"/>
      <c r="AC2" s="751"/>
      <c r="AD2" s="751"/>
      <c r="AE2" s="751"/>
      <c r="AF2" s="751"/>
      <c r="AG2" s="751"/>
      <c r="AH2" s="751"/>
      <c r="AI2" s="751"/>
      <c r="AJ2" s="751"/>
      <c r="AK2" s="751"/>
    </row>
    <row r="3" spans="1:37" s="714" customFormat="1" ht="21.75" customHeight="1" thickBot="1" x14ac:dyDescent="0.3">
      <c r="B3" s="2586"/>
      <c r="C3" s="2548" t="s">
        <v>121</v>
      </c>
      <c r="D3" s="2548"/>
      <c r="E3" s="2549" t="s">
        <v>122</v>
      </c>
      <c r="F3" s="2549"/>
      <c r="G3" s="2550" t="s">
        <v>518</v>
      </c>
      <c r="H3" s="2550"/>
      <c r="I3" s="1018"/>
      <c r="J3" s="2548" t="s">
        <v>120</v>
      </c>
      <c r="K3" s="2548"/>
      <c r="L3" s="2549" t="s">
        <v>122</v>
      </c>
      <c r="M3" s="2549"/>
      <c r="N3" s="2550" t="s">
        <v>518</v>
      </c>
      <c r="O3" s="2550"/>
      <c r="P3" s="1018"/>
      <c r="Q3" s="2548" t="s">
        <v>120</v>
      </c>
      <c r="R3" s="2548"/>
      <c r="S3" s="2549" t="s">
        <v>122</v>
      </c>
      <c r="T3" s="2549"/>
      <c r="U3" s="2550" t="s">
        <v>518</v>
      </c>
      <c r="V3" s="2550"/>
      <c r="Z3" s="751"/>
      <c r="AA3" s="751"/>
      <c r="AB3" s="751"/>
      <c r="AC3" s="751"/>
      <c r="AD3" s="751"/>
      <c r="AE3" s="751"/>
      <c r="AF3" s="751"/>
      <c r="AG3" s="751"/>
      <c r="AH3" s="751"/>
      <c r="AI3" s="751"/>
      <c r="AJ3" s="751"/>
      <c r="AK3" s="751"/>
    </row>
    <row r="4" spans="1:37" s="714" customFormat="1" ht="16.5" thickBot="1" x14ac:dyDescent="0.3">
      <c r="B4" s="2587"/>
      <c r="C4" s="790" t="s">
        <v>341</v>
      </c>
      <c r="D4" s="792" t="s">
        <v>98</v>
      </c>
      <c r="E4" s="790" t="s">
        <v>99</v>
      </c>
      <c r="F4" s="791" t="s">
        <v>98</v>
      </c>
      <c r="G4" s="772" t="s">
        <v>99</v>
      </c>
      <c r="H4" s="791" t="s">
        <v>98</v>
      </c>
      <c r="I4" s="751"/>
      <c r="J4" s="790" t="s">
        <v>341</v>
      </c>
      <c r="K4" s="792" t="s">
        <v>98</v>
      </c>
      <c r="L4" s="790" t="s">
        <v>99</v>
      </c>
      <c r="M4" s="791" t="s">
        <v>98</v>
      </c>
      <c r="N4" s="772" t="s">
        <v>99</v>
      </c>
      <c r="O4" s="791" t="s">
        <v>98</v>
      </c>
      <c r="P4" s="751"/>
      <c r="Q4" s="790" t="s">
        <v>341</v>
      </c>
      <c r="R4" s="792" t="s">
        <v>98</v>
      </c>
      <c r="S4" s="790" t="s">
        <v>99</v>
      </c>
      <c r="T4" s="791" t="s">
        <v>98</v>
      </c>
      <c r="U4" s="772" t="s">
        <v>99</v>
      </c>
      <c r="V4" s="791" t="s">
        <v>98</v>
      </c>
      <c r="Z4" s="2118"/>
      <c r="AA4" s="2118"/>
      <c r="AB4" s="2118"/>
      <c r="AC4" s="2118"/>
      <c r="AD4" s="2118"/>
      <c r="AE4" s="2118"/>
      <c r="AF4" s="2118"/>
      <c r="AG4" s="14"/>
      <c r="AH4" s="751"/>
      <c r="AI4" s="751"/>
      <c r="AJ4" s="751"/>
      <c r="AK4" s="751"/>
    </row>
    <row r="5" spans="1:37" s="714" customFormat="1" ht="15.75" x14ac:dyDescent="0.25">
      <c r="B5" s="811" t="s">
        <v>125</v>
      </c>
      <c r="C5" s="311">
        <v>133</v>
      </c>
      <c r="D5" s="793">
        <v>0.16480793060718713</v>
      </c>
      <c r="E5" s="311">
        <v>132</v>
      </c>
      <c r="F5" s="794">
        <v>0.16879795396419436</v>
      </c>
      <c r="G5" s="312">
        <v>130</v>
      </c>
      <c r="H5" s="794">
        <v>0.15476190476190477</v>
      </c>
      <c r="I5" s="787"/>
      <c r="J5" s="311">
        <v>62</v>
      </c>
      <c r="K5" s="793">
        <v>7.6827757125154897E-2</v>
      </c>
      <c r="L5" s="797">
        <v>59</v>
      </c>
      <c r="M5" s="794">
        <v>7.5447570332480812E-2</v>
      </c>
      <c r="N5" s="798">
        <v>77</v>
      </c>
      <c r="O5" s="794">
        <v>9.166666666666666E-2</v>
      </c>
      <c r="P5" s="787"/>
      <c r="Q5" s="795">
        <v>612</v>
      </c>
      <c r="R5" s="793">
        <v>0.75836431226765799</v>
      </c>
      <c r="S5" s="795">
        <v>591</v>
      </c>
      <c r="T5" s="794">
        <v>0.75575447570332477</v>
      </c>
      <c r="U5" s="796">
        <v>633</v>
      </c>
      <c r="V5" s="794">
        <v>0.75357142857142856</v>
      </c>
      <c r="Z5" s="2118"/>
      <c r="AA5" s="2118"/>
      <c r="AB5" s="2118"/>
      <c r="AC5" s="2118"/>
      <c r="AD5" s="2118"/>
      <c r="AE5" s="2118"/>
      <c r="AF5" s="2118"/>
      <c r="AG5" s="14"/>
      <c r="AH5" s="751"/>
      <c r="AI5" s="751"/>
      <c r="AJ5" s="751"/>
      <c r="AK5" s="751"/>
    </row>
    <row r="6" spans="1:37" s="714" customFormat="1" ht="15.75" x14ac:dyDescent="0.25">
      <c r="B6" s="812" t="s">
        <v>126</v>
      </c>
      <c r="C6" s="310">
        <v>74</v>
      </c>
      <c r="D6" s="799">
        <v>7.9059829059829057E-2</v>
      </c>
      <c r="E6" s="310">
        <v>28</v>
      </c>
      <c r="F6" s="800">
        <v>3.1007751937984496E-2</v>
      </c>
      <c r="G6" s="309">
        <v>58</v>
      </c>
      <c r="H6" s="800">
        <v>6.9212410501193311E-2</v>
      </c>
      <c r="I6" s="787"/>
      <c r="J6" s="310">
        <v>112</v>
      </c>
      <c r="K6" s="799">
        <v>0.11965811965811966</v>
      </c>
      <c r="L6" s="803">
        <v>94</v>
      </c>
      <c r="M6" s="800">
        <v>0.10409745293466224</v>
      </c>
      <c r="N6" s="804">
        <v>77</v>
      </c>
      <c r="O6" s="800">
        <v>9.1885441527446307E-2</v>
      </c>
      <c r="P6" s="787"/>
      <c r="Q6" s="803">
        <v>750</v>
      </c>
      <c r="R6" s="799">
        <v>0.80128205128205132</v>
      </c>
      <c r="S6" s="803">
        <v>781</v>
      </c>
      <c r="T6" s="800">
        <v>0.86489479512735323</v>
      </c>
      <c r="U6" s="804">
        <v>703</v>
      </c>
      <c r="V6" s="800">
        <v>0.83890214797136042</v>
      </c>
      <c r="Z6" s="2118"/>
      <c r="AA6" s="2118"/>
      <c r="AB6" s="2118"/>
      <c r="AC6" s="2118"/>
      <c r="AD6" s="2118"/>
      <c r="AE6" s="2118"/>
      <c r="AF6" s="2118"/>
      <c r="AG6" s="14"/>
      <c r="AH6" s="751"/>
      <c r="AI6" s="751"/>
      <c r="AJ6" s="751"/>
      <c r="AK6" s="751"/>
    </row>
    <row r="7" spans="1:37" s="714" customFormat="1" ht="15.75" x14ac:dyDescent="0.25">
      <c r="B7" s="812" t="s">
        <v>127</v>
      </c>
      <c r="C7" s="310">
        <v>20</v>
      </c>
      <c r="D7" s="799">
        <v>2.7027027027027029E-2</v>
      </c>
      <c r="E7" s="310" t="s">
        <v>101</v>
      </c>
      <c r="F7" s="800" t="s">
        <v>49</v>
      </c>
      <c r="G7" s="309">
        <v>10</v>
      </c>
      <c r="H7" s="800" t="s">
        <v>49</v>
      </c>
      <c r="I7" s="787"/>
      <c r="J7" s="310">
        <v>69</v>
      </c>
      <c r="K7" s="799">
        <v>9.3243243243243248E-2</v>
      </c>
      <c r="L7" s="803">
        <v>56</v>
      </c>
      <c r="M7" s="800">
        <v>7.8541374474053294E-2</v>
      </c>
      <c r="N7" s="804">
        <v>38</v>
      </c>
      <c r="O7" s="800">
        <v>5.8461538461538461E-2</v>
      </c>
      <c r="P7" s="787"/>
      <c r="Q7" s="801">
        <v>651</v>
      </c>
      <c r="R7" s="799">
        <v>0.87972972972972974</v>
      </c>
      <c r="S7" s="801">
        <v>654</v>
      </c>
      <c r="T7" s="800">
        <v>0.91725105189340816</v>
      </c>
      <c r="U7" s="802">
        <v>602</v>
      </c>
      <c r="V7" s="800">
        <v>0.92615384615384611</v>
      </c>
      <c r="Z7" s="751"/>
      <c r="AA7" s="1948"/>
      <c r="AB7" s="1949"/>
      <c r="AC7" s="751"/>
      <c r="AD7" s="751"/>
      <c r="AE7" s="751"/>
      <c r="AF7" s="751"/>
      <c r="AG7" s="751"/>
      <c r="AH7" s="751"/>
      <c r="AI7" s="751"/>
      <c r="AJ7" s="751"/>
      <c r="AK7" s="751"/>
    </row>
    <row r="8" spans="1:37" s="714" customFormat="1" ht="15.75" x14ac:dyDescent="0.25">
      <c r="B8" s="812" t="s">
        <v>128</v>
      </c>
      <c r="C8" s="310">
        <v>27</v>
      </c>
      <c r="D8" s="799">
        <v>3.5667107001321002E-2</v>
      </c>
      <c r="E8" s="310">
        <v>29</v>
      </c>
      <c r="F8" s="800">
        <v>3.4564958283671038E-2</v>
      </c>
      <c r="G8" s="309">
        <v>36</v>
      </c>
      <c r="H8" s="800">
        <v>4.4117647058823532E-2</v>
      </c>
      <c r="I8" s="787"/>
      <c r="J8" s="310">
        <v>34</v>
      </c>
      <c r="K8" s="799">
        <v>4.491413474240423E-2</v>
      </c>
      <c r="L8" s="803">
        <v>60</v>
      </c>
      <c r="M8" s="800">
        <v>7.1513706793802145E-2</v>
      </c>
      <c r="N8" s="804">
        <v>56</v>
      </c>
      <c r="O8" s="800">
        <v>6.8627450980392163E-2</v>
      </c>
      <c r="P8" s="787"/>
      <c r="Q8" s="801">
        <v>696</v>
      </c>
      <c r="R8" s="799">
        <v>0.91941875825627473</v>
      </c>
      <c r="S8" s="801">
        <v>750</v>
      </c>
      <c r="T8" s="800">
        <v>0.89392133492252679</v>
      </c>
      <c r="U8" s="802">
        <v>724</v>
      </c>
      <c r="V8" s="800">
        <v>0.88725490196078427</v>
      </c>
      <c r="Z8" s="751"/>
      <c r="AA8" s="1948"/>
      <c r="AB8" s="1949"/>
      <c r="AC8" s="751"/>
      <c r="AD8" s="751"/>
      <c r="AE8" s="751"/>
      <c r="AF8" s="751"/>
      <c r="AG8" s="751"/>
      <c r="AH8" s="751"/>
      <c r="AI8" s="751"/>
      <c r="AJ8" s="751"/>
      <c r="AK8" s="751"/>
    </row>
    <row r="9" spans="1:37" s="714" customFormat="1" ht="15.75" x14ac:dyDescent="0.25">
      <c r="B9" s="812" t="s">
        <v>129</v>
      </c>
      <c r="C9" s="310">
        <v>83</v>
      </c>
      <c r="D9" s="799">
        <v>8.9343379978471471E-2</v>
      </c>
      <c r="E9" s="310">
        <v>11</v>
      </c>
      <c r="F9" s="800" t="s">
        <v>49</v>
      </c>
      <c r="G9" s="309">
        <v>13</v>
      </c>
      <c r="H9" s="800" t="s">
        <v>49</v>
      </c>
      <c r="I9" s="787"/>
      <c r="J9" s="310">
        <v>115</v>
      </c>
      <c r="K9" s="799">
        <v>0.12378902045209902</v>
      </c>
      <c r="L9" s="803">
        <v>118</v>
      </c>
      <c r="M9" s="800">
        <v>0.14285714285714285</v>
      </c>
      <c r="N9" s="804">
        <v>114</v>
      </c>
      <c r="O9" s="800">
        <v>0.12737430167597766</v>
      </c>
      <c r="P9" s="787"/>
      <c r="Q9" s="801">
        <v>731</v>
      </c>
      <c r="R9" s="799">
        <v>0.78686759956942953</v>
      </c>
      <c r="S9" s="801">
        <v>697</v>
      </c>
      <c r="T9" s="800">
        <v>0.8438256658595642</v>
      </c>
      <c r="U9" s="802">
        <v>768</v>
      </c>
      <c r="V9" s="800">
        <v>0.85810055865921786</v>
      </c>
      <c r="Z9" s="751"/>
      <c r="AA9" s="1948"/>
      <c r="AB9" s="1949"/>
      <c r="AC9" s="751"/>
      <c r="AD9" s="751"/>
      <c r="AE9" s="751"/>
      <c r="AF9" s="751"/>
      <c r="AG9" s="751"/>
      <c r="AH9" s="751"/>
      <c r="AI9" s="751"/>
      <c r="AJ9" s="751"/>
      <c r="AK9" s="751"/>
    </row>
    <row r="10" spans="1:37" ht="15.75" x14ac:dyDescent="0.25">
      <c r="B10" s="812" t="s">
        <v>130</v>
      </c>
      <c r="C10" s="310">
        <v>53</v>
      </c>
      <c r="D10" s="799">
        <v>5.798687089715536E-2</v>
      </c>
      <c r="E10" s="310">
        <v>33</v>
      </c>
      <c r="F10" s="800">
        <v>3.891509433962264E-2</v>
      </c>
      <c r="G10" s="309">
        <v>33</v>
      </c>
      <c r="H10" s="800">
        <v>4.3593130779392336E-2</v>
      </c>
      <c r="I10" s="787"/>
      <c r="J10" s="310">
        <v>98</v>
      </c>
      <c r="K10" s="799">
        <v>0.10722100656455143</v>
      </c>
      <c r="L10" s="803">
        <v>95</v>
      </c>
      <c r="M10" s="800">
        <v>0.11202830188679246</v>
      </c>
      <c r="N10" s="804">
        <v>58</v>
      </c>
      <c r="O10" s="800">
        <v>7.6618229854689565E-2</v>
      </c>
      <c r="P10" s="787"/>
      <c r="Q10" s="801">
        <v>763</v>
      </c>
      <c r="R10" s="799">
        <v>0.83479212253829327</v>
      </c>
      <c r="S10" s="801">
        <v>720</v>
      </c>
      <c r="T10" s="800">
        <v>0.84905660377358494</v>
      </c>
      <c r="U10" s="802">
        <v>666</v>
      </c>
      <c r="V10" s="800">
        <v>0.87978863936591811</v>
      </c>
      <c r="X10" s="728"/>
      <c r="AA10" s="1948"/>
      <c r="AB10" s="1949"/>
    </row>
    <row r="11" spans="1:37" s="751" customFormat="1" ht="15.75" x14ac:dyDescent="0.25">
      <c r="B11" s="812" t="s">
        <v>131</v>
      </c>
      <c r="C11" s="310">
        <v>17</v>
      </c>
      <c r="D11" s="799" t="s">
        <v>49</v>
      </c>
      <c r="E11" s="310">
        <v>6</v>
      </c>
      <c r="F11" s="800" t="s">
        <v>49</v>
      </c>
      <c r="G11" s="309">
        <v>7</v>
      </c>
      <c r="H11" s="800" t="s">
        <v>49</v>
      </c>
      <c r="I11" s="787"/>
      <c r="J11" s="310">
        <v>103</v>
      </c>
      <c r="K11" s="799">
        <v>9.1555555555555557E-2</v>
      </c>
      <c r="L11" s="803">
        <v>83</v>
      </c>
      <c r="M11" s="800">
        <v>7.6994434137291276E-2</v>
      </c>
      <c r="N11" s="804">
        <v>71</v>
      </c>
      <c r="O11" s="800">
        <v>6.5498154981549817E-2</v>
      </c>
      <c r="P11" s="787"/>
      <c r="Q11" s="803">
        <v>1005</v>
      </c>
      <c r="R11" s="799">
        <v>0.89333333333333331</v>
      </c>
      <c r="S11" s="803">
        <v>989</v>
      </c>
      <c r="T11" s="800">
        <v>0.91743970315398882</v>
      </c>
      <c r="U11" s="804">
        <v>1006</v>
      </c>
      <c r="V11" s="800">
        <v>0.9280442804428044</v>
      </c>
      <c r="W11" s="728"/>
      <c r="X11" s="728"/>
      <c r="Y11" s="728"/>
      <c r="AA11" s="1948"/>
      <c r="AB11" s="1949"/>
    </row>
    <row r="12" spans="1:37" s="751" customFormat="1" ht="16.5" thickBot="1" x14ac:dyDescent="0.3">
      <c r="B12" s="813" t="s">
        <v>50</v>
      </c>
      <c r="C12" s="809">
        <v>0</v>
      </c>
      <c r="D12" s="806" t="s">
        <v>49</v>
      </c>
      <c r="E12" s="809">
        <v>0</v>
      </c>
      <c r="F12" s="807" t="s">
        <v>49</v>
      </c>
      <c r="G12" s="852">
        <v>0</v>
      </c>
      <c r="H12" s="807" t="s">
        <v>49</v>
      </c>
      <c r="I12" s="787"/>
      <c r="J12" s="809">
        <v>0</v>
      </c>
      <c r="K12" s="806" t="s">
        <v>49</v>
      </c>
      <c r="L12" s="853">
        <v>0</v>
      </c>
      <c r="M12" s="807" t="s">
        <v>49</v>
      </c>
      <c r="N12" s="854" t="s">
        <v>101</v>
      </c>
      <c r="O12" s="855" t="s">
        <v>49</v>
      </c>
      <c r="P12" s="787"/>
      <c r="Q12" s="805" t="s">
        <v>101</v>
      </c>
      <c r="R12" s="856" t="s">
        <v>49</v>
      </c>
      <c r="S12" s="805">
        <v>5</v>
      </c>
      <c r="T12" s="855" t="s">
        <v>49</v>
      </c>
      <c r="U12" s="808">
        <v>9</v>
      </c>
      <c r="V12" s="855" t="s">
        <v>49</v>
      </c>
      <c r="W12" s="728"/>
      <c r="X12" s="728"/>
      <c r="Y12" s="728"/>
      <c r="AA12" s="1948"/>
      <c r="AB12" s="1949"/>
    </row>
    <row r="13" spans="1:37" s="751" customFormat="1" ht="15.75" thickBot="1" x14ac:dyDescent="0.3">
      <c r="B13" s="846" t="s">
        <v>0</v>
      </c>
      <c r="C13" s="847">
        <v>407</v>
      </c>
      <c r="D13" s="857">
        <v>6.5539452495974232E-2</v>
      </c>
      <c r="E13" s="847">
        <v>242</v>
      </c>
      <c r="F13" s="858">
        <v>4.0373707040373706E-2</v>
      </c>
      <c r="G13" s="848">
        <v>287</v>
      </c>
      <c r="H13" s="858">
        <v>4.8726655348047536E-2</v>
      </c>
      <c r="I13" s="849"/>
      <c r="J13" s="847">
        <v>593</v>
      </c>
      <c r="K13" s="857">
        <v>9.549114331723027E-2</v>
      </c>
      <c r="L13" s="850">
        <v>565</v>
      </c>
      <c r="M13" s="858">
        <v>9.4260927594260926E-2</v>
      </c>
      <c r="N13" s="851">
        <v>492</v>
      </c>
      <c r="O13" s="858">
        <v>8.3531409168081494E-2</v>
      </c>
      <c r="P13" s="849"/>
      <c r="Q13" s="859">
        <v>5210</v>
      </c>
      <c r="R13" s="857">
        <v>0.83896940418679544</v>
      </c>
      <c r="S13" s="859">
        <v>5187</v>
      </c>
      <c r="T13" s="858">
        <v>0.86536536536536535</v>
      </c>
      <c r="U13" s="860">
        <v>5111</v>
      </c>
      <c r="V13" s="861">
        <v>0.86774193548387102</v>
      </c>
      <c r="W13" s="728"/>
      <c r="X13" s="728"/>
      <c r="Y13" s="728"/>
      <c r="AA13" s="1948"/>
      <c r="AB13" s="1949"/>
    </row>
    <row r="14" spans="1:37" s="751" customFormat="1" ht="28.5" customHeight="1" x14ac:dyDescent="0.25">
      <c r="B14" s="2493" t="s">
        <v>748</v>
      </c>
      <c r="C14" s="2493"/>
      <c r="D14" s="2493"/>
      <c r="E14" s="2493"/>
      <c r="F14" s="2493"/>
      <c r="G14" s="2493"/>
      <c r="H14" s="2493"/>
      <c r="I14" s="2493"/>
      <c r="J14" s="2493"/>
      <c r="K14" s="2493"/>
      <c r="L14" s="2493"/>
      <c r="M14" s="2493"/>
      <c r="N14" s="2493"/>
      <c r="O14" s="2493"/>
      <c r="P14" s="2493"/>
      <c r="Q14" s="2493"/>
      <c r="R14" s="2493"/>
      <c r="S14" s="2493"/>
      <c r="T14" s="2493"/>
      <c r="U14" s="2493"/>
      <c r="V14" s="2493"/>
      <c r="W14" s="728"/>
      <c r="X14" s="728"/>
      <c r="Y14" s="728"/>
    </row>
    <row r="15" spans="1:37" s="751" customFormat="1" x14ac:dyDescent="0.25">
      <c r="W15" s="728"/>
      <c r="X15" s="728"/>
      <c r="Y15" s="728"/>
    </row>
    <row r="16" spans="1:37" s="751" customFormat="1" x14ac:dyDescent="0.25">
      <c r="A16" s="728"/>
      <c r="B16" s="728"/>
      <c r="C16" s="728"/>
      <c r="D16" s="728"/>
      <c r="E16" s="728"/>
      <c r="F16" s="728"/>
      <c r="G16" s="728"/>
      <c r="H16" s="728"/>
      <c r="I16" s="728"/>
      <c r="J16" s="728"/>
      <c r="K16" s="728"/>
      <c r="L16" s="728"/>
      <c r="M16" s="728"/>
      <c r="N16" s="771"/>
      <c r="O16" s="771"/>
    </row>
    <row r="17" spans="1:25" s="751" customFormat="1" x14ac:dyDescent="0.25">
      <c r="A17" s="728"/>
      <c r="B17" s="728"/>
      <c r="C17" s="728"/>
      <c r="D17" s="728"/>
      <c r="E17" s="728"/>
      <c r="F17" s="728"/>
      <c r="G17" s="728"/>
      <c r="H17" s="728"/>
      <c r="I17" s="728"/>
      <c r="J17" s="728"/>
      <c r="K17" s="728"/>
      <c r="L17" s="728"/>
      <c r="M17" s="728"/>
      <c r="Q17" s="728"/>
      <c r="R17" s="728"/>
      <c r="S17" s="728"/>
      <c r="T17" s="728"/>
      <c r="U17" s="728"/>
      <c r="V17" s="728"/>
      <c r="W17" s="728"/>
      <c r="Y17" s="728"/>
    </row>
    <row r="20" spans="1:25" s="751" customFormat="1" x14ac:dyDescent="0.25">
      <c r="A20" s="728"/>
      <c r="B20" s="27"/>
      <c r="C20" s="27"/>
      <c r="D20" s="27"/>
      <c r="E20" s="27"/>
      <c r="F20" s="27"/>
      <c r="G20" s="27"/>
      <c r="H20" s="27"/>
      <c r="I20" s="27"/>
      <c r="J20" s="27"/>
      <c r="K20" s="728"/>
      <c r="L20" s="728"/>
      <c r="M20" s="728"/>
      <c r="N20" s="728"/>
      <c r="O20" s="728"/>
      <c r="P20" s="728"/>
      <c r="Q20" s="728"/>
      <c r="R20" s="728"/>
      <c r="S20" s="728"/>
      <c r="T20" s="728"/>
      <c r="U20" s="728"/>
      <c r="V20" s="728"/>
      <c r="W20" s="728"/>
      <c r="Y20" s="728"/>
    </row>
    <row r="21" spans="1:25" s="751" customFormat="1" ht="27" customHeight="1" x14ac:dyDescent="0.25">
      <c r="A21" s="728"/>
      <c r="B21" s="291"/>
      <c r="C21" s="1014" t="s">
        <v>637</v>
      </c>
      <c r="D21" s="1014" t="s">
        <v>638</v>
      </c>
      <c r="E21" s="1014" t="s">
        <v>639</v>
      </c>
      <c r="F21" s="1014" t="s">
        <v>646</v>
      </c>
      <c r="G21" s="1014" t="s">
        <v>647</v>
      </c>
      <c r="H21" s="1014" t="s">
        <v>642</v>
      </c>
      <c r="I21" s="1014" t="s">
        <v>648</v>
      </c>
      <c r="J21" s="1015" t="s">
        <v>649</v>
      </c>
      <c r="K21" s="728"/>
      <c r="L21" s="728"/>
      <c r="M21" s="728"/>
      <c r="N21" s="728"/>
      <c r="O21" s="728"/>
      <c r="P21" s="728"/>
      <c r="Q21" s="728"/>
      <c r="R21" s="728"/>
      <c r="S21" s="728"/>
      <c r="T21" s="728"/>
      <c r="U21" s="728"/>
      <c r="V21" s="728"/>
      <c r="W21" s="728"/>
      <c r="Y21" s="728"/>
    </row>
    <row r="22" spans="1:25" s="751" customFormat="1" x14ac:dyDescent="0.25">
      <c r="A22" s="728"/>
      <c r="B22" s="291" t="s">
        <v>135</v>
      </c>
      <c r="C22" s="845">
        <v>0.15476190476190477</v>
      </c>
      <c r="D22" s="842">
        <v>6.9212410501193311E-2</v>
      </c>
      <c r="E22" s="862">
        <v>1.5384615384615385E-2</v>
      </c>
      <c r="F22" s="842">
        <v>4.4117647058823532E-2</v>
      </c>
      <c r="G22" s="842">
        <v>1.452513966480447E-2</v>
      </c>
      <c r="H22" s="869">
        <v>4.3593130779392336E-2</v>
      </c>
      <c r="I22" s="842">
        <v>6.4575645756457566E-3</v>
      </c>
      <c r="J22" s="842">
        <v>4.8726655348047536E-2</v>
      </c>
      <c r="K22" s="728"/>
      <c r="L22" s="728"/>
      <c r="M22" s="728"/>
      <c r="N22" s="728"/>
      <c r="O22" s="728"/>
      <c r="P22" s="728"/>
      <c r="Q22" s="728"/>
      <c r="R22" s="728"/>
      <c r="S22" s="728"/>
      <c r="T22" s="728"/>
      <c r="U22" s="728"/>
      <c r="V22" s="728"/>
      <c r="W22" s="728"/>
      <c r="Y22" s="728"/>
    </row>
    <row r="23" spans="1:25" s="751" customFormat="1" x14ac:dyDescent="0.25">
      <c r="A23" s="728"/>
      <c r="B23" s="291" t="s">
        <v>209</v>
      </c>
      <c r="C23" s="842">
        <v>9.166666666666666E-2</v>
      </c>
      <c r="D23" s="842">
        <v>9.1885441527446307E-2</v>
      </c>
      <c r="E23" s="842">
        <v>5.8461538461538461E-2</v>
      </c>
      <c r="F23" s="842">
        <v>6.8627450980392163E-2</v>
      </c>
      <c r="G23" s="842">
        <v>0.12737430167597766</v>
      </c>
      <c r="H23" s="842">
        <v>7.6618229854689565E-2</v>
      </c>
      <c r="I23" s="842">
        <v>6.5498154981549817E-2</v>
      </c>
      <c r="J23" s="842">
        <v>8.3531409168081494E-2</v>
      </c>
      <c r="K23" s="728"/>
      <c r="L23" s="728"/>
      <c r="M23" s="728"/>
      <c r="N23" s="728"/>
      <c r="O23" s="728"/>
      <c r="P23" s="728"/>
      <c r="Q23" s="728"/>
      <c r="R23" s="728"/>
      <c r="S23" s="728"/>
      <c r="T23" s="728"/>
      <c r="U23" s="728"/>
      <c r="V23" s="728"/>
      <c r="W23" s="728"/>
      <c r="Y23" s="728"/>
    </row>
    <row r="24" spans="1:25" s="751" customFormat="1" x14ac:dyDescent="0.25">
      <c r="A24" s="728"/>
      <c r="B24" s="291" t="s">
        <v>344</v>
      </c>
      <c r="C24" s="842">
        <v>0.75357142857142856</v>
      </c>
      <c r="D24" s="842">
        <v>0.83890214797136042</v>
      </c>
      <c r="E24" s="842">
        <v>0.92615384615384611</v>
      </c>
      <c r="F24" s="842">
        <v>0.88725490196078427</v>
      </c>
      <c r="G24" s="842">
        <v>0.85810055865921786</v>
      </c>
      <c r="H24" s="842">
        <v>0.87978863936591811</v>
      </c>
      <c r="I24" s="842">
        <v>0.9280442804428044</v>
      </c>
      <c r="J24" s="842">
        <v>0.86774193548387102</v>
      </c>
      <c r="K24" s="728"/>
      <c r="L24" s="728"/>
      <c r="M24" s="728"/>
      <c r="N24" s="728"/>
      <c r="O24" s="728"/>
      <c r="P24" s="728"/>
      <c r="Q24" s="728"/>
      <c r="R24" s="728"/>
      <c r="S24" s="728"/>
      <c r="T24" s="728"/>
      <c r="U24" s="728"/>
      <c r="V24" s="728"/>
      <c r="W24" s="728"/>
      <c r="Y24" s="728"/>
    </row>
    <row r="25" spans="1:25" x14ac:dyDescent="0.25">
      <c r="B25" s="27"/>
      <c r="C25" s="843">
        <f>G5+N5+U5</f>
        <v>840</v>
      </c>
      <c r="D25" s="844">
        <f>G6+N6+U6</f>
        <v>838</v>
      </c>
      <c r="E25" s="863">
        <f>3+N7+U7</f>
        <v>643</v>
      </c>
      <c r="F25" s="844">
        <f>G8+N8+U8</f>
        <v>816</v>
      </c>
      <c r="G25" s="844">
        <f>G9+N9+U9</f>
        <v>895</v>
      </c>
      <c r="H25" s="870">
        <f>G10+N10+U10</f>
        <v>757</v>
      </c>
      <c r="I25" s="844">
        <f>G11+N11+U11</f>
        <v>1084</v>
      </c>
      <c r="J25" s="844">
        <f>G13+N13+U13</f>
        <v>5890</v>
      </c>
    </row>
    <row r="28" spans="1:25" ht="35.25" customHeight="1" x14ac:dyDescent="0.25"/>
    <row r="32" spans="1:25" ht="22.5" customHeight="1" x14ac:dyDescent="0.25"/>
    <row r="33" spans="2:22" ht="12" customHeight="1" x14ac:dyDescent="0.25">
      <c r="B33" s="2432" t="s">
        <v>717</v>
      </c>
      <c r="C33" s="2432"/>
      <c r="D33" s="2432"/>
      <c r="E33" s="2432"/>
      <c r="F33" s="2432"/>
      <c r="G33" s="2432"/>
      <c r="H33" s="2432"/>
      <c r="I33" s="2432"/>
      <c r="J33" s="2432"/>
      <c r="K33" s="2432"/>
      <c r="L33" s="2432"/>
      <c r="M33" s="2432"/>
      <c r="N33" s="2432"/>
      <c r="O33" s="2432"/>
      <c r="P33" s="2432"/>
      <c r="Q33" s="2432"/>
      <c r="R33" s="2432"/>
      <c r="S33" s="2432"/>
      <c r="T33" s="2432"/>
      <c r="U33" s="2432"/>
      <c r="V33" s="2432"/>
    </row>
    <row r="34" spans="2:22" ht="22.5" customHeight="1" x14ac:dyDescent="0.25">
      <c r="B34" s="2497" t="s">
        <v>645</v>
      </c>
      <c r="C34" s="2497"/>
      <c r="D34" s="2497"/>
      <c r="E34" s="2497"/>
      <c r="F34" s="2497"/>
      <c r="G34" s="2497"/>
      <c r="H34" s="2497"/>
      <c r="I34" s="2497"/>
      <c r="J34" s="2497"/>
      <c r="K34" s="2497"/>
      <c r="L34" s="2497"/>
      <c r="M34" s="2497"/>
      <c r="N34" s="2497"/>
      <c r="O34" s="2497"/>
      <c r="P34" s="2497"/>
      <c r="Q34" s="2497"/>
      <c r="R34" s="2497"/>
      <c r="S34" s="2497"/>
      <c r="T34" s="2497"/>
      <c r="U34" s="2497"/>
      <c r="V34" s="2497"/>
    </row>
  </sheetData>
  <mergeCells count="17">
    <mergeCell ref="B1:V1"/>
    <mergeCell ref="B2:B4"/>
    <mergeCell ref="Q3:R3"/>
    <mergeCell ref="S3:T3"/>
    <mergeCell ref="U3:V3"/>
    <mergeCell ref="B34:V34"/>
    <mergeCell ref="B14:V14"/>
    <mergeCell ref="B33:V33"/>
    <mergeCell ref="C2:H2"/>
    <mergeCell ref="J2:O2"/>
    <mergeCell ref="Q2:V2"/>
    <mergeCell ref="C3:D3"/>
    <mergeCell ref="E3:F3"/>
    <mergeCell ref="G3:H3"/>
    <mergeCell ref="J3:K3"/>
    <mergeCell ref="L3:M3"/>
    <mergeCell ref="N3:O3"/>
  </mergeCells>
  <conditionalFormatting sqref="V5:V11">
    <cfRule type="top10" dxfId="650" priority="16" percent="1" bottom="1" rank="25"/>
    <cfRule type="top10" dxfId="649" priority="17" percent="1" rank="25"/>
  </conditionalFormatting>
  <conditionalFormatting sqref="K5:K11">
    <cfRule type="top10" dxfId="648" priority="31" percent="1" bottom="1" rank="25"/>
    <cfRule type="top10" dxfId="647" priority="32" percent="1" rank="25"/>
  </conditionalFormatting>
  <conditionalFormatting sqref="M5:M11">
    <cfRule type="top10" dxfId="646" priority="28" percent="1" bottom="1" rank="25"/>
    <cfRule type="top10" dxfId="645" priority="29" percent="1" rank="25"/>
  </conditionalFormatting>
  <conditionalFormatting sqref="O5:O11">
    <cfRule type="top10" dxfId="644" priority="25" percent="1" bottom="1" rank="25"/>
    <cfRule type="top10" dxfId="643" priority="26" percent="1" rank="25"/>
  </conditionalFormatting>
  <conditionalFormatting sqref="R5:R11">
    <cfRule type="top10" dxfId="642" priority="22" percent="1" bottom="1" rank="25"/>
    <cfRule type="top10" dxfId="641" priority="23" percent="1" rank="25"/>
  </conditionalFormatting>
  <conditionalFormatting sqref="T5:T11">
    <cfRule type="top10" dxfId="640" priority="19" percent="1" bottom="1" rank="25"/>
    <cfRule type="top10" dxfId="639" priority="20" percent="1" rank="25"/>
  </conditionalFormatting>
  <conditionalFormatting sqref="D5:D12">
    <cfRule type="top10" dxfId="638" priority="13" percent="1" bottom="1" rank="25"/>
    <cfRule type="top10" dxfId="637" priority="14" percent="1" rank="25"/>
  </conditionalFormatting>
  <conditionalFormatting sqref="F5:F11">
    <cfRule type="top10" dxfId="636" priority="10" percent="1" bottom="1" rank="25"/>
    <cfRule type="top10" dxfId="635" priority="11" percent="1" rank="25"/>
  </conditionalFormatting>
  <conditionalFormatting sqref="H5:H11">
    <cfRule type="top10" dxfId="634" priority="7" percent="1" bottom="1" rank="25"/>
    <cfRule type="top10" dxfId="633" priority="8" percent="1" rank="25"/>
  </conditionalFormatting>
  <conditionalFormatting sqref="Z4:AF4">
    <cfRule type="top10" dxfId="632" priority="5" percent="1" bottom="1" rank="25"/>
    <cfRule type="top10" dxfId="631" priority="6" percent="1" rank="25"/>
  </conditionalFormatting>
  <conditionalFormatting sqref="Z5:AF5">
    <cfRule type="top10" dxfId="630" priority="3" percent="1" bottom="1" rank="25"/>
    <cfRule type="top10" dxfId="629" priority="4" percent="1" rank="25"/>
  </conditionalFormatting>
  <conditionalFormatting sqref="Z6:AF6">
    <cfRule type="top10" dxfId="628" priority="1" percent="1" bottom="1" rank="25"/>
    <cfRule type="top10" dxfId="627" priority="2" percent="1" rank="25"/>
  </conditionalFormatting>
  <pageMargins left="0.25" right="0.25" top="0.75" bottom="0.75" header="0.3" footer="0.3"/>
  <pageSetup scale="8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8"/>
  <sheetViews>
    <sheetView zoomScaleNormal="100" zoomScaleSheetLayoutView="90" zoomScalePageLayoutView="90" workbookViewId="0">
      <selection activeCell="A14" sqref="A14"/>
    </sheetView>
  </sheetViews>
  <sheetFormatPr defaultRowHeight="15" x14ac:dyDescent="0.25"/>
  <cols>
    <col min="1" max="1" width="2.140625" style="728" customWidth="1"/>
    <col min="2" max="2" width="16.28515625" style="728" customWidth="1"/>
    <col min="3" max="3" width="8.5703125" style="728" bestFit="1" customWidth="1"/>
    <col min="4" max="4" width="9" style="880" bestFit="1" customWidth="1"/>
    <col min="5" max="5" width="8.42578125" style="880" bestFit="1" customWidth="1"/>
    <col min="6" max="6" width="9" style="728" bestFit="1" customWidth="1"/>
    <col min="7" max="7" width="8.42578125" style="880" bestFit="1" customWidth="1"/>
    <col min="8" max="8" width="9" style="880" bestFit="1" customWidth="1"/>
    <col min="9" max="9" width="1.28515625" style="880" customWidth="1"/>
    <col min="10" max="10" width="8.42578125" style="728" bestFit="1" customWidth="1"/>
    <col min="11" max="11" width="9" style="728" bestFit="1" customWidth="1"/>
    <col min="12" max="12" width="8.42578125" style="728" bestFit="1" customWidth="1"/>
    <col min="13" max="13" width="9.28515625" style="728" bestFit="1" customWidth="1"/>
    <col min="14" max="14" width="8.5703125" style="728" bestFit="1" customWidth="1"/>
    <col min="15" max="15" width="9.28515625" style="728" bestFit="1" customWidth="1"/>
    <col min="16" max="16" width="2.85546875" style="728" customWidth="1"/>
    <col min="17" max="16384" width="9.140625" style="728"/>
  </cols>
  <sheetData>
    <row r="1" spans="1:25" ht="16.5" customHeight="1" thickBot="1" x14ac:dyDescent="0.3">
      <c r="A1" s="2574" t="s">
        <v>749</v>
      </c>
      <c r="B1" s="2574"/>
      <c r="C1" s="2574"/>
      <c r="D1" s="2574"/>
      <c r="E1" s="2574"/>
      <c r="F1" s="2574"/>
      <c r="G1" s="2574"/>
      <c r="H1" s="2574"/>
      <c r="I1" s="2574"/>
      <c r="J1" s="2574"/>
      <c r="K1" s="2574"/>
      <c r="L1" s="2574"/>
      <c r="M1" s="2574"/>
      <c r="N1" s="2574"/>
      <c r="O1" s="2574"/>
    </row>
    <row r="2" spans="1:25" s="880" customFormat="1" ht="19.5" customHeight="1" thickBot="1" x14ac:dyDescent="0.3">
      <c r="B2" s="2508" t="s">
        <v>195</v>
      </c>
      <c r="C2" s="2579" t="s">
        <v>171</v>
      </c>
      <c r="D2" s="2580"/>
      <c r="E2" s="2580"/>
      <c r="F2" s="2580"/>
      <c r="G2" s="2580"/>
      <c r="H2" s="2581"/>
      <c r="I2" s="1018"/>
      <c r="J2" s="2579" t="s">
        <v>54</v>
      </c>
      <c r="K2" s="2580"/>
      <c r="L2" s="2580"/>
      <c r="M2" s="2580"/>
      <c r="N2" s="2580"/>
      <c r="O2" s="2581"/>
    </row>
    <row r="3" spans="1:25" s="880" customFormat="1" ht="21.75" customHeight="1" thickBot="1" x14ac:dyDescent="0.3">
      <c r="B3" s="2509"/>
      <c r="C3" s="2583" t="s">
        <v>120</v>
      </c>
      <c r="D3" s="2584"/>
      <c r="E3" s="2575" t="s">
        <v>122</v>
      </c>
      <c r="F3" s="2576"/>
      <c r="G3" s="2577" t="s">
        <v>518</v>
      </c>
      <c r="H3" s="2578"/>
      <c r="I3" s="1018"/>
      <c r="J3" s="2583" t="s">
        <v>120</v>
      </c>
      <c r="K3" s="2584"/>
      <c r="L3" s="2575" t="s">
        <v>122</v>
      </c>
      <c r="M3" s="2576"/>
      <c r="N3" s="2577" t="s">
        <v>518</v>
      </c>
      <c r="O3" s="2578"/>
    </row>
    <row r="4" spans="1:25" s="880" customFormat="1" ht="16.5" thickBot="1" x14ac:dyDescent="0.3">
      <c r="B4" s="2582"/>
      <c r="C4" s="953" t="s">
        <v>341</v>
      </c>
      <c r="D4" s="950" t="s">
        <v>98</v>
      </c>
      <c r="E4" s="953" t="s">
        <v>341</v>
      </c>
      <c r="F4" s="951" t="s">
        <v>98</v>
      </c>
      <c r="G4" s="948" t="s">
        <v>341</v>
      </c>
      <c r="H4" s="951" t="s">
        <v>98</v>
      </c>
      <c r="I4" s="944"/>
      <c r="J4" s="953" t="s">
        <v>341</v>
      </c>
      <c r="K4" s="950" t="s">
        <v>98</v>
      </c>
      <c r="L4" s="953" t="s">
        <v>341</v>
      </c>
      <c r="M4" s="951" t="s">
        <v>98</v>
      </c>
      <c r="N4" s="948" t="s">
        <v>341</v>
      </c>
      <c r="O4" s="951" t="s">
        <v>98</v>
      </c>
      <c r="R4" s="2119"/>
      <c r="S4" s="2120"/>
      <c r="T4" s="2120"/>
      <c r="U4" s="2120"/>
      <c r="V4" s="2120"/>
      <c r="W4" s="2120"/>
      <c r="X4" s="2119"/>
      <c r="Y4" s="14"/>
    </row>
    <row r="5" spans="1:25" s="880" customFormat="1" ht="21" x14ac:dyDescent="0.25">
      <c r="B5" s="811" t="s">
        <v>125</v>
      </c>
      <c r="C5" s="364">
        <v>45</v>
      </c>
      <c r="D5" s="832">
        <v>5.5831265508684863E-2</v>
      </c>
      <c r="E5" s="364">
        <v>47</v>
      </c>
      <c r="F5" s="833">
        <v>6.010230179028133E-2</v>
      </c>
      <c r="G5" s="786">
        <v>32</v>
      </c>
      <c r="H5" s="833">
        <v>3.8186157517899763E-2</v>
      </c>
      <c r="I5" s="864"/>
      <c r="J5" s="364">
        <v>749</v>
      </c>
      <c r="K5" s="832">
        <v>0.92928039702233256</v>
      </c>
      <c r="L5" s="364">
        <v>721</v>
      </c>
      <c r="M5" s="833">
        <v>0.92199488491048598</v>
      </c>
      <c r="N5" s="786">
        <v>785</v>
      </c>
      <c r="O5" s="833">
        <v>0.93675417661097848</v>
      </c>
      <c r="R5" s="2119"/>
      <c r="S5" s="2120"/>
      <c r="T5" s="2120"/>
      <c r="U5" s="2120"/>
      <c r="V5" s="2120"/>
      <c r="W5" s="2120"/>
      <c r="X5" s="2119"/>
      <c r="Y5" s="1986"/>
    </row>
    <row r="6" spans="1:25" s="880" customFormat="1" ht="15.75" x14ac:dyDescent="0.25">
      <c r="B6" s="812" t="s">
        <v>126</v>
      </c>
      <c r="C6" s="310">
        <v>76</v>
      </c>
      <c r="D6" s="949">
        <v>8.137044967880086E-2</v>
      </c>
      <c r="E6" s="310">
        <v>85</v>
      </c>
      <c r="F6" s="940">
        <v>9.4235033259423506E-2</v>
      </c>
      <c r="G6" s="309">
        <v>83</v>
      </c>
      <c r="H6" s="940">
        <v>9.9163679808841096E-2</v>
      </c>
      <c r="I6" s="864"/>
      <c r="J6" s="310">
        <v>840</v>
      </c>
      <c r="K6" s="949">
        <v>0.89935760171306212</v>
      </c>
      <c r="L6" s="310">
        <v>800</v>
      </c>
      <c r="M6" s="940">
        <v>0.88691796008869184</v>
      </c>
      <c r="N6" s="309">
        <v>730</v>
      </c>
      <c r="O6" s="940">
        <v>0.87216248506571092</v>
      </c>
      <c r="R6" s="2121"/>
      <c r="S6" s="2122"/>
      <c r="T6" s="2122"/>
      <c r="U6" s="2122"/>
      <c r="V6" s="14"/>
      <c r="W6" s="14"/>
      <c r="X6" s="14"/>
      <c r="Y6" s="14"/>
    </row>
    <row r="7" spans="1:25" s="880" customFormat="1" ht="15.75" x14ac:dyDescent="0.25">
      <c r="B7" s="812" t="s">
        <v>127</v>
      </c>
      <c r="C7" s="310">
        <v>114</v>
      </c>
      <c r="D7" s="949">
        <v>0.15405405405405406</v>
      </c>
      <c r="E7" s="310">
        <v>77</v>
      </c>
      <c r="F7" s="940">
        <v>0.10799438990182328</v>
      </c>
      <c r="G7" s="309">
        <v>85</v>
      </c>
      <c r="H7" s="940">
        <v>0.13076923076923078</v>
      </c>
      <c r="I7" s="864"/>
      <c r="J7" s="310">
        <v>618</v>
      </c>
      <c r="K7" s="949">
        <v>0.83513513513513515</v>
      </c>
      <c r="L7" s="310">
        <v>624</v>
      </c>
      <c r="M7" s="940">
        <v>0.87517531556802242</v>
      </c>
      <c r="N7" s="309">
        <v>551</v>
      </c>
      <c r="O7" s="940">
        <v>0.84769230769230774</v>
      </c>
      <c r="R7" s="1954"/>
      <c r="S7" s="1955"/>
      <c r="T7" s="1951"/>
      <c r="U7" s="1950"/>
    </row>
    <row r="8" spans="1:25" s="880" customFormat="1" ht="15.75" x14ac:dyDescent="0.25">
      <c r="B8" s="812" t="s">
        <v>128</v>
      </c>
      <c r="C8" s="310">
        <v>299</v>
      </c>
      <c r="D8" s="949">
        <v>0.39602649006622515</v>
      </c>
      <c r="E8" s="310">
        <v>357</v>
      </c>
      <c r="F8" s="940">
        <v>0.42550655542312277</v>
      </c>
      <c r="G8" s="309">
        <v>369</v>
      </c>
      <c r="H8" s="940">
        <v>0.45220588235294118</v>
      </c>
      <c r="I8" s="864"/>
      <c r="J8" s="310">
        <v>425</v>
      </c>
      <c r="K8" s="949">
        <v>0.5629139072847682</v>
      </c>
      <c r="L8" s="310">
        <v>446</v>
      </c>
      <c r="M8" s="940">
        <v>0.53158522050059598</v>
      </c>
      <c r="N8" s="309">
        <v>413</v>
      </c>
      <c r="O8" s="940">
        <v>0.50612745098039214</v>
      </c>
      <c r="R8" s="1954"/>
      <c r="S8" s="1955"/>
      <c r="T8" s="1951"/>
      <c r="U8" s="1950"/>
    </row>
    <row r="9" spans="1:25" s="880" customFormat="1" ht="15.75" x14ac:dyDescent="0.25">
      <c r="B9" s="812" t="s">
        <v>129</v>
      </c>
      <c r="C9" s="310">
        <v>135</v>
      </c>
      <c r="D9" s="949">
        <v>0.14547413793103448</v>
      </c>
      <c r="E9" s="310">
        <v>112</v>
      </c>
      <c r="F9" s="940">
        <v>0.13559322033898305</v>
      </c>
      <c r="G9" s="309">
        <v>137</v>
      </c>
      <c r="H9" s="940">
        <v>0.15324384787472037</v>
      </c>
      <c r="I9" s="864"/>
      <c r="J9" s="310">
        <v>761</v>
      </c>
      <c r="K9" s="949">
        <v>0.82004310344827591</v>
      </c>
      <c r="L9" s="310">
        <v>697</v>
      </c>
      <c r="M9" s="940">
        <v>0.8438256658595642</v>
      </c>
      <c r="N9" s="309">
        <v>731</v>
      </c>
      <c r="O9" s="940">
        <v>0.81767337807606266</v>
      </c>
      <c r="R9" s="1954"/>
      <c r="S9" s="1955"/>
      <c r="T9" s="1951"/>
      <c r="U9" s="1950"/>
    </row>
    <row r="10" spans="1:25" s="880" customFormat="1" ht="15.75" x14ac:dyDescent="0.25">
      <c r="B10" s="812" t="s">
        <v>130</v>
      </c>
      <c r="C10" s="310">
        <v>263</v>
      </c>
      <c r="D10" s="949">
        <v>0.28774617067833697</v>
      </c>
      <c r="E10" s="310">
        <v>227</v>
      </c>
      <c r="F10" s="940">
        <v>0.26737338044758541</v>
      </c>
      <c r="G10" s="309">
        <v>190</v>
      </c>
      <c r="H10" s="940">
        <v>0.25232403718459495</v>
      </c>
      <c r="I10" s="864"/>
      <c r="J10" s="310">
        <v>634</v>
      </c>
      <c r="K10" s="949">
        <v>0.69365426695842447</v>
      </c>
      <c r="L10" s="310">
        <v>603</v>
      </c>
      <c r="M10" s="940">
        <v>0.71024734982332161</v>
      </c>
      <c r="N10" s="309">
        <v>548</v>
      </c>
      <c r="O10" s="940">
        <v>0.72775564409030546</v>
      </c>
      <c r="R10" s="1954"/>
      <c r="S10" s="1955"/>
      <c r="T10" s="1951"/>
      <c r="U10" s="1950"/>
    </row>
    <row r="11" spans="1:25" s="880" customFormat="1" ht="15.75" x14ac:dyDescent="0.25">
      <c r="B11" s="812" t="s">
        <v>131</v>
      </c>
      <c r="C11" s="310">
        <v>665</v>
      </c>
      <c r="D11" s="834">
        <v>0.59058614564831258</v>
      </c>
      <c r="E11" s="310">
        <v>615</v>
      </c>
      <c r="F11" s="835">
        <v>0.56734317343173435</v>
      </c>
      <c r="G11" s="309">
        <v>568</v>
      </c>
      <c r="H11" s="835">
        <v>0.52350230414746546</v>
      </c>
      <c r="I11" s="864"/>
      <c r="J11" s="310">
        <v>439</v>
      </c>
      <c r="K11" s="834">
        <v>0.38987566607460034</v>
      </c>
      <c r="L11" s="310">
        <v>453</v>
      </c>
      <c r="M11" s="835">
        <v>0.41789667896678967</v>
      </c>
      <c r="N11" s="309">
        <v>495</v>
      </c>
      <c r="O11" s="835">
        <v>0.45622119815668205</v>
      </c>
      <c r="R11" s="1954"/>
      <c r="S11" s="1955"/>
      <c r="T11" s="1951"/>
      <c r="U11" s="1950"/>
    </row>
    <row r="12" spans="1:25" s="880" customFormat="1" ht="16.5" thickBot="1" x14ac:dyDescent="0.3">
      <c r="B12" s="815" t="s">
        <v>50</v>
      </c>
      <c r="C12" s="788" t="s">
        <v>101</v>
      </c>
      <c r="D12" s="952" t="s">
        <v>49</v>
      </c>
      <c r="E12" s="788" t="s">
        <v>101</v>
      </c>
      <c r="F12" s="837" t="s">
        <v>49</v>
      </c>
      <c r="G12" s="789" t="s">
        <v>101</v>
      </c>
      <c r="H12" s="943" t="s">
        <v>49</v>
      </c>
      <c r="I12" s="864"/>
      <c r="J12" s="788" t="s">
        <v>101</v>
      </c>
      <c r="K12" s="952" t="s">
        <v>49</v>
      </c>
      <c r="L12" s="788" t="s">
        <v>101</v>
      </c>
      <c r="M12" s="943" t="s">
        <v>49</v>
      </c>
      <c r="N12" s="789">
        <v>7</v>
      </c>
      <c r="O12" s="943" t="s">
        <v>49</v>
      </c>
      <c r="R12" s="1954"/>
      <c r="S12" s="1955"/>
      <c r="T12" s="1951"/>
      <c r="U12" s="1950"/>
    </row>
    <row r="13" spans="1:25" s="880" customFormat="1" ht="21.75" thickBot="1" x14ac:dyDescent="0.3">
      <c r="B13" s="816" t="s">
        <v>0</v>
      </c>
      <c r="C13" s="838">
        <v>1598</v>
      </c>
      <c r="D13" s="781">
        <v>0.25753424657534246</v>
      </c>
      <c r="E13" s="838">
        <v>1521</v>
      </c>
      <c r="F13" s="779">
        <v>0.2535</v>
      </c>
      <c r="G13" s="839">
        <v>1465</v>
      </c>
      <c r="H13" s="779">
        <v>0.2491072946777759</v>
      </c>
      <c r="I13" s="865"/>
      <c r="J13" s="838">
        <v>4467</v>
      </c>
      <c r="K13" s="781">
        <v>0.7199033037872683</v>
      </c>
      <c r="L13" s="838">
        <v>4348</v>
      </c>
      <c r="M13" s="779">
        <v>0.72466666666666668</v>
      </c>
      <c r="N13" s="839">
        <v>4260</v>
      </c>
      <c r="O13" s="779">
        <v>0.72436660431899336</v>
      </c>
      <c r="R13" s="1952"/>
      <c r="S13" s="1953"/>
    </row>
    <row r="14" spans="1:25" s="880" customFormat="1" ht="19.5" customHeight="1" x14ac:dyDescent="0.25">
      <c r="A14" s="2393" t="s">
        <v>750</v>
      </c>
      <c r="B14" s="2393"/>
      <c r="C14" s="2393"/>
      <c r="D14" s="2393"/>
      <c r="E14" s="2393"/>
      <c r="F14" s="2393"/>
      <c r="G14" s="2393"/>
      <c r="H14" s="2393"/>
      <c r="I14" s="2393"/>
      <c r="J14" s="2393"/>
      <c r="K14" s="2393"/>
      <c r="L14" s="2393"/>
      <c r="M14" s="2393"/>
      <c r="N14" s="2393"/>
      <c r="O14" s="2393"/>
    </row>
    <row r="15" spans="1:25" s="880" customFormat="1" x14ac:dyDescent="0.25"/>
    <row r="16" spans="1:25" s="880" customFormat="1" x14ac:dyDescent="0.25">
      <c r="B16"/>
    </row>
    <row r="17" spans="1:16" s="880" customFormat="1" x14ac:dyDescent="0.25">
      <c r="B17"/>
    </row>
    <row r="18" spans="1:16" s="880" customFormat="1" ht="21" customHeight="1" x14ac:dyDescent="0.25">
      <c r="B18"/>
      <c r="C18" s="32"/>
      <c r="D18" s="1016" t="s">
        <v>651</v>
      </c>
      <c r="E18" s="1016" t="s">
        <v>652</v>
      </c>
      <c r="F18" s="1016" t="s">
        <v>639</v>
      </c>
      <c r="G18" s="1016" t="s">
        <v>646</v>
      </c>
      <c r="H18" s="1016" t="s">
        <v>653</v>
      </c>
      <c r="I18" s="1016" t="s">
        <v>654</v>
      </c>
      <c r="J18" s="1016" t="s">
        <v>655</v>
      </c>
      <c r="K18" s="1017" t="s">
        <v>656</v>
      </c>
    </row>
    <row r="19" spans="1:16" s="880" customFormat="1" x14ac:dyDescent="0.25">
      <c r="B19"/>
      <c r="C19" s="32" t="s">
        <v>171</v>
      </c>
      <c r="D19" s="882">
        <v>3.8186157517899763E-2</v>
      </c>
      <c r="E19" s="882">
        <v>9.9163679808841096E-2</v>
      </c>
      <c r="F19" s="882">
        <v>0.13076923076923078</v>
      </c>
      <c r="G19" s="882">
        <v>0.45220588235294118</v>
      </c>
      <c r="H19" s="882">
        <v>0.15324384787472037</v>
      </c>
      <c r="I19" s="882">
        <v>0.25232403718459495</v>
      </c>
      <c r="J19" s="882">
        <v>0.52350230414746546</v>
      </c>
      <c r="K19" s="867">
        <v>0.2491072946777759</v>
      </c>
      <c r="L19" s="728"/>
    </row>
    <row r="20" spans="1:16" s="880" customFormat="1" x14ac:dyDescent="0.25">
      <c r="B20"/>
      <c r="C20" s="32" t="s">
        <v>54</v>
      </c>
      <c r="D20" s="883">
        <v>0.93675417661097848</v>
      </c>
      <c r="E20" s="883">
        <v>0.87216248506571092</v>
      </c>
      <c r="F20" s="883">
        <v>0.84769230769230774</v>
      </c>
      <c r="G20" s="883">
        <v>0.50612745098039214</v>
      </c>
      <c r="H20" s="883">
        <v>0.81767337807606266</v>
      </c>
      <c r="I20" s="883">
        <v>0.72775564409030546</v>
      </c>
      <c r="J20" s="883">
        <v>0.45622119815668205</v>
      </c>
      <c r="K20" s="884">
        <v>0.72436660431899336</v>
      </c>
      <c r="L20" s="728"/>
      <c r="M20" s="189"/>
    </row>
    <row r="21" spans="1:16" s="880" customFormat="1" x14ac:dyDescent="0.25">
      <c r="B21"/>
      <c r="C21" s="880" t="s">
        <v>233</v>
      </c>
      <c r="D21" s="885">
        <f>1-D19-D20</f>
        <v>2.5059665871121739E-2</v>
      </c>
      <c r="E21" s="1031">
        <f t="shared" ref="E21:K21" si="0">1-E19-E20</f>
        <v>2.8673835125447966E-2</v>
      </c>
      <c r="F21" s="1031">
        <f t="shared" si="0"/>
        <v>2.1538461538461506E-2</v>
      </c>
      <c r="G21" s="1031">
        <f t="shared" si="0"/>
        <v>4.1666666666666741E-2</v>
      </c>
      <c r="H21" s="1031">
        <f t="shared" si="0"/>
        <v>2.9082774049216997E-2</v>
      </c>
      <c r="I21" s="1031">
        <f t="shared" si="0"/>
        <v>1.9920318725099584E-2</v>
      </c>
      <c r="J21" s="1031">
        <f t="shared" si="0"/>
        <v>2.0276497695852491E-2</v>
      </c>
      <c r="K21" s="1031">
        <f t="shared" si="0"/>
        <v>2.6526101003230718E-2</v>
      </c>
    </row>
    <row r="22" spans="1:16" s="880" customFormat="1" x14ac:dyDescent="0.25">
      <c r="B22"/>
      <c r="E22" s="871"/>
      <c r="F22" s="871"/>
      <c r="G22" s="871"/>
      <c r="H22" s="871"/>
      <c r="I22" s="871"/>
      <c r="J22" s="871"/>
      <c r="K22" s="871"/>
    </row>
    <row r="23" spans="1:16" s="880" customFormat="1" x14ac:dyDescent="0.25">
      <c r="B23"/>
    </row>
    <row r="24" spans="1:16" s="880" customFormat="1" x14ac:dyDescent="0.25">
      <c r="B24"/>
    </row>
    <row r="25" spans="1:16" s="880" customFormat="1" x14ac:dyDescent="0.25">
      <c r="B25"/>
    </row>
    <row r="26" spans="1:16" s="880" customFormat="1" ht="28.5" customHeight="1" x14ac:dyDescent="0.25"/>
    <row r="27" spans="1:16" s="880" customFormat="1" x14ac:dyDescent="0.25"/>
    <row r="28" spans="1:16" s="880" customFormat="1" ht="17.25" customHeight="1" x14ac:dyDescent="0.25"/>
    <row r="29" spans="1:16" s="880" customFormat="1" ht="15" customHeight="1" x14ac:dyDescent="0.25">
      <c r="A29" s="2432" t="s">
        <v>717</v>
      </c>
      <c r="B29" s="2432"/>
      <c r="C29" s="2432"/>
      <c r="D29" s="2432"/>
      <c r="E29" s="2432"/>
      <c r="F29" s="2432"/>
      <c r="G29" s="2432"/>
      <c r="H29" s="2432"/>
      <c r="I29" s="2432"/>
      <c r="J29" s="2432"/>
      <c r="K29" s="2432"/>
      <c r="L29" s="2432"/>
      <c r="M29" s="2432"/>
      <c r="N29" s="2432"/>
      <c r="O29" s="2432"/>
      <c r="P29" s="2432"/>
    </row>
    <row r="30" spans="1:16" s="880" customFormat="1" ht="28.5" customHeight="1" x14ac:dyDescent="0.25">
      <c r="A30" s="2432" t="s">
        <v>650</v>
      </c>
      <c r="B30" s="2432"/>
      <c r="C30" s="2432"/>
      <c r="D30" s="2432"/>
      <c r="E30" s="2432"/>
      <c r="F30" s="2432"/>
      <c r="G30" s="2432"/>
      <c r="H30" s="2432"/>
      <c r="I30" s="2432"/>
      <c r="J30" s="2432"/>
      <c r="K30" s="2432"/>
      <c r="L30" s="2432"/>
      <c r="M30" s="2432"/>
      <c r="N30" s="2432"/>
      <c r="O30" s="2432"/>
      <c r="P30" s="2432"/>
    </row>
    <row r="31" spans="1:16" s="880" customFormat="1" ht="8.25" customHeight="1" x14ac:dyDescent="0.25">
      <c r="A31" s="2442"/>
      <c r="B31" s="2442"/>
      <c r="C31" s="2442"/>
      <c r="D31" s="2442"/>
      <c r="E31" s="2442"/>
      <c r="F31" s="2442"/>
      <c r="G31" s="2442"/>
      <c r="H31" s="2442"/>
      <c r="I31" s="2442"/>
      <c r="J31" s="2442"/>
      <c r="K31" s="2442"/>
      <c r="L31" s="2442"/>
      <c r="M31" s="2442"/>
      <c r="N31" s="2442"/>
      <c r="O31" s="2442"/>
      <c r="P31" s="2442"/>
    </row>
    <row r="32" spans="1:16" s="880" customFormat="1" x14ac:dyDescent="0.25"/>
    <row r="33" spans="2:19" s="880" customFormat="1" x14ac:dyDescent="0.25"/>
    <row r="34" spans="2:19" s="880" customFormat="1" x14ac:dyDescent="0.25"/>
    <row r="35" spans="2:19" s="880" customFormat="1" x14ac:dyDescent="0.25"/>
    <row r="36" spans="2:19" s="880" customFormat="1" x14ac:dyDescent="0.25"/>
    <row r="37" spans="2:19" s="880" customFormat="1" x14ac:dyDescent="0.25">
      <c r="R37" s="728"/>
      <c r="S37" s="728"/>
    </row>
    <row r="38" spans="2:19" s="880" customFormat="1" x14ac:dyDescent="0.25">
      <c r="B38" s="728"/>
      <c r="C38" s="728"/>
      <c r="R38" s="728"/>
      <c r="S38" s="728"/>
    </row>
  </sheetData>
  <mergeCells count="14">
    <mergeCell ref="A14:O14"/>
    <mergeCell ref="A29:P29"/>
    <mergeCell ref="A30:P30"/>
    <mergeCell ref="A31:P31"/>
    <mergeCell ref="A1:O1"/>
    <mergeCell ref="B2:B4"/>
    <mergeCell ref="C2:H2"/>
    <mergeCell ref="J2:O2"/>
    <mergeCell ref="N3:O3"/>
    <mergeCell ref="C3:D3"/>
    <mergeCell ref="E3:F3"/>
    <mergeCell ref="G3:H3"/>
    <mergeCell ref="J3:K3"/>
    <mergeCell ref="L3:M3"/>
  </mergeCells>
  <conditionalFormatting sqref="D5:D11">
    <cfRule type="top10" dxfId="626" priority="15" percent="1" bottom="1" rank="25"/>
    <cfRule type="top10" dxfId="625" priority="16" percent="1" rank="25"/>
  </conditionalFormatting>
  <conditionalFormatting sqref="F5:F11">
    <cfRule type="top10" dxfId="624" priority="13" percent="1" bottom="1" rank="25"/>
    <cfRule type="top10" dxfId="623" priority="14" percent="1" rank="25"/>
  </conditionalFormatting>
  <conditionalFormatting sqref="H5:H11">
    <cfRule type="top10" dxfId="622" priority="11" percent="1" bottom="1" rank="25"/>
    <cfRule type="top10" dxfId="621" priority="12" percent="1" rank="25"/>
  </conditionalFormatting>
  <conditionalFormatting sqref="K5:K11">
    <cfRule type="top10" dxfId="620" priority="9" percent="1" bottom="1" rank="25"/>
    <cfRule type="top10" dxfId="619" priority="10" percent="1" rank="25"/>
  </conditionalFormatting>
  <conditionalFormatting sqref="M5:M11">
    <cfRule type="top10" dxfId="618" priority="7" percent="1" bottom="1" rank="25"/>
    <cfRule type="top10" dxfId="617" priority="8" percent="1" rank="25"/>
  </conditionalFormatting>
  <conditionalFormatting sqref="O5:O11">
    <cfRule type="top10" dxfId="616" priority="5" percent="1" bottom="1" rank="25"/>
    <cfRule type="top10" dxfId="615" priority="6" percent="1" rank="25"/>
  </conditionalFormatting>
  <conditionalFormatting sqref="R4:X4">
    <cfRule type="top10" dxfId="614" priority="3" percent="1" bottom="1" rank="25"/>
    <cfRule type="top10" dxfId="613" priority="4" percent="1" rank="25"/>
  </conditionalFormatting>
  <conditionalFormatting sqref="R5:X5">
    <cfRule type="top10" dxfId="612" priority="1" percent="1" bottom="1" rank="25"/>
    <cfRule type="top10" dxfId="611" priority="2" percent="1" rank="25"/>
  </conditionalFormatting>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0"/>
  <sheetViews>
    <sheetView zoomScaleNormal="100" zoomScalePageLayoutView="90" workbookViewId="0">
      <selection activeCell="A14" sqref="A14"/>
    </sheetView>
  </sheetViews>
  <sheetFormatPr defaultRowHeight="15" x14ac:dyDescent="0.25"/>
  <cols>
    <col min="1" max="1" width="4" style="379" bestFit="1" customWidth="1"/>
    <col min="2" max="2" width="10.42578125" style="32" bestFit="1" customWidth="1"/>
    <col min="3" max="3" width="4" style="379" bestFit="1" customWidth="1"/>
    <col min="4" max="4" width="5.7109375" style="379" bestFit="1" customWidth="1"/>
    <col min="5" max="5" width="4" style="379" bestFit="1" customWidth="1"/>
    <col min="6" max="6" width="5.7109375" style="379" bestFit="1" customWidth="1"/>
    <col min="7" max="7" width="4" style="379" bestFit="1" customWidth="1"/>
    <col min="8" max="8" width="5.7109375" style="379" bestFit="1" customWidth="1"/>
    <col min="9" max="9" width="0.42578125" style="379" customWidth="1"/>
    <col min="10" max="10" width="4" style="379" bestFit="1" customWidth="1"/>
    <col min="11" max="11" width="10.5703125" style="32" bestFit="1" customWidth="1"/>
    <col min="12" max="12" width="4" style="379" bestFit="1" customWidth="1"/>
    <col min="13" max="13" width="5.7109375" style="379" bestFit="1" customWidth="1"/>
    <col min="14" max="14" width="4" style="379" bestFit="1" customWidth="1"/>
    <col min="15" max="15" width="5.7109375" style="379" bestFit="1" customWidth="1"/>
    <col min="16" max="16" width="4" style="379" bestFit="1" customWidth="1"/>
    <col min="17" max="17" width="5.7109375" style="379" bestFit="1" customWidth="1"/>
    <col min="18" max="18" width="0.42578125" style="379" customWidth="1"/>
    <col min="19" max="19" width="4" style="379" bestFit="1" customWidth="1"/>
    <col min="20" max="20" width="10.140625" style="379" bestFit="1" customWidth="1"/>
    <col min="21" max="21" width="5.28515625" style="379" bestFit="1" customWidth="1"/>
    <col min="22" max="22" width="5.7109375" style="379" bestFit="1" customWidth="1"/>
    <col min="23" max="23" width="5.28515625" style="379" bestFit="1" customWidth="1"/>
    <col min="24" max="24" width="5.7109375" style="379" bestFit="1" customWidth="1"/>
    <col min="25" max="25" width="5.28515625" style="379" bestFit="1" customWidth="1"/>
    <col min="26" max="26" width="5.7109375" style="379" bestFit="1" customWidth="1"/>
    <col min="27" max="16384" width="9.140625" style="379"/>
  </cols>
  <sheetData>
    <row r="1" spans="1:34" ht="15.75" thickBot="1" x14ac:dyDescent="0.3">
      <c r="A1" s="2601" t="s">
        <v>751</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row>
    <row r="2" spans="1:34" ht="12.75" customHeight="1" x14ac:dyDescent="0.25">
      <c r="A2" s="2617" t="s">
        <v>197</v>
      </c>
      <c r="B2" s="2604" t="s">
        <v>100</v>
      </c>
      <c r="C2" s="2599" t="s">
        <v>133</v>
      </c>
      <c r="D2" s="2600"/>
      <c r="E2" s="2599" t="s">
        <v>134</v>
      </c>
      <c r="F2" s="2600"/>
      <c r="G2" s="2599" t="s">
        <v>517</v>
      </c>
      <c r="H2" s="2600"/>
      <c r="I2" s="564"/>
      <c r="J2" s="2617" t="s">
        <v>197</v>
      </c>
      <c r="K2" s="2604" t="s">
        <v>100</v>
      </c>
      <c r="L2" s="2599" t="s">
        <v>133</v>
      </c>
      <c r="M2" s="2600"/>
      <c r="N2" s="2599" t="s">
        <v>134</v>
      </c>
      <c r="O2" s="2600"/>
      <c r="P2" s="2599" t="s">
        <v>517</v>
      </c>
      <c r="Q2" s="2600"/>
      <c r="S2" s="2617" t="s">
        <v>197</v>
      </c>
      <c r="T2" s="2604" t="s">
        <v>100</v>
      </c>
      <c r="U2" s="2599" t="s">
        <v>133</v>
      </c>
      <c r="V2" s="2600"/>
      <c r="W2" s="2599" t="s">
        <v>134</v>
      </c>
      <c r="X2" s="2600"/>
      <c r="Y2" s="2599" t="s">
        <v>517</v>
      </c>
      <c r="Z2" s="2600"/>
      <c r="AB2" s="1956"/>
      <c r="AC2" s="1957"/>
      <c r="AD2" s="1960"/>
      <c r="AE2" s="1961"/>
      <c r="AG2" s="1966"/>
      <c r="AH2" s="1967"/>
    </row>
    <row r="3" spans="1:34" ht="12.75" customHeight="1" thickBot="1" x14ac:dyDescent="0.3">
      <c r="A3" s="2605"/>
      <c r="B3" s="2605"/>
      <c r="C3" s="588" t="s">
        <v>99</v>
      </c>
      <c r="D3" s="382" t="s">
        <v>98</v>
      </c>
      <c r="E3" s="588" t="s">
        <v>99</v>
      </c>
      <c r="F3" s="382" t="s">
        <v>98</v>
      </c>
      <c r="G3" s="588" t="s">
        <v>99</v>
      </c>
      <c r="H3" s="382" t="s">
        <v>98</v>
      </c>
      <c r="I3" s="561"/>
      <c r="J3" s="2605"/>
      <c r="K3" s="2605"/>
      <c r="L3" s="588" t="s">
        <v>99</v>
      </c>
      <c r="M3" s="382" t="s">
        <v>98</v>
      </c>
      <c r="N3" s="588" t="s">
        <v>99</v>
      </c>
      <c r="O3" s="382" t="s">
        <v>98</v>
      </c>
      <c r="P3" s="588" t="s">
        <v>99</v>
      </c>
      <c r="Q3" s="382" t="s">
        <v>98</v>
      </c>
      <c r="S3" s="2605"/>
      <c r="T3" s="2605"/>
      <c r="U3" s="588" t="s">
        <v>99</v>
      </c>
      <c r="V3" s="382" t="s">
        <v>98</v>
      </c>
      <c r="W3" s="588" t="s">
        <v>99</v>
      </c>
      <c r="X3" s="382" t="s">
        <v>98</v>
      </c>
      <c r="Y3" s="588" t="s">
        <v>99</v>
      </c>
      <c r="Z3" s="382" t="s">
        <v>98</v>
      </c>
      <c r="AB3" s="1956"/>
      <c r="AC3" s="1957"/>
      <c r="AD3" s="1960"/>
      <c r="AE3" s="1961"/>
      <c r="AG3" s="1966"/>
      <c r="AH3" s="1967"/>
    </row>
    <row r="4" spans="1:34" s="32" customFormat="1" ht="12.75" customHeight="1" x14ac:dyDescent="0.25">
      <c r="A4" s="2610">
        <v>1</v>
      </c>
      <c r="B4" s="542" t="s">
        <v>97</v>
      </c>
      <c r="C4" s="419">
        <v>43</v>
      </c>
      <c r="D4" s="420">
        <v>0.43</v>
      </c>
      <c r="E4" s="419">
        <v>46</v>
      </c>
      <c r="F4" s="420">
        <v>0.37398373983739835</v>
      </c>
      <c r="G4" s="419">
        <v>53</v>
      </c>
      <c r="H4" s="420">
        <v>0.28494623655913981</v>
      </c>
      <c r="I4" s="409"/>
      <c r="J4" s="2610">
        <v>3</v>
      </c>
      <c r="K4" s="552" t="s">
        <v>96</v>
      </c>
      <c r="L4" s="419">
        <v>15</v>
      </c>
      <c r="M4" s="420" t="s">
        <v>49</v>
      </c>
      <c r="N4" s="419">
        <v>5</v>
      </c>
      <c r="O4" s="420" t="s">
        <v>49</v>
      </c>
      <c r="P4" s="419">
        <v>20</v>
      </c>
      <c r="Q4" s="420">
        <v>0.35087719298245612</v>
      </c>
      <c r="R4" s="408"/>
      <c r="S4" s="2610">
        <v>5</v>
      </c>
      <c r="T4" s="517" t="s">
        <v>92</v>
      </c>
      <c r="U4" s="419">
        <v>5</v>
      </c>
      <c r="V4" s="420" t="s">
        <v>49</v>
      </c>
      <c r="W4" s="419">
        <v>7</v>
      </c>
      <c r="X4" s="420" t="s">
        <v>49</v>
      </c>
      <c r="Y4" s="419">
        <v>11</v>
      </c>
      <c r="Z4" s="420" t="s">
        <v>49</v>
      </c>
      <c r="AB4" s="1956"/>
      <c r="AC4" s="1957"/>
      <c r="AD4" s="1960"/>
      <c r="AE4" s="1961"/>
      <c r="AG4" s="1966"/>
      <c r="AH4" s="1967"/>
    </row>
    <row r="5" spans="1:34" s="32" customFormat="1" ht="12.75" customHeight="1" x14ac:dyDescent="0.25">
      <c r="A5" s="2611"/>
      <c r="B5" s="563" t="s">
        <v>94</v>
      </c>
      <c r="C5" s="419">
        <v>91</v>
      </c>
      <c r="D5" s="420">
        <v>0.37603305785123969</v>
      </c>
      <c r="E5" s="419">
        <v>82</v>
      </c>
      <c r="F5" s="420">
        <v>0.35964912280701755</v>
      </c>
      <c r="G5" s="419">
        <v>77</v>
      </c>
      <c r="H5" s="420">
        <v>0.31300813008130079</v>
      </c>
      <c r="I5" s="409"/>
      <c r="J5" s="2611"/>
      <c r="K5" s="545" t="s">
        <v>93</v>
      </c>
      <c r="L5" s="419">
        <v>14</v>
      </c>
      <c r="M5" s="420" t="s">
        <v>49</v>
      </c>
      <c r="N5" s="419">
        <v>10</v>
      </c>
      <c r="O5" s="420" t="s">
        <v>49</v>
      </c>
      <c r="P5" s="419">
        <v>7</v>
      </c>
      <c r="Q5" s="420" t="s">
        <v>49</v>
      </c>
      <c r="R5" s="408"/>
      <c r="S5" s="2611"/>
      <c r="T5" s="517" t="s">
        <v>89</v>
      </c>
      <c r="U5" s="419">
        <v>25</v>
      </c>
      <c r="V5" s="420">
        <v>0.5</v>
      </c>
      <c r="W5" s="419">
        <v>32</v>
      </c>
      <c r="X5" s="420">
        <v>0.45714285714285713</v>
      </c>
      <c r="Y5" s="419">
        <v>45</v>
      </c>
      <c r="Z5" s="420">
        <v>0.45</v>
      </c>
      <c r="AB5" s="1956"/>
      <c r="AC5" s="1957"/>
      <c r="AD5" s="1960"/>
      <c r="AE5" s="1961"/>
      <c r="AG5" s="1966"/>
      <c r="AH5" s="1967"/>
    </row>
    <row r="6" spans="1:34" s="32" customFormat="1" ht="12.75" customHeight="1" x14ac:dyDescent="0.25">
      <c r="A6" s="2611"/>
      <c r="B6" s="563" t="s">
        <v>91</v>
      </c>
      <c r="C6" s="419">
        <v>8</v>
      </c>
      <c r="D6" s="420">
        <v>0.34782608695652173</v>
      </c>
      <c r="E6" s="419" t="s">
        <v>101</v>
      </c>
      <c r="F6" s="420" t="s">
        <v>49</v>
      </c>
      <c r="G6" s="419" t="s">
        <v>101</v>
      </c>
      <c r="H6" s="420" t="s">
        <v>49</v>
      </c>
      <c r="I6" s="409"/>
      <c r="J6" s="2611"/>
      <c r="K6" s="563" t="s">
        <v>90</v>
      </c>
      <c r="L6" s="419">
        <v>17</v>
      </c>
      <c r="M6" s="420" t="s">
        <v>49</v>
      </c>
      <c r="N6" s="419">
        <v>18</v>
      </c>
      <c r="O6" s="420" t="s">
        <v>49</v>
      </c>
      <c r="P6" s="419">
        <v>12</v>
      </c>
      <c r="Q6" s="420" t="s">
        <v>49</v>
      </c>
      <c r="R6" s="408"/>
      <c r="S6" s="2611"/>
      <c r="T6" s="517" t="s">
        <v>86</v>
      </c>
      <c r="U6" s="419">
        <v>184</v>
      </c>
      <c r="V6" s="420">
        <v>0.52571428571428569</v>
      </c>
      <c r="W6" s="419">
        <v>201</v>
      </c>
      <c r="X6" s="420">
        <v>0.57264957264957261</v>
      </c>
      <c r="Y6" s="419">
        <v>143</v>
      </c>
      <c r="Z6" s="420">
        <v>0.47986577181208051</v>
      </c>
      <c r="AB6" s="1956"/>
      <c r="AC6" s="1957"/>
      <c r="AD6" s="1960"/>
      <c r="AE6" s="1961"/>
      <c r="AG6" s="1966"/>
      <c r="AH6" s="1967"/>
    </row>
    <row r="7" spans="1:34" s="32" customFormat="1" ht="12.75" customHeight="1" x14ac:dyDescent="0.25">
      <c r="A7" s="2611"/>
      <c r="B7" s="563" t="s">
        <v>88</v>
      </c>
      <c r="C7" s="419">
        <v>31</v>
      </c>
      <c r="D7" s="420">
        <v>0.23134328358208955</v>
      </c>
      <c r="E7" s="419">
        <v>46</v>
      </c>
      <c r="F7" s="420">
        <v>0.25555555555555554</v>
      </c>
      <c r="G7" s="419">
        <v>45</v>
      </c>
      <c r="H7" s="420">
        <v>0.28846153846153844</v>
      </c>
      <c r="I7" s="409"/>
      <c r="J7" s="2611"/>
      <c r="K7" s="563" t="s">
        <v>87</v>
      </c>
      <c r="L7" s="419">
        <v>19</v>
      </c>
      <c r="M7" s="420" t="s">
        <v>49</v>
      </c>
      <c r="N7" s="419">
        <v>18</v>
      </c>
      <c r="O7" s="420" t="s">
        <v>49</v>
      </c>
      <c r="P7" s="419">
        <v>8</v>
      </c>
      <c r="Q7" s="420" t="s">
        <v>49</v>
      </c>
      <c r="R7" s="408"/>
      <c r="S7" s="2611"/>
      <c r="T7" s="517" t="s">
        <v>83</v>
      </c>
      <c r="U7" s="419">
        <v>7</v>
      </c>
      <c r="V7" s="420" t="s">
        <v>49</v>
      </c>
      <c r="W7" s="419">
        <v>5</v>
      </c>
      <c r="X7" s="420" t="s">
        <v>49</v>
      </c>
      <c r="Y7" s="419">
        <v>6</v>
      </c>
      <c r="Z7" s="420" t="s">
        <v>49</v>
      </c>
      <c r="AB7" s="1956"/>
      <c r="AC7" s="1957"/>
      <c r="AD7" s="1960"/>
      <c r="AE7" s="1961"/>
      <c r="AG7" s="1966"/>
      <c r="AH7" s="1967"/>
    </row>
    <row r="8" spans="1:34" s="32" customFormat="1" ht="12.75" customHeight="1" x14ac:dyDescent="0.25">
      <c r="A8" s="2611"/>
      <c r="B8" s="563" t="s">
        <v>85</v>
      </c>
      <c r="C8" s="419">
        <v>18</v>
      </c>
      <c r="D8" s="420">
        <v>0.33333333333333331</v>
      </c>
      <c r="E8" s="419">
        <v>12</v>
      </c>
      <c r="F8" s="420" t="s">
        <v>49</v>
      </c>
      <c r="G8" s="419">
        <v>14</v>
      </c>
      <c r="H8" s="420" t="s">
        <v>49</v>
      </c>
      <c r="I8" s="409"/>
      <c r="J8" s="2611"/>
      <c r="K8" s="563" t="s">
        <v>84</v>
      </c>
      <c r="L8" s="419">
        <v>5</v>
      </c>
      <c r="M8" s="420" t="s">
        <v>49</v>
      </c>
      <c r="N8" s="419" t="s">
        <v>101</v>
      </c>
      <c r="O8" s="420" t="s">
        <v>49</v>
      </c>
      <c r="P8" s="419">
        <v>0</v>
      </c>
      <c r="Q8" s="420" t="s">
        <v>49</v>
      </c>
      <c r="R8" s="408"/>
      <c r="S8" s="2611"/>
      <c r="T8" s="517" t="s">
        <v>80</v>
      </c>
      <c r="U8" s="419">
        <v>102</v>
      </c>
      <c r="V8" s="420">
        <v>0.53968253968253965</v>
      </c>
      <c r="W8" s="419">
        <v>82</v>
      </c>
      <c r="X8" s="420">
        <v>0.43157894736842106</v>
      </c>
      <c r="Y8" s="419">
        <v>130</v>
      </c>
      <c r="Z8" s="420">
        <v>0.5</v>
      </c>
      <c r="AB8" s="1956"/>
      <c r="AC8" s="1957"/>
      <c r="AD8" s="1960"/>
      <c r="AE8" s="1961"/>
      <c r="AG8" s="1966"/>
      <c r="AH8" s="1967"/>
    </row>
    <row r="9" spans="1:34" s="32" customFormat="1" ht="12.75" customHeight="1" x14ac:dyDescent="0.25">
      <c r="A9" s="2611"/>
      <c r="B9" s="563" t="s">
        <v>82</v>
      </c>
      <c r="C9" s="419">
        <v>297</v>
      </c>
      <c r="D9" s="420">
        <v>0.44394618834080718</v>
      </c>
      <c r="E9" s="419">
        <v>269</v>
      </c>
      <c r="F9" s="420">
        <v>0.39792899408284022</v>
      </c>
      <c r="G9" s="419">
        <v>313</v>
      </c>
      <c r="H9" s="420">
        <v>0.42994505494505497</v>
      </c>
      <c r="I9" s="409"/>
      <c r="J9" s="2611"/>
      <c r="K9" s="563" t="s">
        <v>81</v>
      </c>
      <c r="L9" s="419">
        <v>10</v>
      </c>
      <c r="M9" s="420" t="s">
        <v>49</v>
      </c>
      <c r="N9" s="419">
        <v>10</v>
      </c>
      <c r="O9" s="420" t="s">
        <v>49</v>
      </c>
      <c r="P9" s="419">
        <v>13</v>
      </c>
      <c r="Q9" s="420" t="s">
        <v>49</v>
      </c>
      <c r="R9" s="408"/>
      <c r="S9" s="2611"/>
      <c r="T9" s="517" t="s">
        <v>77</v>
      </c>
      <c r="U9" s="419" t="s">
        <v>101</v>
      </c>
      <c r="V9" s="420" t="s">
        <v>49</v>
      </c>
      <c r="W9" s="419">
        <v>6</v>
      </c>
      <c r="X9" s="420" t="s">
        <v>49</v>
      </c>
      <c r="Y9" s="419" t="s">
        <v>101</v>
      </c>
      <c r="Z9" s="420" t="s">
        <v>49</v>
      </c>
      <c r="AB9" s="1956"/>
      <c r="AC9" s="1957"/>
      <c r="AD9" s="1960"/>
      <c r="AE9" s="1961"/>
      <c r="AG9" s="1966"/>
      <c r="AH9" s="1967"/>
    </row>
    <row r="10" spans="1:34" s="32" customFormat="1" ht="12.75" customHeight="1" x14ac:dyDescent="0.25">
      <c r="A10" s="2611"/>
      <c r="B10" s="563" t="s">
        <v>79</v>
      </c>
      <c r="C10" s="419">
        <v>13</v>
      </c>
      <c r="D10" s="420" t="s">
        <v>49</v>
      </c>
      <c r="E10" s="419">
        <v>13</v>
      </c>
      <c r="F10" s="420" t="s">
        <v>49</v>
      </c>
      <c r="G10" s="419">
        <v>28</v>
      </c>
      <c r="H10" s="420">
        <v>0.5714285714285714</v>
      </c>
      <c r="I10" s="409"/>
      <c r="J10" s="2611"/>
      <c r="K10" s="563" t="s">
        <v>78</v>
      </c>
      <c r="L10" s="419" t="s">
        <v>101</v>
      </c>
      <c r="M10" s="420" t="s">
        <v>49</v>
      </c>
      <c r="N10" s="419" t="s">
        <v>101</v>
      </c>
      <c r="O10" s="420" t="s">
        <v>49</v>
      </c>
      <c r="P10" s="419" t="s">
        <v>101</v>
      </c>
      <c r="Q10" s="420" t="s">
        <v>49</v>
      </c>
      <c r="R10" s="408"/>
      <c r="S10" s="2611"/>
      <c r="T10" s="517" t="s">
        <v>74</v>
      </c>
      <c r="U10" s="419">
        <v>5</v>
      </c>
      <c r="V10" s="420" t="s">
        <v>49</v>
      </c>
      <c r="W10" s="419">
        <v>6</v>
      </c>
      <c r="X10" s="420" t="s">
        <v>49</v>
      </c>
      <c r="Y10" s="419" t="s">
        <v>101</v>
      </c>
      <c r="Z10" s="420" t="s">
        <v>49</v>
      </c>
      <c r="AB10" s="1956"/>
      <c r="AC10" s="1957"/>
      <c r="AD10" s="1960"/>
      <c r="AE10" s="1961"/>
      <c r="AG10" s="1966"/>
      <c r="AH10" s="1967"/>
    </row>
    <row r="11" spans="1:34" s="32" customFormat="1" ht="12.75" customHeight="1" thickBot="1" x14ac:dyDescent="0.3">
      <c r="A11" s="2612"/>
      <c r="B11" s="524" t="s">
        <v>76</v>
      </c>
      <c r="C11" s="419">
        <v>306</v>
      </c>
      <c r="D11" s="420">
        <v>0.51515151515151514</v>
      </c>
      <c r="E11" s="419">
        <v>312</v>
      </c>
      <c r="F11" s="420">
        <v>0.44635193133047213</v>
      </c>
      <c r="G11" s="419">
        <v>306</v>
      </c>
      <c r="H11" s="420">
        <v>0.42090784044016505</v>
      </c>
      <c r="I11" s="409"/>
      <c r="J11" s="2611"/>
      <c r="K11" s="563" t="s">
        <v>75</v>
      </c>
      <c r="L11" s="419" t="s">
        <v>101</v>
      </c>
      <c r="M11" s="420" t="s">
        <v>49</v>
      </c>
      <c r="N11" s="419" t="s">
        <v>101</v>
      </c>
      <c r="O11" s="420" t="s">
        <v>49</v>
      </c>
      <c r="P11" s="419" t="s">
        <v>101</v>
      </c>
      <c r="Q11" s="420" t="s">
        <v>49</v>
      </c>
      <c r="R11" s="408"/>
      <c r="S11" s="2611"/>
      <c r="T11" s="517" t="s">
        <v>71</v>
      </c>
      <c r="U11" s="419">
        <v>44</v>
      </c>
      <c r="V11" s="420">
        <v>0.52380952380952384</v>
      </c>
      <c r="W11" s="419">
        <v>48</v>
      </c>
      <c r="X11" s="420">
        <v>0.52747252747252749</v>
      </c>
      <c r="Y11" s="419">
        <v>43</v>
      </c>
      <c r="Z11" s="420">
        <v>0.4942528735632184</v>
      </c>
      <c r="AB11" s="1956"/>
      <c r="AC11" s="1957"/>
      <c r="AD11" s="1960"/>
      <c r="AE11" s="1961"/>
      <c r="AG11" s="1966"/>
      <c r="AH11" s="1967"/>
    </row>
    <row r="12" spans="1:34" s="32" customFormat="1" ht="12.75" customHeight="1" thickBot="1" x14ac:dyDescent="0.3">
      <c r="A12" s="2608" t="s">
        <v>125</v>
      </c>
      <c r="B12" s="2609"/>
      <c r="C12" s="589">
        <v>807</v>
      </c>
      <c r="D12" s="590">
        <v>0.43787303309820946</v>
      </c>
      <c r="E12" s="589">
        <v>782</v>
      </c>
      <c r="F12" s="590">
        <v>0.39395465994962214</v>
      </c>
      <c r="G12" s="589">
        <v>840</v>
      </c>
      <c r="H12" s="590">
        <v>0.39160839160839161</v>
      </c>
      <c r="I12" s="409"/>
      <c r="J12" s="2611"/>
      <c r="K12" s="563" t="s">
        <v>72</v>
      </c>
      <c r="L12" s="419">
        <v>62</v>
      </c>
      <c r="M12" s="420">
        <v>0.37575757575757573</v>
      </c>
      <c r="N12" s="419">
        <v>71</v>
      </c>
      <c r="O12" s="420">
        <v>0.44374999999999998</v>
      </c>
      <c r="P12" s="419">
        <v>64</v>
      </c>
      <c r="Q12" s="420">
        <v>0.36571428571428571</v>
      </c>
      <c r="R12" s="408"/>
      <c r="S12" s="2612"/>
      <c r="T12" s="532" t="s">
        <v>68</v>
      </c>
      <c r="U12" s="419">
        <v>45</v>
      </c>
      <c r="V12" s="420">
        <v>0.39473684210526316</v>
      </c>
      <c r="W12" s="419">
        <v>50</v>
      </c>
      <c r="X12" s="420">
        <v>0.43478260869565216</v>
      </c>
      <c r="Y12" s="419">
        <v>63</v>
      </c>
      <c r="Z12" s="420">
        <v>0.48091603053435117</v>
      </c>
      <c r="AB12" s="1956"/>
      <c r="AC12" s="1957"/>
      <c r="AD12" s="1960"/>
      <c r="AE12" s="1961"/>
    </row>
    <row r="13" spans="1:34" s="32" customFormat="1" ht="12.75" customHeight="1" thickBot="1" x14ac:dyDescent="0.3">
      <c r="A13" s="2610">
        <v>2</v>
      </c>
      <c r="B13" s="569" t="s">
        <v>73</v>
      </c>
      <c r="C13" s="419">
        <v>56</v>
      </c>
      <c r="D13" s="420">
        <v>0.30769230769230771</v>
      </c>
      <c r="E13" s="419">
        <v>52</v>
      </c>
      <c r="F13" s="420">
        <v>0.33121019108280253</v>
      </c>
      <c r="G13" s="419">
        <v>60</v>
      </c>
      <c r="H13" s="420">
        <v>0.36144578313253012</v>
      </c>
      <c r="I13" s="409"/>
      <c r="J13" s="2611"/>
      <c r="K13" s="545" t="s">
        <v>69</v>
      </c>
      <c r="L13" s="419">
        <v>9</v>
      </c>
      <c r="M13" s="420" t="s">
        <v>49</v>
      </c>
      <c r="N13" s="419">
        <v>18</v>
      </c>
      <c r="O13" s="420" t="s">
        <v>49</v>
      </c>
      <c r="P13" s="419" t="s">
        <v>101</v>
      </c>
      <c r="Q13" s="420" t="s">
        <v>49</v>
      </c>
      <c r="R13" s="408"/>
      <c r="S13" s="2608" t="s">
        <v>129</v>
      </c>
      <c r="T13" s="2609"/>
      <c r="U13" s="589">
        <v>930</v>
      </c>
      <c r="V13" s="590">
        <v>0.50516023900054319</v>
      </c>
      <c r="W13" s="589">
        <v>827</v>
      </c>
      <c r="X13" s="590">
        <v>0.48848198464264619</v>
      </c>
      <c r="Y13" s="589">
        <v>896</v>
      </c>
      <c r="Z13" s="590">
        <v>0.45854657113613101</v>
      </c>
      <c r="AB13" s="1956"/>
      <c r="AC13" s="1957"/>
      <c r="AD13" s="1960"/>
      <c r="AE13" s="1961"/>
      <c r="AG13" s="1968"/>
      <c r="AH13" s="1969"/>
    </row>
    <row r="14" spans="1:34" s="32" customFormat="1" ht="12.75" customHeight="1" x14ac:dyDescent="0.25">
      <c r="A14" s="2611"/>
      <c r="B14" s="563" t="s">
        <v>70</v>
      </c>
      <c r="C14" s="419">
        <v>115</v>
      </c>
      <c r="D14" s="420">
        <v>0.35603715170278638</v>
      </c>
      <c r="E14" s="419">
        <v>127</v>
      </c>
      <c r="F14" s="420">
        <v>0.37910447761194027</v>
      </c>
      <c r="G14" s="419">
        <v>129</v>
      </c>
      <c r="H14" s="420">
        <v>0.34677419354838712</v>
      </c>
      <c r="I14" s="409"/>
      <c r="J14" s="2611"/>
      <c r="K14" s="563" t="s">
        <v>66</v>
      </c>
      <c r="L14" s="419">
        <v>9</v>
      </c>
      <c r="M14" s="420" t="s">
        <v>49</v>
      </c>
      <c r="N14" s="419">
        <v>7</v>
      </c>
      <c r="O14" s="420" t="s">
        <v>49</v>
      </c>
      <c r="P14" s="419">
        <v>6</v>
      </c>
      <c r="Q14" s="420" t="s">
        <v>49</v>
      </c>
      <c r="R14" s="408"/>
      <c r="S14" s="2610">
        <v>6</v>
      </c>
      <c r="T14" s="513" t="s">
        <v>65</v>
      </c>
      <c r="U14" s="419">
        <v>9</v>
      </c>
      <c r="V14" s="420" t="s">
        <v>49</v>
      </c>
      <c r="W14" s="419">
        <v>10</v>
      </c>
      <c r="X14" s="420" t="s">
        <v>49</v>
      </c>
      <c r="Y14" s="419">
        <v>13</v>
      </c>
      <c r="Z14" s="420" t="s">
        <v>49</v>
      </c>
      <c r="AB14" s="1956"/>
      <c r="AC14" s="1957"/>
      <c r="AD14" s="1960"/>
      <c r="AE14" s="1961"/>
      <c r="AG14" s="1968"/>
      <c r="AH14" s="1969"/>
    </row>
    <row r="15" spans="1:34" s="32" customFormat="1" ht="12.75" customHeight="1" x14ac:dyDescent="0.25">
      <c r="A15" s="2611"/>
      <c r="B15" s="563" t="s">
        <v>67</v>
      </c>
      <c r="C15" s="419">
        <v>9</v>
      </c>
      <c r="D15" s="420" t="s">
        <v>49</v>
      </c>
      <c r="E15" s="419">
        <v>18</v>
      </c>
      <c r="F15" s="420" t="s">
        <v>49</v>
      </c>
      <c r="G15" s="419">
        <v>13</v>
      </c>
      <c r="H15" s="420" t="s">
        <v>49</v>
      </c>
      <c r="I15" s="409"/>
      <c r="J15" s="2611"/>
      <c r="K15" s="563" t="s">
        <v>63</v>
      </c>
      <c r="L15" s="419" t="s">
        <v>101</v>
      </c>
      <c r="M15" s="420" t="s">
        <v>49</v>
      </c>
      <c r="N15" s="419">
        <v>7</v>
      </c>
      <c r="O15" s="420" t="s">
        <v>49</v>
      </c>
      <c r="P15" s="419" t="s">
        <v>101</v>
      </c>
      <c r="Q15" s="420" t="s">
        <v>49</v>
      </c>
      <c r="R15" s="408"/>
      <c r="S15" s="2611"/>
      <c r="T15" s="517" t="s">
        <v>62</v>
      </c>
      <c r="U15" s="419">
        <v>27</v>
      </c>
      <c r="V15" s="420">
        <v>0.43548387096774194</v>
      </c>
      <c r="W15" s="419">
        <v>29</v>
      </c>
      <c r="X15" s="420">
        <v>0.50877192982456143</v>
      </c>
      <c r="Y15" s="419">
        <v>27</v>
      </c>
      <c r="Z15" s="420">
        <v>0.5</v>
      </c>
      <c r="AB15" s="1956"/>
      <c r="AC15" s="1957"/>
      <c r="AD15" s="1960"/>
      <c r="AE15" s="1961"/>
      <c r="AG15" s="1968"/>
      <c r="AH15" s="1969"/>
    </row>
    <row r="16" spans="1:34" s="32" customFormat="1" ht="12.75" customHeight="1" x14ac:dyDescent="0.25">
      <c r="A16" s="2611"/>
      <c r="B16" s="563" t="s">
        <v>64</v>
      </c>
      <c r="C16" s="419">
        <v>7</v>
      </c>
      <c r="D16" s="420" t="s">
        <v>49</v>
      </c>
      <c r="E16" s="419">
        <v>9</v>
      </c>
      <c r="F16" s="420" t="s">
        <v>49</v>
      </c>
      <c r="G16" s="419">
        <v>7</v>
      </c>
      <c r="H16" s="420" t="s">
        <v>49</v>
      </c>
      <c r="I16" s="409"/>
      <c r="J16" s="2611"/>
      <c r="K16" s="563" t="s">
        <v>60</v>
      </c>
      <c r="L16" s="419" t="s">
        <v>101</v>
      </c>
      <c r="M16" s="420" t="s">
        <v>49</v>
      </c>
      <c r="N16" s="419" t="s">
        <v>101</v>
      </c>
      <c r="O16" s="420" t="s">
        <v>49</v>
      </c>
      <c r="P16" s="419" t="s">
        <v>101</v>
      </c>
      <c r="Q16" s="420" t="s">
        <v>49</v>
      </c>
      <c r="R16" s="408"/>
      <c r="S16" s="2611"/>
      <c r="T16" s="517" t="s">
        <v>59</v>
      </c>
      <c r="U16" s="419">
        <v>19</v>
      </c>
      <c r="V16" s="420" t="s">
        <v>49</v>
      </c>
      <c r="W16" s="419">
        <v>31</v>
      </c>
      <c r="X16" s="420">
        <v>0.50819672131147542</v>
      </c>
      <c r="Y16" s="419">
        <v>22</v>
      </c>
      <c r="Z16" s="420">
        <v>0.41509433962264153</v>
      </c>
      <c r="AB16" s="1956"/>
      <c r="AC16" s="1957"/>
      <c r="AD16" s="1960"/>
      <c r="AE16" s="1961"/>
      <c r="AG16" s="1968"/>
      <c r="AH16" s="1969"/>
    </row>
    <row r="17" spans="1:34" s="32" customFormat="1" ht="12.75" customHeight="1" x14ac:dyDescent="0.25">
      <c r="A17" s="2611"/>
      <c r="B17" s="563" t="s">
        <v>61</v>
      </c>
      <c r="C17" s="419">
        <v>13</v>
      </c>
      <c r="D17" s="420" t="s">
        <v>49</v>
      </c>
      <c r="E17" s="419">
        <v>30</v>
      </c>
      <c r="F17" s="420">
        <v>0.44776119402985076</v>
      </c>
      <c r="G17" s="419">
        <v>27</v>
      </c>
      <c r="H17" s="420">
        <v>0.36</v>
      </c>
      <c r="I17" s="409"/>
      <c r="J17" s="2611"/>
      <c r="K17" s="563" t="s">
        <v>57</v>
      </c>
      <c r="L17" s="419">
        <v>26</v>
      </c>
      <c r="M17" s="420">
        <v>0.28888888888888886</v>
      </c>
      <c r="N17" s="419">
        <v>28</v>
      </c>
      <c r="O17" s="420">
        <v>0.2978723404255319</v>
      </c>
      <c r="P17" s="419">
        <v>41</v>
      </c>
      <c r="Q17" s="420">
        <v>0.37272727272727274</v>
      </c>
      <c r="R17" s="408"/>
      <c r="S17" s="2611"/>
      <c r="T17" s="517" t="s">
        <v>56</v>
      </c>
      <c r="U17" s="419">
        <v>46</v>
      </c>
      <c r="V17" s="420">
        <v>0.75409836065573765</v>
      </c>
      <c r="W17" s="419">
        <v>26</v>
      </c>
      <c r="X17" s="420">
        <v>0.57777777777777772</v>
      </c>
      <c r="Y17" s="419">
        <v>22</v>
      </c>
      <c r="Z17" s="420">
        <v>0.45833333333333331</v>
      </c>
      <c r="AB17" s="1956"/>
      <c r="AC17" s="1957"/>
      <c r="AD17" s="1960"/>
      <c r="AE17" s="1961"/>
      <c r="AG17" s="1968"/>
      <c r="AH17" s="1969"/>
    </row>
    <row r="18" spans="1:34" s="32" customFormat="1" ht="12.75" customHeight="1" thickBot="1" x14ac:dyDescent="0.3">
      <c r="A18" s="2611"/>
      <c r="B18" s="563" t="s">
        <v>58</v>
      </c>
      <c r="C18" s="419">
        <v>7</v>
      </c>
      <c r="D18" s="420" t="s">
        <v>49</v>
      </c>
      <c r="E18" s="419">
        <v>17</v>
      </c>
      <c r="F18" s="420" t="s">
        <v>49</v>
      </c>
      <c r="G18" s="419">
        <v>10</v>
      </c>
      <c r="H18" s="420" t="s">
        <v>49</v>
      </c>
      <c r="I18" s="409"/>
      <c r="J18" s="2612"/>
      <c r="K18" s="585" t="s">
        <v>54</v>
      </c>
      <c r="L18" s="419">
        <v>20</v>
      </c>
      <c r="M18" s="420">
        <v>0.26315789473684209</v>
      </c>
      <c r="N18" s="419">
        <v>28</v>
      </c>
      <c r="O18" s="420">
        <v>0.42424242424242425</v>
      </c>
      <c r="P18" s="419">
        <v>11</v>
      </c>
      <c r="Q18" s="420" t="s">
        <v>49</v>
      </c>
      <c r="R18" s="408"/>
      <c r="S18" s="2611"/>
      <c r="T18" s="517" t="s">
        <v>53</v>
      </c>
      <c r="U18" s="419">
        <v>19</v>
      </c>
      <c r="V18" s="420" t="s">
        <v>49</v>
      </c>
      <c r="W18" s="419">
        <v>19</v>
      </c>
      <c r="X18" s="420" t="s">
        <v>49</v>
      </c>
      <c r="Y18" s="419">
        <v>12</v>
      </c>
      <c r="Z18" s="420" t="s">
        <v>49</v>
      </c>
      <c r="AB18" s="1956"/>
      <c r="AC18" s="1957"/>
      <c r="AD18" s="1962"/>
      <c r="AE18" s="1963"/>
      <c r="AG18" s="1968"/>
      <c r="AH18" s="1969"/>
    </row>
    <row r="19" spans="1:34" s="32" customFormat="1" ht="12.75" customHeight="1" thickBot="1" x14ac:dyDescent="0.3">
      <c r="A19" s="2611"/>
      <c r="B19" s="563" t="s">
        <v>55</v>
      </c>
      <c r="C19" s="419">
        <v>79</v>
      </c>
      <c r="D19" s="420">
        <v>0.30384615384615382</v>
      </c>
      <c r="E19" s="419">
        <v>85</v>
      </c>
      <c r="F19" s="420">
        <v>0.48571428571428571</v>
      </c>
      <c r="G19" s="419">
        <v>71</v>
      </c>
      <c r="H19" s="420">
        <v>0.43827160493827161</v>
      </c>
      <c r="I19" s="409"/>
      <c r="J19" s="2608" t="s">
        <v>127</v>
      </c>
      <c r="K19" s="2609"/>
      <c r="L19" s="589">
        <v>740</v>
      </c>
      <c r="M19" s="590">
        <v>0.41111111111111109</v>
      </c>
      <c r="N19" s="589">
        <v>713</v>
      </c>
      <c r="O19" s="590">
        <v>0.38189608998393143</v>
      </c>
      <c r="P19" s="589">
        <v>650</v>
      </c>
      <c r="Q19" s="590">
        <v>0.34482758620689657</v>
      </c>
      <c r="R19" s="408"/>
      <c r="S19" s="2611"/>
      <c r="T19" s="517" t="s">
        <v>48</v>
      </c>
      <c r="U19" s="419">
        <v>61</v>
      </c>
      <c r="V19" s="420">
        <v>0.58653846153846156</v>
      </c>
      <c r="W19" s="419">
        <v>52</v>
      </c>
      <c r="X19" s="420">
        <v>0.56521739130434778</v>
      </c>
      <c r="Y19" s="419">
        <v>32</v>
      </c>
      <c r="Z19" s="420">
        <v>0.41025641025641024</v>
      </c>
      <c r="AB19" s="1958"/>
      <c r="AC19" s="1959"/>
      <c r="AG19" s="1968"/>
      <c r="AH19" s="1969"/>
    </row>
    <row r="20" spans="1:34" s="32" customFormat="1" ht="12.75" customHeight="1" thickBot="1" x14ac:dyDescent="0.3">
      <c r="A20" s="2611"/>
      <c r="B20" s="563" t="s">
        <v>52</v>
      </c>
      <c r="C20" s="419">
        <v>18</v>
      </c>
      <c r="D20" s="420" t="s">
        <v>49</v>
      </c>
      <c r="E20" s="419">
        <v>26</v>
      </c>
      <c r="F20" s="420">
        <v>0.44827586206896552</v>
      </c>
      <c r="G20" s="419">
        <v>34</v>
      </c>
      <c r="H20" s="420">
        <v>0.36956521739130432</v>
      </c>
      <c r="I20" s="409"/>
      <c r="J20" s="2608" t="s">
        <v>242</v>
      </c>
      <c r="K20" s="2609"/>
      <c r="L20" s="589">
        <v>757</v>
      </c>
      <c r="M20" s="590">
        <v>0.4967191601049869</v>
      </c>
      <c r="N20" s="589">
        <v>841</v>
      </c>
      <c r="O20" s="590">
        <v>0.5</v>
      </c>
      <c r="P20" s="589">
        <v>817</v>
      </c>
      <c r="Q20" s="590">
        <v>0.451131971286582</v>
      </c>
      <c r="R20" s="408"/>
      <c r="S20" s="2611"/>
      <c r="T20" s="517" t="s">
        <v>45</v>
      </c>
      <c r="U20" s="419">
        <v>22</v>
      </c>
      <c r="V20" s="420">
        <v>0.45833333333333331</v>
      </c>
      <c r="W20" s="419">
        <v>33</v>
      </c>
      <c r="X20" s="420">
        <v>0.5892857142857143</v>
      </c>
      <c r="Y20" s="419">
        <v>16</v>
      </c>
      <c r="Z20" s="420" t="s">
        <v>49</v>
      </c>
      <c r="AB20" s="1958"/>
      <c r="AC20" s="1959"/>
      <c r="AD20" s="1964"/>
      <c r="AE20" s="1965"/>
      <c r="AG20" s="1968"/>
      <c r="AH20" s="1969"/>
    </row>
    <row r="21" spans="1:34" s="32" customFormat="1" ht="12.75" customHeight="1" x14ac:dyDescent="0.25">
      <c r="A21" s="2611"/>
      <c r="B21" s="563" t="s">
        <v>47</v>
      </c>
      <c r="C21" s="419">
        <v>481</v>
      </c>
      <c r="D21" s="420">
        <v>0.40251046025104603</v>
      </c>
      <c r="E21" s="419">
        <v>412</v>
      </c>
      <c r="F21" s="420">
        <v>0.38254410399257194</v>
      </c>
      <c r="G21" s="419">
        <v>369</v>
      </c>
      <c r="H21" s="420">
        <v>0.36354679802955664</v>
      </c>
      <c r="I21" s="409"/>
      <c r="J21" s="2610">
        <v>5</v>
      </c>
      <c r="K21" s="552" t="s">
        <v>46</v>
      </c>
      <c r="L21" s="419">
        <v>38</v>
      </c>
      <c r="M21" s="420">
        <v>0.4935064935064935</v>
      </c>
      <c r="N21" s="419">
        <v>17</v>
      </c>
      <c r="O21" s="420" t="s">
        <v>49</v>
      </c>
      <c r="P21" s="419">
        <v>24</v>
      </c>
      <c r="Q21" s="420">
        <v>0.48979591836734693</v>
      </c>
      <c r="R21" s="408"/>
      <c r="S21" s="2611"/>
      <c r="T21" s="517" t="s">
        <v>42</v>
      </c>
      <c r="U21" s="419">
        <v>114</v>
      </c>
      <c r="V21" s="420">
        <v>0.62295081967213117</v>
      </c>
      <c r="W21" s="419">
        <v>121</v>
      </c>
      <c r="X21" s="420">
        <v>0.54751131221719462</v>
      </c>
      <c r="Y21" s="419">
        <v>108</v>
      </c>
      <c r="Z21" s="420">
        <v>0.47368421052631576</v>
      </c>
      <c r="AB21" s="1958"/>
      <c r="AC21" s="1959"/>
      <c r="AD21" s="1964"/>
      <c r="AE21" s="1965"/>
      <c r="AG21" s="1968"/>
      <c r="AH21" s="1969"/>
    </row>
    <row r="22" spans="1:34" s="32" customFormat="1" ht="12.75" customHeight="1" x14ac:dyDescent="0.25">
      <c r="A22" s="2611"/>
      <c r="B22" s="563" t="s">
        <v>44</v>
      </c>
      <c r="C22" s="419">
        <v>18</v>
      </c>
      <c r="D22" s="420" t="s">
        <v>49</v>
      </c>
      <c r="E22" s="419">
        <v>17</v>
      </c>
      <c r="F22" s="420" t="s">
        <v>49</v>
      </c>
      <c r="G22" s="419">
        <v>17</v>
      </c>
      <c r="H22" s="420" t="s">
        <v>49</v>
      </c>
      <c r="I22" s="409"/>
      <c r="J22" s="2611"/>
      <c r="K22" s="563" t="s">
        <v>43</v>
      </c>
      <c r="L22" s="419">
        <v>16</v>
      </c>
      <c r="M22" s="420" t="s">
        <v>49</v>
      </c>
      <c r="N22" s="419">
        <v>9</v>
      </c>
      <c r="O22" s="420" t="s">
        <v>49</v>
      </c>
      <c r="P22" s="419">
        <v>10</v>
      </c>
      <c r="Q22" s="420" t="s">
        <v>49</v>
      </c>
      <c r="R22" s="408"/>
      <c r="S22" s="2611"/>
      <c r="T22" s="517" t="s">
        <v>39</v>
      </c>
      <c r="U22" s="419">
        <v>26</v>
      </c>
      <c r="V22" s="420">
        <v>0.60465116279069764</v>
      </c>
      <c r="W22" s="419">
        <v>30</v>
      </c>
      <c r="X22" s="420">
        <v>0.61224489795918369</v>
      </c>
      <c r="Y22" s="419">
        <v>28</v>
      </c>
      <c r="Z22" s="420">
        <v>0.50909090909090904</v>
      </c>
      <c r="AB22" s="1958"/>
      <c r="AC22" s="1959"/>
      <c r="AD22" s="1964"/>
      <c r="AE22" s="1965"/>
      <c r="AG22" s="1968"/>
      <c r="AH22" s="1969"/>
    </row>
    <row r="23" spans="1:34" s="32" customFormat="1" ht="12.75" customHeight="1" x14ac:dyDescent="0.25">
      <c r="A23" s="2611"/>
      <c r="B23" s="563" t="s">
        <v>41</v>
      </c>
      <c r="C23" s="419">
        <v>22</v>
      </c>
      <c r="D23" s="420">
        <v>0.31428571428571428</v>
      </c>
      <c r="E23" s="419">
        <v>8</v>
      </c>
      <c r="F23" s="420" t="s">
        <v>49</v>
      </c>
      <c r="G23" s="419">
        <v>24</v>
      </c>
      <c r="H23" s="420">
        <v>0.38095238095238093</v>
      </c>
      <c r="I23" s="409"/>
      <c r="J23" s="2611"/>
      <c r="K23" s="563" t="s">
        <v>40</v>
      </c>
      <c r="L23" s="419">
        <v>24</v>
      </c>
      <c r="M23" s="420">
        <v>0.53333333333333333</v>
      </c>
      <c r="N23" s="419">
        <v>13</v>
      </c>
      <c r="O23" s="420" t="s">
        <v>49</v>
      </c>
      <c r="P23" s="419">
        <v>28</v>
      </c>
      <c r="Q23" s="420">
        <v>0.45901639344262296</v>
      </c>
      <c r="R23" s="408"/>
      <c r="S23" s="2611"/>
      <c r="T23" s="539" t="s">
        <v>36</v>
      </c>
      <c r="U23" s="419">
        <v>29</v>
      </c>
      <c r="V23" s="420">
        <v>0.39726027397260272</v>
      </c>
      <c r="W23" s="419">
        <v>27</v>
      </c>
      <c r="X23" s="420">
        <v>0.39705882352941174</v>
      </c>
      <c r="Y23" s="419">
        <v>28</v>
      </c>
      <c r="Z23" s="420">
        <v>0.40579710144927539</v>
      </c>
      <c r="AB23" s="1958"/>
      <c r="AC23" s="1959"/>
      <c r="AD23" s="1964"/>
      <c r="AE23" s="1965"/>
      <c r="AG23" s="1968"/>
      <c r="AH23" s="1969"/>
    </row>
    <row r="24" spans="1:34" s="32" customFormat="1" ht="12.75" customHeight="1" x14ac:dyDescent="0.25">
      <c r="A24" s="2611"/>
      <c r="B24" s="563" t="s">
        <v>38</v>
      </c>
      <c r="C24" s="419">
        <v>5</v>
      </c>
      <c r="D24" s="420" t="s">
        <v>49</v>
      </c>
      <c r="E24" s="419">
        <v>7</v>
      </c>
      <c r="F24" s="420" t="s">
        <v>49</v>
      </c>
      <c r="G24" s="419">
        <v>6</v>
      </c>
      <c r="H24" s="420" t="s">
        <v>49</v>
      </c>
      <c r="I24" s="409"/>
      <c r="J24" s="2611"/>
      <c r="K24" s="563" t="s">
        <v>37</v>
      </c>
      <c r="L24" s="419">
        <v>107</v>
      </c>
      <c r="M24" s="420">
        <v>0.60795454545454541</v>
      </c>
      <c r="N24" s="419">
        <v>77</v>
      </c>
      <c r="O24" s="420">
        <v>0.48734177215189872</v>
      </c>
      <c r="P24" s="419">
        <v>107</v>
      </c>
      <c r="Q24" s="420">
        <v>0.53500000000000003</v>
      </c>
      <c r="R24" s="408"/>
      <c r="S24" s="2611"/>
      <c r="T24" s="517" t="s">
        <v>33</v>
      </c>
      <c r="U24" s="419">
        <v>33</v>
      </c>
      <c r="V24" s="420">
        <v>0.67346938775510201</v>
      </c>
      <c r="W24" s="419">
        <v>25</v>
      </c>
      <c r="X24" s="420">
        <v>0.65789473684210531</v>
      </c>
      <c r="Y24" s="419">
        <v>14</v>
      </c>
      <c r="Z24" s="420" t="s">
        <v>49</v>
      </c>
      <c r="AB24" s="1958"/>
      <c r="AC24" s="1959"/>
      <c r="AD24" s="1964"/>
      <c r="AE24" s="1965"/>
      <c r="AG24" s="1968"/>
      <c r="AH24" s="1969"/>
    </row>
    <row r="25" spans="1:34" s="32" customFormat="1" ht="12.75" customHeight="1" x14ac:dyDescent="0.25">
      <c r="A25" s="2611"/>
      <c r="B25" s="563" t="s">
        <v>35</v>
      </c>
      <c r="C25" s="419">
        <v>18</v>
      </c>
      <c r="D25" s="420" t="s">
        <v>49</v>
      </c>
      <c r="E25" s="419">
        <v>19</v>
      </c>
      <c r="F25" s="420" t="s">
        <v>49</v>
      </c>
      <c r="G25" s="419">
        <v>25</v>
      </c>
      <c r="H25" s="420">
        <v>0.32894736842105265</v>
      </c>
      <c r="I25" s="409"/>
      <c r="J25" s="2611"/>
      <c r="K25" s="563" t="s">
        <v>34</v>
      </c>
      <c r="L25" s="419">
        <v>30</v>
      </c>
      <c r="M25" s="420">
        <v>0.51724137931034486</v>
      </c>
      <c r="N25" s="419">
        <v>30</v>
      </c>
      <c r="O25" s="420">
        <v>0.50847457627118642</v>
      </c>
      <c r="P25" s="419">
        <v>25</v>
      </c>
      <c r="Q25" s="420">
        <v>0.352112676056338</v>
      </c>
      <c r="R25" s="408"/>
      <c r="S25" s="2611"/>
      <c r="T25" s="517" t="s">
        <v>30</v>
      </c>
      <c r="U25" s="419">
        <v>42</v>
      </c>
      <c r="V25" s="420">
        <v>0.53846153846153844</v>
      </c>
      <c r="W25" s="419">
        <v>39</v>
      </c>
      <c r="X25" s="420">
        <v>0.45348837209302323</v>
      </c>
      <c r="Y25" s="419">
        <v>40</v>
      </c>
      <c r="Z25" s="420">
        <v>0.40816326530612246</v>
      </c>
      <c r="AB25" s="1958"/>
      <c r="AC25" s="1959"/>
      <c r="AD25" s="1964"/>
      <c r="AE25" s="1965"/>
      <c r="AG25" s="1968"/>
      <c r="AH25" s="1969"/>
    </row>
    <row r="26" spans="1:34" s="32" customFormat="1" ht="12.75" customHeight="1" x14ac:dyDescent="0.25">
      <c r="A26" s="2611"/>
      <c r="B26" s="563" t="s">
        <v>32</v>
      </c>
      <c r="C26" s="419">
        <v>8</v>
      </c>
      <c r="D26" s="420" t="s">
        <v>49</v>
      </c>
      <c r="E26" s="419">
        <v>9</v>
      </c>
      <c r="F26" s="420" t="s">
        <v>49</v>
      </c>
      <c r="G26" s="419">
        <v>3</v>
      </c>
      <c r="H26" s="420" t="s">
        <v>49</v>
      </c>
      <c r="I26" s="409"/>
      <c r="J26" s="2611"/>
      <c r="K26" s="563" t="s">
        <v>31</v>
      </c>
      <c r="L26" s="419">
        <v>32</v>
      </c>
      <c r="M26" s="420">
        <v>0.47058823529411764</v>
      </c>
      <c r="N26" s="419">
        <v>22</v>
      </c>
      <c r="O26" s="420">
        <v>0.41509433962264153</v>
      </c>
      <c r="P26" s="419">
        <v>27</v>
      </c>
      <c r="Q26" s="420">
        <v>0.36486486486486486</v>
      </c>
      <c r="R26" s="408"/>
      <c r="S26" s="2611"/>
      <c r="T26" s="517" t="s">
        <v>27</v>
      </c>
      <c r="U26" s="419">
        <v>19</v>
      </c>
      <c r="V26" s="420" t="s">
        <v>49</v>
      </c>
      <c r="W26" s="419">
        <v>22</v>
      </c>
      <c r="X26" s="420">
        <v>0.44</v>
      </c>
      <c r="Y26" s="419">
        <v>33</v>
      </c>
      <c r="Z26" s="420">
        <v>0.52380952380952384</v>
      </c>
      <c r="AB26" s="1958"/>
      <c r="AC26" s="1959"/>
      <c r="AD26" s="1964"/>
      <c r="AE26" s="1965"/>
      <c r="AG26" s="1968"/>
      <c r="AH26" s="1969"/>
    </row>
    <row r="27" spans="1:34" s="32" customFormat="1" ht="12.75" customHeight="1" x14ac:dyDescent="0.25">
      <c r="A27" s="2611"/>
      <c r="B27" s="563" t="s">
        <v>29</v>
      </c>
      <c r="C27" s="419">
        <v>68</v>
      </c>
      <c r="D27" s="420">
        <v>0.39534883720930231</v>
      </c>
      <c r="E27" s="419">
        <v>56</v>
      </c>
      <c r="F27" s="420">
        <v>0.34782608695652173</v>
      </c>
      <c r="G27" s="419">
        <v>34</v>
      </c>
      <c r="H27" s="420">
        <v>0.30357142857142855</v>
      </c>
      <c r="I27" s="409"/>
      <c r="J27" s="2611"/>
      <c r="K27" s="563" t="s">
        <v>28</v>
      </c>
      <c r="L27" s="419">
        <v>15</v>
      </c>
      <c r="M27" s="420" t="s">
        <v>49</v>
      </c>
      <c r="N27" s="419">
        <v>12</v>
      </c>
      <c r="O27" s="420" t="s">
        <v>49</v>
      </c>
      <c r="P27" s="419">
        <v>11</v>
      </c>
      <c r="Q27" s="420" t="s">
        <v>49</v>
      </c>
      <c r="R27" s="408"/>
      <c r="S27" s="2611"/>
      <c r="T27" s="517" t="s">
        <v>24</v>
      </c>
      <c r="U27" s="419">
        <v>7</v>
      </c>
      <c r="V27" s="420" t="s">
        <v>49</v>
      </c>
      <c r="W27" s="419" t="s">
        <v>101</v>
      </c>
      <c r="X27" s="420" t="s">
        <v>49</v>
      </c>
      <c r="Y27" s="419">
        <v>6</v>
      </c>
      <c r="Z27" s="420" t="s">
        <v>49</v>
      </c>
      <c r="AD27" s="1964"/>
      <c r="AE27" s="1965"/>
      <c r="AG27" s="1968"/>
      <c r="AH27" s="1969"/>
    </row>
    <row r="28" spans="1:34" s="32" customFormat="1" ht="12.75" customHeight="1" thickBot="1" x14ac:dyDescent="0.3">
      <c r="A28" s="2612"/>
      <c r="B28" s="523" t="s">
        <v>26</v>
      </c>
      <c r="C28" s="419">
        <v>12</v>
      </c>
      <c r="D28" s="420" t="s">
        <v>49</v>
      </c>
      <c r="E28" s="419">
        <v>11</v>
      </c>
      <c r="F28" s="420" t="s">
        <v>49</v>
      </c>
      <c r="G28" s="419">
        <v>9</v>
      </c>
      <c r="H28" s="420" t="s">
        <v>49</v>
      </c>
      <c r="I28" s="409"/>
      <c r="J28" s="2611"/>
      <c r="K28" s="563" t="s">
        <v>25</v>
      </c>
      <c r="L28" s="419">
        <v>12</v>
      </c>
      <c r="M28" s="420" t="s">
        <v>49</v>
      </c>
      <c r="N28" s="419">
        <v>14</v>
      </c>
      <c r="O28" s="420" t="s">
        <v>49</v>
      </c>
      <c r="P28" s="419">
        <v>11</v>
      </c>
      <c r="Q28" s="420" t="s">
        <v>49</v>
      </c>
      <c r="R28" s="408"/>
      <c r="S28" s="2611"/>
      <c r="T28" s="517" t="s">
        <v>21</v>
      </c>
      <c r="U28" s="419">
        <v>52</v>
      </c>
      <c r="V28" s="420">
        <v>0.53061224489795922</v>
      </c>
      <c r="W28" s="419">
        <v>56</v>
      </c>
      <c r="X28" s="420">
        <v>0.5544554455445545</v>
      </c>
      <c r="Y28" s="419">
        <v>39</v>
      </c>
      <c r="Z28" s="420">
        <v>0.52702702702702697</v>
      </c>
      <c r="AD28" s="1964"/>
      <c r="AE28" s="1965"/>
      <c r="AG28" s="1968"/>
      <c r="AH28" s="1969"/>
    </row>
    <row r="29" spans="1:34" s="32" customFormat="1" ht="12.75" customHeight="1" thickBot="1" x14ac:dyDescent="0.3">
      <c r="A29" s="2608" t="s">
        <v>126</v>
      </c>
      <c r="B29" s="2609"/>
      <c r="C29" s="589">
        <v>936</v>
      </c>
      <c r="D29" s="590">
        <v>0.33815028901734107</v>
      </c>
      <c r="E29" s="589">
        <v>903</v>
      </c>
      <c r="F29" s="590">
        <v>0.35790725326991679</v>
      </c>
      <c r="G29" s="589">
        <v>838</v>
      </c>
      <c r="H29" s="590">
        <v>0.34176182707993474</v>
      </c>
      <c r="I29" s="409"/>
      <c r="J29" s="2611"/>
      <c r="K29" s="563" t="s">
        <v>22</v>
      </c>
      <c r="L29" s="419" t="s">
        <v>101</v>
      </c>
      <c r="M29" s="420" t="s">
        <v>49</v>
      </c>
      <c r="N29" s="419" t="s">
        <v>101</v>
      </c>
      <c r="O29" s="420" t="s">
        <v>49</v>
      </c>
      <c r="P29" s="419">
        <v>6</v>
      </c>
      <c r="Q29" s="420" t="s">
        <v>49</v>
      </c>
      <c r="R29" s="408"/>
      <c r="S29" s="2611"/>
      <c r="T29" s="517" t="s">
        <v>18</v>
      </c>
      <c r="U29" s="419">
        <v>250</v>
      </c>
      <c r="V29" s="420">
        <v>0.57339449541284404</v>
      </c>
      <c r="W29" s="419">
        <v>223</v>
      </c>
      <c r="X29" s="420">
        <v>0.54926108374384242</v>
      </c>
      <c r="Y29" s="419">
        <v>209</v>
      </c>
      <c r="Z29" s="420">
        <v>0.51732673267326734</v>
      </c>
      <c r="AD29" s="1964"/>
      <c r="AE29" s="1965"/>
      <c r="AG29" s="1968"/>
      <c r="AH29" s="1969"/>
    </row>
    <row r="30" spans="1:34" s="32" customFormat="1" ht="12.75" customHeight="1" x14ac:dyDescent="0.25">
      <c r="A30" s="2610">
        <v>3</v>
      </c>
      <c r="B30" s="552" t="s">
        <v>23</v>
      </c>
      <c r="C30" s="419">
        <v>5</v>
      </c>
      <c r="D30" s="420" t="s">
        <v>49</v>
      </c>
      <c r="E30" s="419" t="s">
        <v>101</v>
      </c>
      <c r="F30" s="420" t="s">
        <v>49</v>
      </c>
      <c r="G30" s="419" t="s">
        <v>101</v>
      </c>
      <c r="H30" s="420" t="s">
        <v>49</v>
      </c>
      <c r="I30" s="409"/>
      <c r="J30" s="2611"/>
      <c r="K30" s="563" t="s">
        <v>19</v>
      </c>
      <c r="L30" s="419">
        <v>8</v>
      </c>
      <c r="M30" s="420" t="s">
        <v>49</v>
      </c>
      <c r="N30" s="419">
        <v>9</v>
      </c>
      <c r="O30" s="420" t="s">
        <v>49</v>
      </c>
      <c r="P30" s="419">
        <v>9</v>
      </c>
      <c r="Q30" s="420" t="s">
        <v>49</v>
      </c>
      <c r="R30" s="408"/>
      <c r="S30" s="2611"/>
      <c r="T30" s="517" t="s">
        <v>15</v>
      </c>
      <c r="U30" s="419">
        <v>34</v>
      </c>
      <c r="V30" s="420">
        <v>0.55737704918032782</v>
      </c>
      <c r="W30" s="419">
        <v>19</v>
      </c>
      <c r="X30" s="420" t="s">
        <v>49</v>
      </c>
      <c r="Y30" s="419">
        <v>22</v>
      </c>
      <c r="Z30" s="420">
        <v>0.5641025641025641</v>
      </c>
      <c r="AD30" s="1964"/>
      <c r="AE30" s="1965"/>
      <c r="AG30" s="1968"/>
      <c r="AH30" s="1969"/>
    </row>
    <row r="31" spans="1:34" s="32" customFormat="1" ht="12.75" customHeight="1" x14ac:dyDescent="0.25">
      <c r="A31" s="2611"/>
      <c r="B31" s="563" t="s">
        <v>20</v>
      </c>
      <c r="C31" s="419">
        <v>42</v>
      </c>
      <c r="D31" s="420">
        <v>0.57534246575342463</v>
      </c>
      <c r="E31" s="419">
        <v>49</v>
      </c>
      <c r="F31" s="420">
        <v>0.45370370370370372</v>
      </c>
      <c r="G31" s="419">
        <v>40</v>
      </c>
      <c r="H31" s="420">
        <v>0.37037037037037035</v>
      </c>
      <c r="I31" s="409"/>
      <c r="J31" s="2611"/>
      <c r="K31" s="563" t="s">
        <v>16</v>
      </c>
      <c r="L31" s="419">
        <v>18</v>
      </c>
      <c r="M31" s="420" t="s">
        <v>49</v>
      </c>
      <c r="N31" s="419">
        <v>12</v>
      </c>
      <c r="O31" s="420" t="s">
        <v>49</v>
      </c>
      <c r="P31" s="419">
        <v>23</v>
      </c>
      <c r="Q31" s="420">
        <v>0.33333333333333331</v>
      </c>
      <c r="R31" s="408"/>
      <c r="S31" s="2611"/>
      <c r="T31" s="517" t="s">
        <v>12</v>
      </c>
      <c r="U31" s="419">
        <v>42</v>
      </c>
      <c r="V31" s="420">
        <v>0.48837209302325579</v>
      </c>
      <c r="W31" s="419">
        <v>34</v>
      </c>
      <c r="X31" s="420">
        <v>0.47222222222222221</v>
      </c>
      <c r="Y31" s="419">
        <v>21</v>
      </c>
      <c r="Z31" s="420">
        <v>0.40384615384615385</v>
      </c>
      <c r="AD31" s="1964"/>
      <c r="AE31" s="1965"/>
      <c r="AG31" s="1968"/>
      <c r="AH31" s="1969"/>
    </row>
    <row r="32" spans="1:34" s="32" customFormat="1" ht="12.75" customHeight="1" x14ac:dyDescent="0.25">
      <c r="A32" s="2611"/>
      <c r="B32" s="563" t="s">
        <v>17</v>
      </c>
      <c r="C32" s="419">
        <v>17</v>
      </c>
      <c r="D32" s="420" t="s">
        <v>49</v>
      </c>
      <c r="E32" s="419">
        <v>20</v>
      </c>
      <c r="F32" s="420">
        <v>0.46511627906976744</v>
      </c>
      <c r="G32" s="419">
        <v>14</v>
      </c>
      <c r="H32" s="420" t="s">
        <v>49</v>
      </c>
      <c r="I32" s="409"/>
      <c r="J32" s="2611"/>
      <c r="K32" s="563" t="s">
        <v>13</v>
      </c>
      <c r="L32" s="419">
        <v>13</v>
      </c>
      <c r="M32" s="420" t="s">
        <v>49</v>
      </c>
      <c r="N32" s="419">
        <v>13</v>
      </c>
      <c r="O32" s="420" t="s">
        <v>49</v>
      </c>
      <c r="P32" s="419">
        <v>9</v>
      </c>
      <c r="Q32" s="420" t="s">
        <v>49</v>
      </c>
      <c r="R32" s="408"/>
      <c r="S32" s="2611"/>
      <c r="T32" s="517" t="s">
        <v>9</v>
      </c>
      <c r="U32" s="419">
        <v>36</v>
      </c>
      <c r="V32" s="420">
        <v>0.5714285714285714</v>
      </c>
      <c r="W32" s="419">
        <v>35</v>
      </c>
      <c r="X32" s="420">
        <v>0.44303797468354428</v>
      </c>
      <c r="Y32" s="419">
        <v>48</v>
      </c>
      <c r="Z32" s="420">
        <v>0.5393258426966292</v>
      </c>
      <c r="AD32" s="1964"/>
      <c r="AE32" s="1965"/>
      <c r="AG32" s="1968"/>
      <c r="AH32" s="1969"/>
    </row>
    <row r="33" spans="1:34" s="32" customFormat="1" ht="12.75" customHeight="1" thickBot="1" x14ac:dyDescent="0.3">
      <c r="A33" s="2611"/>
      <c r="B33" s="545" t="s">
        <v>14</v>
      </c>
      <c r="C33" s="419">
        <v>31</v>
      </c>
      <c r="D33" s="420">
        <v>0.32978723404255317</v>
      </c>
      <c r="E33" s="419">
        <v>25</v>
      </c>
      <c r="F33" s="420">
        <v>0.34246575342465752</v>
      </c>
      <c r="G33" s="419">
        <v>32</v>
      </c>
      <c r="H33" s="420">
        <v>0.4</v>
      </c>
      <c r="I33" s="409"/>
      <c r="J33" s="2611"/>
      <c r="K33" s="563" t="s">
        <v>10</v>
      </c>
      <c r="L33" s="419">
        <v>10</v>
      </c>
      <c r="M33" s="420" t="s">
        <v>49</v>
      </c>
      <c r="N33" s="419">
        <v>12</v>
      </c>
      <c r="O33" s="420" t="s">
        <v>49</v>
      </c>
      <c r="P33" s="419">
        <v>20</v>
      </c>
      <c r="Q33" s="420">
        <v>0.44444444444444442</v>
      </c>
      <c r="R33" s="408"/>
      <c r="S33" s="2612"/>
      <c r="T33" s="533" t="s">
        <v>6</v>
      </c>
      <c r="U33" s="419">
        <v>27</v>
      </c>
      <c r="V33" s="420">
        <v>0.49090909090909091</v>
      </c>
      <c r="W33" s="419">
        <v>14</v>
      </c>
      <c r="X33" s="420" t="s">
        <v>49</v>
      </c>
      <c r="Y33" s="419">
        <v>17</v>
      </c>
      <c r="Z33" s="420" t="s">
        <v>49</v>
      </c>
      <c r="AD33" s="1964"/>
      <c r="AE33" s="1965"/>
      <c r="AG33" s="1968"/>
      <c r="AH33" s="1969"/>
    </row>
    <row r="34" spans="1:34" s="32" customFormat="1" ht="12.75" customHeight="1" thickBot="1" x14ac:dyDescent="0.3">
      <c r="A34" s="2611"/>
      <c r="B34" s="563" t="s">
        <v>11</v>
      </c>
      <c r="C34" s="419">
        <v>22</v>
      </c>
      <c r="D34" s="420">
        <v>0.31428571428571428</v>
      </c>
      <c r="E34" s="419">
        <v>23</v>
      </c>
      <c r="F34" s="420">
        <v>0.22330097087378642</v>
      </c>
      <c r="G34" s="419">
        <v>20</v>
      </c>
      <c r="H34" s="420">
        <v>0.25974025974025972</v>
      </c>
      <c r="I34" s="409"/>
      <c r="J34" s="2611"/>
      <c r="K34" s="563" t="s">
        <v>7</v>
      </c>
      <c r="L34" s="419">
        <v>16</v>
      </c>
      <c r="M34" s="420" t="s">
        <v>49</v>
      </c>
      <c r="N34" s="419">
        <v>12</v>
      </c>
      <c r="O34" s="420" t="s">
        <v>49</v>
      </c>
      <c r="P34" s="419">
        <v>15</v>
      </c>
      <c r="Q34" s="420" t="s">
        <v>49</v>
      </c>
      <c r="R34" s="408"/>
      <c r="S34" s="2608" t="s">
        <v>130</v>
      </c>
      <c r="T34" s="2609"/>
      <c r="U34" s="589">
        <v>914</v>
      </c>
      <c r="V34" s="590">
        <v>0.54114860864416814</v>
      </c>
      <c r="W34" s="589">
        <v>849</v>
      </c>
      <c r="X34" s="590">
        <v>0.51736745886654478</v>
      </c>
      <c r="Y34" s="589">
        <v>757</v>
      </c>
      <c r="Z34" s="590">
        <v>0.47253433208489387</v>
      </c>
      <c r="AD34" s="1964"/>
      <c r="AE34" s="1965"/>
      <c r="AG34" s="1970"/>
      <c r="AH34" s="1971"/>
    </row>
    <row r="35" spans="1:34" s="32" customFormat="1" ht="12.75" customHeight="1" thickBot="1" x14ac:dyDescent="0.3">
      <c r="A35" s="2611"/>
      <c r="B35" s="563" t="s">
        <v>8</v>
      </c>
      <c r="C35" s="419">
        <v>18</v>
      </c>
      <c r="D35" s="420" t="s">
        <v>49</v>
      </c>
      <c r="E35" s="419">
        <v>9</v>
      </c>
      <c r="F35" s="420" t="s">
        <v>49</v>
      </c>
      <c r="G35" s="419">
        <v>8</v>
      </c>
      <c r="H35" s="420" t="s">
        <v>49</v>
      </c>
      <c r="I35" s="409"/>
      <c r="J35" s="2611"/>
      <c r="K35" s="563" t="s">
        <v>4</v>
      </c>
      <c r="L35" s="419">
        <v>78</v>
      </c>
      <c r="M35" s="420">
        <v>0.44067796610169491</v>
      </c>
      <c r="N35" s="419">
        <v>60</v>
      </c>
      <c r="O35" s="420">
        <v>0.51282051282051277</v>
      </c>
      <c r="P35" s="419">
        <v>69</v>
      </c>
      <c r="Q35" s="420">
        <v>0.46</v>
      </c>
      <c r="R35" s="408"/>
      <c r="S35" s="2608" t="s">
        <v>243</v>
      </c>
      <c r="T35" s="2609"/>
      <c r="U35" s="589">
        <v>1127</v>
      </c>
      <c r="V35" s="590">
        <v>0.54602713178294571</v>
      </c>
      <c r="W35" s="589">
        <v>1084</v>
      </c>
      <c r="X35" s="590">
        <v>0.53033268101761255</v>
      </c>
      <c r="Y35" s="589">
        <v>1086</v>
      </c>
      <c r="Z35" s="590">
        <v>0.5089034676663543</v>
      </c>
      <c r="AD35" s="1964"/>
      <c r="AE35" s="1965"/>
      <c r="AG35" s="1972"/>
      <c r="AH35" s="1973"/>
    </row>
    <row r="36" spans="1:34" s="32" customFormat="1" ht="12.75" customHeight="1" thickBot="1" x14ac:dyDescent="0.3">
      <c r="A36" s="2611"/>
      <c r="B36" s="563" t="s">
        <v>5</v>
      </c>
      <c r="C36" s="419" t="s">
        <v>101</v>
      </c>
      <c r="D36" s="420" t="s">
        <v>49</v>
      </c>
      <c r="E36" s="419">
        <v>9</v>
      </c>
      <c r="F36" s="420" t="s">
        <v>49</v>
      </c>
      <c r="G36" s="419">
        <v>5</v>
      </c>
      <c r="H36" s="420" t="s">
        <v>49</v>
      </c>
      <c r="I36" s="408"/>
      <c r="J36" s="2611"/>
      <c r="K36" s="563" t="s">
        <v>1</v>
      </c>
      <c r="L36" s="419">
        <v>90</v>
      </c>
      <c r="M36" s="420">
        <v>0.59210526315789469</v>
      </c>
      <c r="N36" s="419">
        <v>75</v>
      </c>
      <c r="O36" s="420">
        <v>0.53191489361702127</v>
      </c>
      <c r="P36" s="419">
        <v>55</v>
      </c>
      <c r="Q36" s="420">
        <v>0.44354838709677419</v>
      </c>
      <c r="R36" s="408"/>
      <c r="S36" s="2613" t="s">
        <v>244</v>
      </c>
      <c r="T36" s="2614"/>
      <c r="U36" s="410">
        <v>2</v>
      </c>
      <c r="V36" s="411" t="s">
        <v>49</v>
      </c>
      <c r="W36" s="410">
        <v>5</v>
      </c>
      <c r="X36" s="411" t="s">
        <v>49</v>
      </c>
      <c r="Y36" s="410">
        <v>10</v>
      </c>
      <c r="Z36" s="411" t="s">
        <v>49</v>
      </c>
      <c r="AD36" s="1964"/>
      <c r="AE36" s="1965"/>
      <c r="AG36" s="1972"/>
      <c r="AH36" s="1973"/>
    </row>
    <row r="37" spans="1:34" s="32" customFormat="1" ht="12.75" customHeight="1" thickBot="1" x14ac:dyDescent="0.2">
      <c r="A37" s="2612"/>
      <c r="B37" s="523" t="s">
        <v>2</v>
      </c>
      <c r="C37" s="421">
        <v>381</v>
      </c>
      <c r="D37" s="422">
        <v>0.49224806201550386</v>
      </c>
      <c r="E37" s="421">
        <v>345</v>
      </c>
      <c r="F37" s="422">
        <v>0.4264524103831891</v>
      </c>
      <c r="G37" s="421">
        <v>333</v>
      </c>
      <c r="H37" s="422">
        <v>0.41366459627329194</v>
      </c>
      <c r="I37" s="408"/>
      <c r="J37" s="2612"/>
      <c r="K37" s="533" t="s">
        <v>95</v>
      </c>
      <c r="L37" s="421">
        <v>0</v>
      </c>
      <c r="M37" s="422" t="s">
        <v>49</v>
      </c>
      <c r="N37" s="421" t="s">
        <v>101</v>
      </c>
      <c r="O37" s="422" t="s">
        <v>49</v>
      </c>
      <c r="P37" s="421" t="s">
        <v>101</v>
      </c>
      <c r="Q37" s="422" t="s">
        <v>49</v>
      </c>
      <c r="R37" s="408"/>
      <c r="S37" s="2615" t="s">
        <v>0</v>
      </c>
      <c r="T37" s="2616"/>
      <c r="U37" s="591">
        <v>6213</v>
      </c>
      <c r="V37" s="412">
        <v>0.45903213889915034</v>
      </c>
      <c r="W37" s="591">
        <v>6004</v>
      </c>
      <c r="X37" s="412">
        <v>0.44665972325546793</v>
      </c>
      <c r="Y37" s="591">
        <v>5894</v>
      </c>
      <c r="Z37" s="412">
        <v>0.42087974864324479</v>
      </c>
    </row>
    <row r="39" spans="1:34" ht="11.25" customHeight="1" x14ac:dyDescent="0.25">
      <c r="A39" s="2588" t="s">
        <v>717</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34" ht="11.25" customHeight="1" x14ac:dyDescent="0.25">
      <c r="A40" s="2589" t="s">
        <v>431</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sheetData>
  <mergeCells count="34">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18"/>
    <mergeCell ref="S4:S12"/>
    <mergeCell ref="A12:B12"/>
    <mergeCell ref="A13:A28"/>
    <mergeCell ref="S13:T13"/>
    <mergeCell ref="S14:S33"/>
    <mergeCell ref="J19:K19"/>
    <mergeCell ref="J20:K20"/>
    <mergeCell ref="J21:J37"/>
    <mergeCell ref="A39:Z39"/>
    <mergeCell ref="A40:Z40"/>
    <mergeCell ref="A29:B29"/>
    <mergeCell ref="A30:A37"/>
    <mergeCell ref="S34:T34"/>
    <mergeCell ref="S35:T35"/>
    <mergeCell ref="S36:T36"/>
    <mergeCell ref="S37:T37"/>
  </mergeCells>
  <conditionalFormatting sqref="D4:D11 D13:D28 D30:D37 M4:M18 M20:M37 V4:V12 V14:V33 V35">
    <cfRule type="top10" dxfId="610" priority="7" percent="1" bottom="1" rank="25"/>
    <cfRule type="top10" dxfId="609" priority="8" percent="1" rank="25"/>
  </conditionalFormatting>
  <conditionalFormatting sqref="F4:F11 F13:F27 F30:F37 O4:O18 O20:O37 X4:X12 X14:X33 X35">
    <cfRule type="top10" dxfId="608" priority="4" percent="1" bottom="1" rank="25"/>
    <cfRule type="top10" dxfId="607" priority="5" percent="1" rank="25"/>
  </conditionalFormatting>
  <conditionalFormatting sqref="H4:H11 H13:H28 H30:H37 Q4:Q18 Q20:Q37 Z4:Z12 Z14:Z33 Z35">
    <cfRule type="top10" dxfId="606" priority="1" percent="1" bottom="1" rank="25"/>
    <cfRule type="top10" dxfId="605" priority="2" percent="1" rank="25"/>
  </conditionalFormatting>
  <pageMargins left="0.25" right="0.25" top="0.75" bottom="0.75" header="0.3" footer="0.3"/>
  <pageSetup scale="98"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
  <sheetViews>
    <sheetView zoomScaleNormal="100" workbookViewId="0">
      <selection activeCell="A14" sqref="A14"/>
    </sheetView>
  </sheetViews>
  <sheetFormatPr defaultRowHeight="15" x14ac:dyDescent="0.25"/>
  <cols>
    <col min="1" max="1" width="9.140625" style="128"/>
    <col min="2" max="2" width="17.140625" style="128" customWidth="1"/>
    <col min="3" max="3" width="7.42578125" style="128" bestFit="1" customWidth="1"/>
    <col min="4" max="4" width="2.7109375" style="128" customWidth="1"/>
    <col min="5" max="5" width="14" style="128" bestFit="1" customWidth="1"/>
    <col min="6" max="6" width="4.85546875" style="128" bestFit="1" customWidth="1"/>
    <col min="7" max="7" width="5.28515625" style="128" bestFit="1" customWidth="1"/>
    <col min="8" max="8" width="4.85546875" style="128" bestFit="1" customWidth="1"/>
    <col min="9" max="9" width="5.28515625" style="128" bestFit="1" customWidth="1"/>
    <col min="10" max="10" width="4.85546875" style="128" bestFit="1" customWidth="1"/>
    <col min="11" max="11" width="5.28515625" style="128" bestFit="1" customWidth="1"/>
    <col min="12" max="12" width="9.140625" style="128"/>
    <col min="13" max="13" width="6.7109375" style="128" customWidth="1"/>
    <col min="14" max="14" width="9.140625" style="128"/>
    <col min="15" max="15" width="7.42578125" style="128" customWidth="1"/>
    <col min="16" max="16" width="16.140625" style="128" customWidth="1"/>
    <col min="17" max="16384" width="9.140625" style="128"/>
  </cols>
  <sheetData>
    <row r="1" spans="1:16" ht="15.75" customHeight="1" x14ac:dyDescent="0.25">
      <c r="A1" s="2618" t="s">
        <v>752</v>
      </c>
      <c r="B1" s="2618"/>
      <c r="C1" s="2618"/>
      <c r="D1" s="2618"/>
      <c r="E1" s="2618"/>
      <c r="F1" s="2618"/>
      <c r="G1" s="2618"/>
      <c r="H1" s="2618"/>
      <c r="I1" s="2618"/>
      <c r="J1" s="2618"/>
      <c r="K1" s="2618"/>
      <c r="L1" s="2618"/>
      <c r="M1" s="2618"/>
      <c r="N1" s="2618"/>
      <c r="O1" s="2618"/>
      <c r="P1" s="2618"/>
    </row>
    <row r="2" spans="1:16" ht="21" customHeight="1" x14ac:dyDescent="0.25"/>
    <row r="3" spans="1:16" s="2078" customFormat="1" ht="21" customHeight="1" x14ac:dyDescent="0.25"/>
    <row r="4" spans="1:16" ht="9.75" customHeight="1" x14ac:dyDescent="0.25">
      <c r="K4" s="1976"/>
    </row>
    <row r="5" spans="1:16" ht="9.75" customHeight="1" x14ac:dyDescent="0.25">
      <c r="B5" s="113" t="s">
        <v>124</v>
      </c>
      <c r="C5" s="114" t="s">
        <v>103</v>
      </c>
      <c r="D5" s="114" t="s">
        <v>119</v>
      </c>
      <c r="E5" s="114" t="s">
        <v>512</v>
      </c>
      <c r="I5" s="1977"/>
      <c r="K5" s="1976"/>
    </row>
    <row r="6" spans="1:16" ht="9.75" customHeight="1" x14ac:dyDescent="0.25">
      <c r="B6" s="114" t="s">
        <v>125</v>
      </c>
      <c r="C6" s="413">
        <v>0.41508410200759632</v>
      </c>
      <c r="D6" s="415">
        <v>0.39899244332493705</v>
      </c>
      <c r="E6" s="417">
        <v>0.36643356643356645</v>
      </c>
      <c r="I6" s="1978"/>
      <c r="K6" s="1976"/>
    </row>
    <row r="7" spans="1:16" ht="9.75" customHeight="1" x14ac:dyDescent="0.25">
      <c r="B7" s="114" t="s">
        <v>126</v>
      </c>
      <c r="C7" s="413">
        <v>0.3320086705202312</v>
      </c>
      <c r="D7" s="415">
        <v>0.33412604042806182</v>
      </c>
      <c r="E7" s="417">
        <v>0.35807504078303426</v>
      </c>
      <c r="I7" s="1978"/>
      <c r="K7" s="1976"/>
    </row>
    <row r="8" spans="1:16" ht="9.75" customHeight="1" x14ac:dyDescent="0.25">
      <c r="B8" s="114" t="s">
        <v>127</v>
      </c>
      <c r="C8" s="413">
        <v>0.35499999999999998</v>
      </c>
      <c r="D8" s="415">
        <v>0.33047670058918049</v>
      </c>
      <c r="E8" s="417">
        <v>0.34641909814323607</v>
      </c>
      <c r="I8" s="1978"/>
      <c r="K8" s="1976"/>
    </row>
    <row r="9" spans="1:16" ht="9.75" customHeight="1" x14ac:dyDescent="0.25">
      <c r="B9" s="114" t="s">
        <v>128</v>
      </c>
      <c r="C9" s="413">
        <v>0.42716535433070868</v>
      </c>
      <c r="D9" s="415">
        <v>0.43222354340071345</v>
      </c>
      <c r="E9" s="417">
        <v>0.42959690778575371</v>
      </c>
      <c r="I9" s="1978"/>
      <c r="K9" s="1976"/>
    </row>
    <row r="10" spans="1:16" ht="9.75" customHeight="1" x14ac:dyDescent="0.25">
      <c r="B10" s="114" t="s">
        <v>129</v>
      </c>
      <c r="C10" s="413">
        <v>0.41879413362303097</v>
      </c>
      <c r="D10" s="415">
        <v>0.4217365623154164</v>
      </c>
      <c r="E10" s="417">
        <v>0.37615148413510746</v>
      </c>
      <c r="I10" s="1978"/>
      <c r="K10" s="1976"/>
    </row>
    <row r="11" spans="1:16" ht="9.75" customHeight="1" x14ac:dyDescent="0.25">
      <c r="B11" s="114" t="s">
        <v>130</v>
      </c>
      <c r="C11" s="413">
        <v>0.44404973357015987</v>
      </c>
      <c r="D11" s="415">
        <v>0.41681901279707495</v>
      </c>
      <c r="E11" s="417">
        <v>0.44506866416978774</v>
      </c>
      <c r="I11" s="1978"/>
      <c r="K11" s="1974"/>
    </row>
    <row r="12" spans="1:16" ht="9.75" customHeight="1" x14ac:dyDescent="0.25">
      <c r="B12" s="114" t="s">
        <v>131</v>
      </c>
      <c r="C12" s="413">
        <v>0.41812015503875971</v>
      </c>
      <c r="D12" s="415">
        <v>0.4041095890410959</v>
      </c>
      <c r="E12" s="417">
        <v>0.36597938144329895</v>
      </c>
      <c r="I12" s="1978"/>
      <c r="J12" s="1979"/>
      <c r="K12" s="1975"/>
    </row>
    <row r="13" spans="1:16" ht="9.75" customHeight="1" x14ac:dyDescent="0.25">
      <c r="B13" s="114" t="s">
        <v>0</v>
      </c>
      <c r="C13" s="414">
        <v>0.39615810860731437</v>
      </c>
      <c r="D13" s="416">
        <v>0.38729355750632344</v>
      </c>
      <c r="E13" s="418">
        <v>0.38039131676663812</v>
      </c>
    </row>
    <row r="15" spans="1:16" ht="133.5" customHeight="1" x14ac:dyDescent="0.25">
      <c r="E15" s="129"/>
      <c r="F15" s="129"/>
      <c r="G15" s="129"/>
      <c r="H15" s="129"/>
      <c r="I15" s="129"/>
      <c r="J15" s="129"/>
      <c r="K15" s="129"/>
    </row>
    <row r="16" spans="1:16" customFormat="1" ht="12" customHeight="1" x14ac:dyDescent="0.25"/>
    <row r="17" spans="1:16" ht="5.25" customHeight="1" x14ac:dyDescent="0.25">
      <c r="A17" s="14"/>
      <c r="B17" s="14"/>
      <c r="C17" s="14"/>
      <c r="D17" s="14"/>
      <c r="E17" s="131"/>
      <c r="F17" s="132"/>
      <c r="G17" s="132"/>
      <c r="H17" s="132"/>
      <c r="I17" s="132"/>
      <c r="J17" s="132"/>
      <c r="K17" s="132"/>
      <c r="L17" s="40"/>
      <c r="M17" s="40"/>
      <c r="N17" s="40"/>
      <c r="O17" s="40"/>
      <c r="P17" s="40"/>
    </row>
    <row r="18" spans="1:16" s="47" customFormat="1" ht="14.25" customHeight="1" x14ac:dyDescent="0.25">
      <c r="A18" s="2619" t="s">
        <v>657</v>
      </c>
      <c r="B18" s="2619"/>
      <c r="C18" s="2619"/>
      <c r="D18" s="2619"/>
      <c r="E18" s="2619"/>
      <c r="F18" s="2619"/>
      <c r="G18" s="2619"/>
      <c r="H18" s="2619"/>
      <c r="I18" s="2619"/>
      <c r="J18" s="2619"/>
      <c r="K18" s="2619"/>
      <c r="L18" s="2619"/>
      <c r="M18" s="2619"/>
      <c r="N18" s="2619"/>
      <c r="O18" s="2619"/>
      <c r="P18" s="2619"/>
    </row>
    <row r="19" spans="1:16" s="47" customFormat="1" ht="14.25" customHeight="1" x14ac:dyDescent="0.25"/>
    <row r="20" spans="1:16" s="47" customFormat="1" ht="15" customHeight="1" x14ac:dyDescent="0.25"/>
    <row r="21" spans="1:16" ht="15" customHeight="1" x14ac:dyDescent="0.25"/>
    <row r="22" spans="1:16" ht="15" customHeight="1" x14ac:dyDescent="0.25"/>
    <row r="23" spans="1:16" ht="9.75" customHeight="1" x14ac:dyDescent="0.25"/>
    <row r="24" spans="1:16" ht="37.5" customHeight="1" x14ac:dyDescent="0.25"/>
    <row r="25" spans="1:16" x14ac:dyDescent="0.25">
      <c r="O25" s="36"/>
      <c r="P25" s="36"/>
    </row>
    <row r="27" spans="1:16" ht="39" customHeight="1" x14ac:dyDescent="0.25"/>
    <row r="28" spans="1:16" x14ac:dyDescent="0.25">
      <c r="A28" s="2432" t="s">
        <v>717</v>
      </c>
      <c r="B28" s="2432"/>
      <c r="C28" s="2432"/>
      <c r="D28" s="2432"/>
      <c r="E28" s="2432"/>
      <c r="F28" s="2432"/>
      <c r="G28" s="2432"/>
      <c r="H28" s="2432"/>
      <c r="I28" s="2432"/>
      <c r="J28" s="2432"/>
      <c r="K28" s="2432"/>
      <c r="L28" s="2432"/>
      <c r="M28" s="2432"/>
      <c r="N28" s="2432"/>
      <c r="O28" s="2432"/>
      <c r="P28" s="2432"/>
    </row>
    <row r="29" spans="1:16" x14ac:dyDescent="0.25">
      <c r="A29" s="2432" t="s">
        <v>465</v>
      </c>
      <c r="B29" s="2432"/>
      <c r="C29" s="2432"/>
      <c r="D29" s="2432"/>
      <c r="E29" s="2432"/>
      <c r="F29" s="2432"/>
      <c r="G29" s="2432"/>
      <c r="H29" s="2432"/>
      <c r="I29" s="2432"/>
      <c r="J29" s="2432"/>
      <c r="K29" s="2432"/>
      <c r="L29" s="2432"/>
      <c r="M29" s="2432"/>
      <c r="N29" s="2432"/>
      <c r="O29" s="2432"/>
      <c r="P29" s="2432"/>
    </row>
  </sheetData>
  <mergeCells count="4">
    <mergeCell ref="A29:P29"/>
    <mergeCell ref="A1:P1"/>
    <mergeCell ref="A18:P18"/>
    <mergeCell ref="A28:P28"/>
  </mergeCells>
  <pageMargins left="0.25" right="0.25" top="0.75" bottom="0.75" header="0.3" footer="0.3"/>
  <pageSetup scale="9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90"/>
  <sheetViews>
    <sheetView topLeftCell="A28" zoomScaleNormal="100" zoomScaleSheetLayoutView="100" zoomScalePageLayoutView="90" workbookViewId="0">
      <selection activeCell="B21" sqref="B21"/>
    </sheetView>
  </sheetViews>
  <sheetFormatPr defaultColWidth="9.140625" defaultRowHeight="15" x14ac:dyDescent="0.25"/>
  <cols>
    <col min="1" max="1" width="7" style="235" bestFit="1" customWidth="1"/>
    <col min="2" max="2" width="116" style="26" customWidth="1"/>
    <col min="3" max="3" width="5.7109375" style="15" bestFit="1" customWidth="1"/>
    <col min="4" max="16384" width="9.140625" style="22"/>
  </cols>
  <sheetData>
    <row r="1" spans="1:6" ht="21" x14ac:dyDescent="0.35">
      <c r="B1" s="135" t="s">
        <v>114</v>
      </c>
      <c r="C1" s="111" t="s">
        <v>115</v>
      </c>
    </row>
    <row r="2" spans="1:6" ht="18.75" x14ac:dyDescent="0.3">
      <c r="A2" s="2391" t="s">
        <v>141</v>
      </c>
      <c r="B2" s="2391"/>
      <c r="C2" s="2391"/>
    </row>
    <row r="3" spans="1:6" customFormat="1" ht="15.75" x14ac:dyDescent="0.25">
      <c r="A3" s="2390" t="s">
        <v>193</v>
      </c>
      <c r="B3" s="2390"/>
      <c r="C3" s="2390"/>
    </row>
    <row r="4" spans="1:6" s="136" customFormat="1" x14ac:dyDescent="0.25">
      <c r="A4" s="236" t="s">
        <v>199</v>
      </c>
      <c r="B4" s="5" t="s">
        <v>159</v>
      </c>
      <c r="C4" s="4">
        <v>8</v>
      </c>
      <c r="D4" s="5"/>
      <c r="E4" s="5"/>
      <c r="F4" s="5"/>
    </row>
    <row r="5" spans="1:6" s="136" customFormat="1" x14ac:dyDescent="0.25">
      <c r="A5" s="236" t="s">
        <v>200</v>
      </c>
      <c r="B5" s="5" t="s">
        <v>259</v>
      </c>
      <c r="C5" s="4">
        <v>9</v>
      </c>
      <c r="D5" s="5"/>
      <c r="E5" s="5"/>
      <c r="F5" s="5"/>
    </row>
    <row r="6" spans="1:6" ht="15.75" x14ac:dyDescent="0.25">
      <c r="A6" s="2390" t="s">
        <v>194</v>
      </c>
      <c r="B6" s="2390"/>
      <c r="C6" s="2390"/>
      <c r="D6" s="112"/>
      <c r="E6" s="112"/>
      <c r="F6" s="112"/>
    </row>
    <row r="7" spans="1:6" ht="15.75" x14ac:dyDescent="0.25">
      <c r="A7" s="236" t="s">
        <v>254</v>
      </c>
      <c r="B7" s="5" t="s">
        <v>376</v>
      </c>
      <c r="C7" s="469">
        <v>11</v>
      </c>
      <c r="D7" s="407"/>
      <c r="E7" s="407"/>
      <c r="F7" s="407"/>
    </row>
    <row r="8" spans="1:6" s="136" customFormat="1" x14ac:dyDescent="0.25">
      <c r="A8" s="236" t="s">
        <v>255</v>
      </c>
      <c r="B8" s="5" t="s">
        <v>257</v>
      </c>
      <c r="C8" s="4">
        <v>12</v>
      </c>
      <c r="D8" s="5"/>
      <c r="E8" s="5"/>
      <c r="F8" s="5"/>
    </row>
    <row r="9" spans="1:6" s="136" customFormat="1" x14ac:dyDescent="0.25">
      <c r="A9" s="236" t="s">
        <v>256</v>
      </c>
      <c r="B9" s="5" t="s">
        <v>258</v>
      </c>
      <c r="C9" s="4">
        <v>13</v>
      </c>
      <c r="D9" s="5"/>
      <c r="E9" s="5"/>
      <c r="F9" s="5"/>
    </row>
    <row r="10" spans="1:6" s="136" customFormat="1" x14ac:dyDescent="0.25">
      <c r="A10" s="236" t="s">
        <v>260</v>
      </c>
      <c r="B10" s="5" t="s">
        <v>377</v>
      </c>
      <c r="C10" s="4">
        <v>14</v>
      </c>
      <c r="D10" s="5"/>
      <c r="E10" s="5"/>
      <c r="F10" s="5"/>
    </row>
    <row r="11" spans="1:6" s="136" customFormat="1" x14ac:dyDescent="0.25">
      <c r="A11" s="236"/>
      <c r="C11" s="4"/>
      <c r="D11" s="5"/>
      <c r="E11" s="5"/>
      <c r="F11" s="5"/>
    </row>
    <row r="12" spans="1:6" ht="18.75" x14ac:dyDescent="0.3">
      <c r="A12" s="2391" t="s">
        <v>348</v>
      </c>
      <c r="B12" s="2391"/>
      <c r="C12" s="2391"/>
      <c r="D12"/>
      <c r="E12"/>
      <c r="F12"/>
    </row>
    <row r="13" spans="1:6" customFormat="1" ht="15.75" x14ac:dyDescent="0.25">
      <c r="A13" s="2390" t="s">
        <v>443</v>
      </c>
      <c r="B13" s="2390"/>
      <c r="C13" s="2390"/>
    </row>
    <row r="14" spans="1:6" s="730" customFormat="1" x14ac:dyDescent="0.25">
      <c r="A14" s="6" t="s">
        <v>201</v>
      </c>
      <c r="B14" s="733" t="s">
        <v>352</v>
      </c>
      <c r="C14" s="6">
        <v>17</v>
      </c>
    </row>
    <row r="15" spans="1:6" s="730" customFormat="1" x14ac:dyDescent="0.25">
      <c r="A15" s="6" t="s">
        <v>202</v>
      </c>
      <c r="B15" s="734" t="s">
        <v>353</v>
      </c>
      <c r="C15" s="6">
        <v>18</v>
      </c>
    </row>
    <row r="16" spans="1:6" s="5" customFormat="1" x14ac:dyDescent="0.25">
      <c r="A16" s="6" t="s">
        <v>203</v>
      </c>
      <c r="B16" s="5" t="s">
        <v>378</v>
      </c>
      <c r="C16" s="4">
        <v>19</v>
      </c>
    </row>
    <row r="17" spans="1:3" s="5" customFormat="1" x14ac:dyDescent="0.25">
      <c r="A17" s="6" t="s">
        <v>355</v>
      </c>
      <c r="B17" s="5" t="s">
        <v>356</v>
      </c>
      <c r="C17" s="4">
        <v>20</v>
      </c>
    </row>
    <row r="18" spans="1:3" s="5" customFormat="1" x14ac:dyDescent="0.25">
      <c r="A18" s="6" t="s">
        <v>357</v>
      </c>
      <c r="B18" s="5" t="s">
        <v>354</v>
      </c>
      <c r="C18" s="4">
        <v>21</v>
      </c>
    </row>
    <row r="19" spans="1:3" s="5" customFormat="1" x14ac:dyDescent="0.25">
      <c r="A19" s="6" t="s">
        <v>358</v>
      </c>
      <c r="B19" s="5" t="s">
        <v>459</v>
      </c>
      <c r="C19" s="4">
        <v>22</v>
      </c>
    </row>
    <row r="20" spans="1:3" s="5" customFormat="1" ht="15.75" x14ac:dyDescent="0.25">
      <c r="A20" s="2390" t="s">
        <v>444</v>
      </c>
      <c r="B20" s="2390"/>
      <c r="C20" s="2390"/>
    </row>
    <row r="21" spans="1:3" s="5" customFormat="1" x14ac:dyDescent="0.25">
      <c r="A21" s="6" t="s">
        <v>204</v>
      </c>
      <c r="B21" s="5" t="s">
        <v>485</v>
      </c>
      <c r="C21" s="6">
        <v>24</v>
      </c>
    </row>
    <row r="22" spans="1:3" s="5" customFormat="1" x14ac:dyDescent="0.25">
      <c r="A22" s="6" t="s">
        <v>205</v>
      </c>
      <c r="B22" s="5" t="s">
        <v>261</v>
      </c>
      <c r="C22" s="6">
        <v>25</v>
      </c>
    </row>
    <row r="23" spans="1:3" s="5" customFormat="1" x14ac:dyDescent="0.25">
      <c r="A23" s="6" t="s">
        <v>206</v>
      </c>
      <c r="B23" s="5" t="s">
        <v>380</v>
      </c>
      <c r="C23" s="6">
        <v>26</v>
      </c>
    </row>
    <row r="24" spans="1:3" s="5" customFormat="1" x14ac:dyDescent="0.25">
      <c r="A24" s="6" t="s">
        <v>379</v>
      </c>
      <c r="B24" s="5" t="s">
        <v>460</v>
      </c>
      <c r="C24" s="6">
        <v>27</v>
      </c>
    </row>
    <row r="25" spans="1:3" s="5" customFormat="1" x14ac:dyDescent="0.25">
      <c r="A25" s="6" t="s">
        <v>207</v>
      </c>
      <c r="B25" s="5" t="s">
        <v>461</v>
      </c>
      <c r="C25" s="6">
        <v>28</v>
      </c>
    </row>
    <row r="26" spans="1:3" s="5" customFormat="1" ht="15.75" x14ac:dyDescent="0.25">
      <c r="A26" s="2390" t="s">
        <v>445</v>
      </c>
      <c r="B26" s="2390"/>
      <c r="C26" s="2390"/>
    </row>
    <row r="27" spans="1:3" s="5" customFormat="1" x14ac:dyDescent="0.25">
      <c r="A27" s="6" t="s">
        <v>262</v>
      </c>
      <c r="B27" s="5" t="s">
        <v>486</v>
      </c>
      <c r="C27" s="4">
        <v>30</v>
      </c>
    </row>
    <row r="28" spans="1:3" s="5" customFormat="1" x14ac:dyDescent="0.25">
      <c r="A28" s="6" t="s">
        <v>263</v>
      </c>
      <c r="B28" s="5" t="s">
        <v>381</v>
      </c>
      <c r="C28" s="4">
        <v>31</v>
      </c>
    </row>
    <row r="29" spans="1:3" s="5" customFormat="1" x14ac:dyDescent="0.25">
      <c r="A29" s="6" t="s">
        <v>263</v>
      </c>
      <c r="B29" s="5" t="s">
        <v>382</v>
      </c>
      <c r="C29" s="4">
        <v>32</v>
      </c>
    </row>
    <row r="30" spans="1:3" s="5" customFormat="1" x14ac:dyDescent="0.25">
      <c r="A30" s="6" t="s">
        <v>264</v>
      </c>
      <c r="B30" s="5" t="s">
        <v>383</v>
      </c>
      <c r="C30" s="4">
        <v>33</v>
      </c>
    </row>
    <row r="31" spans="1:3" s="5" customFormat="1" x14ac:dyDescent="0.25">
      <c r="A31" s="6" t="s">
        <v>265</v>
      </c>
      <c r="B31" s="5" t="s">
        <v>384</v>
      </c>
      <c r="C31" s="4">
        <v>34</v>
      </c>
    </row>
    <row r="32" spans="1:3" s="5" customFormat="1" ht="15.75" x14ac:dyDescent="0.25">
      <c r="A32" s="2390" t="s">
        <v>802</v>
      </c>
      <c r="B32" s="2390"/>
      <c r="C32" s="2390"/>
    </row>
    <row r="33" spans="1:4" s="5" customFormat="1" x14ac:dyDescent="0.25">
      <c r="A33" s="6" t="s">
        <v>266</v>
      </c>
      <c r="B33" s="5" t="s">
        <v>385</v>
      </c>
      <c r="C33" s="4">
        <v>35</v>
      </c>
    </row>
    <row r="34" spans="1:4" s="5" customFormat="1" ht="15.75" x14ac:dyDescent="0.25">
      <c r="A34" s="2390" t="s">
        <v>269</v>
      </c>
      <c r="B34" s="2390"/>
      <c r="C34" s="2390"/>
      <c r="D34" s="759"/>
    </row>
    <row r="35" spans="1:4" s="5" customFormat="1" x14ac:dyDescent="0.25">
      <c r="A35" s="6" t="s">
        <v>267</v>
      </c>
      <c r="B35" s="5" t="s">
        <v>386</v>
      </c>
      <c r="C35" s="4">
        <v>36</v>
      </c>
    </row>
    <row r="36" spans="1:4" s="5" customFormat="1" x14ac:dyDescent="0.25">
      <c r="A36" s="6" t="s">
        <v>801</v>
      </c>
      <c r="B36" s="5" t="s">
        <v>387</v>
      </c>
      <c r="C36" s="4">
        <v>37</v>
      </c>
    </row>
    <row r="37" spans="1:4" s="5" customFormat="1" x14ac:dyDescent="0.25">
      <c r="A37" s="6" t="s">
        <v>268</v>
      </c>
      <c r="B37" s="5" t="s">
        <v>388</v>
      </c>
      <c r="C37" s="4">
        <v>38</v>
      </c>
    </row>
    <row r="38" spans="1:4" s="5" customFormat="1" x14ac:dyDescent="0.25">
      <c r="A38" s="6" t="s">
        <v>400</v>
      </c>
      <c r="B38" s="5" t="s">
        <v>389</v>
      </c>
      <c r="C38" s="4">
        <v>39</v>
      </c>
    </row>
    <row r="39" spans="1:4" s="5" customFormat="1" x14ac:dyDescent="0.25">
      <c r="A39" s="6" t="s">
        <v>399</v>
      </c>
      <c r="B39" s="5" t="s">
        <v>390</v>
      </c>
      <c r="C39" s="4">
        <v>40</v>
      </c>
    </row>
    <row r="40" spans="1:4" s="5" customFormat="1" x14ac:dyDescent="0.25">
      <c r="A40" s="6" t="s">
        <v>398</v>
      </c>
      <c r="B40" s="5" t="s">
        <v>391</v>
      </c>
      <c r="C40" s="4">
        <v>41</v>
      </c>
    </row>
    <row r="41" spans="1:4" s="5" customFormat="1" x14ac:dyDescent="0.25">
      <c r="A41" s="6" t="s">
        <v>397</v>
      </c>
      <c r="B41" s="5" t="s">
        <v>392</v>
      </c>
      <c r="C41" s="4">
        <v>42</v>
      </c>
    </row>
    <row r="42" spans="1:4" s="5" customFormat="1" x14ac:dyDescent="0.25">
      <c r="A42" s="6" t="s">
        <v>396</v>
      </c>
      <c r="B42" s="5" t="s">
        <v>393</v>
      </c>
      <c r="C42" s="4">
        <v>43</v>
      </c>
    </row>
    <row r="43" spans="1:4" s="5" customFormat="1" x14ac:dyDescent="0.25">
      <c r="A43" s="6" t="s">
        <v>401</v>
      </c>
      <c r="B43" s="5" t="s">
        <v>394</v>
      </c>
      <c r="C43" s="4">
        <v>44</v>
      </c>
    </row>
    <row r="44" spans="1:4" s="5" customFormat="1" x14ac:dyDescent="0.25">
      <c r="A44" s="6" t="s">
        <v>402</v>
      </c>
      <c r="B44" s="5" t="s">
        <v>395</v>
      </c>
      <c r="C44" s="4">
        <v>45</v>
      </c>
    </row>
    <row r="45" spans="1:4" s="112" customFormat="1" ht="14.25" customHeight="1" x14ac:dyDescent="0.25">
      <c r="A45" s="2390" t="s">
        <v>270</v>
      </c>
      <c r="B45" s="2390"/>
      <c r="C45" s="2390"/>
    </row>
    <row r="46" spans="1:4" s="5" customFormat="1" x14ac:dyDescent="0.25">
      <c r="A46" s="4" t="s">
        <v>271</v>
      </c>
      <c r="B46" s="5" t="s">
        <v>245</v>
      </c>
      <c r="C46" s="4">
        <v>47</v>
      </c>
    </row>
    <row r="47" spans="1:4" s="136" customFormat="1" x14ac:dyDescent="0.25">
      <c r="A47" s="4" t="s">
        <v>272</v>
      </c>
      <c r="B47" s="26" t="s">
        <v>147</v>
      </c>
      <c r="C47" s="4">
        <v>48</v>
      </c>
    </row>
    <row r="48" spans="1:4" s="136" customFormat="1" x14ac:dyDescent="0.25">
      <c r="A48" s="4" t="s">
        <v>273</v>
      </c>
      <c r="B48" s="5" t="s">
        <v>138</v>
      </c>
      <c r="C48" s="4">
        <v>49</v>
      </c>
    </row>
    <row r="49" spans="1:3" s="136" customFormat="1" x14ac:dyDescent="0.25">
      <c r="A49" s="4" t="s">
        <v>274</v>
      </c>
      <c r="B49" s="26" t="s">
        <v>146</v>
      </c>
      <c r="C49" s="4">
        <v>50</v>
      </c>
    </row>
    <row r="50" spans="1:3" s="136" customFormat="1" x14ac:dyDescent="0.25">
      <c r="A50" s="4" t="s">
        <v>274</v>
      </c>
      <c r="B50" s="5" t="s">
        <v>145</v>
      </c>
      <c r="C50" s="4">
        <v>51</v>
      </c>
    </row>
    <row r="51" spans="1:3" s="136" customFormat="1" ht="15.75" x14ac:dyDescent="0.25">
      <c r="A51" s="2390" t="s">
        <v>403</v>
      </c>
      <c r="B51" s="2390"/>
      <c r="C51" s="2390"/>
    </row>
    <row r="52" spans="1:3" s="136" customFormat="1" x14ac:dyDescent="0.25">
      <c r="A52" s="4" t="s">
        <v>404</v>
      </c>
      <c r="B52" s="5" t="s">
        <v>721</v>
      </c>
      <c r="C52" s="4">
        <v>53</v>
      </c>
    </row>
    <row r="53" spans="1:3" s="136" customFormat="1" ht="8.25" customHeight="1" x14ac:dyDescent="0.25">
      <c r="A53" s="236"/>
      <c r="B53" s="26"/>
      <c r="C53" s="15"/>
    </row>
    <row r="54" spans="1:3" ht="15.75" customHeight="1" x14ac:dyDescent="0.3">
      <c r="A54" s="2391" t="s">
        <v>446</v>
      </c>
      <c r="B54" s="2391"/>
      <c r="C54" s="2391"/>
    </row>
    <row r="55" spans="1:3" s="136" customFormat="1" ht="15.75" x14ac:dyDescent="0.25">
      <c r="A55" s="2390" t="s">
        <v>276</v>
      </c>
      <c r="B55" s="2390"/>
      <c r="C55" s="2390"/>
    </row>
    <row r="56" spans="1:3" s="136" customFormat="1" x14ac:dyDescent="0.25">
      <c r="A56" s="15" t="s">
        <v>275</v>
      </c>
      <c r="B56" s="26" t="s">
        <v>447</v>
      </c>
      <c r="C56" s="15">
        <v>56</v>
      </c>
    </row>
    <row r="57" spans="1:3" s="136" customFormat="1" x14ac:dyDescent="0.25">
      <c r="A57" s="15" t="s">
        <v>277</v>
      </c>
      <c r="B57" s="26" t="s">
        <v>448</v>
      </c>
      <c r="C57" s="15">
        <v>57</v>
      </c>
    </row>
    <row r="58" spans="1:3" s="136" customFormat="1" x14ac:dyDescent="0.25">
      <c r="A58" s="15" t="s">
        <v>278</v>
      </c>
      <c r="B58" s="26" t="s">
        <v>449</v>
      </c>
      <c r="C58" s="15">
        <v>58</v>
      </c>
    </row>
    <row r="59" spans="1:3" s="136" customFormat="1" x14ac:dyDescent="0.25">
      <c r="A59" s="15" t="s">
        <v>279</v>
      </c>
      <c r="B59" s="26" t="s">
        <v>450</v>
      </c>
      <c r="C59" s="15">
        <v>59</v>
      </c>
    </row>
    <row r="60" spans="1:3" s="136" customFormat="1" x14ac:dyDescent="0.25">
      <c r="A60" s="15" t="s">
        <v>280</v>
      </c>
      <c r="B60" s="26" t="s">
        <v>463</v>
      </c>
      <c r="C60" s="15">
        <v>60</v>
      </c>
    </row>
    <row r="61" spans="1:3" s="136" customFormat="1" x14ac:dyDescent="0.25">
      <c r="A61" s="15" t="s">
        <v>405</v>
      </c>
      <c r="B61" s="26" t="s">
        <v>464</v>
      </c>
      <c r="C61" s="15">
        <v>61</v>
      </c>
    </row>
    <row r="62" spans="1:3" s="136" customFormat="1" x14ac:dyDescent="0.25">
      <c r="A62" s="15" t="s">
        <v>407</v>
      </c>
      <c r="B62" s="26" t="s">
        <v>451</v>
      </c>
      <c r="C62" s="15">
        <v>62</v>
      </c>
    </row>
    <row r="63" spans="1:3" s="136" customFormat="1" ht="13.5" customHeight="1" x14ac:dyDescent="0.25">
      <c r="A63" s="15" t="s">
        <v>408</v>
      </c>
      <c r="B63" s="26" t="s">
        <v>406</v>
      </c>
      <c r="C63" s="15">
        <v>63</v>
      </c>
    </row>
    <row r="64" spans="1:3" s="136" customFormat="1" x14ac:dyDescent="0.25">
      <c r="A64" s="15" t="s">
        <v>462</v>
      </c>
      <c r="B64" s="26" t="s">
        <v>452</v>
      </c>
      <c r="C64" s="15">
        <v>64</v>
      </c>
    </row>
    <row r="65" spans="1:3" s="136" customFormat="1" ht="15.75" x14ac:dyDescent="0.25">
      <c r="A65" s="2390" t="s">
        <v>281</v>
      </c>
      <c r="B65" s="2390"/>
      <c r="C65" s="2390"/>
    </row>
    <row r="66" spans="1:3" s="136" customFormat="1" x14ac:dyDescent="0.25">
      <c r="A66" s="236" t="s">
        <v>282</v>
      </c>
      <c r="B66" s="26" t="s">
        <v>467</v>
      </c>
      <c r="C66" s="15">
        <v>66</v>
      </c>
    </row>
    <row r="67" spans="1:3" s="136" customFormat="1" x14ac:dyDescent="0.25">
      <c r="A67" s="236" t="s">
        <v>283</v>
      </c>
      <c r="B67" s="26" t="s">
        <v>284</v>
      </c>
      <c r="C67" s="15">
        <v>67</v>
      </c>
    </row>
    <row r="68" spans="1:3" s="136" customFormat="1" ht="15.75" x14ac:dyDescent="0.25">
      <c r="A68" s="2390" t="s">
        <v>285</v>
      </c>
      <c r="B68" s="2390"/>
      <c r="C68" s="2390"/>
    </row>
    <row r="69" spans="1:3" s="136" customFormat="1" x14ac:dyDescent="0.25">
      <c r="A69" s="236" t="s">
        <v>286</v>
      </c>
      <c r="B69" s="26" t="s">
        <v>468</v>
      </c>
      <c r="C69" s="15">
        <v>69</v>
      </c>
    </row>
    <row r="70" spans="1:3" s="136" customFormat="1" x14ac:dyDescent="0.25">
      <c r="A70" s="236" t="s">
        <v>287</v>
      </c>
      <c r="B70" s="26" t="s">
        <v>469</v>
      </c>
      <c r="C70" s="15">
        <v>70</v>
      </c>
    </row>
    <row r="71" spans="1:3" s="136" customFormat="1" x14ac:dyDescent="0.25">
      <c r="A71" s="236" t="s">
        <v>336</v>
      </c>
      <c r="B71" s="26" t="s">
        <v>470</v>
      </c>
      <c r="C71" s="15">
        <v>71</v>
      </c>
    </row>
    <row r="72" spans="1:3" s="136" customFormat="1" x14ac:dyDescent="0.25">
      <c r="A72" s="236" t="s">
        <v>337</v>
      </c>
      <c r="B72" s="26" t="s">
        <v>471</v>
      </c>
      <c r="C72" s="15">
        <v>72</v>
      </c>
    </row>
    <row r="74" spans="1:3" ht="18.75" x14ac:dyDescent="0.3">
      <c r="A74" s="2391" t="s">
        <v>409</v>
      </c>
      <c r="B74" s="2391"/>
      <c r="C74" s="2391"/>
    </row>
    <row r="75" spans="1:3" ht="15.75" x14ac:dyDescent="0.25">
      <c r="A75" s="2390" t="s">
        <v>472</v>
      </c>
      <c r="B75" s="2390"/>
      <c r="C75" s="2390"/>
    </row>
    <row r="76" spans="1:3" x14ac:dyDescent="0.25">
      <c r="A76" s="235" t="s">
        <v>288</v>
      </c>
      <c r="B76" s="26" t="s">
        <v>410</v>
      </c>
      <c r="C76" s="15">
        <v>74</v>
      </c>
    </row>
    <row r="77" spans="1:3" x14ac:dyDescent="0.25">
      <c r="A77" s="235" t="s">
        <v>289</v>
      </c>
      <c r="B77" s="22" t="s">
        <v>338</v>
      </c>
      <c r="C77" s="15">
        <v>75</v>
      </c>
    </row>
    <row r="78" spans="1:3" x14ac:dyDescent="0.25">
      <c r="A78" s="235" t="s">
        <v>290</v>
      </c>
      <c r="B78" s="26" t="s">
        <v>411</v>
      </c>
      <c r="C78" s="15">
        <v>76</v>
      </c>
    </row>
    <row r="79" spans="1:3" x14ac:dyDescent="0.25">
      <c r="A79" s="235" t="s">
        <v>291</v>
      </c>
      <c r="B79" s="26" t="s">
        <v>412</v>
      </c>
      <c r="C79" s="15">
        <v>77</v>
      </c>
    </row>
    <row r="80" spans="1:3" x14ac:dyDescent="0.25">
      <c r="A80" s="235" t="s">
        <v>292</v>
      </c>
      <c r="B80" s="26" t="s">
        <v>339</v>
      </c>
      <c r="C80" s="15">
        <v>78</v>
      </c>
    </row>
    <row r="81" spans="1:3" x14ac:dyDescent="0.25">
      <c r="A81" s="235" t="s">
        <v>293</v>
      </c>
      <c r="B81" s="26" t="s">
        <v>294</v>
      </c>
      <c r="C81" s="15">
        <v>79</v>
      </c>
    </row>
    <row r="82" spans="1:3" x14ac:dyDescent="0.25">
      <c r="A82" s="235" t="s">
        <v>295</v>
      </c>
      <c r="B82" s="26" t="s">
        <v>296</v>
      </c>
      <c r="C82" s="15">
        <v>80</v>
      </c>
    </row>
    <row r="83" spans="1:3" x14ac:dyDescent="0.25">
      <c r="A83" s="235" t="s">
        <v>297</v>
      </c>
      <c r="B83" s="22" t="s">
        <v>298</v>
      </c>
      <c r="C83" s="15">
        <v>81</v>
      </c>
    </row>
    <row r="84" spans="1:3" x14ac:dyDescent="0.25">
      <c r="A84" s="235" t="s">
        <v>299</v>
      </c>
      <c r="B84" s="22" t="s">
        <v>340</v>
      </c>
      <c r="C84" s="15">
        <v>82</v>
      </c>
    </row>
    <row r="85" spans="1:3" ht="15.75" x14ac:dyDescent="0.25">
      <c r="A85" s="2390" t="s">
        <v>473</v>
      </c>
      <c r="B85" s="2390"/>
      <c r="C85" s="2390"/>
    </row>
    <row r="86" spans="1:3" x14ac:dyDescent="0.25">
      <c r="A86" s="235" t="s">
        <v>300</v>
      </c>
      <c r="B86" s="26" t="s">
        <v>720</v>
      </c>
      <c r="C86" s="15">
        <v>84</v>
      </c>
    </row>
    <row r="87" spans="1:3" x14ac:dyDescent="0.25">
      <c r="A87" s="235" t="s">
        <v>301</v>
      </c>
      <c r="B87" s="26" t="s">
        <v>302</v>
      </c>
      <c r="C87" s="15">
        <v>85</v>
      </c>
    </row>
    <row r="88" spans="1:3" x14ac:dyDescent="0.25">
      <c r="A88" s="235" t="s">
        <v>303</v>
      </c>
      <c r="B88" s="26" t="s">
        <v>304</v>
      </c>
      <c r="C88" s="15">
        <v>86</v>
      </c>
    </row>
    <row r="89" spans="1:3" x14ac:dyDescent="0.25">
      <c r="A89" s="235" t="s">
        <v>305</v>
      </c>
      <c r="B89" s="26" t="s">
        <v>306</v>
      </c>
      <c r="C89" s="15">
        <v>87</v>
      </c>
    </row>
    <row r="90" spans="1:3" x14ac:dyDescent="0.25">
      <c r="A90" s="235" t="s">
        <v>413</v>
      </c>
      <c r="B90" s="26" t="s">
        <v>414</v>
      </c>
      <c r="C90" s="15">
        <v>88</v>
      </c>
    </row>
  </sheetData>
  <mergeCells count="18">
    <mergeCell ref="A45:C45"/>
    <mergeCell ref="A54:C54"/>
    <mergeCell ref="A2:C2"/>
    <mergeCell ref="A12:C12"/>
    <mergeCell ref="A3:C3"/>
    <mergeCell ref="A6:C6"/>
    <mergeCell ref="A13:C13"/>
    <mergeCell ref="A20:C20"/>
    <mergeCell ref="A26:C26"/>
    <mergeCell ref="A32:C32"/>
    <mergeCell ref="A51:C51"/>
    <mergeCell ref="A34:C34"/>
    <mergeCell ref="A85:C85"/>
    <mergeCell ref="A55:C55"/>
    <mergeCell ref="A65:C65"/>
    <mergeCell ref="A68:C68"/>
    <mergeCell ref="A74:C74"/>
    <mergeCell ref="A75:C75"/>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9"/>
  <sheetViews>
    <sheetView zoomScaleNormal="100" zoomScaleSheetLayoutView="90" zoomScalePageLayoutView="90" workbookViewId="0">
      <selection activeCell="A14" sqref="A14"/>
    </sheetView>
  </sheetViews>
  <sheetFormatPr defaultRowHeight="15" x14ac:dyDescent="0.25"/>
  <cols>
    <col min="1" max="1" width="2.140625" style="894" customWidth="1"/>
    <col min="2" max="2" width="16.28515625" style="894" customWidth="1"/>
    <col min="3" max="3" width="8.5703125" style="894" bestFit="1" customWidth="1"/>
    <col min="4" max="4" width="9" style="893" bestFit="1" customWidth="1"/>
    <col min="5" max="5" width="8.42578125" style="893" bestFit="1" customWidth="1"/>
    <col min="6" max="6" width="9" style="894" bestFit="1" customWidth="1"/>
    <col min="7" max="7" width="8.42578125" style="893" bestFit="1" customWidth="1"/>
    <col min="8" max="8" width="9" style="893" bestFit="1" customWidth="1"/>
    <col min="9" max="9" width="1.85546875" style="893" customWidth="1"/>
    <col min="10" max="10" width="8.42578125" style="894" bestFit="1" customWidth="1"/>
    <col min="11" max="11" width="9" style="894" bestFit="1" customWidth="1"/>
    <col min="12" max="12" width="8.42578125" style="894" bestFit="1" customWidth="1"/>
    <col min="13" max="13" width="9.28515625" style="894" bestFit="1" customWidth="1"/>
    <col min="14" max="14" width="8.5703125" style="894" bestFit="1" customWidth="1"/>
    <col min="15" max="15" width="9.28515625" style="894" bestFit="1" customWidth="1"/>
    <col min="16" max="16" width="2.85546875" style="894" customWidth="1"/>
    <col min="17" max="16384" width="9.140625" style="894"/>
  </cols>
  <sheetData>
    <row r="1" spans="1:26" ht="16.5" customHeight="1" thickBot="1" x14ac:dyDescent="0.3">
      <c r="A1" s="2574" t="s">
        <v>754</v>
      </c>
      <c r="B1" s="2574"/>
      <c r="C1" s="2574"/>
      <c r="D1" s="2574"/>
      <c r="E1" s="2574"/>
      <c r="F1" s="2574"/>
      <c r="G1" s="2574"/>
      <c r="H1" s="2574"/>
      <c r="I1" s="2574"/>
      <c r="J1" s="2574"/>
      <c r="K1" s="2574"/>
      <c r="L1" s="2574"/>
      <c r="M1" s="2574"/>
      <c r="N1" s="2574"/>
      <c r="O1" s="2574"/>
    </row>
    <row r="2" spans="1:26" s="893" customFormat="1" ht="19.5" customHeight="1" thickBot="1" x14ac:dyDescent="0.3">
      <c r="B2" s="2508" t="s">
        <v>195</v>
      </c>
      <c r="C2" s="2579" t="s">
        <v>168</v>
      </c>
      <c r="D2" s="2580"/>
      <c r="E2" s="2580"/>
      <c r="F2" s="2580"/>
      <c r="G2" s="2580"/>
      <c r="H2" s="2581"/>
      <c r="I2" s="1025"/>
      <c r="J2" s="2579" t="s">
        <v>167</v>
      </c>
      <c r="K2" s="2580"/>
      <c r="L2" s="2580"/>
      <c r="M2" s="2580"/>
      <c r="N2" s="2580"/>
      <c r="O2" s="2581"/>
    </row>
    <row r="3" spans="1:26" s="893" customFormat="1" ht="21.75" customHeight="1" thickBot="1" x14ac:dyDescent="0.3">
      <c r="B3" s="2509"/>
      <c r="C3" s="2583" t="s">
        <v>120</v>
      </c>
      <c r="D3" s="2584"/>
      <c r="E3" s="2575" t="s">
        <v>122</v>
      </c>
      <c r="F3" s="2576"/>
      <c r="G3" s="2577" t="s">
        <v>518</v>
      </c>
      <c r="H3" s="2578"/>
      <c r="I3" s="1025"/>
      <c r="J3" s="2583" t="s">
        <v>120</v>
      </c>
      <c r="K3" s="2584"/>
      <c r="L3" s="2575" t="s">
        <v>122</v>
      </c>
      <c r="M3" s="2576"/>
      <c r="N3" s="2577" t="s">
        <v>518</v>
      </c>
      <c r="O3" s="2578"/>
      <c r="R3" s="127"/>
      <c r="S3" s="1030"/>
      <c r="T3" s="1030"/>
      <c r="U3" s="1030"/>
      <c r="V3" s="1030"/>
      <c r="W3" s="1030"/>
      <c r="X3" s="1030"/>
      <c r="Y3" s="1030"/>
    </row>
    <row r="4" spans="1:26" s="893" customFormat="1" ht="21.7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c r="R4" s="1985"/>
      <c r="S4" s="1980"/>
      <c r="T4" s="1980"/>
      <c r="U4" s="1980"/>
      <c r="V4" s="1980"/>
      <c r="W4" s="1980"/>
      <c r="X4" s="1980"/>
      <c r="Y4" s="1980"/>
      <c r="Z4" s="1986"/>
    </row>
    <row r="5" spans="1:26" s="893" customFormat="1" ht="15.75" x14ac:dyDescent="0.25">
      <c r="B5" s="811" t="s">
        <v>125</v>
      </c>
      <c r="C5" s="364">
        <v>311</v>
      </c>
      <c r="D5" s="942">
        <v>0.4065359477124183</v>
      </c>
      <c r="E5" s="364">
        <v>301</v>
      </c>
      <c r="F5" s="954">
        <v>0.38005050505050503</v>
      </c>
      <c r="G5" s="786">
        <v>333</v>
      </c>
      <c r="H5" s="954">
        <v>0.42366412213740456</v>
      </c>
      <c r="I5" s="787"/>
      <c r="J5" s="364">
        <v>454</v>
      </c>
      <c r="K5" s="942">
        <v>0.5934640522875817</v>
      </c>
      <c r="L5" s="364">
        <v>491</v>
      </c>
      <c r="M5" s="954">
        <v>0.61994949494949492</v>
      </c>
      <c r="N5" s="786">
        <v>453</v>
      </c>
      <c r="O5" s="954">
        <v>0.57633587786259544</v>
      </c>
      <c r="R5" s="1985"/>
      <c r="S5" s="1030"/>
      <c r="T5" s="1086"/>
      <c r="U5" s="127"/>
      <c r="V5" s="127"/>
      <c r="W5" s="127"/>
      <c r="X5" s="1030"/>
      <c r="Y5" s="1030"/>
    </row>
    <row r="6" spans="1:26" s="893" customFormat="1" ht="15.75" x14ac:dyDescent="0.25">
      <c r="B6" s="812" t="s">
        <v>126</v>
      </c>
      <c r="C6" s="310">
        <v>312</v>
      </c>
      <c r="D6" s="949">
        <v>0.33949945593035907</v>
      </c>
      <c r="E6" s="310">
        <v>301</v>
      </c>
      <c r="F6" s="940">
        <v>0.35705812574139978</v>
      </c>
      <c r="G6" s="309">
        <v>261</v>
      </c>
      <c r="H6" s="940">
        <v>0.29726651480637811</v>
      </c>
      <c r="I6" s="787"/>
      <c r="J6" s="310">
        <v>607</v>
      </c>
      <c r="K6" s="949">
        <v>0.66050054406964087</v>
      </c>
      <c r="L6" s="310">
        <v>542</v>
      </c>
      <c r="M6" s="940">
        <v>0.64294187425860028</v>
      </c>
      <c r="N6" s="309">
        <v>617</v>
      </c>
      <c r="O6" s="940">
        <v>0.70273348519362189</v>
      </c>
      <c r="R6" s="1985"/>
      <c r="S6" s="1030"/>
      <c r="T6" s="1086"/>
      <c r="U6" s="127"/>
      <c r="V6" s="127"/>
      <c r="W6" s="127"/>
      <c r="X6" s="1030"/>
      <c r="Y6" s="1030"/>
    </row>
    <row r="7" spans="1:26" s="893" customFormat="1" ht="15.75" x14ac:dyDescent="0.25">
      <c r="B7" s="812" t="s">
        <v>127</v>
      </c>
      <c r="C7" s="310">
        <v>191</v>
      </c>
      <c r="D7" s="949">
        <v>0.29890453834115804</v>
      </c>
      <c r="E7" s="310">
        <v>216</v>
      </c>
      <c r="F7" s="940">
        <v>0.35008103727714751</v>
      </c>
      <c r="G7" s="309">
        <v>183</v>
      </c>
      <c r="H7" s="940">
        <v>0.28024502297090353</v>
      </c>
      <c r="I7" s="787"/>
      <c r="J7" s="310">
        <v>448</v>
      </c>
      <c r="K7" s="949">
        <v>0.70109546165884196</v>
      </c>
      <c r="L7" s="310">
        <v>401</v>
      </c>
      <c r="M7" s="940">
        <v>0.64991896272285254</v>
      </c>
      <c r="N7" s="309">
        <v>470</v>
      </c>
      <c r="O7" s="940">
        <v>0.71975497702909652</v>
      </c>
      <c r="R7" s="1985"/>
      <c r="S7" s="1030"/>
      <c r="T7" s="1086"/>
      <c r="U7" s="127"/>
      <c r="V7" s="127"/>
      <c r="W7" s="127"/>
      <c r="X7" s="1030"/>
      <c r="Y7" s="1030"/>
    </row>
    <row r="8" spans="1:26" s="893" customFormat="1" ht="15.75" x14ac:dyDescent="0.25">
      <c r="B8" s="812" t="s">
        <v>128</v>
      </c>
      <c r="C8" s="310">
        <v>193</v>
      </c>
      <c r="D8" s="949">
        <v>0.2969230769230769</v>
      </c>
      <c r="E8" s="310">
        <v>213</v>
      </c>
      <c r="F8" s="940">
        <v>0.29298486932599727</v>
      </c>
      <c r="G8" s="309">
        <v>250</v>
      </c>
      <c r="H8" s="940">
        <v>0.32133676092544988</v>
      </c>
      <c r="I8" s="787"/>
      <c r="J8" s="310">
        <v>457</v>
      </c>
      <c r="K8" s="949">
        <v>0.70307692307692304</v>
      </c>
      <c r="L8" s="310">
        <v>514</v>
      </c>
      <c r="M8" s="940">
        <v>0.70701513067400279</v>
      </c>
      <c r="N8" s="309">
        <v>528</v>
      </c>
      <c r="O8" s="940">
        <v>0.67866323907455017</v>
      </c>
      <c r="R8" s="1985"/>
      <c r="S8" s="1030"/>
      <c r="T8" s="1086"/>
      <c r="U8" s="127"/>
      <c r="V8" s="127"/>
      <c r="W8" s="127"/>
      <c r="X8" s="1030"/>
      <c r="Y8" s="1030"/>
    </row>
    <row r="9" spans="1:26" s="893" customFormat="1" ht="15.75" x14ac:dyDescent="0.25">
      <c r="B9" s="812" t="s">
        <v>129</v>
      </c>
      <c r="C9" s="310">
        <v>200</v>
      </c>
      <c r="D9" s="949">
        <v>0.25940337224383919</v>
      </c>
      <c r="E9" s="310">
        <v>172</v>
      </c>
      <c r="F9" s="940">
        <v>0.24089635854341737</v>
      </c>
      <c r="G9" s="309">
        <v>196</v>
      </c>
      <c r="H9" s="940">
        <v>0.26666666666666666</v>
      </c>
      <c r="I9" s="787"/>
      <c r="J9" s="310">
        <v>571</v>
      </c>
      <c r="K9" s="949">
        <v>0.74059662775616086</v>
      </c>
      <c r="L9" s="310">
        <v>542</v>
      </c>
      <c r="M9" s="940">
        <v>0.7591036414565826</v>
      </c>
      <c r="N9" s="309">
        <v>539</v>
      </c>
      <c r="O9" s="940">
        <v>0.73333333333333328</v>
      </c>
      <c r="R9" s="1985"/>
      <c r="S9" s="1030"/>
      <c r="T9" s="1086"/>
      <c r="U9" s="127"/>
      <c r="V9" s="127"/>
      <c r="W9" s="127"/>
      <c r="X9" s="1030"/>
      <c r="Y9" s="1030"/>
    </row>
    <row r="10" spans="1:26" s="893" customFormat="1" ht="15.75" x14ac:dyDescent="0.25">
      <c r="B10" s="812" t="s">
        <v>130</v>
      </c>
      <c r="C10" s="310">
        <v>187</v>
      </c>
      <c r="D10" s="949">
        <v>0.24933333333333332</v>
      </c>
      <c r="E10" s="310">
        <v>152</v>
      </c>
      <c r="F10" s="940">
        <v>0.22222222222222221</v>
      </c>
      <c r="G10" s="309">
        <v>191</v>
      </c>
      <c r="H10" s="940">
        <v>0.26788218793828894</v>
      </c>
      <c r="I10" s="787"/>
      <c r="J10" s="310">
        <v>563</v>
      </c>
      <c r="K10" s="949">
        <v>0.7506666666666667</v>
      </c>
      <c r="L10" s="310">
        <v>532</v>
      </c>
      <c r="M10" s="940">
        <v>0.77777777777777779</v>
      </c>
      <c r="N10" s="309">
        <v>522</v>
      </c>
      <c r="O10" s="940">
        <v>0.73211781206171112</v>
      </c>
      <c r="R10" s="1985"/>
      <c r="S10" s="1030"/>
      <c r="T10" s="1086"/>
      <c r="U10" s="127"/>
      <c r="V10" s="127"/>
      <c r="W10" s="127"/>
      <c r="X10" s="1030"/>
      <c r="Y10" s="1030"/>
    </row>
    <row r="11" spans="1:26" s="893" customFormat="1" ht="15.75" x14ac:dyDescent="0.25">
      <c r="B11" s="812" t="s">
        <v>131</v>
      </c>
      <c r="C11" s="310">
        <v>202</v>
      </c>
      <c r="D11" s="949">
        <v>0.23406720741599074</v>
      </c>
      <c r="E11" s="310">
        <v>182</v>
      </c>
      <c r="F11" s="940">
        <v>0.22033898305084745</v>
      </c>
      <c r="G11" s="309">
        <v>195</v>
      </c>
      <c r="H11" s="940">
        <v>0.2496798975672215</v>
      </c>
      <c r="I11" s="787"/>
      <c r="J11" s="310">
        <v>661</v>
      </c>
      <c r="K11" s="949">
        <v>0.76593279258400926</v>
      </c>
      <c r="L11" s="310">
        <v>644</v>
      </c>
      <c r="M11" s="940">
        <v>0.77966101694915257</v>
      </c>
      <c r="N11" s="309">
        <v>586</v>
      </c>
      <c r="O11" s="940">
        <v>0.75032010243277847</v>
      </c>
      <c r="R11" s="1985"/>
      <c r="S11" s="1030"/>
      <c r="T11" s="1086"/>
      <c r="U11" s="127"/>
      <c r="V11" s="127"/>
      <c r="W11" s="127"/>
      <c r="X11" s="1030"/>
      <c r="Y11" s="1030"/>
    </row>
    <row r="12" spans="1:26" s="893" customFormat="1" ht="16.5" thickBot="1" x14ac:dyDescent="0.3">
      <c r="B12" s="815" t="s">
        <v>50</v>
      </c>
      <c r="C12" s="788" t="s">
        <v>101</v>
      </c>
      <c r="D12" s="952" t="s">
        <v>49</v>
      </c>
      <c r="E12" s="788" t="s">
        <v>101</v>
      </c>
      <c r="F12" s="943" t="s">
        <v>49</v>
      </c>
      <c r="G12" s="789">
        <v>0</v>
      </c>
      <c r="H12" s="943" t="s">
        <v>49</v>
      </c>
      <c r="I12" s="787"/>
      <c r="J12" s="788" t="s">
        <v>101</v>
      </c>
      <c r="K12" s="952" t="s">
        <v>49</v>
      </c>
      <c r="L12" s="788" t="s">
        <v>101</v>
      </c>
      <c r="M12" s="943" t="s">
        <v>49</v>
      </c>
      <c r="N12" s="789" t="s">
        <v>101</v>
      </c>
      <c r="O12" s="943" t="s">
        <v>49</v>
      </c>
      <c r="R12" s="1985"/>
      <c r="T12" s="1983"/>
      <c r="U12" s="1984"/>
      <c r="V12" s="1982"/>
      <c r="W12" s="1981"/>
    </row>
    <row r="13" spans="1:26" s="893" customFormat="1" ht="21.75" thickBot="1" x14ac:dyDescent="0.3">
      <c r="B13" s="816" t="s">
        <v>0</v>
      </c>
      <c r="C13" s="838">
        <v>1597</v>
      </c>
      <c r="D13" s="781">
        <v>0.29789218429397502</v>
      </c>
      <c r="E13" s="838">
        <v>1538</v>
      </c>
      <c r="F13" s="779">
        <v>0.29542835190165195</v>
      </c>
      <c r="G13" s="839">
        <v>1609</v>
      </c>
      <c r="H13" s="779">
        <v>0.3020461798385583</v>
      </c>
      <c r="I13" s="944"/>
      <c r="J13" s="838">
        <v>3764</v>
      </c>
      <c r="K13" s="781">
        <v>0.70210781570602498</v>
      </c>
      <c r="L13" s="838">
        <v>3668</v>
      </c>
      <c r="M13" s="779">
        <v>0.70457164809834805</v>
      </c>
      <c r="N13" s="839">
        <v>3718</v>
      </c>
      <c r="O13" s="779">
        <v>0.6979538201614417</v>
      </c>
      <c r="T13" s="1983"/>
      <c r="U13" s="1984"/>
      <c r="V13" s="1982"/>
    </row>
    <row r="14" spans="1:26" s="893" customFormat="1" ht="25.5" customHeight="1" x14ac:dyDescent="0.25">
      <c r="A14" s="2393" t="s">
        <v>753</v>
      </c>
      <c r="B14" s="2393"/>
      <c r="C14" s="2393"/>
      <c r="D14" s="2393"/>
      <c r="E14" s="2393"/>
      <c r="F14" s="2393"/>
      <c r="G14" s="2393"/>
      <c r="H14" s="2393"/>
      <c r="I14" s="2393"/>
      <c r="J14" s="2393"/>
      <c r="K14" s="2393"/>
      <c r="L14" s="2393"/>
      <c r="M14" s="2393"/>
      <c r="N14" s="2393"/>
      <c r="O14" s="2393"/>
    </row>
    <row r="15" spans="1:26" s="893" customFormat="1" x14ac:dyDescent="0.25"/>
    <row r="16" spans="1:26" s="893" customFormat="1" x14ac:dyDescent="0.25"/>
    <row r="17" spans="1:15" s="893" customFormat="1" x14ac:dyDescent="0.25">
      <c r="B17"/>
    </row>
    <row r="18" spans="1:15" s="893" customFormat="1" ht="29.25" customHeight="1" x14ac:dyDescent="0.25">
      <c r="B18"/>
      <c r="C18" s="32"/>
      <c r="D18" s="1019" t="s">
        <v>658</v>
      </c>
      <c r="E18" s="1019" t="s">
        <v>659</v>
      </c>
      <c r="F18" s="1019" t="s">
        <v>660</v>
      </c>
      <c r="G18" s="1019" t="s">
        <v>661</v>
      </c>
      <c r="H18" s="1019" t="s">
        <v>664</v>
      </c>
      <c r="I18" s="1019" t="s">
        <v>665</v>
      </c>
      <c r="J18" s="1019" t="s">
        <v>662</v>
      </c>
      <c r="K18" s="1020" t="s">
        <v>663</v>
      </c>
    </row>
    <row r="19" spans="1:15" s="893" customFormat="1" x14ac:dyDescent="0.25">
      <c r="B19"/>
      <c r="C19" s="32" t="s">
        <v>168</v>
      </c>
      <c r="D19" s="895">
        <v>0.42366412213740456</v>
      </c>
      <c r="E19" s="895">
        <v>0.29726651480637811</v>
      </c>
      <c r="F19" s="895">
        <v>0.28024502297090353</v>
      </c>
      <c r="G19" s="895">
        <v>0.32133676092544988</v>
      </c>
      <c r="H19" s="895">
        <v>0.26666666666666666</v>
      </c>
      <c r="I19" s="895">
        <v>0.26788218793828894</v>
      </c>
      <c r="J19" s="895">
        <v>0.2496798975672215</v>
      </c>
      <c r="K19" s="896">
        <v>0.3020461798385583</v>
      </c>
      <c r="L19" s="894"/>
    </row>
    <row r="20" spans="1:15" s="893" customFormat="1" x14ac:dyDescent="0.25">
      <c r="B20"/>
      <c r="C20" s="32" t="s">
        <v>167</v>
      </c>
      <c r="D20" s="897">
        <v>0.57633587786259544</v>
      </c>
      <c r="E20" s="897">
        <v>0.70273348519362189</v>
      </c>
      <c r="F20" s="897">
        <v>0.71975497702909652</v>
      </c>
      <c r="G20" s="897">
        <v>0.67866323907455017</v>
      </c>
      <c r="H20" s="897">
        <v>0.73333333333333328</v>
      </c>
      <c r="I20" s="897">
        <v>0.73211781206171112</v>
      </c>
      <c r="J20" s="897">
        <v>0.75032010243277847</v>
      </c>
      <c r="K20" s="899">
        <v>0.6979538201614417</v>
      </c>
      <c r="L20" s="894"/>
    </row>
    <row r="21" spans="1:15" s="893" customFormat="1" x14ac:dyDescent="0.25">
      <c r="B21"/>
      <c r="C21"/>
      <c r="D21"/>
      <c r="E21"/>
      <c r="F21"/>
      <c r="G21"/>
      <c r="H21"/>
      <c r="I21"/>
      <c r="J21"/>
      <c r="K21"/>
      <c r="L21"/>
    </row>
    <row r="22" spans="1:15" s="893" customFormat="1" x14ac:dyDescent="0.25">
      <c r="B22"/>
      <c r="C22"/>
      <c r="D22"/>
      <c r="E22"/>
      <c r="F22"/>
      <c r="G22"/>
      <c r="H22"/>
      <c r="I22"/>
      <c r="J22"/>
      <c r="K22"/>
      <c r="L22"/>
    </row>
    <row r="23" spans="1:15" s="893" customFormat="1" x14ac:dyDescent="0.25">
      <c r="B23"/>
      <c r="C23"/>
      <c r="D23"/>
      <c r="E23"/>
      <c r="F23"/>
      <c r="G23"/>
      <c r="H23"/>
      <c r="I23"/>
      <c r="J23"/>
      <c r="K23"/>
      <c r="L23"/>
    </row>
    <row r="24" spans="1:15" s="893" customFormat="1" x14ac:dyDescent="0.25">
      <c r="B24"/>
      <c r="C24"/>
      <c r="D24"/>
      <c r="E24"/>
      <c r="F24"/>
      <c r="G24"/>
      <c r="H24"/>
      <c r="I24"/>
      <c r="J24"/>
      <c r="K24"/>
      <c r="L24"/>
    </row>
    <row r="25" spans="1:15" s="893" customFormat="1" x14ac:dyDescent="0.25">
      <c r="B25"/>
      <c r="C25"/>
      <c r="D25"/>
      <c r="E25"/>
      <c r="F25"/>
      <c r="G25"/>
      <c r="H25"/>
      <c r="I25"/>
      <c r="J25"/>
      <c r="K25"/>
      <c r="L25"/>
    </row>
    <row r="26" spans="1:15" s="893" customFormat="1" x14ac:dyDescent="0.25">
      <c r="B26"/>
      <c r="C26"/>
      <c r="D26"/>
      <c r="E26"/>
      <c r="F26"/>
      <c r="G26"/>
      <c r="H26"/>
      <c r="I26"/>
      <c r="J26"/>
      <c r="K26"/>
      <c r="L26"/>
    </row>
    <row r="27" spans="1:15" s="893" customFormat="1" x14ac:dyDescent="0.25"/>
    <row r="28" spans="1:15" s="893" customFormat="1" x14ac:dyDescent="0.25"/>
    <row r="29" spans="1:15" s="893" customFormat="1" x14ac:dyDescent="0.25"/>
    <row r="30" spans="1:15" s="893" customFormat="1" ht="15" customHeight="1" x14ac:dyDescent="0.25">
      <c r="A30" s="2432" t="s">
        <v>717</v>
      </c>
      <c r="B30" s="2432"/>
      <c r="C30" s="2432"/>
      <c r="D30" s="2432"/>
      <c r="E30" s="2432"/>
      <c r="F30" s="2432"/>
      <c r="G30" s="2432"/>
      <c r="H30" s="2432"/>
      <c r="I30" s="2432"/>
      <c r="J30" s="2432"/>
      <c r="K30" s="2432"/>
      <c r="L30" s="2432"/>
      <c r="M30" s="2432"/>
      <c r="N30" s="2432"/>
      <c r="O30" s="2432"/>
    </row>
    <row r="31" spans="1:15" s="893" customFormat="1" ht="26.25" customHeight="1" x14ac:dyDescent="0.25">
      <c r="A31" s="2442" t="s">
        <v>636</v>
      </c>
      <c r="B31" s="2442"/>
      <c r="C31" s="2442"/>
      <c r="D31" s="2442"/>
      <c r="E31" s="2442"/>
      <c r="F31" s="2442"/>
      <c r="G31" s="2442"/>
      <c r="H31" s="2442"/>
      <c r="I31" s="2442"/>
      <c r="J31" s="2442"/>
      <c r="K31" s="2442"/>
      <c r="L31" s="2442"/>
      <c r="M31" s="2442"/>
      <c r="N31" s="2442"/>
      <c r="O31" s="2442"/>
    </row>
    <row r="32" spans="1:15" s="893" customFormat="1" x14ac:dyDescent="0.25">
      <c r="A32" s="956"/>
      <c r="B32" s="956"/>
      <c r="C32" s="956"/>
      <c r="D32" s="956"/>
      <c r="E32" s="956"/>
      <c r="F32" s="956"/>
      <c r="G32" s="956"/>
      <c r="H32" s="956"/>
      <c r="I32" s="956"/>
      <c r="J32" s="956"/>
      <c r="K32" s="956"/>
      <c r="L32" s="956"/>
      <c r="M32" s="956"/>
      <c r="N32" s="956"/>
      <c r="O32" s="956"/>
    </row>
    <row r="33" s="893" customFormat="1" x14ac:dyDescent="0.25"/>
    <row r="34" s="893" customFormat="1" x14ac:dyDescent="0.25"/>
    <row r="35" s="893" customFormat="1" x14ac:dyDescent="0.25"/>
    <row r="36" s="893" customFormat="1" x14ac:dyDescent="0.25"/>
    <row r="37" s="893" customFormat="1" x14ac:dyDescent="0.25"/>
    <row r="38" s="893" customFormat="1" x14ac:dyDescent="0.25"/>
    <row r="39" s="893" customFormat="1" x14ac:dyDescent="0.25"/>
    <row r="40" s="893" customFormat="1" x14ac:dyDescent="0.25"/>
    <row r="41" s="893" customFormat="1" x14ac:dyDescent="0.25"/>
    <row r="42" s="893" customFormat="1" x14ac:dyDescent="0.25"/>
    <row r="43" s="893" customFormat="1" x14ac:dyDescent="0.25"/>
    <row r="44" s="893" customFormat="1" x14ac:dyDescent="0.25"/>
    <row r="45" s="893" customFormat="1" x14ac:dyDescent="0.25"/>
    <row r="46" s="893" customFormat="1" x14ac:dyDescent="0.25"/>
    <row r="47" s="893" customFormat="1" x14ac:dyDescent="0.25"/>
    <row r="48" s="893" customFormat="1" x14ac:dyDescent="0.25"/>
    <row r="49" spans="18:19" s="893" customFormat="1" x14ac:dyDescent="0.25"/>
    <row r="50" spans="18:19" s="893" customFormat="1" x14ac:dyDescent="0.25"/>
    <row r="51" spans="18:19" s="893" customFormat="1" x14ac:dyDescent="0.25"/>
    <row r="52" spans="18:19" s="893" customFormat="1" x14ac:dyDescent="0.25"/>
    <row r="53" spans="18:19" s="893" customFormat="1" x14ac:dyDescent="0.25"/>
    <row r="54" spans="18:19" s="893" customFormat="1" x14ac:dyDescent="0.25"/>
    <row r="55" spans="18:19" s="893" customFormat="1" x14ac:dyDescent="0.25"/>
    <row r="56" spans="18:19" s="893" customFormat="1" x14ac:dyDescent="0.25"/>
    <row r="57" spans="18:19" s="893" customFormat="1" x14ac:dyDescent="0.25"/>
    <row r="58" spans="18:19" s="893" customFormat="1" x14ac:dyDescent="0.25">
      <c r="R58" s="894"/>
      <c r="S58" s="894"/>
    </row>
    <row r="59" spans="18:19" s="893" customFormat="1" x14ac:dyDescent="0.25">
      <c r="R59" s="894"/>
      <c r="S59" s="894"/>
    </row>
  </sheetData>
  <mergeCells count="13">
    <mergeCell ref="A14:O14"/>
    <mergeCell ref="A30:O30"/>
    <mergeCell ref="A31:O31"/>
    <mergeCell ref="A1:O1"/>
    <mergeCell ref="B2:B4"/>
    <mergeCell ref="C2:H2"/>
    <mergeCell ref="J2:O2"/>
    <mergeCell ref="C3:D3"/>
    <mergeCell ref="E3:F3"/>
    <mergeCell ref="G3:H3"/>
    <mergeCell ref="J3:K3"/>
    <mergeCell ref="L3:M3"/>
    <mergeCell ref="N3:O3"/>
  </mergeCells>
  <conditionalFormatting sqref="D5:D11">
    <cfRule type="top10" dxfId="604" priority="17" percent="1" bottom="1" rank="25"/>
    <cfRule type="top10" dxfId="603" priority="18" percent="1" rank="25"/>
  </conditionalFormatting>
  <conditionalFormatting sqref="F5:F11">
    <cfRule type="top10" dxfId="602" priority="15" percent="1" bottom="1" rank="25"/>
    <cfRule type="top10" dxfId="601" priority="16" percent="1" rank="25"/>
  </conditionalFormatting>
  <conditionalFormatting sqref="H5:H11">
    <cfRule type="top10" dxfId="600" priority="13" percent="1" bottom="1" rank="25"/>
    <cfRule type="top10" dxfId="599" priority="14" percent="1" rank="25"/>
  </conditionalFormatting>
  <conditionalFormatting sqref="K5:K11">
    <cfRule type="top10" dxfId="598" priority="11" percent="1" bottom="1" rank="25"/>
    <cfRule type="top10" dxfId="597" priority="12" percent="1" rank="25"/>
  </conditionalFormatting>
  <conditionalFormatting sqref="M5:M11">
    <cfRule type="top10" dxfId="596" priority="9" percent="1" bottom="1" rank="25"/>
    <cfRule type="top10" dxfId="595" priority="10" percent="1" rank="25"/>
  </conditionalFormatting>
  <conditionalFormatting sqref="O5:O11">
    <cfRule type="top10" dxfId="594" priority="7" percent="1" bottom="1" rank="25"/>
    <cfRule type="top10" dxfId="593" priority="8" percent="1" rank="25"/>
  </conditionalFormatting>
  <conditionalFormatting sqref="R4">
    <cfRule type="top10" dxfId="592" priority="5" percent="1" bottom="1" rank="25"/>
    <cfRule type="top10" dxfId="591" priority="6" percent="1" rank="25"/>
  </conditionalFormatting>
  <conditionalFormatting sqref="S4:Y4">
    <cfRule type="top10" dxfId="590" priority="1" percent="1" bottom="1" rank="25"/>
    <cfRule type="top10" dxfId="589" priority="2" percent="1" rank="25"/>
  </conditionalFormatting>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4"/>
  <sheetViews>
    <sheetView zoomScaleNormal="100" zoomScaleSheetLayoutView="90" zoomScalePageLayoutView="80" workbookViewId="0">
      <selection activeCell="A14" sqref="A14"/>
    </sheetView>
  </sheetViews>
  <sheetFormatPr defaultRowHeight="15" x14ac:dyDescent="0.25"/>
  <cols>
    <col min="1" max="1" width="1.28515625" style="900" customWidth="1"/>
    <col min="2" max="2" width="14" style="900" customWidth="1"/>
    <col min="3" max="3" width="5.5703125" style="900" customWidth="1"/>
    <col min="4" max="4" width="8.5703125" style="900" customWidth="1"/>
    <col min="5" max="5" width="6" style="900" customWidth="1"/>
    <col min="6" max="6" width="7.85546875" style="900" customWidth="1"/>
    <col min="7" max="7" width="6.42578125" style="900" customWidth="1"/>
    <col min="8" max="8" width="8" style="900" customWidth="1"/>
    <col min="9" max="9" width="0.85546875" style="900" hidden="1" customWidth="1"/>
    <col min="10" max="15" width="7.85546875" style="900" customWidth="1"/>
    <col min="16" max="16" width="0.140625" style="900" customWidth="1"/>
    <col min="17" max="17" width="6.85546875" style="900" customWidth="1"/>
    <col min="18" max="18" width="7.28515625" style="900" bestFit="1" customWidth="1"/>
    <col min="19" max="19" width="6.85546875" style="900" bestFit="1" customWidth="1"/>
    <col min="20" max="20" width="7.28515625" style="900" bestFit="1" customWidth="1"/>
    <col min="21" max="21" width="6.85546875" style="900" bestFit="1" customWidth="1"/>
    <col min="22" max="22" width="7.28515625" style="900" bestFit="1" customWidth="1"/>
    <col min="23" max="23" width="1" style="900" customWidth="1"/>
    <col min="24" max="24" width="1.7109375" style="898" customWidth="1"/>
    <col min="25" max="25" width="6.5703125" style="900" customWidth="1"/>
    <col min="26" max="26" width="6.7109375" style="898" bestFit="1" customWidth="1"/>
    <col min="27" max="27" width="10.28515625" style="898" bestFit="1" customWidth="1"/>
    <col min="28" max="28" width="12.5703125" style="898" bestFit="1" customWidth="1"/>
    <col min="29" max="34" width="11.140625" style="898" bestFit="1" customWidth="1"/>
    <col min="35" max="35" width="15.42578125" style="898" customWidth="1"/>
    <col min="36" max="36" width="12.140625" style="898" bestFit="1" customWidth="1"/>
    <col min="37" max="37" width="6.7109375" style="898" bestFit="1" customWidth="1"/>
    <col min="38" max="16384" width="9.140625" style="900"/>
  </cols>
  <sheetData>
    <row r="1" spans="1:37" ht="18" customHeight="1" thickBot="1" x14ac:dyDescent="0.3">
      <c r="B1" s="2493" t="s">
        <v>755</v>
      </c>
      <c r="C1" s="2493"/>
      <c r="D1" s="2493"/>
      <c r="E1" s="2493"/>
      <c r="F1" s="2493"/>
      <c r="G1" s="2493"/>
      <c r="H1" s="2493"/>
      <c r="I1" s="2493"/>
      <c r="J1" s="2493"/>
      <c r="K1" s="2493"/>
      <c r="L1" s="2493"/>
      <c r="M1" s="2493"/>
      <c r="N1" s="2493"/>
      <c r="O1" s="2493"/>
      <c r="P1" s="2493"/>
      <c r="Q1" s="2493"/>
      <c r="R1" s="2493"/>
      <c r="S1" s="2493"/>
      <c r="T1" s="2493"/>
      <c r="U1" s="2493"/>
      <c r="V1" s="2493"/>
      <c r="X1" s="900"/>
    </row>
    <row r="2" spans="1:37" s="901" customFormat="1" ht="21.75" thickBot="1" x14ac:dyDescent="0.3">
      <c r="B2" s="2585" t="s">
        <v>195</v>
      </c>
      <c r="C2" s="2498" t="s">
        <v>135</v>
      </c>
      <c r="D2" s="2499"/>
      <c r="E2" s="2499"/>
      <c r="F2" s="2499"/>
      <c r="G2" s="2499"/>
      <c r="H2" s="2500"/>
      <c r="I2" s="1025"/>
      <c r="J2" s="2501" t="s">
        <v>209</v>
      </c>
      <c r="K2" s="2502"/>
      <c r="L2" s="2502"/>
      <c r="M2" s="2502"/>
      <c r="N2" s="2502"/>
      <c r="O2" s="2503"/>
      <c r="P2" s="1025"/>
      <c r="Q2" s="2501" t="s">
        <v>344</v>
      </c>
      <c r="R2" s="2502"/>
      <c r="S2" s="2502"/>
      <c r="T2" s="2502"/>
      <c r="U2" s="2502"/>
      <c r="V2" s="2503"/>
      <c r="Z2" s="898"/>
      <c r="AA2" s="898"/>
      <c r="AB2" s="898"/>
      <c r="AC2" s="898"/>
      <c r="AD2" s="898"/>
      <c r="AE2" s="898"/>
      <c r="AF2" s="898"/>
      <c r="AG2" s="898"/>
      <c r="AH2" s="898"/>
      <c r="AI2" s="898"/>
      <c r="AJ2" s="898"/>
      <c r="AK2" s="898"/>
    </row>
    <row r="3" spans="1:37" s="901" customFormat="1" ht="21.75" customHeight="1" thickBot="1" x14ac:dyDescent="0.3">
      <c r="B3" s="2586"/>
      <c r="C3" s="2548" t="s">
        <v>120</v>
      </c>
      <c r="D3" s="2548"/>
      <c r="E3" s="2549" t="s">
        <v>122</v>
      </c>
      <c r="F3" s="2549"/>
      <c r="G3" s="2550" t="s">
        <v>518</v>
      </c>
      <c r="H3" s="2550"/>
      <c r="I3" s="1025"/>
      <c r="J3" s="2548" t="s">
        <v>120</v>
      </c>
      <c r="K3" s="2548"/>
      <c r="L3" s="2549" t="s">
        <v>122</v>
      </c>
      <c r="M3" s="2549"/>
      <c r="N3" s="2550" t="s">
        <v>518</v>
      </c>
      <c r="O3" s="2550"/>
      <c r="P3" s="1025"/>
      <c r="Q3" s="2548" t="s">
        <v>120</v>
      </c>
      <c r="R3" s="2548"/>
      <c r="S3" s="2549" t="s">
        <v>122</v>
      </c>
      <c r="T3" s="2549"/>
      <c r="U3" s="2550" t="s">
        <v>518</v>
      </c>
      <c r="V3" s="2550"/>
      <c r="Z3" s="898"/>
      <c r="AA3" s="898"/>
      <c r="AB3" s="898"/>
      <c r="AC3" s="898"/>
      <c r="AD3" s="898"/>
      <c r="AE3" s="898"/>
      <c r="AF3" s="898"/>
      <c r="AG3" s="898"/>
      <c r="AH3" s="898"/>
      <c r="AI3" s="898"/>
      <c r="AJ3" s="898"/>
      <c r="AK3" s="898"/>
    </row>
    <row r="4" spans="1:37" s="901" customFormat="1" ht="16.5" thickBot="1" x14ac:dyDescent="0.3">
      <c r="B4" s="2587"/>
      <c r="C4" s="790" t="s">
        <v>341</v>
      </c>
      <c r="D4" s="792" t="s">
        <v>98</v>
      </c>
      <c r="E4" s="790" t="s">
        <v>99</v>
      </c>
      <c r="F4" s="791" t="s">
        <v>98</v>
      </c>
      <c r="G4" s="772" t="s">
        <v>99</v>
      </c>
      <c r="H4" s="791" t="s">
        <v>98</v>
      </c>
      <c r="I4" s="898"/>
      <c r="J4" s="790" t="s">
        <v>341</v>
      </c>
      <c r="K4" s="792" t="s">
        <v>98</v>
      </c>
      <c r="L4" s="790" t="s">
        <v>99</v>
      </c>
      <c r="M4" s="791" t="s">
        <v>98</v>
      </c>
      <c r="N4" s="772" t="s">
        <v>99</v>
      </c>
      <c r="O4" s="791" t="s">
        <v>98</v>
      </c>
      <c r="P4" s="898"/>
      <c r="Q4" s="790" t="s">
        <v>341</v>
      </c>
      <c r="R4" s="792" t="s">
        <v>98</v>
      </c>
      <c r="S4" s="790" t="s">
        <v>99</v>
      </c>
      <c r="T4" s="791" t="s">
        <v>98</v>
      </c>
      <c r="U4" s="772" t="s">
        <v>99</v>
      </c>
      <c r="V4" s="791" t="s">
        <v>98</v>
      </c>
      <c r="Z4" s="898"/>
      <c r="AA4" s="1476"/>
      <c r="AB4" s="1476"/>
      <c r="AC4" s="1476"/>
      <c r="AD4" s="1476"/>
      <c r="AE4" s="1476"/>
      <c r="AF4" s="1476"/>
      <c r="AG4" s="1476"/>
      <c r="AH4" s="1030"/>
      <c r="AI4" s="898"/>
      <c r="AJ4" s="898"/>
      <c r="AK4" s="898"/>
    </row>
    <row r="5" spans="1:37" s="901" customFormat="1" ht="15.75" x14ac:dyDescent="0.25">
      <c r="B5" s="811" t="s">
        <v>125</v>
      </c>
      <c r="C5" s="311">
        <v>261</v>
      </c>
      <c r="D5" s="793">
        <v>0.3411764705882353</v>
      </c>
      <c r="E5" s="311">
        <v>249</v>
      </c>
      <c r="F5" s="794">
        <v>0.31439393939393939</v>
      </c>
      <c r="G5" s="312">
        <v>217</v>
      </c>
      <c r="H5" s="794">
        <v>0.27608142493638677</v>
      </c>
      <c r="I5" s="787"/>
      <c r="J5" s="311">
        <v>119</v>
      </c>
      <c r="K5" s="793">
        <v>0.15555555555555556</v>
      </c>
      <c r="L5" s="797">
        <v>99</v>
      </c>
      <c r="M5" s="794">
        <v>0.125</v>
      </c>
      <c r="N5" s="798">
        <v>109</v>
      </c>
      <c r="O5" s="794">
        <v>0.138676844783715</v>
      </c>
      <c r="P5" s="787"/>
      <c r="Q5" s="795">
        <v>385</v>
      </c>
      <c r="R5" s="793">
        <v>0.50326797385620914</v>
      </c>
      <c r="S5" s="795">
        <v>444</v>
      </c>
      <c r="T5" s="794">
        <v>0.56060606060606055</v>
      </c>
      <c r="U5" s="796">
        <v>460</v>
      </c>
      <c r="V5" s="794">
        <v>0.58524173027989823</v>
      </c>
      <c r="Z5" s="898"/>
      <c r="AA5" s="1476"/>
      <c r="AB5" s="1476"/>
      <c r="AC5" s="1476"/>
      <c r="AD5" s="1476"/>
      <c r="AE5" s="1476"/>
      <c r="AF5" s="1476"/>
      <c r="AG5" s="1476"/>
      <c r="AH5" s="1030"/>
      <c r="AI5" s="898"/>
      <c r="AJ5" s="898"/>
      <c r="AK5" s="898"/>
    </row>
    <row r="6" spans="1:37" s="901" customFormat="1" ht="15.75" x14ac:dyDescent="0.25">
      <c r="B6" s="812" t="s">
        <v>126</v>
      </c>
      <c r="C6" s="310">
        <v>115</v>
      </c>
      <c r="D6" s="799">
        <v>0.12513601741022851</v>
      </c>
      <c r="E6" s="310">
        <v>65</v>
      </c>
      <c r="F6" s="800">
        <v>7.7105575326215897E-2</v>
      </c>
      <c r="G6" s="309">
        <v>119</v>
      </c>
      <c r="H6" s="800">
        <v>0.13553530751708429</v>
      </c>
      <c r="I6" s="787"/>
      <c r="J6" s="310">
        <v>235</v>
      </c>
      <c r="K6" s="799">
        <v>0.25571273122959737</v>
      </c>
      <c r="L6" s="803">
        <v>192</v>
      </c>
      <c r="M6" s="800">
        <v>0.22775800711743771</v>
      </c>
      <c r="N6" s="804">
        <v>150</v>
      </c>
      <c r="O6" s="800">
        <v>0.17084282460136674</v>
      </c>
      <c r="P6" s="787"/>
      <c r="Q6" s="803">
        <v>569</v>
      </c>
      <c r="R6" s="799">
        <v>0.61915125136017413</v>
      </c>
      <c r="S6" s="803">
        <v>586</v>
      </c>
      <c r="T6" s="800">
        <v>0.69513641755634636</v>
      </c>
      <c r="U6" s="804">
        <v>609</v>
      </c>
      <c r="V6" s="800">
        <v>0.693621867881549</v>
      </c>
      <c r="Z6" s="898"/>
      <c r="AA6" s="1476"/>
      <c r="AB6" s="1476"/>
      <c r="AC6" s="1476"/>
      <c r="AD6" s="1476"/>
      <c r="AE6" s="1476"/>
      <c r="AF6" s="1476"/>
      <c r="AG6" s="1476"/>
      <c r="AH6" s="1030"/>
      <c r="AI6" s="898"/>
      <c r="AJ6" s="898"/>
      <c r="AK6" s="898"/>
    </row>
    <row r="7" spans="1:37" s="901" customFormat="1" ht="15.75" x14ac:dyDescent="0.25">
      <c r="B7" s="812" t="s">
        <v>127</v>
      </c>
      <c r="C7" s="310">
        <v>53</v>
      </c>
      <c r="D7" s="799">
        <v>8.2942097026604072E-2</v>
      </c>
      <c r="E7" s="310" t="s">
        <v>101</v>
      </c>
      <c r="F7" s="800" t="s">
        <v>49</v>
      </c>
      <c r="G7" s="309">
        <v>28</v>
      </c>
      <c r="H7" s="800">
        <v>4.2879019908116385E-2</v>
      </c>
      <c r="I7" s="787"/>
      <c r="J7" s="310">
        <v>147</v>
      </c>
      <c r="K7" s="799">
        <v>0.2300469483568075</v>
      </c>
      <c r="L7" s="803">
        <v>117</v>
      </c>
      <c r="M7" s="800">
        <v>0.18962722852512157</v>
      </c>
      <c r="N7" s="804">
        <v>104</v>
      </c>
      <c r="O7" s="800">
        <v>0.15926493108728942</v>
      </c>
      <c r="P7" s="787"/>
      <c r="Q7" s="801">
        <v>439</v>
      </c>
      <c r="R7" s="799">
        <v>0.68701095461658845</v>
      </c>
      <c r="S7" s="801">
        <v>497</v>
      </c>
      <c r="T7" s="800">
        <v>0.80551053484602919</v>
      </c>
      <c r="U7" s="802">
        <v>521</v>
      </c>
      <c r="V7" s="800">
        <v>0.79785604900459417</v>
      </c>
      <c r="Z7" s="898"/>
      <c r="AA7" s="1030"/>
      <c r="AB7" s="1086"/>
      <c r="AC7" s="127"/>
      <c r="AD7" s="1030"/>
      <c r="AE7" s="1030"/>
      <c r="AF7" s="1030"/>
      <c r="AG7" s="1030"/>
      <c r="AH7" s="1030"/>
      <c r="AI7" s="898"/>
      <c r="AJ7" s="898"/>
      <c r="AK7" s="898"/>
    </row>
    <row r="8" spans="1:37" s="901" customFormat="1" ht="15.75" x14ac:dyDescent="0.25">
      <c r="B8" s="812" t="s">
        <v>128</v>
      </c>
      <c r="C8" s="310">
        <v>114</v>
      </c>
      <c r="D8" s="799">
        <v>0.17538461538461539</v>
      </c>
      <c r="E8" s="310">
        <v>99</v>
      </c>
      <c r="F8" s="800">
        <v>0.13692946058091288</v>
      </c>
      <c r="G8" s="309">
        <v>90</v>
      </c>
      <c r="H8" s="800">
        <v>0.11568123393316196</v>
      </c>
      <c r="I8" s="787"/>
      <c r="J8" s="310">
        <v>107</v>
      </c>
      <c r="K8" s="799">
        <v>0.16461538461538461</v>
      </c>
      <c r="L8" s="803">
        <v>128</v>
      </c>
      <c r="M8" s="800">
        <v>0.17704011065006917</v>
      </c>
      <c r="N8" s="804">
        <v>135</v>
      </c>
      <c r="O8" s="800">
        <v>0.17352185089974292</v>
      </c>
      <c r="P8" s="787"/>
      <c r="Q8" s="801">
        <v>429</v>
      </c>
      <c r="R8" s="799">
        <v>0.66</v>
      </c>
      <c r="S8" s="801">
        <v>496</v>
      </c>
      <c r="T8" s="800">
        <v>0.68603042876901799</v>
      </c>
      <c r="U8" s="802">
        <v>553</v>
      </c>
      <c r="V8" s="800">
        <v>0.71079691516709509</v>
      </c>
      <c r="Z8" s="898"/>
      <c r="AA8" s="898"/>
      <c r="AB8" s="1989"/>
      <c r="AC8" s="1990"/>
      <c r="AD8" s="898"/>
      <c r="AE8" s="898"/>
      <c r="AF8" s="898"/>
      <c r="AG8" s="898"/>
      <c r="AH8" s="898"/>
      <c r="AI8" s="898"/>
      <c r="AJ8" s="898"/>
      <c r="AK8" s="898"/>
    </row>
    <row r="9" spans="1:37" s="901" customFormat="1" ht="15.75" x14ac:dyDescent="0.25">
      <c r="B9" s="812" t="s">
        <v>129</v>
      </c>
      <c r="C9" s="310">
        <v>116</v>
      </c>
      <c r="D9" s="799">
        <v>0.15064935064935064</v>
      </c>
      <c r="E9" s="310">
        <v>39</v>
      </c>
      <c r="F9" s="800">
        <v>5.4621848739495799E-2</v>
      </c>
      <c r="G9" s="309">
        <v>32</v>
      </c>
      <c r="H9" s="800">
        <v>4.3596730245231606E-2</v>
      </c>
      <c r="I9" s="787"/>
      <c r="J9" s="310">
        <v>195</v>
      </c>
      <c r="K9" s="799">
        <v>0.25324675324675322</v>
      </c>
      <c r="L9" s="803">
        <v>170</v>
      </c>
      <c r="M9" s="800">
        <v>0.23809523809523808</v>
      </c>
      <c r="N9" s="804">
        <v>169</v>
      </c>
      <c r="O9" s="800">
        <v>0.23024523160762944</v>
      </c>
      <c r="P9" s="787"/>
      <c r="Q9" s="801">
        <v>459</v>
      </c>
      <c r="R9" s="799">
        <v>0.59610389610389614</v>
      </c>
      <c r="S9" s="801">
        <v>505</v>
      </c>
      <c r="T9" s="800">
        <v>0.70728291316526615</v>
      </c>
      <c r="U9" s="802">
        <v>533</v>
      </c>
      <c r="V9" s="800">
        <v>0.72615803814713897</v>
      </c>
      <c r="Z9" s="898"/>
      <c r="AA9" s="898"/>
      <c r="AB9" s="1989"/>
      <c r="AC9" s="1990"/>
      <c r="AD9" s="898"/>
      <c r="AE9" s="898"/>
      <c r="AF9" s="898"/>
      <c r="AG9" s="898"/>
      <c r="AH9" s="898"/>
      <c r="AI9" s="898"/>
      <c r="AJ9" s="898"/>
      <c r="AK9" s="898"/>
    </row>
    <row r="10" spans="1:37" ht="15.75" x14ac:dyDescent="0.25">
      <c r="B10" s="812" t="s">
        <v>130</v>
      </c>
      <c r="C10" s="310">
        <v>87</v>
      </c>
      <c r="D10" s="799">
        <v>0.11600000000000001</v>
      </c>
      <c r="E10" s="310">
        <v>44</v>
      </c>
      <c r="F10" s="800">
        <v>6.4327485380116955E-2</v>
      </c>
      <c r="G10" s="309">
        <v>68</v>
      </c>
      <c r="H10" s="800">
        <v>9.5371669004207571E-2</v>
      </c>
      <c r="I10" s="787"/>
      <c r="J10" s="310">
        <v>155</v>
      </c>
      <c r="K10" s="799">
        <v>0.20666666666666667</v>
      </c>
      <c r="L10" s="803">
        <v>135</v>
      </c>
      <c r="M10" s="800">
        <v>0.19736842105263158</v>
      </c>
      <c r="N10" s="804">
        <v>121</v>
      </c>
      <c r="O10" s="800">
        <v>0.1697054698457223</v>
      </c>
      <c r="P10" s="787"/>
      <c r="Q10" s="801">
        <v>508</v>
      </c>
      <c r="R10" s="799">
        <v>0.67733333333333334</v>
      </c>
      <c r="S10" s="801">
        <v>505</v>
      </c>
      <c r="T10" s="800">
        <v>0.73830409356725146</v>
      </c>
      <c r="U10" s="802">
        <v>524</v>
      </c>
      <c r="V10" s="800">
        <v>0.73492286115007011</v>
      </c>
      <c r="X10" s="900"/>
      <c r="AB10" s="1989"/>
      <c r="AC10" s="1990"/>
    </row>
    <row r="11" spans="1:37" s="898" customFormat="1" ht="15.75" x14ac:dyDescent="0.25">
      <c r="B11" s="812" t="s">
        <v>131</v>
      </c>
      <c r="C11" s="310">
        <v>32</v>
      </c>
      <c r="D11" s="799">
        <v>3.7079953650057937E-2</v>
      </c>
      <c r="E11" s="310">
        <v>10</v>
      </c>
      <c r="F11" s="800" t="s">
        <v>49</v>
      </c>
      <c r="G11" s="309">
        <v>25</v>
      </c>
      <c r="H11" s="800">
        <v>3.2092426187419767E-2</v>
      </c>
      <c r="I11" s="787"/>
      <c r="J11" s="310">
        <v>202</v>
      </c>
      <c r="K11" s="799">
        <v>0.23406720741599074</v>
      </c>
      <c r="L11" s="803">
        <v>140</v>
      </c>
      <c r="M11" s="800">
        <v>0.16990291262135923</v>
      </c>
      <c r="N11" s="804">
        <v>145</v>
      </c>
      <c r="O11" s="800">
        <v>0.18613607188703465</v>
      </c>
      <c r="P11" s="787"/>
      <c r="Q11" s="803">
        <v>629</v>
      </c>
      <c r="R11" s="799">
        <v>0.72885283893395136</v>
      </c>
      <c r="S11" s="803">
        <v>674</v>
      </c>
      <c r="T11" s="800">
        <v>0.81796116504854366</v>
      </c>
      <c r="U11" s="804">
        <v>609</v>
      </c>
      <c r="V11" s="800">
        <v>0.78177150192554556</v>
      </c>
      <c r="W11" s="900"/>
      <c r="X11" s="900"/>
      <c r="Y11" s="900"/>
      <c r="AB11" s="1989"/>
      <c r="AC11" s="1990"/>
    </row>
    <row r="12" spans="1:37" s="898" customFormat="1" ht="16.5" thickBot="1" x14ac:dyDescent="0.3">
      <c r="B12" s="813" t="s">
        <v>50</v>
      </c>
      <c r="C12" s="809">
        <v>0</v>
      </c>
      <c r="D12" s="806" t="s">
        <v>49</v>
      </c>
      <c r="E12" s="809">
        <v>0</v>
      </c>
      <c r="F12" s="807" t="s">
        <v>49</v>
      </c>
      <c r="G12" s="852">
        <v>0</v>
      </c>
      <c r="H12" s="807" t="s">
        <v>49</v>
      </c>
      <c r="I12" s="787"/>
      <c r="J12" s="809"/>
      <c r="K12" s="806" t="s">
        <v>49</v>
      </c>
      <c r="L12" s="853">
        <v>0</v>
      </c>
      <c r="M12" s="807" t="s">
        <v>49</v>
      </c>
      <c r="N12" s="854" t="s">
        <v>101</v>
      </c>
      <c r="O12" s="855" t="s">
        <v>49</v>
      </c>
      <c r="P12" s="787"/>
      <c r="Q12" s="805" t="s">
        <v>101</v>
      </c>
      <c r="R12" s="856" t="s">
        <v>49</v>
      </c>
      <c r="S12" s="805" t="s">
        <v>101</v>
      </c>
      <c r="T12" s="855" t="s">
        <v>49</v>
      </c>
      <c r="U12" s="808" t="s">
        <v>101</v>
      </c>
      <c r="V12" s="855" t="s">
        <v>49</v>
      </c>
      <c r="W12" s="900"/>
      <c r="X12" s="900"/>
      <c r="Y12" s="900"/>
      <c r="AB12" s="1989"/>
      <c r="AC12" s="1990"/>
    </row>
    <row r="13" spans="1:37" s="898" customFormat="1" ht="15.75" thickBot="1" x14ac:dyDescent="0.3">
      <c r="B13" s="846" t="s">
        <v>0</v>
      </c>
      <c r="C13" s="847">
        <v>778</v>
      </c>
      <c r="D13" s="857">
        <v>0.1451492537313433</v>
      </c>
      <c r="E13" s="847">
        <v>509</v>
      </c>
      <c r="F13" s="858">
        <v>9.7884615384615389E-2</v>
      </c>
      <c r="G13" s="848">
        <v>579</v>
      </c>
      <c r="H13" s="858">
        <v>0.10875281743050338</v>
      </c>
      <c r="I13" s="849"/>
      <c r="J13" s="847">
        <v>1160</v>
      </c>
      <c r="K13" s="857">
        <v>0.21641791044776118</v>
      </c>
      <c r="L13" s="850">
        <v>981</v>
      </c>
      <c r="M13" s="858">
        <v>0.18865384615384614</v>
      </c>
      <c r="N13" s="851">
        <v>934</v>
      </c>
      <c r="O13" s="858">
        <v>0.17543200601051842</v>
      </c>
      <c r="P13" s="849"/>
      <c r="Q13" s="859">
        <v>3422</v>
      </c>
      <c r="R13" s="857">
        <v>0.63843283582089549</v>
      </c>
      <c r="S13" s="859">
        <v>3710</v>
      </c>
      <c r="T13" s="858">
        <v>0.71346153846153848</v>
      </c>
      <c r="U13" s="860">
        <v>3811</v>
      </c>
      <c r="V13" s="861">
        <v>0.71581517655897819</v>
      </c>
      <c r="W13" s="900"/>
      <c r="X13" s="900"/>
      <c r="Y13" s="900"/>
      <c r="AB13" s="1987"/>
      <c r="AC13" s="1988"/>
    </row>
    <row r="14" spans="1:37" s="898" customFormat="1" ht="28.5" customHeight="1" x14ac:dyDescent="0.25">
      <c r="B14" s="2493" t="s">
        <v>756</v>
      </c>
      <c r="C14" s="2493"/>
      <c r="D14" s="2493"/>
      <c r="E14" s="2493"/>
      <c r="F14" s="2493"/>
      <c r="G14" s="2493"/>
      <c r="H14" s="2493"/>
      <c r="I14" s="2493"/>
      <c r="J14" s="2493"/>
      <c r="K14" s="2493"/>
      <c r="L14" s="2493"/>
      <c r="M14" s="2493"/>
      <c r="N14" s="2493"/>
      <c r="O14" s="2493"/>
      <c r="P14" s="2493"/>
      <c r="Q14" s="2493"/>
      <c r="R14" s="2493"/>
      <c r="S14" s="2493"/>
      <c r="T14" s="2493"/>
      <c r="U14" s="2493"/>
      <c r="V14" s="2493"/>
      <c r="W14" s="900"/>
      <c r="X14" s="900"/>
      <c r="Y14" s="900"/>
    </row>
    <row r="15" spans="1:37" s="898" customFormat="1" x14ac:dyDescent="0.25">
      <c r="W15" s="900"/>
      <c r="X15" s="900"/>
      <c r="Y15" s="900"/>
    </row>
    <row r="16" spans="1:37" s="898" customFormat="1" x14ac:dyDescent="0.25">
      <c r="A16" s="900"/>
      <c r="B16" s="900"/>
      <c r="C16" s="900"/>
      <c r="D16" s="900"/>
      <c r="E16" s="900"/>
      <c r="F16" s="900"/>
      <c r="G16" s="900"/>
      <c r="H16" s="900"/>
      <c r="I16" s="900"/>
      <c r="J16" s="900"/>
      <c r="K16" s="900"/>
      <c r="L16" s="900"/>
      <c r="M16" s="900"/>
      <c r="N16" s="881"/>
      <c r="O16" s="881"/>
    </row>
    <row r="17" spans="1:26" s="898" customFormat="1" x14ac:dyDescent="0.25">
      <c r="A17" s="900"/>
      <c r="B17" s="900"/>
      <c r="C17" s="900"/>
      <c r="D17" s="900"/>
      <c r="E17" s="900"/>
      <c r="F17" s="900"/>
      <c r="G17" s="900"/>
      <c r="H17" s="900"/>
      <c r="I17" s="900"/>
      <c r="J17" s="900"/>
      <c r="K17" s="900"/>
      <c r="L17" s="900"/>
      <c r="M17" s="900"/>
      <c r="Q17" s="900"/>
      <c r="R17" s="900"/>
      <c r="S17" s="900"/>
      <c r="T17" s="900"/>
      <c r="U17" s="900"/>
      <c r="V17" s="900"/>
      <c r="W17" s="900"/>
      <c r="Y17" s="900"/>
    </row>
    <row r="20" spans="1:26" s="898" customFormat="1" x14ac:dyDescent="0.25">
      <c r="A20" s="900"/>
      <c r="B20" s="27"/>
      <c r="C20" s="27"/>
      <c r="D20" s="27"/>
      <c r="E20" s="27"/>
      <c r="F20" s="27"/>
      <c r="G20" s="27"/>
      <c r="H20" s="27"/>
      <c r="I20" s="27"/>
      <c r="J20" s="27"/>
      <c r="K20" s="900"/>
      <c r="L20" s="900"/>
      <c r="M20" s="900"/>
      <c r="N20" s="900"/>
      <c r="O20" s="900"/>
      <c r="P20" s="900"/>
      <c r="Q20" s="900"/>
      <c r="R20" s="900"/>
      <c r="S20" s="900"/>
      <c r="T20" s="900"/>
      <c r="U20" s="900"/>
      <c r="V20" s="900"/>
      <c r="W20" s="900"/>
      <c r="Y20" s="900"/>
    </row>
    <row r="21" spans="1:26" s="898" customFormat="1" ht="54" customHeight="1" x14ac:dyDescent="0.25">
      <c r="A21" s="900"/>
      <c r="B21" s="291"/>
      <c r="C21" s="1021" t="s">
        <v>658</v>
      </c>
      <c r="D21" s="1021" t="s">
        <v>659</v>
      </c>
      <c r="E21" s="1021" t="s">
        <v>660</v>
      </c>
      <c r="F21" s="1021" t="s">
        <v>661</v>
      </c>
      <c r="G21" s="1021" t="s">
        <v>667</v>
      </c>
      <c r="H21" s="1021" t="s">
        <v>665</v>
      </c>
      <c r="I21" s="1021" t="s">
        <v>668</v>
      </c>
      <c r="J21" s="1029" t="s">
        <v>668</v>
      </c>
      <c r="K21" s="1022" t="s">
        <v>479</v>
      </c>
      <c r="L21" s="900"/>
      <c r="M21" s="900"/>
      <c r="N21" s="900"/>
      <c r="O21" s="900"/>
      <c r="P21" s="900"/>
      <c r="Q21" s="718"/>
      <c r="R21" s="2187"/>
      <c r="S21" s="900"/>
      <c r="T21" s="900"/>
      <c r="U21" s="900"/>
      <c r="V21" s="900"/>
      <c r="W21" s="900"/>
      <c r="X21" s="900"/>
      <c r="Z21" s="900"/>
    </row>
    <row r="22" spans="1:26" s="898" customFormat="1" ht="15.75" x14ac:dyDescent="0.25">
      <c r="A22" s="900"/>
      <c r="B22" s="291" t="s">
        <v>135</v>
      </c>
      <c r="C22" s="794">
        <v>0.27608142493638677</v>
      </c>
      <c r="D22" s="800">
        <v>0.13553530751708429</v>
      </c>
      <c r="E22" s="800">
        <v>4.2879019908116385E-2</v>
      </c>
      <c r="F22" s="800">
        <v>0.11568123393316196</v>
      </c>
      <c r="G22" s="800">
        <v>4.3596730245231606E-2</v>
      </c>
      <c r="H22" s="800">
        <v>9.5371669004207571E-2</v>
      </c>
      <c r="I22" s="800">
        <v>3.2092426187419767E-2</v>
      </c>
      <c r="J22" s="800">
        <v>3.2092426187419767E-2</v>
      </c>
      <c r="K22" s="2138">
        <v>0.10875281743050338</v>
      </c>
      <c r="L22" s="900"/>
      <c r="M22" s="900"/>
      <c r="N22" s="900"/>
      <c r="O22" s="900"/>
      <c r="P22" s="900"/>
      <c r="Q22" s="718"/>
      <c r="R22" s="2187"/>
      <c r="S22" s="900"/>
      <c r="T22" s="900"/>
      <c r="U22" s="900"/>
      <c r="V22" s="900"/>
      <c r="W22" s="900"/>
      <c r="X22" s="900"/>
      <c r="Z22" s="900"/>
    </row>
    <row r="23" spans="1:26" s="898" customFormat="1" ht="15.75" x14ac:dyDescent="0.25">
      <c r="A23" s="900"/>
      <c r="B23" s="291" t="s">
        <v>209</v>
      </c>
      <c r="C23" s="794">
        <v>0.138676844783715</v>
      </c>
      <c r="D23" s="800">
        <v>0.17084282460136674</v>
      </c>
      <c r="E23" s="800">
        <v>0.15926493108728942</v>
      </c>
      <c r="F23" s="800">
        <v>0.17352185089974292</v>
      </c>
      <c r="G23" s="800">
        <v>0.23024523160762944</v>
      </c>
      <c r="H23" s="800">
        <v>0.1697054698457223</v>
      </c>
      <c r="I23" s="800">
        <v>0.18613607188703465</v>
      </c>
      <c r="J23" s="800">
        <v>0.18613607188703465</v>
      </c>
      <c r="K23" s="2138">
        <v>0.17543200601051842</v>
      </c>
      <c r="L23" s="900"/>
      <c r="M23" s="900"/>
      <c r="N23" s="900"/>
      <c r="O23" s="900"/>
      <c r="P23" s="900"/>
      <c r="Q23" s="718"/>
      <c r="R23" s="2187"/>
      <c r="S23" s="900"/>
      <c r="T23" s="900"/>
      <c r="U23" s="900"/>
      <c r="V23" s="900"/>
      <c r="W23" s="900"/>
      <c r="X23" s="900"/>
      <c r="Z23" s="900"/>
    </row>
    <row r="24" spans="1:26" s="898" customFormat="1" ht="15.75" x14ac:dyDescent="0.25">
      <c r="A24" s="900"/>
      <c r="B24" s="291" t="s">
        <v>344</v>
      </c>
      <c r="C24" s="794">
        <v>0.58524173027989823</v>
      </c>
      <c r="D24" s="800">
        <v>0.693621867881549</v>
      </c>
      <c r="E24" s="800">
        <v>0.79785604900459417</v>
      </c>
      <c r="F24" s="800">
        <v>0.71079691516709509</v>
      </c>
      <c r="G24" s="800">
        <v>0.72615803814713897</v>
      </c>
      <c r="H24" s="800">
        <v>0.73492286115007011</v>
      </c>
      <c r="I24" s="800">
        <v>0.78177150192554556</v>
      </c>
      <c r="J24" s="800">
        <v>0.78177150192554556</v>
      </c>
      <c r="K24" s="2138">
        <v>0.71581517655897819</v>
      </c>
      <c r="L24" s="900"/>
      <c r="M24" s="900"/>
      <c r="N24" s="900"/>
      <c r="O24" s="900"/>
      <c r="P24" s="900"/>
      <c r="Q24" s="718"/>
      <c r="R24" s="2187"/>
      <c r="S24" s="900"/>
      <c r="T24" s="900"/>
      <c r="U24" s="900"/>
      <c r="V24" s="900"/>
      <c r="W24" s="900"/>
      <c r="X24" s="900"/>
      <c r="Z24" s="900"/>
    </row>
    <row r="25" spans="1:26" x14ac:dyDescent="0.25">
      <c r="B25" s="27"/>
      <c r="C25" s="842">
        <f>SUM(C22:C23)</f>
        <v>0.41475826972010177</v>
      </c>
      <c r="D25" s="842">
        <f t="shared" ref="D25:I25" si="0">SUM(D22:D23)</f>
        <v>0.306378132118451</v>
      </c>
      <c r="E25" s="842">
        <f t="shared" si="0"/>
        <v>0.2021439509954058</v>
      </c>
      <c r="F25" s="842">
        <f t="shared" si="0"/>
        <v>0.28920308483290491</v>
      </c>
      <c r="G25" s="842">
        <f t="shared" si="0"/>
        <v>0.27384196185286103</v>
      </c>
      <c r="H25" s="842">
        <f t="shared" si="0"/>
        <v>0.26507713884992989</v>
      </c>
      <c r="I25" s="842">
        <f t="shared" si="0"/>
        <v>0.21822849807445444</v>
      </c>
      <c r="J25" s="842">
        <f>SUM(K22:K23)</f>
        <v>0.28418482344102181</v>
      </c>
      <c r="Q25" s="2187"/>
      <c r="R25" s="718"/>
    </row>
    <row r="26" spans="1:26" x14ac:dyDescent="0.25">
      <c r="Q26" s="2187"/>
      <c r="R26" s="718"/>
    </row>
    <row r="27" spans="1:26" x14ac:dyDescent="0.25">
      <c r="Q27" s="2187"/>
      <c r="R27" s="718"/>
    </row>
    <row r="32" spans="1:26" ht="22.5" customHeight="1" x14ac:dyDescent="0.25"/>
    <row r="33" spans="2:22" ht="12" customHeight="1" x14ac:dyDescent="0.25">
      <c r="B33" s="2432" t="s">
        <v>717</v>
      </c>
      <c r="C33" s="2432"/>
      <c r="D33" s="2432"/>
      <c r="E33" s="2432"/>
      <c r="F33" s="2432"/>
      <c r="G33" s="2432"/>
      <c r="H33" s="2432"/>
      <c r="I33" s="2432"/>
      <c r="J33" s="2432"/>
      <c r="K33" s="2432"/>
      <c r="L33" s="2432"/>
      <c r="M33" s="2432"/>
      <c r="N33" s="2432"/>
      <c r="O33" s="2432"/>
      <c r="P33" s="2432"/>
      <c r="Q33" s="2432"/>
      <c r="R33" s="2432"/>
      <c r="S33" s="2432"/>
      <c r="T33" s="2432"/>
      <c r="U33" s="2432"/>
      <c r="V33" s="2432"/>
    </row>
    <row r="34" spans="2:22" ht="23.25" customHeight="1" x14ac:dyDescent="0.25">
      <c r="B34" s="2497" t="s">
        <v>666</v>
      </c>
      <c r="C34" s="2497"/>
      <c r="D34" s="2497"/>
      <c r="E34" s="2497"/>
      <c r="F34" s="2497"/>
      <c r="G34" s="2497"/>
      <c r="H34" s="2497"/>
      <c r="I34" s="2497"/>
      <c r="J34" s="2497"/>
      <c r="K34" s="2497"/>
      <c r="L34" s="2497"/>
      <c r="M34" s="2497"/>
      <c r="N34" s="2497"/>
      <c r="O34" s="2497"/>
      <c r="P34" s="2497"/>
      <c r="Q34" s="2497"/>
      <c r="R34" s="2497"/>
      <c r="S34" s="2497"/>
      <c r="T34" s="2497"/>
      <c r="U34" s="2497"/>
      <c r="V34" s="2497"/>
    </row>
  </sheetData>
  <mergeCells count="17">
    <mergeCell ref="B34:V34"/>
    <mergeCell ref="B14:V14"/>
    <mergeCell ref="B33:V33"/>
    <mergeCell ref="J3:K3"/>
    <mergeCell ref="L3:M3"/>
    <mergeCell ref="N3:O3"/>
    <mergeCell ref="Q3:R3"/>
    <mergeCell ref="S3:T3"/>
    <mergeCell ref="U3:V3"/>
    <mergeCell ref="B1:V1"/>
    <mergeCell ref="B2:B4"/>
    <mergeCell ref="C2:H2"/>
    <mergeCell ref="J2:O2"/>
    <mergeCell ref="Q2:V2"/>
    <mergeCell ref="C3:D3"/>
    <mergeCell ref="E3:F3"/>
    <mergeCell ref="G3:H3"/>
  </mergeCells>
  <conditionalFormatting sqref="V5:V11">
    <cfRule type="top10" dxfId="588" priority="13" percent="1" bottom="1" rank="25"/>
    <cfRule type="top10" dxfId="587" priority="14" percent="1" rank="25"/>
  </conditionalFormatting>
  <conditionalFormatting sqref="K5:K11">
    <cfRule type="top10" dxfId="586" priority="23" percent="1" bottom="1" rank="25"/>
    <cfRule type="top10" dxfId="585" priority="24" percent="1" rank="25"/>
  </conditionalFormatting>
  <conditionalFormatting sqref="M5:M11">
    <cfRule type="top10" dxfId="584" priority="21" percent="1" bottom="1" rank="25"/>
    <cfRule type="top10" dxfId="583" priority="22" percent="1" rank="25"/>
  </conditionalFormatting>
  <conditionalFormatting sqref="O5:O11">
    <cfRule type="top10" dxfId="582" priority="19" percent="1" bottom="1" rank="25"/>
    <cfRule type="top10" dxfId="581" priority="20" percent="1" rank="25"/>
  </conditionalFormatting>
  <conditionalFormatting sqref="R5:R11">
    <cfRule type="top10" dxfId="580" priority="17" percent="1" bottom="1" rank="25"/>
    <cfRule type="top10" dxfId="579" priority="18" percent="1" rank="25"/>
  </conditionalFormatting>
  <conditionalFormatting sqref="T5:T11">
    <cfRule type="top10" dxfId="578" priority="15" percent="1" bottom="1" rank="25"/>
    <cfRule type="top10" dxfId="577" priority="16" percent="1" rank="25"/>
  </conditionalFormatting>
  <conditionalFormatting sqref="AA5:AG5">
    <cfRule type="top10" dxfId="576" priority="11" percent="1" bottom="1" rank="25"/>
    <cfRule type="top10" dxfId="575" priority="12" percent="1" rank="25"/>
  </conditionalFormatting>
  <conditionalFormatting sqref="AA6:AG6">
    <cfRule type="top10" dxfId="574" priority="9" percent="1" bottom="1" rank="25"/>
    <cfRule type="top10" dxfId="573" priority="10" percent="1" rank="25"/>
  </conditionalFormatting>
  <conditionalFormatting sqref="C23:I23">
    <cfRule type="top10" dxfId="572" priority="7" percent="1" bottom="1" rank="25"/>
    <cfRule type="top10" dxfId="571" priority="8" percent="1" rank="25"/>
  </conditionalFormatting>
  <conditionalFormatting sqref="C24:I24">
    <cfRule type="top10" dxfId="570" priority="5" percent="1" bottom="1" rank="25"/>
    <cfRule type="top10" dxfId="569" priority="6" percent="1" rank="25"/>
  </conditionalFormatting>
  <conditionalFormatting sqref="J23">
    <cfRule type="top10" dxfId="568" priority="3" percent="1" bottom="1" rank="25"/>
    <cfRule type="top10" dxfId="567" priority="4" percent="1" rank="25"/>
  </conditionalFormatting>
  <conditionalFormatting sqref="J24">
    <cfRule type="top10" dxfId="566" priority="1" percent="1" bottom="1" rank="25"/>
    <cfRule type="top10" dxfId="565" priority="2" percent="1" rank="25"/>
  </conditionalFormatting>
  <pageMargins left="0.25" right="0.25" top="0.75" bottom="0.75" header="0.3" footer="0.3"/>
  <pageSetup scale="8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zoomScaleNormal="100" zoomScaleSheetLayoutView="90" zoomScalePageLayoutView="90" workbookViewId="0">
      <selection activeCell="A14" sqref="A14"/>
    </sheetView>
  </sheetViews>
  <sheetFormatPr defaultRowHeight="15" x14ac:dyDescent="0.25"/>
  <cols>
    <col min="1" max="1" width="2.140625" style="887" customWidth="1"/>
    <col min="2" max="2" width="16.28515625" style="887" customWidth="1"/>
    <col min="3" max="3" width="8.5703125" style="887" bestFit="1" customWidth="1"/>
    <col min="4" max="4" width="9.5703125" style="886" bestFit="1" customWidth="1"/>
    <col min="5" max="5" width="8.42578125" style="886" bestFit="1" customWidth="1"/>
    <col min="6" max="6" width="9" style="887" bestFit="1" customWidth="1"/>
    <col min="7" max="7" width="8.42578125" style="886" bestFit="1" customWidth="1"/>
    <col min="8" max="8" width="9.5703125" style="886" bestFit="1" customWidth="1"/>
    <col min="9" max="9" width="1.28515625" style="886" customWidth="1"/>
    <col min="10" max="10" width="8.42578125" style="887" bestFit="1" customWidth="1"/>
    <col min="11" max="11" width="10.7109375" style="887" bestFit="1" customWidth="1"/>
    <col min="12" max="12" width="8.42578125" style="887" bestFit="1" customWidth="1"/>
    <col min="13" max="13" width="9.28515625" style="887" bestFit="1" customWidth="1"/>
    <col min="14" max="14" width="8.5703125" style="887" bestFit="1" customWidth="1"/>
    <col min="15" max="15" width="9.28515625" style="887" bestFit="1" customWidth="1"/>
    <col min="16" max="16" width="2.85546875" style="887" customWidth="1"/>
    <col min="17" max="16384" width="9.140625" style="887"/>
  </cols>
  <sheetData>
    <row r="1" spans="1:25" ht="16.5" customHeight="1" thickBot="1" x14ac:dyDescent="0.3">
      <c r="A1" s="2574" t="s">
        <v>757</v>
      </c>
      <c r="B1" s="2574"/>
      <c r="C1" s="2574"/>
      <c r="D1" s="2574"/>
      <c r="E1" s="2574"/>
      <c r="F1" s="2574"/>
      <c r="G1" s="2574"/>
      <c r="H1" s="2574"/>
      <c r="I1" s="2574"/>
      <c r="J1" s="2574"/>
      <c r="K1" s="2574"/>
      <c r="L1" s="2574"/>
      <c r="M1" s="2574"/>
      <c r="N1" s="2574"/>
      <c r="O1" s="2574"/>
    </row>
    <row r="2" spans="1:25" s="886" customFormat="1" ht="19.5" customHeight="1" thickBot="1" x14ac:dyDescent="0.3">
      <c r="B2" s="2508" t="s">
        <v>195</v>
      </c>
      <c r="C2" s="2579" t="s">
        <v>171</v>
      </c>
      <c r="D2" s="2580"/>
      <c r="E2" s="2580"/>
      <c r="F2" s="2580"/>
      <c r="G2" s="2580"/>
      <c r="H2" s="2581"/>
      <c r="I2" s="1025"/>
      <c r="J2" s="2579" t="s">
        <v>54</v>
      </c>
      <c r="K2" s="2580"/>
      <c r="L2" s="2580"/>
      <c r="M2" s="2580"/>
      <c r="N2" s="2580"/>
      <c r="O2" s="2581"/>
    </row>
    <row r="3" spans="1:25" s="886" customFormat="1" ht="21.75" customHeight="1" thickBot="1" x14ac:dyDescent="0.3">
      <c r="B3" s="2509"/>
      <c r="C3" s="2583" t="s">
        <v>120</v>
      </c>
      <c r="D3" s="2584"/>
      <c r="E3" s="2575" t="s">
        <v>122</v>
      </c>
      <c r="F3" s="2576"/>
      <c r="G3" s="2577" t="s">
        <v>518</v>
      </c>
      <c r="H3" s="2578"/>
      <c r="I3" s="1025"/>
      <c r="J3" s="2583" t="s">
        <v>120</v>
      </c>
      <c r="K3" s="2584"/>
      <c r="L3" s="2575" t="s">
        <v>122</v>
      </c>
      <c r="M3" s="2576"/>
      <c r="N3" s="2577" t="s">
        <v>518</v>
      </c>
      <c r="O3" s="2578"/>
    </row>
    <row r="4" spans="1:25" s="886" customFormat="1" ht="16.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c r="R4" s="1980"/>
      <c r="S4" s="1980"/>
      <c r="T4" s="1980"/>
      <c r="U4" s="1980"/>
      <c r="V4" s="1980"/>
      <c r="W4" s="1980"/>
      <c r="X4" s="1980"/>
      <c r="Y4" s="1030"/>
    </row>
    <row r="5" spans="1:25" s="886" customFormat="1" ht="15.75" x14ac:dyDescent="0.25">
      <c r="B5" s="811" t="s">
        <v>125</v>
      </c>
      <c r="C5" s="364">
        <v>40</v>
      </c>
      <c r="D5" s="942">
        <v>5.242463958060288E-2</v>
      </c>
      <c r="E5" s="364">
        <v>45</v>
      </c>
      <c r="F5" s="954">
        <v>5.6818181818181816E-2</v>
      </c>
      <c r="G5" s="786">
        <v>40</v>
      </c>
      <c r="H5" s="954">
        <v>5.0955414012738856E-2</v>
      </c>
      <c r="I5" s="864"/>
      <c r="J5" s="364">
        <v>697</v>
      </c>
      <c r="K5" s="942">
        <v>0.91349934469200522</v>
      </c>
      <c r="L5" s="364">
        <v>727</v>
      </c>
      <c r="M5" s="954">
        <v>0.91792929292929293</v>
      </c>
      <c r="N5" s="786">
        <v>724</v>
      </c>
      <c r="O5" s="954">
        <v>0.92229299363057327</v>
      </c>
      <c r="R5" s="1980"/>
      <c r="S5" s="1980"/>
      <c r="T5" s="1980"/>
      <c r="U5" s="1980"/>
      <c r="V5" s="1980"/>
      <c r="W5" s="1980"/>
      <c r="X5" s="1980"/>
      <c r="Y5" s="1030"/>
    </row>
    <row r="6" spans="1:25" s="886" customFormat="1" ht="15.75" x14ac:dyDescent="0.25">
      <c r="B6" s="812" t="s">
        <v>126</v>
      </c>
      <c r="C6" s="310">
        <v>91</v>
      </c>
      <c r="D6" s="949">
        <v>9.9128540305010893E-2</v>
      </c>
      <c r="E6" s="310">
        <v>103</v>
      </c>
      <c r="F6" s="940">
        <v>0.12218268090154211</v>
      </c>
      <c r="G6" s="309">
        <v>97</v>
      </c>
      <c r="H6" s="940">
        <v>0.11060433295324971</v>
      </c>
      <c r="I6" s="864"/>
      <c r="J6" s="310">
        <v>811</v>
      </c>
      <c r="K6" s="949">
        <v>0.88344226579520702</v>
      </c>
      <c r="L6" s="310">
        <v>718</v>
      </c>
      <c r="M6" s="940">
        <v>0.85172004744958485</v>
      </c>
      <c r="N6" s="309">
        <v>757</v>
      </c>
      <c r="O6" s="940">
        <v>0.863169897377423</v>
      </c>
      <c r="R6" s="1992"/>
      <c r="S6" s="1993"/>
      <c r="T6" s="1991"/>
    </row>
    <row r="7" spans="1:25" s="886" customFormat="1" ht="15.75" x14ac:dyDescent="0.25">
      <c r="B7" s="812" t="s">
        <v>127</v>
      </c>
      <c r="C7" s="310">
        <v>122</v>
      </c>
      <c r="D7" s="949">
        <v>0.19092331768388107</v>
      </c>
      <c r="E7" s="310">
        <v>102</v>
      </c>
      <c r="F7" s="940">
        <v>0.16558441558441558</v>
      </c>
      <c r="G7" s="309">
        <v>105</v>
      </c>
      <c r="H7" s="940">
        <v>0.16279069767441862</v>
      </c>
      <c r="I7" s="864"/>
      <c r="J7" s="310">
        <v>500</v>
      </c>
      <c r="K7" s="949">
        <v>0.78247261345852892</v>
      </c>
      <c r="L7" s="310">
        <v>503</v>
      </c>
      <c r="M7" s="940">
        <v>0.81655844155844159</v>
      </c>
      <c r="N7" s="309">
        <v>532</v>
      </c>
      <c r="O7" s="940">
        <v>0.82480620155038764</v>
      </c>
      <c r="R7" s="1992"/>
      <c r="S7" s="1993"/>
      <c r="T7" s="1991"/>
    </row>
    <row r="8" spans="1:25" s="886" customFormat="1" ht="15.75" x14ac:dyDescent="0.25">
      <c r="B8" s="812" t="s">
        <v>128</v>
      </c>
      <c r="C8" s="310">
        <v>361</v>
      </c>
      <c r="D8" s="949">
        <v>0.56055900621118016</v>
      </c>
      <c r="E8" s="310">
        <v>401</v>
      </c>
      <c r="F8" s="940">
        <v>0.55386740331491713</v>
      </c>
      <c r="G8" s="309">
        <v>460</v>
      </c>
      <c r="H8" s="940">
        <v>0.59431524547803616</v>
      </c>
      <c r="I8" s="864"/>
      <c r="J8" s="310">
        <v>237</v>
      </c>
      <c r="K8" s="949">
        <v>0.36801242236024845</v>
      </c>
      <c r="L8" s="310">
        <v>280</v>
      </c>
      <c r="M8" s="940">
        <v>0.38674033149171272</v>
      </c>
      <c r="N8" s="309">
        <v>272</v>
      </c>
      <c r="O8" s="940">
        <v>0.35142118863049093</v>
      </c>
      <c r="R8" s="1992"/>
      <c r="S8" s="1993"/>
      <c r="T8" s="1991"/>
    </row>
    <row r="9" spans="1:25" s="886" customFormat="1" ht="15.75" x14ac:dyDescent="0.25">
      <c r="B9" s="812" t="s">
        <v>129</v>
      </c>
      <c r="C9" s="310">
        <v>151</v>
      </c>
      <c r="D9" s="949">
        <v>0.19635890767230169</v>
      </c>
      <c r="E9" s="310">
        <v>128</v>
      </c>
      <c r="F9" s="940">
        <v>0.17927170868347339</v>
      </c>
      <c r="G9" s="309">
        <v>155</v>
      </c>
      <c r="H9" s="940">
        <v>0.21117166212534061</v>
      </c>
      <c r="I9" s="864"/>
      <c r="J9" s="310">
        <v>588</v>
      </c>
      <c r="K9" s="949">
        <v>0.76462938881664499</v>
      </c>
      <c r="L9" s="310">
        <v>572</v>
      </c>
      <c r="M9" s="940">
        <v>0.80112044817927175</v>
      </c>
      <c r="N9" s="309">
        <v>558</v>
      </c>
      <c r="O9" s="940">
        <v>0.76021798365122617</v>
      </c>
      <c r="R9" s="1992"/>
      <c r="S9" s="1993"/>
      <c r="T9" s="1991"/>
    </row>
    <row r="10" spans="1:25" s="886" customFormat="1" ht="15.75" x14ac:dyDescent="0.25">
      <c r="B10" s="812" t="s">
        <v>130</v>
      </c>
      <c r="C10" s="310">
        <v>252</v>
      </c>
      <c r="D10" s="949">
        <v>0.33600000000000002</v>
      </c>
      <c r="E10" s="310">
        <v>207</v>
      </c>
      <c r="F10" s="940">
        <v>0.30263157894736842</v>
      </c>
      <c r="G10" s="309">
        <v>198</v>
      </c>
      <c r="H10" s="940">
        <v>0.27848101265822783</v>
      </c>
      <c r="I10" s="864"/>
      <c r="J10" s="310">
        <v>485</v>
      </c>
      <c r="K10" s="949">
        <v>0.64666666666666661</v>
      </c>
      <c r="L10" s="310">
        <v>466</v>
      </c>
      <c r="M10" s="940">
        <v>0.68128654970760238</v>
      </c>
      <c r="N10" s="309">
        <v>497</v>
      </c>
      <c r="O10" s="940">
        <v>0.69901547116736995</v>
      </c>
      <c r="R10" s="1992"/>
      <c r="S10" s="1993"/>
      <c r="T10" s="1991"/>
    </row>
    <row r="11" spans="1:25" s="886" customFormat="1" ht="15.75" x14ac:dyDescent="0.25">
      <c r="B11" s="812" t="s">
        <v>131</v>
      </c>
      <c r="C11" s="310">
        <v>625</v>
      </c>
      <c r="D11" s="949">
        <v>0.72505800464037118</v>
      </c>
      <c r="E11" s="310">
        <v>579</v>
      </c>
      <c r="F11" s="940">
        <v>0.7009685230024213</v>
      </c>
      <c r="G11" s="309">
        <v>517</v>
      </c>
      <c r="H11" s="940">
        <v>0.6628205128205128</v>
      </c>
      <c r="I11" s="864"/>
      <c r="J11" s="310">
        <v>226</v>
      </c>
      <c r="K11" s="949">
        <v>0.26218097447795824</v>
      </c>
      <c r="L11" s="310">
        <v>236</v>
      </c>
      <c r="M11" s="940">
        <v>0.2857142857142857</v>
      </c>
      <c r="N11" s="309">
        <v>247</v>
      </c>
      <c r="O11" s="940">
        <v>0.31666666666666665</v>
      </c>
      <c r="R11" s="1992"/>
      <c r="S11" s="1993"/>
      <c r="T11" s="1991"/>
    </row>
    <row r="12" spans="1:25" s="886" customFormat="1" ht="16.5" thickBot="1" x14ac:dyDescent="0.3">
      <c r="B12" s="815" t="s">
        <v>50</v>
      </c>
      <c r="C12" s="788" t="s">
        <v>101</v>
      </c>
      <c r="D12" s="952" t="s">
        <v>49</v>
      </c>
      <c r="E12" s="788" t="s">
        <v>101</v>
      </c>
      <c r="F12" s="943" t="s">
        <v>49</v>
      </c>
      <c r="G12" s="789">
        <v>0</v>
      </c>
      <c r="H12" s="943" t="s">
        <v>49</v>
      </c>
      <c r="I12" s="864"/>
      <c r="J12" s="788" t="s">
        <v>101</v>
      </c>
      <c r="K12" s="952" t="s">
        <v>49</v>
      </c>
      <c r="L12" s="788" t="s">
        <v>101</v>
      </c>
      <c r="M12" s="943" t="s">
        <v>49</v>
      </c>
      <c r="N12" s="789" t="s">
        <v>101</v>
      </c>
      <c r="O12" s="943" t="s">
        <v>49</v>
      </c>
      <c r="R12" s="1992"/>
      <c r="S12" s="1993"/>
      <c r="T12" s="1991"/>
    </row>
    <row r="13" spans="1:25" s="886" customFormat="1" ht="21.75" thickBot="1" x14ac:dyDescent="0.3">
      <c r="B13" s="816" t="s">
        <v>0</v>
      </c>
      <c r="C13" s="838">
        <v>1645</v>
      </c>
      <c r="D13" s="781">
        <v>0.30753411852682744</v>
      </c>
      <c r="E13" s="838">
        <v>1566</v>
      </c>
      <c r="F13" s="779">
        <v>0.30103806228373703</v>
      </c>
      <c r="G13" s="839">
        <v>1572</v>
      </c>
      <c r="H13" s="779">
        <v>0.29610096063288754</v>
      </c>
      <c r="I13" s="955"/>
      <c r="J13" s="838">
        <v>3545</v>
      </c>
      <c r="K13" s="781">
        <v>0.66274069919611145</v>
      </c>
      <c r="L13" s="838">
        <v>3504</v>
      </c>
      <c r="M13" s="779">
        <v>0.67358708189158012</v>
      </c>
      <c r="N13" s="839">
        <v>3590</v>
      </c>
      <c r="O13" s="779">
        <v>0.6762102090789226</v>
      </c>
    </row>
    <row r="14" spans="1:25" s="886" customFormat="1" ht="19.5" customHeight="1" x14ac:dyDescent="0.25">
      <c r="A14" s="2393" t="s">
        <v>758</v>
      </c>
      <c r="B14" s="2393"/>
      <c r="C14" s="2393"/>
      <c r="D14" s="2393"/>
      <c r="E14" s="2393"/>
      <c r="F14" s="2393"/>
      <c r="G14" s="2393"/>
      <c r="H14" s="2393"/>
      <c r="I14" s="2393"/>
      <c r="J14" s="2393"/>
      <c r="K14" s="2393"/>
      <c r="L14" s="2393"/>
      <c r="M14" s="2393"/>
      <c r="N14" s="2393"/>
      <c r="O14" s="2393"/>
    </row>
    <row r="15" spans="1:25" s="886" customFormat="1" x14ac:dyDescent="0.25"/>
    <row r="16" spans="1:25" s="886" customFormat="1" x14ac:dyDescent="0.25"/>
    <row r="17" spans="1:16" s="886" customFormat="1" x14ac:dyDescent="0.25"/>
    <row r="18" spans="1:16" s="886" customFormat="1" ht="27" customHeight="1" x14ac:dyDescent="0.25">
      <c r="B18" s="892">
        <v>2.4360535931790498E-2</v>
      </c>
      <c r="C18" s="32"/>
      <c r="D18" s="1023" t="s">
        <v>670</v>
      </c>
      <c r="E18" s="1023" t="s">
        <v>671</v>
      </c>
      <c r="F18" s="1023" t="s">
        <v>672</v>
      </c>
      <c r="G18" s="1023" t="s">
        <v>673</v>
      </c>
      <c r="H18" s="1023" t="s">
        <v>667</v>
      </c>
      <c r="I18" s="1023" t="s">
        <v>674</v>
      </c>
      <c r="J18" s="1023" t="s">
        <v>675</v>
      </c>
      <c r="K18" s="1024" t="s">
        <v>676</v>
      </c>
    </row>
    <row r="19" spans="1:16" s="886" customFormat="1" x14ac:dyDescent="0.25">
      <c r="B19" s="892">
        <v>2.5943396226415096E-2</v>
      </c>
      <c r="C19" s="32" t="s">
        <v>171</v>
      </c>
      <c r="D19" s="888">
        <v>5.0955414012738856E-2</v>
      </c>
      <c r="E19" s="888">
        <v>0.11060433295324971</v>
      </c>
      <c r="F19" s="888">
        <v>0.16279069767441862</v>
      </c>
      <c r="G19" s="888">
        <v>0.59431524547803616</v>
      </c>
      <c r="H19" s="888">
        <v>0.21117166212534061</v>
      </c>
      <c r="I19" s="888">
        <v>0.27848101265822783</v>
      </c>
      <c r="J19" s="888">
        <v>0.6628205128205128</v>
      </c>
      <c r="K19" s="889">
        <v>0.29610096063288754</v>
      </c>
      <c r="L19" s="887"/>
    </row>
    <row r="20" spans="1:16" s="886" customFormat="1" x14ac:dyDescent="0.25">
      <c r="B20" s="892">
        <v>2.0168067226890758E-2</v>
      </c>
      <c r="C20" s="32" t="s">
        <v>54</v>
      </c>
      <c r="D20" s="890">
        <v>0.92229299363057327</v>
      </c>
      <c r="E20" s="890">
        <v>0.863169897377423</v>
      </c>
      <c r="F20" s="890">
        <v>0.82480620155038764</v>
      </c>
      <c r="G20" s="890">
        <v>0.35142118863049093</v>
      </c>
      <c r="H20" s="890">
        <v>0.76021798365122617</v>
      </c>
      <c r="I20" s="890">
        <v>0.69901547116736995</v>
      </c>
      <c r="J20" s="890">
        <v>0.31666666666666665</v>
      </c>
      <c r="K20" s="891">
        <v>0.6762102090789226</v>
      </c>
      <c r="L20" s="887"/>
      <c r="M20" s="189"/>
    </row>
    <row r="21" spans="1:16" s="886" customFormat="1" x14ac:dyDescent="0.25">
      <c r="B21" s="892">
        <v>6.1349693251533742E-2</v>
      </c>
      <c r="C21" s="886" t="s">
        <v>233</v>
      </c>
      <c r="D21" s="892">
        <f>1-D19-D20</f>
        <v>2.6751592356687892E-2</v>
      </c>
      <c r="E21" s="1031">
        <f t="shared" ref="E21:K21" si="0">1-E19-E20</f>
        <v>2.6225769669327326E-2</v>
      </c>
      <c r="F21" s="1031">
        <f t="shared" si="0"/>
        <v>1.2403100775193687E-2</v>
      </c>
      <c r="G21" s="1031">
        <f t="shared" si="0"/>
        <v>5.4263565891472909E-2</v>
      </c>
      <c r="H21" s="1031">
        <f t="shared" si="0"/>
        <v>2.8610354223433276E-2</v>
      </c>
      <c r="I21" s="1031">
        <f t="shared" si="0"/>
        <v>2.2503516174402272E-2</v>
      </c>
      <c r="J21" s="1031">
        <f t="shared" si="0"/>
        <v>2.0512820512820551E-2</v>
      </c>
      <c r="K21" s="1031">
        <f t="shared" si="0"/>
        <v>2.7688830288189914E-2</v>
      </c>
    </row>
    <row r="22" spans="1:16" s="886" customFormat="1" x14ac:dyDescent="0.25">
      <c r="B22" s="892">
        <v>1.8571428571428572E-2</v>
      </c>
      <c r="E22" s="871"/>
      <c r="F22" s="871"/>
      <c r="G22" s="871"/>
      <c r="H22" s="871"/>
      <c r="I22" s="871"/>
      <c r="J22" s="871"/>
      <c r="K22" s="871"/>
    </row>
    <row r="23" spans="1:16" s="886" customFormat="1" x14ac:dyDescent="0.25">
      <c r="B23" s="892">
        <v>1.4044943820224719E-2</v>
      </c>
    </row>
    <row r="24" spans="1:16" s="886" customFormat="1" x14ac:dyDescent="0.25">
      <c r="B24" s="892">
        <v>1.2987012987012988E-2</v>
      </c>
    </row>
    <row r="25" spans="1:16" s="886" customFormat="1" x14ac:dyDescent="0.25"/>
    <row r="26" spans="1:16" s="886" customFormat="1" x14ac:dyDescent="0.25"/>
    <row r="27" spans="1:16" s="886" customFormat="1" ht="20.25" customHeight="1" x14ac:dyDescent="0.25"/>
    <row r="28" spans="1:16" s="886" customFormat="1" ht="27" customHeight="1" x14ac:dyDescent="0.25"/>
    <row r="29" spans="1:16" s="886" customFormat="1" ht="15" customHeight="1" x14ac:dyDescent="0.25">
      <c r="A29" s="2432" t="s">
        <v>717</v>
      </c>
      <c r="B29" s="2432"/>
      <c r="C29" s="2432"/>
      <c r="D29" s="2432"/>
      <c r="E29" s="2432"/>
      <c r="F29" s="2432"/>
      <c r="G29" s="2432"/>
      <c r="H29" s="2432"/>
      <c r="I29" s="2432"/>
      <c r="J29" s="2432"/>
      <c r="K29" s="2432"/>
      <c r="L29" s="2432"/>
      <c r="M29" s="2432"/>
      <c r="N29" s="2432"/>
      <c r="O29" s="2432"/>
      <c r="P29" s="2432"/>
    </row>
    <row r="30" spans="1:16" s="886" customFormat="1" ht="25.5" customHeight="1" x14ac:dyDescent="0.25">
      <c r="A30" s="2432" t="s">
        <v>669</v>
      </c>
      <c r="B30" s="2432"/>
      <c r="C30" s="2432"/>
      <c r="D30" s="2432"/>
      <c r="E30" s="2432"/>
      <c r="F30" s="2432"/>
      <c r="G30" s="2432"/>
      <c r="H30" s="2432"/>
      <c r="I30" s="2432"/>
      <c r="J30" s="2432"/>
      <c r="K30" s="2432"/>
      <c r="L30" s="2432"/>
      <c r="M30" s="2432"/>
      <c r="N30" s="2432"/>
      <c r="O30" s="2432"/>
      <c r="P30" s="2432"/>
    </row>
    <row r="31" spans="1:16" s="886" customFormat="1" x14ac:dyDescent="0.25"/>
    <row r="32" spans="1:16" s="886" customFormat="1" x14ac:dyDescent="0.25"/>
    <row r="33" spans="2:19" s="886" customFormat="1" x14ac:dyDescent="0.25"/>
    <row r="34" spans="2:19" s="886" customFormat="1" x14ac:dyDescent="0.25"/>
    <row r="35" spans="2:19" s="886" customFormat="1" x14ac:dyDescent="0.25"/>
    <row r="36" spans="2:19" s="886" customFormat="1" x14ac:dyDescent="0.25">
      <c r="R36" s="887"/>
      <c r="S36" s="887"/>
    </row>
    <row r="37" spans="2:19" s="886" customFormat="1" x14ac:dyDescent="0.25">
      <c r="B37" s="887"/>
      <c r="C37" s="887"/>
      <c r="R37" s="887"/>
      <c r="S37" s="887"/>
    </row>
  </sheetData>
  <mergeCells count="13">
    <mergeCell ref="A14:O14"/>
    <mergeCell ref="A29:P29"/>
    <mergeCell ref="A30:P30"/>
    <mergeCell ref="A1:O1"/>
    <mergeCell ref="B2:B4"/>
    <mergeCell ref="C2:H2"/>
    <mergeCell ref="J2:O2"/>
    <mergeCell ref="N3:O3"/>
    <mergeCell ref="C3:D3"/>
    <mergeCell ref="E3:F3"/>
    <mergeCell ref="G3:H3"/>
    <mergeCell ref="J3:K3"/>
    <mergeCell ref="L3:M3"/>
  </mergeCells>
  <conditionalFormatting sqref="D5:D11">
    <cfRule type="top10" dxfId="564" priority="15" percent="1" bottom="1" rank="25"/>
    <cfRule type="top10" dxfId="563" priority="16" percent="1" rank="25"/>
  </conditionalFormatting>
  <conditionalFormatting sqref="F5:F11">
    <cfRule type="top10" dxfId="562" priority="13" percent="1" bottom="1" rank="25"/>
    <cfRule type="top10" dxfId="561" priority="14" percent="1" rank="25"/>
  </conditionalFormatting>
  <conditionalFormatting sqref="H5:H11">
    <cfRule type="top10" dxfId="560" priority="11" percent="1" bottom="1" rank="25"/>
    <cfRule type="top10" dxfId="559" priority="12" percent="1" rank="25"/>
  </conditionalFormatting>
  <conditionalFormatting sqref="K5:K11">
    <cfRule type="top10" dxfId="558" priority="9" percent="1" bottom="1" rank="25"/>
    <cfRule type="top10" dxfId="557" priority="10" percent="1" rank="25"/>
  </conditionalFormatting>
  <conditionalFormatting sqref="M5:M11">
    <cfRule type="top10" dxfId="556" priority="7" percent="1" bottom="1" rank="25"/>
    <cfRule type="top10" dxfId="555" priority="8" percent="1" rank="25"/>
  </conditionalFormatting>
  <conditionalFormatting sqref="O5:O11">
    <cfRule type="top10" dxfId="554" priority="5" percent="1" bottom="1" rank="25"/>
    <cfRule type="top10" dxfId="553" priority="6" percent="1" rank="25"/>
  </conditionalFormatting>
  <conditionalFormatting sqref="R4:X4">
    <cfRule type="top10" dxfId="552" priority="3" percent="1" bottom="1" rank="25"/>
    <cfRule type="top10" dxfId="551" priority="4" percent="1" rank="25"/>
  </conditionalFormatting>
  <conditionalFormatting sqref="R5:X5">
    <cfRule type="top10" dxfId="550" priority="1" percent="1" bottom="1" rank="25"/>
    <cfRule type="top10" dxfId="549" priority="2" percent="1" rank="25"/>
  </conditionalFormatting>
  <pageMargins left="0.25" right="0.25" top="0.75" bottom="0.75" header="0.3" footer="0.3"/>
  <pageSetup scale="99"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zoomScaleNormal="100" workbookViewId="0">
      <selection activeCell="A14" sqref="A14"/>
    </sheetView>
  </sheetViews>
  <sheetFormatPr defaultRowHeight="15" x14ac:dyDescent="0.25"/>
  <cols>
    <col min="1" max="1" width="3.5703125" style="379" bestFit="1" customWidth="1"/>
    <col min="2" max="2" width="9.28515625" style="32" bestFit="1" customWidth="1"/>
    <col min="3" max="3" width="3.5703125" style="379" bestFit="1" customWidth="1"/>
    <col min="4" max="4" width="5.140625" style="379" bestFit="1" customWidth="1"/>
    <col min="5" max="5" width="3.5703125" style="379" bestFit="1" customWidth="1"/>
    <col min="6" max="6" width="5.140625" style="379" bestFit="1" customWidth="1"/>
    <col min="7" max="7" width="3.5703125" style="379" bestFit="1" customWidth="1"/>
    <col min="8" max="8" width="5.140625" style="379" bestFit="1" customWidth="1"/>
    <col min="9" max="9" width="0.85546875" style="379" customWidth="1"/>
    <col min="10" max="10" width="3.5703125" style="379" bestFit="1" customWidth="1"/>
    <col min="11" max="11" width="9.5703125" style="32" bestFit="1" customWidth="1"/>
    <col min="12" max="12" width="3.5703125" style="379" bestFit="1" customWidth="1"/>
    <col min="13" max="13" width="5.140625" style="379" bestFit="1" customWidth="1"/>
    <col min="14" max="14" width="3.5703125" style="379" bestFit="1" customWidth="1"/>
    <col min="15" max="15" width="5.140625" style="379" bestFit="1" customWidth="1"/>
    <col min="16" max="16" width="3.5703125" style="379" bestFit="1" customWidth="1"/>
    <col min="17" max="17" width="5.140625" style="379" bestFit="1" customWidth="1"/>
    <col min="18" max="18" width="0.85546875" style="379" customWidth="1"/>
    <col min="19" max="19" width="3.5703125" style="379" bestFit="1" customWidth="1"/>
    <col min="20" max="20" width="8.7109375" style="379" bestFit="1" customWidth="1"/>
    <col min="21" max="21" width="4.85546875" style="379" bestFit="1" customWidth="1"/>
    <col min="22" max="22" width="5.140625" style="379" bestFit="1" customWidth="1"/>
    <col min="23" max="23" width="4.85546875" style="379" bestFit="1" customWidth="1"/>
    <col min="24" max="24" width="5.140625" style="379" bestFit="1" customWidth="1"/>
    <col min="25" max="25" width="4.85546875" style="379" bestFit="1" customWidth="1"/>
    <col min="26" max="26" width="5.140625" style="379" bestFit="1" customWidth="1"/>
    <col min="27" max="16384" width="9.140625" style="379"/>
  </cols>
  <sheetData>
    <row r="1" spans="1:31" ht="15.75" thickBot="1" x14ac:dyDescent="0.3">
      <c r="A1" s="2601" t="s">
        <v>759</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row>
    <row r="2" spans="1:31" ht="12" customHeight="1" x14ac:dyDescent="0.25">
      <c r="A2" s="2602" t="s">
        <v>197</v>
      </c>
      <c r="B2" s="2604" t="s">
        <v>100</v>
      </c>
      <c r="C2" s="2599" t="s">
        <v>120</v>
      </c>
      <c r="D2" s="2600"/>
      <c r="E2" s="2599" t="s">
        <v>122</v>
      </c>
      <c r="F2" s="2600"/>
      <c r="G2" s="2599" t="s">
        <v>518</v>
      </c>
      <c r="H2" s="2600"/>
      <c r="I2" s="564"/>
      <c r="J2" s="2602" t="s">
        <v>197</v>
      </c>
      <c r="K2" s="2604" t="s">
        <v>100</v>
      </c>
      <c r="L2" s="2599" t="s">
        <v>120</v>
      </c>
      <c r="M2" s="2600"/>
      <c r="N2" s="2599" t="s">
        <v>122</v>
      </c>
      <c r="O2" s="2600"/>
      <c r="P2" s="2599" t="s">
        <v>518</v>
      </c>
      <c r="Q2" s="2600"/>
      <c r="S2" s="2602" t="s">
        <v>197</v>
      </c>
      <c r="T2" s="2604" t="s">
        <v>100</v>
      </c>
      <c r="U2" s="2599" t="s">
        <v>120</v>
      </c>
      <c r="V2" s="2600"/>
      <c r="W2" s="2599" t="s">
        <v>122</v>
      </c>
      <c r="X2" s="2600"/>
      <c r="Y2" s="2599" t="s">
        <v>518</v>
      </c>
      <c r="Z2" s="2600"/>
    </row>
    <row r="3" spans="1:31" ht="12" customHeight="1" thickBot="1" x14ac:dyDescent="0.3">
      <c r="A3" s="2603"/>
      <c r="B3" s="2605"/>
      <c r="C3" s="588" t="s">
        <v>99</v>
      </c>
      <c r="D3" s="382" t="s">
        <v>98</v>
      </c>
      <c r="E3" s="588" t="s">
        <v>99</v>
      </c>
      <c r="F3" s="382" t="s">
        <v>98</v>
      </c>
      <c r="G3" s="588" t="s">
        <v>99</v>
      </c>
      <c r="H3" s="382" t="s">
        <v>98</v>
      </c>
      <c r="I3" s="561"/>
      <c r="J3" s="2603"/>
      <c r="K3" s="2605"/>
      <c r="L3" s="588" t="s">
        <v>99</v>
      </c>
      <c r="M3" s="382" t="s">
        <v>98</v>
      </c>
      <c r="N3" s="588" t="s">
        <v>99</v>
      </c>
      <c r="O3" s="382" t="s">
        <v>98</v>
      </c>
      <c r="P3" s="588" t="s">
        <v>99</v>
      </c>
      <c r="Q3" s="382" t="s">
        <v>98</v>
      </c>
      <c r="S3" s="2603"/>
      <c r="T3" s="2605"/>
      <c r="U3" s="588" t="s">
        <v>99</v>
      </c>
      <c r="V3" s="382" t="s">
        <v>98</v>
      </c>
      <c r="W3" s="588" t="s">
        <v>99</v>
      </c>
      <c r="X3" s="382" t="s">
        <v>98</v>
      </c>
      <c r="Y3" s="588" t="s">
        <v>99</v>
      </c>
      <c r="Z3" s="382" t="s">
        <v>98</v>
      </c>
      <c r="AB3" s="1994"/>
      <c r="AC3" s="2000"/>
      <c r="AD3" s="2001"/>
    </row>
    <row r="4" spans="1:31" s="32" customFormat="1" ht="12.75" customHeight="1" x14ac:dyDescent="0.25">
      <c r="A4" s="2592">
        <v>1</v>
      </c>
      <c r="B4" s="593" t="s">
        <v>97</v>
      </c>
      <c r="C4" s="619">
        <v>40</v>
      </c>
      <c r="D4" s="620">
        <v>0.4</v>
      </c>
      <c r="E4" s="607">
        <v>43</v>
      </c>
      <c r="F4" s="608">
        <v>0.34959349593495936</v>
      </c>
      <c r="G4" s="607">
        <v>52</v>
      </c>
      <c r="H4" s="608">
        <v>0.27956989247311825</v>
      </c>
      <c r="I4" s="606"/>
      <c r="J4" s="2592">
        <v>3</v>
      </c>
      <c r="K4" s="598" t="s">
        <v>96</v>
      </c>
      <c r="L4" s="619">
        <v>8</v>
      </c>
      <c r="M4" s="620" t="s">
        <v>49</v>
      </c>
      <c r="N4" s="607">
        <v>9</v>
      </c>
      <c r="O4" s="608" t="s">
        <v>49</v>
      </c>
      <c r="P4" s="607">
        <v>20</v>
      </c>
      <c r="Q4" s="608">
        <v>0.35087719298245612</v>
      </c>
      <c r="R4" s="386"/>
      <c r="S4" s="2592">
        <v>5</v>
      </c>
      <c r="T4" s="602" t="s">
        <v>92</v>
      </c>
      <c r="U4" s="607" t="s">
        <v>101</v>
      </c>
      <c r="V4" s="608" t="s">
        <v>49</v>
      </c>
      <c r="W4" s="607">
        <v>5</v>
      </c>
      <c r="X4" s="608" t="s">
        <v>49</v>
      </c>
      <c r="Y4" s="607">
        <v>12</v>
      </c>
      <c r="Z4" s="608" t="s">
        <v>49</v>
      </c>
      <c r="AB4" s="1994"/>
      <c r="AC4" s="2000"/>
      <c r="AD4" s="2001"/>
      <c r="AE4" s="1997"/>
    </row>
    <row r="5" spans="1:31" s="32" customFormat="1" ht="12.75" customHeight="1" x14ac:dyDescent="0.25">
      <c r="A5" s="2593"/>
      <c r="B5" s="594" t="s">
        <v>94</v>
      </c>
      <c r="C5" s="607">
        <v>99</v>
      </c>
      <c r="D5" s="608">
        <v>0.40909090909090912</v>
      </c>
      <c r="E5" s="607">
        <v>101</v>
      </c>
      <c r="F5" s="608">
        <v>0.44298245614035087</v>
      </c>
      <c r="G5" s="607">
        <v>98</v>
      </c>
      <c r="H5" s="608">
        <v>0.3983739837398374</v>
      </c>
      <c r="I5" s="606"/>
      <c r="J5" s="2593"/>
      <c r="K5" s="599" t="s">
        <v>93</v>
      </c>
      <c r="L5" s="607">
        <v>13</v>
      </c>
      <c r="M5" s="608" t="s">
        <v>49</v>
      </c>
      <c r="N5" s="607">
        <v>7</v>
      </c>
      <c r="O5" s="608" t="s">
        <v>49</v>
      </c>
      <c r="P5" s="607">
        <v>7</v>
      </c>
      <c r="Q5" s="608" t="s">
        <v>49</v>
      </c>
      <c r="R5" s="386"/>
      <c r="S5" s="2593"/>
      <c r="T5" s="602" t="s">
        <v>89</v>
      </c>
      <c r="U5" s="607">
        <v>17</v>
      </c>
      <c r="V5" s="608" t="s">
        <v>49</v>
      </c>
      <c r="W5" s="607">
        <v>24</v>
      </c>
      <c r="X5" s="608">
        <v>0.34285714285714286</v>
      </c>
      <c r="Y5" s="607">
        <v>26</v>
      </c>
      <c r="Z5" s="608">
        <v>0.26</v>
      </c>
      <c r="AB5" s="1994"/>
      <c r="AC5" s="1998"/>
      <c r="AD5" s="1999"/>
      <c r="AE5" s="1996"/>
    </row>
    <row r="6" spans="1:31" s="32" customFormat="1" ht="12.75" customHeight="1" x14ac:dyDescent="0.25">
      <c r="A6" s="2593"/>
      <c r="B6" s="594" t="s">
        <v>91</v>
      </c>
      <c r="C6" s="607">
        <v>7</v>
      </c>
      <c r="D6" s="608" t="s">
        <v>49</v>
      </c>
      <c r="E6" s="607" t="s">
        <v>101</v>
      </c>
      <c r="F6" s="608" t="s">
        <v>49</v>
      </c>
      <c r="G6" s="607">
        <v>8</v>
      </c>
      <c r="H6" s="608" t="s">
        <v>49</v>
      </c>
      <c r="I6" s="606"/>
      <c r="J6" s="2593"/>
      <c r="K6" s="594" t="s">
        <v>90</v>
      </c>
      <c r="L6" s="607">
        <v>22</v>
      </c>
      <c r="M6" s="608">
        <v>0.44897959183673469</v>
      </c>
      <c r="N6" s="607">
        <v>13</v>
      </c>
      <c r="O6" s="608" t="s">
        <v>49</v>
      </c>
      <c r="P6" s="607">
        <v>13</v>
      </c>
      <c r="Q6" s="608" t="s">
        <v>49</v>
      </c>
      <c r="R6" s="386"/>
      <c r="S6" s="2593"/>
      <c r="T6" s="602" t="s">
        <v>86</v>
      </c>
      <c r="U6" s="607">
        <v>149</v>
      </c>
      <c r="V6" s="608">
        <v>0.42571428571428571</v>
      </c>
      <c r="W6" s="607">
        <v>166</v>
      </c>
      <c r="X6" s="608">
        <v>0.47293447293447294</v>
      </c>
      <c r="Y6" s="607">
        <v>115</v>
      </c>
      <c r="Z6" s="608">
        <v>0.38590604026845637</v>
      </c>
      <c r="AB6" s="1994"/>
      <c r="AC6" s="1998"/>
      <c r="AD6" s="1999"/>
      <c r="AE6" s="1996"/>
    </row>
    <row r="7" spans="1:31" s="32" customFormat="1" ht="12.75" customHeight="1" x14ac:dyDescent="0.25">
      <c r="A7" s="2593"/>
      <c r="B7" s="594" t="s">
        <v>88</v>
      </c>
      <c r="C7" s="607">
        <v>30</v>
      </c>
      <c r="D7" s="608">
        <v>0.22388059701492538</v>
      </c>
      <c r="E7" s="607">
        <v>64</v>
      </c>
      <c r="F7" s="608">
        <v>0.35555555555555557</v>
      </c>
      <c r="G7" s="607">
        <v>50</v>
      </c>
      <c r="H7" s="608">
        <v>0.32051282051282054</v>
      </c>
      <c r="I7" s="606"/>
      <c r="J7" s="2593"/>
      <c r="K7" s="594" t="s">
        <v>87</v>
      </c>
      <c r="L7" s="607">
        <v>19</v>
      </c>
      <c r="M7" s="608" t="s">
        <v>49</v>
      </c>
      <c r="N7" s="607">
        <v>25</v>
      </c>
      <c r="O7" s="608">
        <v>0.32894736842105265</v>
      </c>
      <c r="P7" s="607">
        <v>20</v>
      </c>
      <c r="Q7" s="608">
        <v>0.35087719298245612</v>
      </c>
      <c r="R7" s="386"/>
      <c r="S7" s="2593"/>
      <c r="T7" s="602" t="s">
        <v>83</v>
      </c>
      <c r="U7" s="607" t="s">
        <v>101</v>
      </c>
      <c r="V7" s="608" t="s">
        <v>49</v>
      </c>
      <c r="W7" s="607">
        <v>6</v>
      </c>
      <c r="X7" s="608" t="s">
        <v>49</v>
      </c>
      <c r="Y7" s="607">
        <v>7</v>
      </c>
      <c r="Z7" s="608" t="s">
        <v>49</v>
      </c>
      <c r="AB7" s="1994"/>
      <c r="AC7" s="1998"/>
      <c r="AD7" s="1999"/>
      <c r="AE7" s="1996"/>
    </row>
    <row r="8" spans="1:31" s="32" customFormat="1" ht="12.75" customHeight="1" x14ac:dyDescent="0.25">
      <c r="A8" s="2593"/>
      <c r="B8" s="594" t="s">
        <v>85</v>
      </c>
      <c r="C8" s="607">
        <v>29</v>
      </c>
      <c r="D8" s="608">
        <v>0.53703703703703709</v>
      </c>
      <c r="E8" s="607">
        <v>16</v>
      </c>
      <c r="F8" s="608" t="s">
        <v>49</v>
      </c>
      <c r="G8" s="607">
        <v>16</v>
      </c>
      <c r="H8" s="608" t="s">
        <v>49</v>
      </c>
      <c r="I8" s="606"/>
      <c r="J8" s="2593"/>
      <c r="K8" s="594" t="s">
        <v>84</v>
      </c>
      <c r="L8" s="607" t="s">
        <v>101</v>
      </c>
      <c r="M8" s="608" t="s">
        <v>49</v>
      </c>
      <c r="N8" s="607">
        <v>3</v>
      </c>
      <c r="O8" s="608" t="s">
        <v>49</v>
      </c>
      <c r="P8" s="607">
        <v>2</v>
      </c>
      <c r="Q8" s="608" t="s">
        <v>49</v>
      </c>
      <c r="R8" s="386"/>
      <c r="S8" s="2593"/>
      <c r="T8" s="602" t="s">
        <v>80</v>
      </c>
      <c r="U8" s="607">
        <v>62</v>
      </c>
      <c r="V8" s="608">
        <v>0.32804232804232802</v>
      </c>
      <c r="W8" s="607">
        <v>68</v>
      </c>
      <c r="X8" s="608">
        <v>0.35789473684210527</v>
      </c>
      <c r="Y8" s="607">
        <v>79</v>
      </c>
      <c r="Z8" s="608">
        <v>0.30384615384615382</v>
      </c>
      <c r="AB8" s="1994"/>
      <c r="AC8" s="1998"/>
      <c r="AD8" s="1999"/>
      <c r="AE8" s="1996"/>
    </row>
    <row r="9" spans="1:31" s="32" customFormat="1" ht="12.75" customHeight="1" x14ac:dyDescent="0.25">
      <c r="A9" s="2593"/>
      <c r="B9" s="594" t="s">
        <v>82</v>
      </c>
      <c r="C9" s="607">
        <v>284</v>
      </c>
      <c r="D9" s="608">
        <v>0.42451420029895365</v>
      </c>
      <c r="E9" s="607">
        <v>276</v>
      </c>
      <c r="F9" s="608">
        <v>0.40828402366863903</v>
      </c>
      <c r="G9" s="607">
        <v>281</v>
      </c>
      <c r="H9" s="608">
        <v>0.38598901098901101</v>
      </c>
      <c r="I9" s="606"/>
      <c r="J9" s="2593"/>
      <c r="K9" s="594" t="s">
        <v>81</v>
      </c>
      <c r="L9" s="607">
        <v>11</v>
      </c>
      <c r="M9" s="608" t="s">
        <v>49</v>
      </c>
      <c r="N9" s="607" t="s">
        <v>101</v>
      </c>
      <c r="O9" s="608" t="s">
        <v>49</v>
      </c>
      <c r="P9" s="607">
        <v>7</v>
      </c>
      <c r="Q9" s="608" t="s">
        <v>49</v>
      </c>
      <c r="R9" s="386"/>
      <c r="S9" s="2593"/>
      <c r="T9" s="602" t="s">
        <v>77</v>
      </c>
      <c r="U9" s="607">
        <v>0</v>
      </c>
      <c r="V9" s="608" t="s">
        <v>49</v>
      </c>
      <c r="W9" s="607" t="s">
        <v>101</v>
      </c>
      <c r="X9" s="608" t="s">
        <v>49</v>
      </c>
      <c r="Y9" s="607">
        <v>6</v>
      </c>
      <c r="Z9" s="608" t="s">
        <v>49</v>
      </c>
      <c r="AB9" s="1994"/>
      <c r="AC9" s="1998"/>
      <c r="AD9" s="1999"/>
      <c r="AE9" s="1996"/>
    </row>
    <row r="10" spans="1:31" s="32" customFormat="1" ht="12.75" customHeight="1" x14ac:dyDescent="0.25">
      <c r="A10" s="2593"/>
      <c r="B10" s="594" t="s">
        <v>79</v>
      </c>
      <c r="C10" s="607">
        <v>6</v>
      </c>
      <c r="D10" s="608" t="s">
        <v>49</v>
      </c>
      <c r="E10" s="607">
        <v>15</v>
      </c>
      <c r="F10" s="608" t="s">
        <v>49</v>
      </c>
      <c r="G10" s="607">
        <v>24</v>
      </c>
      <c r="H10" s="608">
        <v>0.48979591836734693</v>
      </c>
      <c r="I10" s="606"/>
      <c r="J10" s="2593"/>
      <c r="K10" s="594" t="s">
        <v>78</v>
      </c>
      <c r="L10" s="607" t="s">
        <v>101</v>
      </c>
      <c r="M10" s="608" t="s">
        <v>49</v>
      </c>
      <c r="N10" s="607">
        <v>0</v>
      </c>
      <c r="O10" s="608" t="s">
        <v>49</v>
      </c>
      <c r="P10" s="607">
        <v>0</v>
      </c>
      <c r="Q10" s="608" t="s">
        <v>49</v>
      </c>
      <c r="R10" s="386"/>
      <c r="S10" s="2593"/>
      <c r="T10" s="602" t="s">
        <v>74</v>
      </c>
      <c r="U10" s="607">
        <v>8</v>
      </c>
      <c r="V10" s="608" t="s">
        <v>695</v>
      </c>
      <c r="W10" s="607">
        <v>6</v>
      </c>
      <c r="X10" s="608" t="s">
        <v>49</v>
      </c>
      <c r="Y10" s="607" t="s">
        <v>101</v>
      </c>
      <c r="Z10" s="608" t="s">
        <v>49</v>
      </c>
      <c r="AB10" s="1994"/>
      <c r="AC10" s="1998"/>
      <c r="AD10" s="1999"/>
      <c r="AE10" s="1996"/>
    </row>
    <row r="11" spans="1:31" s="32" customFormat="1" ht="12.75" customHeight="1" thickBot="1" x14ac:dyDescent="0.3">
      <c r="A11" s="2594"/>
      <c r="B11" s="595" t="s">
        <v>76</v>
      </c>
      <c r="C11" s="609">
        <v>270</v>
      </c>
      <c r="D11" s="610">
        <v>0.45454545454545453</v>
      </c>
      <c r="E11" s="607">
        <v>276</v>
      </c>
      <c r="F11" s="608">
        <v>0.39484978540772531</v>
      </c>
      <c r="G11" s="607">
        <v>257</v>
      </c>
      <c r="H11" s="608">
        <v>0.35350756533700139</v>
      </c>
      <c r="I11" s="606"/>
      <c r="J11" s="2593"/>
      <c r="K11" s="594" t="s">
        <v>75</v>
      </c>
      <c r="L11" s="607">
        <v>6</v>
      </c>
      <c r="M11" s="608" t="s">
        <v>49</v>
      </c>
      <c r="N11" s="607">
        <v>6</v>
      </c>
      <c r="O11" s="608" t="s">
        <v>49</v>
      </c>
      <c r="P11" s="607">
        <v>6</v>
      </c>
      <c r="Q11" s="608" t="s">
        <v>49</v>
      </c>
      <c r="R11" s="386"/>
      <c r="S11" s="2593"/>
      <c r="T11" s="602" t="s">
        <v>71</v>
      </c>
      <c r="U11" s="607">
        <v>20</v>
      </c>
      <c r="V11" s="608">
        <v>0.23809523809523808</v>
      </c>
      <c r="W11" s="607">
        <v>28</v>
      </c>
      <c r="X11" s="608">
        <v>0.30769230769230771</v>
      </c>
      <c r="Y11" s="607">
        <v>32</v>
      </c>
      <c r="Z11" s="608">
        <v>0.36781609195402298</v>
      </c>
      <c r="AB11" s="1994"/>
      <c r="AC11" s="1998"/>
      <c r="AD11" s="1999"/>
      <c r="AE11" s="1996"/>
    </row>
    <row r="12" spans="1:31" s="32" customFormat="1" ht="12.75" customHeight="1" thickBot="1" x14ac:dyDescent="0.3">
      <c r="A12" s="2590" t="s">
        <v>125</v>
      </c>
      <c r="B12" s="2591"/>
      <c r="C12" s="396">
        <v>765</v>
      </c>
      <c r="D12" s="395">
        <v>0.41508410200759632</v>
      </c>
      <c r="E12" s="396">
        <v>792</v>
      </c>
      <c r="F12" s="395">
        <v>0.39899244332493705</v>
      </c>
      <c r="G12" s="396">
        <v>786</v>
      </c>
      <c r="H12" s="395">
        <v>0.36643356643356645</v>
      </c>
      <c r="I12" s="606"/>
      <c r="J12" s="2593"/>
      <c r="K12" s="594" t="s">
        <v>72</v>
      </c>
      <c r="L12" s="607">
        <v>43</v>
      </c>
      <c r="M12" s="608">
        <v>0.26060606060606062</v>
      </c>
      <c r="N12" s="607">
        <v>25</v>
      </c>
      <c r="O12" s="608">
        <v>0.15625</v>
      </c>
      <c r="P12" s="607">
        <v>59</v>
      </c>
      <c r="Q12" s="608">
        <v>0.33714285714285713</v>
      </c>
      <c r="R12" s="386"/>
      <c r="S12" s="2594"/>
      <c r="T12" s="603" t="s">
        <v>68</v>
      </c>
      <c r="U12" s="607">
        <v>36</v>
      </c>
      <c r="V12" s="608">
        <v>0.31578947368421051</v>
      </c>
      <c r="W12" s="607">
        <v>32</v>
      </c>
      <c r="X12" s="608">
        <v>0.27826086956521739</v>
      </c>
      <c r="Y12" s="607">
        <v>41</v>
      </c>
      <c r="Z12" s="608">
        <v>0.31297709923664124</v>
      </c>
      <c r="AB12" s="1994"/>
      <c r="AC12" s="1998"/>
      <c r="AD12" s="1999"/>
      <c r="AE12" s="1996"/>
    </row>
    <row r="13" spans="1:31" s="32" customFormat="1" ht="12.75" customHeight="1" thickBot="1" x14ac:dyDescent="0.3">
      <c r="A13" s="2592">
        <v>2</v>
      </c>
      <c r="B13" s="596" t="s">
        <v>73</v>
      </c>
      <c r="C13" s="607">
        <v>45</v>
      </c>
      <c r="D13" s="608">
        <v>0.24725274725274726</v>
      </c>
      <c r="E13" s="607">
        <v>43</v>
      </c>
      <c r="F13" s="608">
        <v>0.27388535031847133</v>
      </c>
      <c r="G13" s="607">
        <v>44</v>
      </c>
      <c r="H13" s="608">
        <v>0.26506024096385544</v>
      </c>
      <c r="I13" s="606"/>
      <c r="J13" s="2593"/>
      <c r="K13" s="599" t="s">
        <v>69</v>
      </c>
      <c r="L13" s="607">
        <v>9</v>
      </c>
      <c r="M13" s="608" t="s">
        <v>49</v>
      </c>
      <c r="N13" s="607">
        <v>14</v>
      </c>
      <c r="O13" s="608" t="s">
        <v>49</v>
      </c>
      <c r="P13" s="607">
        <v>11</v>
      </c>
      <c r="Q13" s="608" t="s">
        <v>49</v>
      </c>
      <c r="R13" s="386"/>
      <c r="S13" s="2590" t="s">
        <v>129</v>
      </c>
      <c r="T13" s="2591"/>
      <c r="U13" s="396">
        <v>771</v>
      </c>
      <c r="V13" s="395">
        <v>0.41879413362303097</v>
      </c>
      <c r="W13" s="396">
        <v>714</v>
      </c>
      <c r="X13" s="395">
        <v>0.4217365623154164</v>
      </c>
      <c r="Y13" s="396">
        <v>735</v>
      </c>
      <c r="Z13" s="395">
        <v>0.37615148413510746</v>
      </c>
      <c r="AB13" s="1994"/>
      <c r="AC13" s="1998"/>
      <c r="AD13" s="1999"/>
      <c r="AE13" s="1996"/>
    </row>
    <row r="14" spans="1:31" s="32" customFormat="1" ht="12.75" customHeight="1" x14ac:dyDescent="0.25">
      <c r="A14" s="2593"/>
      <c r="B14" s="594" t="s">
        <v>70</v>
      </c>
      <c r="C14" s="607">
        <v>91</v>
      </c>
      <c r="D14" s="608">
        <v>0.28173374613003094</v>
      </c>
      <c r="E14" s="607">
        <v>128</v>
      </c>
      <c r="F14" s="608">
        <v>0.38208955223880597</v>
      </c>
      <c r="G14" s="607">
        <v>141</v>
      </c>
      <c r="H14" s="608">
        <v>0.37903225806451613</v>
      </c>
      <c r="I14" s="606"/>
      <c r="J14" s="2593"/>
      <c r="K14" s="594" t="s">
        <v>66</v>
      </c>
      <c r="L14" s="607" t="s">
        <v>101</v>
      </c>
      <c r="M14" s="608" t="s">
        <v>49</v>
      </c>
      <c r="N14" s="607">
        <v>5</v>
      </c>
      <c r="O14" s="608" t="s">
        <v>49</v>
      </c>
      <c r="P14" s="607" t="s">
        <v>101</v>
      </c>
      <c r="Q14" s="608" t="s">
        <v>49</v>
      </c>
      <c r="R14" s="386"/>
      <c r="S14" s="2592">
        <v>6</v>
      </c>
      <c r="T14" s="604" t="s">
        <v>65</v>
      </c>
      <c r="U14" s="607">
        <v>13</v>
      </c>
      <c r="V14" s="608" t="s">
        <v>49</v>
      </c>
      <c r="W14" s="607">
        <v>11</v>
      </c>
      <c r="X14" s="608" t="s">
        <v>49</v>
      </c>
      <c r="Y14" s="607">
        <v>19</v>
      </c>
      <c r="Z14" s="608" t="s">
        <v>49</v>
      </c>
      <c r="AB14" s="1994"/>
      <c r="AC14" s="1998"/>
      <c r="AD14" s="1999"/>
      <c r="AE14" s="1996"/>
    </row>
    <row r="15" spans="1:31" s="32" customFormat="1" ht="12.75" customHeight="1" x14ac:dyDescent="0.25">
      <c r="A15" s="2593"/>
      <c r="B15" s="594" t="s">
        <v>67</v>
      </c>
      <c r="C15" s="607">
        <v>28</v>
      </c>
      <c r="D15" s="608">
        <v>0.25688073394495414</v>
      </c>
      <c r="E15" s="607">
        <v>43</v>
      </c>
      <c r="F15" s="608">
        <v>0.35833333333333334</v>
      </c>
      <c r="G15" s="607">
        <v>35</v>
      </c>
      <c r="H15" s="608">
        <v>0.32710280373831774</v>
      </c>
      <c r="I15" s="606"/>
      <c r="J15" s="2593"/>
      <c r="K15" s="594" t="s">
        <v>63</v>
      </c>
      <c r="L15" s="607">
        <v>11</v>
      </c>
      <c r="M15" s="608" t="s">
        <v>49</v>
      </c>
      <c r="N15" s="607">
        <v>6</v>
      </c>
      <c r="O15" s="608" t="s">
        <v>49</v>
      </c>
      <c r="P15" s="607">
        <v>10</v>
      </c>
      <c r="Q15" s="608" t="s">
        <v>49</v>
      </c>
      <c r="R15" s="386"/>
      <c r="S15" s="2593"/>
      <c r="T15" s="602" t="s">
        <v>62</v>
      </c>
      <c r="U15" s="607">
        <v>35</v>
      </c>
      <c r="V15" s="608">
        <v>0.56451612903225812</v>
      </c>
      <c r="W15" s="607">
        <v>21</v>
      </c>
      <c r="X15" s="608">
        <v>0.36842105263157893</v>
      </c>
      <c r="Y15" s="607">
        <v>26</v>
      </c>
      <c r="Z15" s="608">
        <v>0.48148148148148145</v>
      </c>
      <c r="AB15" s="1994"/>
      <c r="AC15" s="1998"/>
      <c r="AD15" s="1999"/>
      <c r="AE15" s="1996"/>
    </row>
    <row r="16" spans="1:31" s="32" customFormat="1" ht="12.75" customHeight="1" x14ac:dyDescent="0.25">
      <c r="A16" s="2593"/>
      <c r="B16" s="594" t="s">
        <v>64</v>
      </c>
      <c r="C16" s="607">
        <v>12</v>
      </c>
      <c r="D16" s="608" t="s">
        <v>49</v>
      </c>
      <c r="E16" s="607">
        <v>23</v>
      </c>
      <c r="F16" s="608">
        <v>0.37096774193548387</v>
      </c>
      <c r="G16" s="607">
        <v>11</v>
      </c>
      <c r="H16" s="608" t="s">
        <v>49</v>
      </c>
      <c r="I16" s="606"/>
      <c r="J16" s="2593"/>
      <c r="K16" s="594" t="s">
        <v>60</v>
      </c>
      <c r="L16" s="607">
        <v>6</v>
      </c>
      <c r="M16" s="608" t="s">
        <v>49</v>
      </c>
      <c r="N16" s="607" t="s">
        <v>101</v>
      </c>
      <c r="O16" s="608" t="s">
        <v>49</v>
      </c>
      <c r="P16" s="607" t="s">
        <v>101</v>
      </c>
      <c r="Q16" s="608" t="s">
        <v>49</v>
      </c>
      <c r="R16" s="386"/>
      <c r="S16" s="2593"/>
      <c r="T16" s="602" t="s">
        <v>59</v>
      </c>
      <c r="U16" s="607">
        <v>11</v>
      </c>
      <c r="V16" s="608" t="s">
        <v>49</v>
      </c>
      <c r="W16" s="607">
        <v>20</v>
      </c>
      <c r="X16" s="608">
        <v>0.32786885245901637</v>
      </c>
      <c r="Y16" s="607">
        <v>24</v>
      </c>
      <c r="Z16" s="608">
        <v>0.45283018867924529</v>
      </c>
      <c r="AB16" s="1994"/>
      <c r="AC16" s="1998"/>
      <c r="AD16" s="1999"/>
      <c r="AE16" s="1996"/>
    </row>
    <row r="17" spans="1:31" s="32" customFormat="1" ht="12.75" customHeight="1" x14ac:dyDescent="0.25">
      <c r="A17" s="2593"/>
      <c r="B17" s="594" t="s">
        <v>61</v>
      </c>
      <c r="C17" s="607">
        <v>16</v>
      </c>
      <c r="D17" s="608" t="s">
        <v>49</v>
      </c>
      <c r="E17" s="607">
        <v>25</v>
      </c>
      <c r="F17" s="608">
        <v>0.37313432835820898</v>
      </c>
      <c r="G17" s="607">
        <v>39</v>
      </c>
      <c r="H17" s="608">
        <v>0.52</v>
      </c>
      <c r="I17" s="606"/>
      <c r="J17" s="2593"/>
      <c r="K17" s="594" t="s">
        <v>57</v>
      </c>
      <c r="L17" s="607">
        <v>30</v>
      </c>
      <c r="M17" s="608">
        <v>0.33333333333333331</v>
      </c>
      <c r="N17" s="607">
        <v>42</v>
      </c>
      <c r="O17" s="608">
        <v>0.44680851063829785</v>
      </c>
      <c r="P17" s="607">
        <v>41</v>
      </c>
      <c r="Q17" s="608">
        <v>0.37272727272727274</v>
      </c>
      <c r="R17" s="386"/>
      <c r="S17" s="2593"/>
      <c r="T17" s="602" t="s">
        <v>56</v>
      </c>
      <c r="U17" s="607">
        <v>34</v>
      </c>
      <c r="V17" s="608">
        <v>0.55737704918032782</v>
      </c>
      <c r="W17" s="607">
        <v>20</v>
      </c>
      <c r="X17" s="608">
        <v>0.44444444444444442</v>
      </c>
      <c r="Y17" s="607">
        <v>21</v>
      </c>
      <c r="Z17" s="608">
        <v>0.4375</v>
      </c>
      <c r="AB17" s="1994"/>
      <c r="AC17" s="1998"/>
      <c r="AD17" s="1999"/>
      <c r="AE17" s="1996"/>
    </row>
    <row r="18" spans="1:31" s="32" customFormat="1" ht="12.75" customHeight="1" thickBot="1" x14ac:dyDescent="0.3">
      <c r="A18" s="2593"/>
      <c r="B18" s="594" t="s">
        <v>58</v>
      </c>
      <c r="C18" s="607">
        <v>16</v>
      </c>
      <c r="D18" s="608" t="s">
        <v>49</v>
      </c>
      <c r="E18" s="607">
        <v>15</v>
      </c>
      <c r="F18" s="608" t="s">
        <v>49</v>
      </c>
      <c r="G18" s="607">
        <v>16</v>
      </c>
      <c r="H18" s="608" t="s">
        <v>49</v>
      </c>
      <c r="I18" s="606"/>
      <c r="J18" s="2594"/>
      <c r="K18" s="600" t="s">
        <v>54</v>
      </c>
      <c r="L18" s="609">
        <v>23</v>
      </c>
      <c r="M18" s="610">
        <v>0.30263157894736842</v>
      </c>
      <c r="N18" s="607">
        <v>17</v>
      </c>
      <c r="O18" s="608" t="s">
        <v>49</v>
      </c>
      <c r="P18" s="607">
        <v>22</v>
      </c>
      <c r="Q18" s="608">
        <v>0.36065573770491804</v>
      </c>
      <c r="R18" s="386"/>
      <c r="S18" s="2593"/>
      <c r="T18" s="602" t="s">
        <v>53</v>
      </c>
      <c r="U18" s="607">
        <v>15</v>
      </c>
      <c r="V18" s="608" t="s">
        <v>49</v>
      </c>
      <c r="W18" s="607">
        <v>19</v>
      </c>
      <c r="X18" s="608" t="s">
        <v>49</v>
      </c>
      <c r="Y18" s="607">
        <v>13</v>
      </c>
      <c r="Z18" s="608" t="s">
        <v>49</v>
      </c>
      <c r="AB18" s="1994"/>
      <c r="AC18" s="1998"/>
      <c r="AD18" s="1999"/>
      <c r="AE18" s="1996"/>
    </row>
    <row r="19" spans="1:31" s="32" customFormat="1" ht="12.75" customHeight="1" thickBot="1" x14ac:dyDescent="0.3">
      <c r="A19" s="2593"/>
      <c r="B19" s="594" t="s">
        <v>55</v>
      </c>
      <c r="C19" s="607">
        <v>101</v>
      </c>
      <c r="D19" s="608">
        <v>0.38846153846153847</v>
      </c>
      <c r="E19" s="607">
        <v>74</v>
      </c>
      <c r="F19" s="608">
        <v>0.42285714285714288</v>
      </c>
      <c r="G19" s="607">
        <v>75</v>
      </c>
      <c r="H19" s="608">
        <v>0.46296296296296297</v>
      </c>
      <c r="I19" s="606"/>
      <c r="J19" s="2590" t="s">
        <v>127</v>
      </c>
      <c r="K19" s="2591"/>
      <c r="L19" s="396">
        <v>639</v>
      </c>
      <c r="M19" s="395">
        <v>0.35499999999999998</v>
      </c>
      <c r="N19" s="396">
        <v>617</v>
      </c>
      <c r="O19" s="395">
        <v>0.33047670058918049</v>
      </c>
      <c r="P19" s="396">
        <v>653</v>
      </c>
      <c r="Q19" s="395">
        <v>0.34641909814323607</v>
      </c>
      <c r="R19" s="386"/>
      <c r="S19" s="2593"/>
      <c r="T19" s="602" t="s">
        <v>48</v>
      </c>
      <c r="U19" s="607">
        <v>54</v>
      </c>
      <c r="V19" s="608">
        <v>0.51923076923076927</v>
      </c>
      <c r="W19" s="607">
        <v>42</v>
      </c>
      <c r="X19" s="608">
        <v>0.45652173913043476</v>
      </c>
      <c r="Y19" s="607">
        <v>41</v>
      </c>
      <c r="Z19" s="608">
        <v>0.52564102564102566</v>
      </c>
      <c r="AB19" s="1994"/>
      <c r="AC19" s="1998"/>
      <c r="AD19" s="1999"/>
      <c r="AE19" s="1996"/>
    </row>
    <row r="20" spans="1:31" s="32" customFormat="1" ht="12.75" customHeight="1" thickBot="1" x14ac:dyDescent="0.3">
      <c r="A20" s="2593"/>
      <c r="B20" s="594" t="s">
        <v>52</v>
      </c>
      <c r="C20" s="607">
        <v>17</v>
      </c>
      <c r="D20" s="608" t="s">
        <v>49</v>
      </c>
      <c r="E20" s="607">
        <v>19</v>
      </c>
      <c r="F20" s="608" t="s">
        <v>49</v>
      </c>
      <c r="G20" s="607">
        <v>36</v>
      </c>
      <c r="H20" s="608">
        <v>0.39130434782608697</v>
      </c>
      <c r="I20" s="606"/>
      <c r="J20" s="2590" t="s">
        <v>242</v>
      </c>
      <c r="K20" s="2591"/>
      <c r="L20" s="396">
        <v>651</v>
      </c>
      <c r="M20" s="395">
        <v>0.42716535433070868</v>
      </c>
      <c r="N20" s="396">
        <v>727</v>
      </c>
      <c r="O20" s="395">
        <v>0.43222354340071345</v>
      </c>
      <c r="P20" s="396">
        <v>778</v>
      </c>
      <c r="Q20" s="395">
        <v>0.42959690778575371</v>
      </c>
      <c r="R20" s="386"/>
      <c r="S20" s="2593"/>
      <c r="T20" s="602" t="s">
        <v>45</v>
      </c>
      <c r="U20" s="607">
        <v>15</v>
      </c>
      <c r="V20" s="608" t="s">
        <v>49</v>
      </c>
      <c r="W20" s="607">
        <v>19</v>
      </c>
      <c r="X20" s="608" t="s">
        <v>49</v>
      </c>
      <c r="Y20" s="607">
        <v>22</v>
      </c>
      <c r="Z20" s="608">
        <v>0.51162790697674421</v>
      </c>
      <c r="AC20" s="1998"/>
      <c r="AD20" s="1999"/>
      <c r="AE20" s="1996"/>
    </row>
    <row r="21" spans="1:31" s="32" customFormat="1" ht="12.75" customHeight="1" x14ac:dyDescent="0.25">
      <c r="A21" s="2593"/>
      <c r="B21" s="594" t="s">
        <v>47</v>
      </c>
      <c r="C21" s="607">
        <v>426</v>
      </c>
      <c r="D21" s="608">
        <v>0.35648535564853556</v>
      </c>
      <c r="E21" s="607">
        <v>371</v>
      </c>
      <c r="F21" s="608">
        <v>0.34447539461467036</v>
      </c>
      <c r="G21" s="607">
        <v>361</v>
      </c>
      <c r="H21" s="608">
        <v>0.35566502463054189</v>
      </c>
      <c r="I21" s="606"/>
      <c r="J21" s="2592">
        <v>5</v>
      </c>
      <c r="K21" s="598" t="s">
        <v>46</v>
      </c>
      <c r="L21" s="607">
        <v>47</v>
      </c>
      <c r="M21" s="608">
        <v>0.61038961038961037</v>
      </c>
      <c r="N21" s="607">
        <v>14</v>
      </c>
      <c r="O21" s="608" t="s">
        <v>49</v>
      </c>
      <c r="P21" s="607">
        <v>28</v>
      </c>
      <c r="Q21" s="608">
        <v>0.5714285714285714</v>
      </c>
      <c r="R21" s="386"/>
      <c r="S21" s="2593"/>
      <c r="T21" s="602" t="s">
        <v>42</v>
      </c>
      <c r="U21" s="607">
        <v>77</v>
      </c>
      <c r="V21" s="608">
        <v>0.42076502732240439</v>
      </c>
      <c r="W21" s="607">
        <v>90</v>
      </c>
      <c r="X21" s="608">
        <v>0.40723981900452488</v>
      </c>
      <c r="Y21" s="607">
        <v>123</v>
      </c>
      <c r="Z21" s="608">
        <v>0.53947368421052633</v>
      </c>
      <c r="AC21" s="1998"/>
      <c r="AD21" s="1999"/>
      <c r="AE21" s="1996"/>
    </row>
    <row r="22" spans="1:31" s="32" customFormat="1" ht="12.75" customHeight="1" x14ac:dyDescent="0.25">
      <c r="A22" s="2593"/>
      <c r="B22" s="594" t="s">
        <v>44</v>
      </c>
      <c r="C22" s="607">
        <v>18</v>
      </c>
      <c r="D22" s="608" t="s">
        <v>49</v>
      </c>
      <c r="E22" s="607">
        <v>8</v>
      </c>
      <c r="F22" s="608" t="s">
        <v>49</v>
      </c>
      <c r="G22" s="607">
        <v>18</v>
      </c>
      <c r="H22" s="608" t="s">
        <v>49</v>
      </c>
      <c r="I22" s="606"/>
      <c r="J22" s="2593"/>
      <c r="K22" s="594" t="s">
        <v>43</v>
      </c>
      <c r="L22" s="607">
        <v>12</v>
      </c>
      <c r="M22" s="608" t="s">
        <v>49</v>
      </c>
      <c r="N22" s="607" t="s">
        <v>101</v>
      </c>
      <c r="O22" s="608" t="s">
        <v>49</v>
      </c>
      <c r="P22" s="607" t="s">
        <v>101</v>
      </c>
      <c r="Q22" s="608" t="s">
        <v>49</v>
      </c>
      <c r="R22" s="386"/>
      <c r="S22" s="2593"/>
      <c r="T22" s="602" t="s">
        <v>39</v>
      </c>
      <c r="U22" s="607">
        <v>23</v>
      </c>
      <c r="V22" s="608">
        <v>0.53488372093023251</v>
      </c>
      <c r="W22" s="607">
        <v>24</v>
      </c>
      <c r="X22" s="608">
        <v>0.48979591836734693</v>
      </c>
      <c r="Y22" s="607">
        <v>26</v>
      </c>
      <c r="Z22" s="608">
        <v>0.47272727272727272</v>
      </c>
      <c r="AC22" s="1998"/>
      <c r="AD22" s="1999"/>
      <c r="AE22" s="1996"/>
    </row>
    <row r="23" spans="1:31" s="32" customFormat="1" ht="12.75" customHeight="1" x14ac:dyDescent="0.25">
      <c r="A23" s="2593"/>
      <c r="B23" s="594" t="s">
        <v>41</v>
      </c>
      <c r="C23" s="607">
        <v>36</v>
      </c>
      <c r="D23" s="608">
        <v>0.51428571428571423</v>
      </c>
      <c r="E23" s="607">
        <v>10</v>
      </c>
      <c r="F23" s="608" t="s">
        <v>49</v>
      </c>
      <c r="G23" s="607">
        <v>22</v>
      </c>
      <c r="H23" s="608">
        <v>0.34920634920634919</v>
      </c>
      <c r="I23" s="606"/>
      <c r="J23" s="2593"/>
      <c r="K23" s="594" t="s">
        <v>40</v>
      </c>
      <c r="L23" s="607">
        <v>15</v>
      </c>
      <c r="M23" s="608">
        <v>0.33333333333333331</v>
      </c>
      <c r="N23" s="607">
        <v>9</v>
      </c>
      <c r="O23" s="608" t="s">
        <v>49</v>
      </c>
      <c r="P23" s="607">
        <v>21</v>
      </c>
      <c r="Q23" s="608">
        <v>0.34426229508196721</v>
      </c>
      <c r="R23" s="386"/>
      <c r="S23" s="2593"/>
      <c r="T23" s="605" t="s">
        <v>36</v>
      </c>
      <c r="U23" s="607">
        <v>22</v>
      </c>
      <c r="V23" s="608">
        <v>0.30136986301369861</v>
      </c>
      <c r="W23" s="607">
        <v>24</v>
      </c>
      <c r="X23" s="608">
        <v>0.35294117647058826</v>
      </c>
      <c r="Y23" s="607">
        <v>25</v>
      </c>
      <c r="Z23" s="608">
        <v>0.36231884057971014</v>
      </c>
      <c r="AC23" s="1998"/>
      <c r="AD23" s="1999"/>
      <c r="AE23" s="1996"/>
    </row>
    <row r="24" spans="1:31" s="32" customFormat="1" ht="12.75" customHeight="1" x14ac:dyDescent="0.25">
      <c r="A24" s="2593"/>
      <c r="B24" s="594" t="s">
        <v>38</v>
      </c>
      <c r="C24" s="607">
        <v>9</v>
      </c>
      <c r="D24" s="608" t="s">
        <v>49</v>
      </c>
      <c r="E24" s="607">
        <v>11</v>
      </c>
      <c r="F24" s="608" t="s">
        <v>49</v>
      </c>
      <c r="G24" s="607">
        <v>11</v>
      </c>
      <c r="H24" s="608" t="s">
        <v>49</v>
      </c>
      <c r="I24" s="606"/>
      <c r="J24" s="2593"/>
      <c r="K24" s="594" t="s">
        <v>37</v>
      </c>
      <c r="L24" s="607">
        <v>102</v>
      </c>
      <c r="M24" s="608">
        <v>0.57954545454545459</v>
      </c>
      <c r="N24" s="607">
        <v>84</v>
      </c>
      <c r="O24" s="608">
        <v>0.53164556962025311</v>
      </c>
      <c r="P24" s="607">
        <v>96</v>
      </c>
      <c r="Q24" s="608">
        <v>0.48</v>
      </c>
      <c r="R24" s="386"/>
      <c r="S24" s="2593"/>
      <c r="T24" s="602" t="s">
        <v>33</v>
      </c>
      <c r="U24" s="607">
        <v>18</v>
      </c>
      <c r="V24" s="608" t="s">
        <v>49</v>
      </c>
      <c r="W24" s="607">
        <v>14</v>
      </c>
      <c r="X24" s="608" t="s">
        <v>49</v>
      </c>
      <c r="Y24" s="607">
        <v>22</v>
      </c>
      <c r="Z24" s="608">
        <v>0.6470588235294118</v>
      </c>
      <c r="AD24" s="1995"/>
      <c r="AE24" s="1996"/>
    </row>
    <row r="25" spans="1:31" s="32" customFormat="1" ht="12.75" customHeight="1" x14ac:dyDescent="0.15">
      <c r="A25" s="2593"/>
      <c r="B25" s="594" t="s">
        <v>35</v>
      </c>
      <c r="C25" s="607">
        <v>20</v>
      </c>
      <c r="D25" s="608">
        <v>0.3125</v>
      </c>
      <c r="E25" s="607">
        <v>10</v>
      </c>
      <c r="F25" s="608" t="s">
        <v>49</v>
      </c>
      <c r="G25" s="607">
        <v>23</v>
      </c>
      <c r="H25" s="608">
        <v>0.30263157894736842</v>
      </c>
      <c r="I25" s="606"/>
      <c r="J25" s="2593"/>
      <c r="K25" s="594" t="s">
        <v>34</v>
      </c>
      <c r="L25" s="607">
        <v>17</v>
      </c>
      <c r="M25" s="608" t="s">
        <v>49</v>
      </c>
      <c r="N25" s="607">
        <v>19</v>
      </c>
      <c r="O25" s="608" t="s">
        <v>49</v>
      </c>
      <c r="P25" s="607">
        <v>23</v>
      </c>
      <c r="Q25" s="608">
        <v>0.323943661971831</v>
      </c>
      <c r="R25" s="386"/>
      <c r="S25" s="2593"/>
      <c r="T25" s="602" t="s">
        <v>30</v>
      </c>
      <c r="U25" s="607">
        <v>30</v>
      </c>
      <c r="V25" s="608">
        <v>0.38461538461538464</v>
      </c>
      <c r="W25" s="607">
        <v>32</v>
      </c>
      <c r="X25" s="608">
        <v>0.37209302325581395</v>
      </c>
      <c r="Y25" s="607">
        <v>41</v>
      </c>
      <c r="Z25" s="608">
        <v>0.41836734693877553</v>
      </c>
    </row>
    <row r="26" spans="1:31" s="32" customFormat="1" ht="12.75" customHeight="1" x14ac:dyDescent="0.15">
      <c r="A26" s="2593"/>
      <c r="B26" s="594" t="s">
        <v>32</v>
      </c>
      <c r="C26" s="607">
        <v>8</v>
      </c>
      <c r="D26" s="608" t="s">
        <v>49</v>
      </c>
      <c r="E26" s="607" t="s">
        <v>101</v>
      </c>
      <c r="F26" s="608" t="s">
        <v>49</v>
      </c>
      <c r="G26" s="607" t="s">
        <v>101</v>
      </c>
      <c r="H26" s="608" t="s">
        <v>49</v>
      </c>
      <c r="I26" s="606"/>
      <c r="J26" s="2593"/>
      <c r="K26" s="594" t="s">
        <v>31</v>
      </c>
      <c r="L26" s="607">
        <v>31</v>
      </c>
      <c r="M26" s="608">
        <v>0.45588235294117646</v>
      </c>
      <c r="N26" s="607">
        <v>28</v>
      </c>
      <c r="O26" s="608">
        <v>0.52830188679245282</v>
      </c>
      <c r="P26" s="607">
        <v>23</v>
      </c>
      <c r="Q26" s="608">
        <v>0.3108108108108108</v>
      </c>
      <c r="R26" s="386"/>
      <c r="S26" s="2593"/>
      <c r="T26" s="602" t="s">
        <v>27</v>
      </c>
      <c r="U26" s="607">
        <v>40</v>
      </c>
      <c r="V26" s="608">
        <v>0.56338028169014087</v>
      </c>
      <c r="W26" s="607">
        <v>19</v>
      </c>
      <c r="X26" s="608" t="s">
        <v>49</v>
      </c>
      <c r="Y26" s="607">
        <v>24</v>
      </c>
      <c r="Z26" s="608">
        <v>0.38095238095238093</v>
      </c>
    </row>
    <row r="27" spans="1:31" s="32" customFormat="1" ht="12.75" customHeight="1" x14ac:dyDescent="0.15">
      <c r="A27" s="2593"/>
      <c r="B27" s="594" t="s">
        <v>29</v>
      </c>
      <c r="C27" s="607">
        <v>60</v>
      </c>
      <c r="D27" s="608">
        <v>0.34883720930232559</v>
      </c>
      <c r="E27" s="607">
        <v>46</v>
      </c>
      <c r="F27" s="608">
        <v>0.2857142857142857</v>
      </c>
      <c r="G27" s="607">
        <v>32</v>
      </c>
      <c r="H27" s="608">
        <v>0.2857142857142857</v>
      </c>
      <c r="I27" s="606"/>
      <c r="J27" s="2593"/>
      <c r="K27" s="594" t="s">
        <v>28</v>
      </c>
      <c r="L27" s="607">
        <v>9</v>
      </c>
      <c r="M27" s="608" t="s">
        <v>49</v>
      </c>
      <c r="N27" s="607">
        <v>16</v>
      </c>
      <c r="O27" s="608" t="s">
        <v>49</v>
      </c>
      <c r="P27" s="607">
        <v>13</v>
      </c>
      <c r="Q27" s="608" t="s">
        <v>49</v>
      </c>
      <c r="R27" s="386"/>
      <c r="S27" s="2593"/>
      <c r="T27" s="602" t="s">
        <v>24</v>
      </c>
      <c r="U27" s="607">
        <v>13</v>
      </c>
      <c r="V27" s="608" t="s">
        <v>49</v>
      </c>
      <c r="W27" s="607">
        <v>9</v>
      </c>
      <c r="X27" s="608" t="s">
        <v>49</v>
      </c>
      <c r="Y27" s="607">
        <v>8</v>
      </c>
      <c r="Z27" s="608" t="s">
        <v>49</v>
      </c>
    </row>
    <row r="28" spans="1:31" s="32" customFormat="1" ht="12.75" customHeight="1" thickBot="1" x14ac:dyDescent="0.2">
      <c r="A28" s="2594"/>
      <c r="B28" s="597" t="s">
        <v>26</v>
      </c>
      <c r="C28" s="607">
        <v>16</v>
      </c>
      <c r="D28" s="608" t="s">
        <v>49</v>
      </c>
      <c r="E28" s="607">
        <v>14</v>
      </c>
      <c r="F28" s="608" t="s">
        <v>49</v>
      </c>
      <c r="G28" s="607">
        <v>10</v>
      </c>
      <c r="H28" s="608" t="s">
        <v>49</v>
      </c>
      <c r="I28" s="606"/>
      <c r="J28" s="2593"/>
      <c r="K28" s="594" t="s">
        <v>25</v>
      </c>
      <c r="L28" s="607">
        <v>8</v>
      </c>
      <c r="M28" s="608" t="s">
        <v>49</v>
      </c>
      <c r="N28" s="607">
        <v>14</v>
      </c>
      <c r="O28" s="608" t="s">
        <v>49</v>
      </c>
      <c r="P28" s="607">
        <v>6</v>
      </c>
      <c r="Q28" s="608" t="s">
        <v>49</v>
      </c>
      <c r="R28" s="386"/>
      <c r="S28" s="2593"/>
      <c r="T28" s="602" t="s">
        <v>21</v>
      </c>
      <c r="U28" s="607">
        <v>56</v>
      </c>
      <c r="V28" s="608">
        <v>0.5714285714285714</v>
      </c>
      <c r="W28" s="607">
        <v>61</v>
      </c>
      <c r="X28" s="608">
        <v>0.60396039603960394</v>
      </c>
      <c r="Y28" s="607">
        <v>41</v>
      </c>
      <c r="Z28" s="608">
        <v>0.55405405405405406</v>
      </c>
    </row>
    <row r="29" spans="1:31" s="32" customFormat="1" ht="12.75" customHeight="1" thickBot="1" x14ac:dyDescent="0.2">
      <c r="A29" s="2590" t="s">
        <v>126</v>
      </c>
      <c r="B29" s="2591"/>
      <c r="C29" s="396">
        <v>919</v>
      </c>
      <c r="D29" s="395">
        <v>0.3320086705202312</v>
      </c>
      <c r="E29" s="396">
        <v>843</v>
      </c>
      <c r="F29" s="395">
        <v>0.33412604042806182</v>
      </c>
      <c r="G29" s="396">
        <v>878</v>
      </c>
      <c r="H29" s="395">
        <v>0.35807504078303426</v>
      </c>
      <c r="I29" s="606"/>
      <c r="J29" s="2593"/>
      <c r="K29" s="594" t="s">
        <v>22</v>
      </c>
      <c r="L29" s="607">
        <v>1</v>
      </c>
      <c r="M29" s="608" t="s">
        <v>49</v>
      </c>
      <c r="N29" s="607" t="s">
        <v>101</v>
      </c>
      <c r="O29" s="608" t="s">
        <v>49</v>
      </c>
      <c r="P29" s="607" t="s">
        <v>101</v>
      </c>
      <c r="Q29" s="608" t="s">
        <v>49</v>
      </c>
      <c r="R29" s="386"/>
      <c r="S29" s="2593"/>
      <c r="T29" s="602" t="s">
        <v>18</v>
      </c>
      <c r="U29" s="607">
        <v>196</v>
      </c>
      <c r="V29" s="608">
        <v>0.44954128440366975</v>
      </c>
      <c r="W29" s="607">
        <v>165</v>
      </c>
      <c r="X29" s="608">
        <v>0.40640394088669951</v>
      </c>
      <c r="Y29" s="607">
        <v>162</v>
      </c>
      <c r="Z29" s="608">
        <v>0.40099009900990101</v>
      </c>
    </row>
    <row r="30" spans="1:31" s="32" customFormat="1" ht="12.75" customHeight="1" x14ac:dyDescent="0.15">
      <c r="A30" s="2592">
        <v>3</v>
      </c>
      <c r="B30" s="598" t="s">
        <v>23</v>
      </c>
      <c r="C30" s="607" t="s">
        <v>101</v>
      </c>
      <c r="D30" s="608" t="s">
        <v>49</v>
      </c>
      <c r="E30" s="607" t="s">
        <v>101</v>
      </c>
      <c r="F30" s="608" t="s">
        <v>49</v>
      </c>
      <c r="G30" s="607">
        <v>3</v>
      </c>
      <c r="H30" s="608" t="s">
        <v>49</v>
      </c>
      <c r="I30" s="606"/>
      <c r="J30" s="2593"/>
      <c r="K30" s="594" t="s">
        <v>19</v>
      </c>
      <c r="L30" s="607">
        <v>5</v>
      </c>
      <c r="M30" s="608" t="s">
        <v>49</v>
      </c>
      <c r="N30" s="607">
        <v>10</v>
      </c>
      <c r="O30" s="608" t="s">
        <v>49</v>
      </c>
      <c r="P30" s="607" t="s">
        <v>101</v>
      </c>
      <c r="Q30" s="608" t="s">
        <v>49</v>
      </c>
      <c r="R30" s="386"/>
      <c r="S30" s="2593"/>
      <c r="T30" s="602" t="s">
        <v>15</v>
      </c>
      <c r="U30" s="607">
        <v>16</v>
      </c>
      <c r="V30" s="608" t="s">
        <v>49</v>
      </c>
      <c r="W30" s="607">
        <v>14</v>
      </c>
      <c r="X30" s="608" t="s">
        <v>49</v>
      </c>
      <c r="Y30" s="607">
        <v>10</v>
      </c>
      <c r="Z30" s="608" t="s">
        <v>49</v>
      </c>
    </row>
    <row r="31" spans="1:31" s="32" customFormat="1" ht="12.75" customHeight="1" x14ac:dyDescent="0.15">
      <c r="A31" s="2593"/>
      <c r="B31" s="594" t="s">
        <v>20</v>
      </c>
      <c r="C31" s="607">
        <v>36</v>
      </c>
      <c r="D31" s="608">
        <v>0.49315068493150682</v>
      </c>
      <c r="E31" s="607">
        <v>44</v>
      </c>
      <c r="F31" s="608">
        <v>0.40740740740740738</v>
      </c>
      <c r="G31" s="607">
        <v>45</v>
      </c>
      <c r="H31" s="608">
        <v>0.41666666666666669</v>
      </c>
      <c r="I31" s="606"/>
      <c r="J31" s="2593"/>
      <c r="K31" s="594" t="s">
        <v>16</v>
      </c>
      <c r="L31" s="607">
        <v>32</v>
      </c>
      <c r="M31" s="608">
        <v>0.48484848484848486</v>
      </c>
      <c r="N31" s="607">
        <v>20</v>
      </c>
      <c r="O31" s="608">
        <v>0.43478260869565216</v>
      </c>
      <c r="P31" s="607">
        <v>27</v>
      </c>
      <c r="Q31" s="608">
        <v>0.39130434782608697</v>
      </c>
      <c r="R31" s="386"/>
      <c r="S31" s="2593"/>
      <c r="T31" s="602" t="s">
        <v>12</v>
      </c>
      <c r="U31" s="607">
        <v>44</v>
      </c>
      <c r="V31" s="608">
        <v>0.51162790697674421</v>
      </c>
      <c r="W31" s="607">
        <v>41</v>
      </c>
      <c r="X31" s="608">
        <v>0.56944444444444442</v>
      </c>
      <c r="Y31" s="607">
        <v>23</v>
      </c>
      <c r="Z31" s="608">
        <v>0.44230769230769229</v>
      </c>
    </row>
    <row r="32" spans="1:31" s="32" customFormat="1" ht="12.75" customHeight="1" x14ac:dyDescent="0.15">
      <c r="A32" s="2593"/>
      <c r="B32" s="594" t="s">
        <v>17</v>
      </c>
      <c r="C32" s="607">
        <v>15</v>
      </c>
      <c r="D32" s="608" t="s">
        <v>49</v>
      </c>
      <c r="E32" s="607">
        <v>15</v>
      </c>
      <c r="F32" s="608" t="s">
        <v>49</v>
      </c>
      <c r="G32" s="607">
        <v>16</v>
      </c>
      <c r="H32" s="608" t="s">
        <v>49</v>
      </c>
      <c r="I32" s="606"/>
      <c r="J32" s="2593"/>
      <c r="K32" s="594" t="s">
        <v>13</v>
      </c>
      <c r="L32" s="607">
        <v>11</v>
      </c>
      <c r="M32" s="608" t="s">
        <v>49</v>
      </c>
      <c r="N32" s="607">
        <v>11</v>
      </c>
      <c r="O32" s="608" t="s">
        <v>49</v>
      </c>
      <c r="P32" s="607">
        <v>10</v>
      </c>
      <c r="Q32" s="608" t="s">
        <v>49</v>
      </c>
      <c r="R32" s="386"/>
      <c r="S32" s="2593"/>
      <c r="T32" s="602" t="s">
        <v>9</v>
      </c>
      <c r="U32" s="607">
        <v>18</v>
      </c>
      <c r="V32" s="608" t="s">
        <v>49</v>
      </c>
      <c r="W32" s="607">
        <v>28</v>
      </c>
      <c r="X32" s="608">
        <v>0.35443037974683544</v>
      </c>
      <c r="Y32" s="607">
        <v>31</v>
      </c>
      <c r="Z32" s="608">
        <v>0.34831460674157305</v>
      </c>
    </row>
    <row r="33" spans="1:26" s="32" customFormat="1" ht="12.75" customHeight="1" thickBot="1" x14ac:dyDescent="0.2">
      <c r="A33" s="2593"/>
      <c r="B33" s="599" t="s">
        <v>14</v>
      </c>
      <c r="C33" s="607">
        <v>24</v>
      </c>
      <c r="D33" s="608">
        <v>0.25531914893617019</v>
      </c>
      <c r="E33" s="607">
        <v>12</v>
      </c>
      <c r="F33" s="608" t="s">
        <v>49</v>
      </c>
      <c r="G33" s="607">
        <v>14</v>
      </c>
      <c r="H33" s="608" t="s">
        <v>49</v>
      </c>
      <c r="I33" s="606"/>
      <c r="J33" s="2593"/>
      <c r="K33" s="594" t="s">
        <v>10</v>
      </c>
      <c r="L33" s="607">
        <v>9</v>
      </c>
      <c r="M33" s="608" t="s">
        <v>49</v>
      </c>
      <c r="N33" s="607">
        <v>11</v>
      </c>
      <c r="O33" s="608" t="s">
        <v>49</v>
      </c>
      <c r="P33" s="607">
        <v>27</v>
      </c>
      <c r="Q33" s="608">
        <v>0.6</v>
      </c>
      <c r="R33" s="386"/>
      <c r="S33" s="2594"/>
      <c r="T33" s="601" t="s">
        <v>6</v>
      </c>
      <c r="U33" s="607">
        <v>20</v>
      </c>
      <c r="V33" s="608">
        <v>0.36363636363636365</v>
      </c>
      <c r="W33" s="607">
        <v>11</v>
      </c>
      <c r="X33" s="608" t="s">
        <v>49</v>
      </c>
      <c r="Y33" s="607">
        <v>11</v>
      </c>
      <c r="Z33" s="608" t="s">
        <v>49</v>
      </c>
    </row>
    <row r="34" spans="1:26" s="32" customFormat="1" ht="12.75" customHeight="1" thickBot="1" x14ac:dyDescent="0.2">
      <c r="A34" s="2593"/>
      <c r="B34" s="594" t="s">
        <v>11</v>
      </c>
      <c r="C34" s="607">
        <v>26</v>
      </c>
      <c r="D34" s="608">
        <v>0.37142857142857144</v>
      </c>
      <c r="E34" s="607">
        <v>32</v>
      </c>
      <c r="F34" s="608">
        <v>0.31067961165048541</v>
      </c>
      <c r="G34" s="607">
        <v>29</v>
      </c>
      <c r="H34" s="608">
        <v>0.37662337662337664</v>
      </c>
      <c r="I34" s="606"/>
      <c r="J34" s="2593"/>
      <c r="K34" s="594" t="s">
        <v>7</v>
      </c>
      <c r="L34" s="607">
        <v>12</v>
      </c>
      <c r="M34" s="608" t="s">
        <v>49</v>
      </c>
      <c r="N34" s="607">
        <v>9</v>
      </c>
      <c r="O34" s="608" t="s">
        <v>49</v>
      </c>
      <c r="P34" s="607">
        <v>12</v>
      </c>
      <c r="Q34" s="608" t="s">
        <v>49</v>
      </c>
      <c r="R34" s="386"/>
      <c r="S34" s="2590" t="s">
        <v>130</v>
      </c>
      <c r="T34" s="2591"/>
      <c r="U34" s="396">
        <v>750</v>
      </c>
      <c r="V34" s="395">
        <v>0.44404973357015987</v>
      </c>
      <c r="W34" s="396">
        <v>826</v>
      </c>
      <c r="X34" s="395">
        <v>0.4041095890410959</v>
      </c>
      <c r="Y34" s="396">
        <v>713</v>
      </c>
      <c r="Z34" s="395">
        <v>0.44506866416978774</v>
      </c>
    </row>
    <row r="35" spans="1:26" s="32" customFormat="1" ht="12.75" customHeight="1" thickBot="1" x14ac:dyDescent="0.2">
      <c r="A35" s="2593"/>
      <c r="B35" s="594" t="s">
        <v>8</v>
      </c>
      <c r="C35" s="607">
        <v>11</v>
      </c>
      <c r="D35" s="608" t="s">
        <v>49</v>
      </c>
      <c r="E35" s="607">
        <v>7</v>
      </c>
      <c r="F35" s="608" t="s">
        <v>49</v>
      </c>
      <c r="G35" s="607">
        <v>11</v>
      </c>
      <c r="H35" s="608" t="s">
        <v>49</v>
      </c>
      <c r="I35" s="606"/>
      <c r="J35" s="2593"/>
      <c r="K35" s="594" t="s">
        <v>4</v>
      </c>
      <c r="L35" s="607">
        <v>100</v>
      </c>
      <c r="M35" s="608">
        <v>0.56497175141242939</v>
      </c>
      <c r="N35" s="607">
        <v>52</v>
      </c>
      <c r="O35" s="608">
        <v>0.44444444444444442</v>
      </c>
      <c r="P35" s="607">
        <v>64</v>
      </c>
      <c r="Q35" s="608">
        <v>0.42666666666666669</v>
      </c>
      <c r="R35" s="386"/>
      <c r="S35" s="2590" t="s">
        <v>243</v>
      </c>
      <c r="T35" s="2591"/>
      <c r="U35" s="396">
        <v>863</v>
      </c>
      <c r="V35" s="395">
        <v>0.41812015503875971</v>
      </c>
      <c r="W35" s="396">
        <v>903</v>
      </c>
      <c r="X35" s="395">
        <v>0.41709006928406467</v>
      </c>
      <c r="Y35" s="396">
        <v>781</v>
      </c>
      <c r="Z35" s="395">
        <v>0.36597938144329895</v>
      </c>
    </row>
    <row r="36" spans="1:26" s="32" customFormat="1" ht="12.75" customHeight="1" thickBot="1" x14ac:dyDescent="0.25">
      <c r="A36" s="2593"/>
      <c r="B36" s="594" t="s">
        <v>5</v>
      </c>
      <c r="C36" s="607">
        <v>10</v>
      </c>
      <c r="D36" s="608" t="s">
        <v>49</v>
      </c>
      <c r="E36" s="607">
        <v>8</v>
      </c>
      <c r="F36" s="608" t="s">
        <v>49</v>
      </c>
      <c r="G36" s="607" t="s">
        <v>101</v>
      </c>
      <c r="H36" s="608" t="s">
        <v>49</v>
      </c>
      <c r="I36" s="31"/>
      <c r="J36" s="2593"/>
      <c r="K36" s="594" t="s">
        <v>1</v>
      </c>
      <c r="L36" s="607">
        <v>61</v>
      </c>
      <c r="M36" s="608">
        <v>0.40131578947368424</v>
      </c>
      <c r="N36" s="607">
        <v>74</v>
      </c>
      <c r="O36" s="608">
        <v>0.52482269503546097</v>
      </c>
      <c r="P36" s="607">
        <v>53</v>
      </c>
      <c r="Q36" s="608">
        <v>0.42741935483870969</v>
      </c>
      <c r="R36" s="31"/>
      <c r="S36" s="2595" t="s">
        <v>244</v>
      </c>
      <c r="T36" s="2596"/>
      <c r="U36" s="621" t="s">
        <v>101</v>
      </c>
      <c r="V36" s="622" t="s">
        <v>49</v>
      </c>
      <c r="W36" s="621" t="s">
        <v>101</v>
      </c>
      <c r="X36" s="622" t="s">
        <v>49</v>
      </c>
      <c r="Y36" s="621" t="s">
        <v>101</v>
      </c>
      <c r="Z36" s="608" t="s">
        <v>49</v>
      </c>
    </row>
    <row r="37" spans="1:26" s="32" customFormat="1" ht="12.75" customHeight="1" thickBot="1" x14ac:dyDescent="0.25">
      <c r="A37" s="2594"/>
      <c r="B37" s="597" t="s">
        <v>2</v>
      </c>
      <c r="C37" s="609">
        <v>305</v>
      </c>
      <c r="D37" s="610">
        <v>0.39405684754521964</v>
      </c>
      <c r="E37" s="609">
        <v>319</v>
      </c>
      <c r="F37" s="610">
        <v>0.39431396786155748</v>
      </c>
      <c r="G37" s="609">
        <v>311</v>
      </c>
      <c r="H37" s="610">
        <v>0.38633540372670805</v>
      </c>
      <c r="I37" s="16"/>
      <c r="J37" s="2594"/>
      <c r="K37" s="601" t="s">
        <v>95</v>
      </c>
      <c r="L37" s="609" t="s">
        <v>101</v>
      </c>
      <c r="M37" s="610" t="s">
        <v>49</v>
      </c>
      <c r="N37" s="609" t="s">
        <v>101</v>
      </c>
      <c r="O37" s="610" t="s">
        <v>49</v>
      </c>
      <c r="P37" s="609" t="s">
        <v>101</v>
      </c>
      <c r="Q37" s="610" t="s">
        <v>49</v>
      </c>
      <c r="S37" s="2597" t="s">
        <v>0</v>
      </c>
      <c r="T37" s="2620"/>
      <c r="U37" s="615">
        <v>5362</v>
      </c>
      <c r="V37" s="616">
        <v>0.39615810860731437</v>
      </c>
      <c r="W37" s="617">
        <v>5206</v>
      </c>
      <c r="X37" s="618">
        <v>0.38729355750632344</v>
      </c>
      <c r="Y37" s="399">
        <v>5327</v>
      </c>
      <c r="Z37" s="400">
        <v>0.38039131676663812</v>
      </c>
    </row>
    <row r="39" spans="1:26" ht="11.25" customHeight="1" x14ac:dyDescent="0.25">
      <c r="A39" s="2588" t="s">
        <v>717</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26" ht="11.25" customHeight="1" x14ac:dyDescent="0.25">
      <c r="A40" s="2589" t="s">
        <v>431</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sheetData>
  <mergeCells count="34">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18"/>
    <mergeCell ref="S4:S12"/>
    <mergeCell ref="A12:B12"/>
    <mergeCell ref="A13:A28"/>
    <mergeCell ref="S13:T13"/>
    <mergeCell ref="S14:S33"/>
    <mergeCell ref="J19:K19"/>
    <mergeCell ref="J20:K20"/>
    <mergeCell ref="J21:J37"/>
    <mergeCell ref="A39:Z39"/>
    <mergeCell ref="A40:Z40"/>
    <mergeCell ref="A29:B29"/>
    <mergeCell ref="A30:A37"/>
    <mergeCell ref="S34:T34"/>
    <mergeCell ref="S35:T35"/>
    <mergeCell ref="S36:T36"/>
    <mergeCell ref="S37:T37"/>
  </mergeCells>
  <conditionalFormatting sqref="D4:D11 D13:D28 D30:D37 M4:M18 M20:M37 V4:V12 V14:V33 V35">
    <cfRule type="top10" dxfId="548" priority="31" percent="1" bottom="1" rank="25"/>
    <cfRule type="top10" dxfId="547" priority="32" percent="1" rank="25"/>
  </conditionalFormatting>
  <conditionalFormatting sqref="F4:F11 F13:F28 F30:F37 O4:O18 O20:O37 X4:X12 X14:X33 X35">
    <cfRule type="top10" dxfId="546" priority="28" percent="1" bottom="1" rank="25"/>
    <cfRule type="top10" dxfId="545" priority="29" percent="1" rank="25"/>
  </conditionalFormatting>
  <conditionalFormatting sqref="H4:H11 H13:H28 H30:H37 Q4:Q18 Q20:Q37 Z5:Z6 Z15:Z17 Z35 Z8 Z11:Z12 Z19:Z26 Z28:Z29 Z31:Z32">
    <cfRule type="top10" dxfId="544" priority="21" percent="1" bottom="1" rank="25"/>
    <cfRule type="top10" dxfId="543" priority="22" percent="1" rank="25"/>
  </conditionalFormatting>
  <conditionalFormatting sqref="Z4">
    <cfRule type="top10" dxfId="542" priority="19" percent="1" bottom="1" rank="25"/>
    <cfRule type="top10" dxfId="541" priority="20" percent="1" rank="25"/>
  </conditionalFormatting>
  <conditionalFormatting sqref="Z7">
    <cfRule type="top10" dxfId="540" priority="17" percent="1" bottom="1" rank="25"/>
    <cfRule type="top10" dxfId="539" priority="18" percent="1" rank="25"/>
  </conditionalFormatting>
  <conditionalFormatting sqref="Z9">
    <cfRule type="top10" dxfId="538" priority="15" percent="1" bottom="1" rank="25"/>
    <cfRule type="top10" dxfId="537" priority="16" percent="1" rank="25"/>
  </conditionalFormatting>
  <conditionalFormatting sqref="Z10">
    <cfRule type="top10" dxfId="536" priority="13" percent="1" bottom="1" rank="25"/>
    <cfRule type="top10" dxfId="535" priority="14" percent="1" rank="25"/>
  </conditionalFormatting>
  <conditionalFormatting sqref="Z14">
    <cfRule type="top10" dxfId="534" priority="11" percent="1" bottom="1" rank="25"/>
    <cfRule type="top10" dxfId="533" priority="12" percent="1" rank="25"/>
  </conditionalFormatting>
  <conditionalFormatting sqref="Z18">
    <cfRule type="top10" dxfId="532" priority="9" percent="1" bottom="1" rank="25"/>
    <cfRule type="top10" dxfId="531" priority="10" percent="1" rank="25"/>
  </conditionalFormatting>
  <conditionalFormatting sqref="Z27">
    <cfRule type="top10" dxfId="530" priority="7" percent="1" bottom="1" rank="25"/>
    <cfRule type="top10" dxfId="529" priority="8" percent="1" rank="25"/>
  </conditionalFormatting>
  <conditionalFormatting sqref="Z30">
    <cfRule type="top10" dxfId="528" priority="5" percent="1" bottom="1" rank="25"/>
    <cfRule type="top10" dxfId="527" priority="6" percent="1" rank="25"/>
  </conditionalFormatting>
  <conditionalFormatting sqref="Z33">
    <cfRule type="top10" dxfId="526" priority="3" percent="1" bottom="1" rank="25"/>
    <cfRule type="top10" dxfId="525" priority="4" percent="1" rank="25"/>
  </conditionalFormatting>
  <conditionalFormatting sqref="Z36">
    <cfRule type="top10" dxfId="524" priority="1" percent="1" bottom="1" rank="25"/>
    <cfRule type="top10" dxfId="523"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topLeftCell="A4" zoomScaleNormal="100" zoomScaleSheetLayoutView="85" zoomScalePageLayoutView="80" workbookViewId="0">
      <selection activeCell="A14" sqref="A14"/>
    </sheetView>
  </sheetViews>
  <sheetFormatPr defaultRowHeight="15" x14ac:dyDescent="0.25"/>
  <cols>
    <col min="1" max="1" width="1.5703125" style="379" customWidth="1"/>
    <col min="2" max="2" width="9.140625" style="379"/>
    <col min="3" max="3" width="12.85546875" style="379" bestFit="1" customWidth="1"/>
    <col min="4" max="4" width="14.7109375" style="379" bestFit="1" customWidth="1"/>
    <col min="5" max="6" width="13.85546875" style="379" customWidth="1"/>
    <col min="7" max="7" width="6.28515625" style="379" bestFit="1" customWidth="1"/>
    <col min="8" max="8" width="7" style="379" bestFit="1" customWidth="1"/>
    <col min="9" max="9" width="6.28515625" style="379" bestFit="1" customWidth="1"/>
    <col min="10" max="10" width="9.140625" style="379"/>
    <col min="11" max="11" width="10.5703125" style="379" bestFit="1" customWidth="1"/>
    <col min="12" max="12" width="11.7109375" style="379" customWidth="1"/>
    <col min="13" max="13" width="2" style="379" customWidth="1"/>
    <col min="14" max="16384" width="9.140625" style="379"/>
  </cols>
  <sheetData>
    <row r="1" spans="2:13" ht="21" x14ac:dyDescent="0.25">
      <c r="B1" s="2394"/>
      <c r="C1" s="2394"/>
      <c r="D1" s="2394"/>
      <c r="E1" s="2394"/>
      <c r="F1" s="2394"/>
      <c r="G1" s="2394"/>
      <c r="H1" s="2394"/>
      <c r="I1" s="2394"/>
      <c r="J1" s="2394"/>
      <c r="K1" s="2394"/>
      <c r="L1" s="2394"/>
      <c r="M1" s="2394"/>
    </row>
    <row r="2" spans="2:13" x14ac:dyDescent="0.25">
      <c r="B2" s="7"/>
      <c r="C2" s="7"/>
      <c r="D2" s="7"/>
      <c r="E2" s="7"/>
      <c r="F2" s="7"/>
      <c r="G2" s="7"/>
      <c r="H2" s="7"/>
      <c r="I2" s="7"/>
      <c r="J2" s="7"/>
      <c r="K2" s="7"/>
    </row>
    <row r="3" spans="2:13" x14ac:dyDescent="0.25">
      <c r="B3" s="2392"/>
      <c r="C3" s="2392"/>
      <c r="D3" s="2392"/>
      <c r="E3" s="2392"/>
      <c r="F3" s="2392"/>
      <c r="G3" s="2392"/>
      <c r="H3" s="2392"/>
      <c r="I3" s="2392"/>
      <c r="J3" s="2392"/>
      <c r="K3" s="2392"/>
      <c r="L3" s="2392"/>
    </row>
    <row r="4" spans="2:13" x14ac:dyDescent="0.25">
      <c r="B4" s="7"/>
      <c r="C4" s="7"/>
      <c r="D4" s="7"/>
      <c r="E4" s="7"/>
      <c r="F4" s="7"/>
      <c r="G4" s="7"/>
      <c r="H4" s="7"/>
      <c r="I4" s="7"/>
      <c r="J4" s="7"/>
      <c r="K4" s="7"/>
    </row>
    <row r="5" spans="2:13" x14ac:dyDescent="0.25">
      <c r="B5" s="7"/>
      <c r="C5" s="7"/>
      <c r="D5" s="7"/>
      <c r="E5" s="7"/>
      <c r="F5" s="7"/>
      <c r="G5" s="7"/>
      <c r="H5" s="7"/>
      <c r="I5" s="7"/>
      <c r="J5" s="7"/>
      <c r="K5" s="7"/>
    </row>
    <row r="6" spans="2:13" x14ac:dyDescent="0.25">
      <c r="B6" s="7"/>
      <c r="C6" s="7"/>
      <c r="D6" s="7"/>
      <c r="E6" s="7"/>
      <c r="F6" s="7"/>
      <c r="G6" s="7"/>
      <c r="H6" s="7"/>
      <c r="I6" s="7"/>
      <c r="J6" s="7"/>
      <c r="K6" s="7"/>
    </row>
    <row r="7" spans="2:13" x14ac:dyDescent="0.25">
      <c r="B7" s="7"/>
      <c r="C7" s="7"/>
      <c r="D7" s="7"/>
      <c r="E7" s="7"/>
      <c r="F7" s="7"/>
      <c r="G7" s="7"/>
      <c r="H7" s="7"/>
      <c r="I7" s="7"/>
      <c r="J7" s="7"/>
      <c r="K7" s="7"/>
    </row>
    <row r="8" spans="2:13" ht="83.25" customHeight="1" x14ac:dyDescent="0.25">
      <c r="B8" s="2395"/>
      <c r="C8" s="2395"/>
      <c r="D8" s="2395"/>
      <c r="E8" s="2395"/>
      <c r="F8" s="2395"/>
      <c r="G8" s="2395"/>
      <c r="H8" s="2395"/>
      <c r="I8" s="2395"/>
      <c r="J8" s="2395"/>
      <c r="K8" s="2395"/>
      <c r="L8" s="2395"/>
    </row>
    <row r="9" spans="2:13" ht="73.5" customHeight="1" x14ac:dyDescent="0.25">
      <c r="B9" s="2569" t="s">
        <v>456</v>
      </c>
      <c r="C9" s="2569"/>
      <c r="D9" s="2569"/>
      <c r="E9" s="2569"/>
      <c r="F9" s="2569"/>
      <c r="G9" s="2569"/>
      <c r="H9" s="2569"/>
      <c r="I9" s="2569"/>
      <c r="J9" s="2569"/>
      <c r="K9" s="2569"/>
      <c r="L9" s="2569"/>
    </row>
    <row r="10" spans="2:13" ht="15.75" x14ac:dyDescent="0.25">
      <c r="B10" s="2398" t="s">
        <v>245</v>
      </c>
      <c r="C10" s="2398"/>
      <c r="D10" s="2398"/>
      <c r="E10" s="2398"/>
      <c r="F10" s="2398"/>
      <c r="G10" s="2398"/>
      <c r="H10" s="2398"/>
      <c r="I10" s="2398"/>
      <c r="J10" s="2398"/>
      <c r="K10" s="2398"/>
      <c r="L10" s="2398"/>
    </row>
    <row r="11" spans="2:13" ht="15.75" x14ac:dyDescent="0.25">
      <c r="B11" s="2398" t="s">
        <v>246</v>
      </c>
      <c r="C11" s="2398"/>
      <c r="D11" s="2398"/>
      <c r="E11" s="2398"/>
      <c r="F11" s="2398"/>
      <c r="G11" s="2398"/>
      <c r="H11" s="2398"/>
      <c r="I11" s="2398"/>
      <c r="J11" s="2398"/>
      <c r="K11" s="2398"/>
      <c r="L11" s="2398"/>
    </row>
    <row r="12" spans="2:13" ht="15.75" x14ac:dyDescent="0.25">
      <c r="B12" s="2398" t="s">
        <v>138</v>
      </c>
      <c r="C12" s="2398"/>
      <c r="D12" s="2398"/>
      <c r="E12" s="2398"/>
      <c r="F12" s="2398"/>
      <c r="G12" s="2398"/>
      <c r="H12" s="2398"/>
      <c r="I12" s="2398"/>
      <c r="J12" s="2398"/>
      <c r="K12" s="2398"/>
      <c r="L12" s="2398"/>
    </row>
    <row r="13" spans="2:13" ht="18.75" customHeight="1" x14ac:dyDescent="0.25">
      <c r="B13" s="2398" t="s">
        <v>417</v>
      </c>
      <c r="C13" s="2398"/>
      <c r="D13" s="2398"/>
      <c r="E13" s="2398"/>
      <c r="F13" s="2398"/>
      <c r="G13" s="2398"/>
      <c r="H13" s="2398"/>
      <c r="I13" s="2398"/>
      <c r="J13" s="2398"/>
      <c r="K13" s="2398"/>
      <c r="L13" s="2398"/>
    </row>
    <row r="14" spans="2:13" ht="18.75" customHeight="1" x14ac:dyDescent="0.25">
      <c r="B14" s="2398" t="s">
        <v>418</v>
      </c>
      <c r="C14" s="2398"/>
      <c r="D14" s="2398"/>
      <c r="E14" s="2398"/>
      <c r="F14" s="2398"/>
      <c r="G14" s="2398"/>
      <c r="H14" s="2398"/>
      <c r="I14" s="2398"/>
      <c r="J14" s="2398"/>
      <c r="K14" s="2398"/>
      <c r="L14" s="2398"/>
    </row>
    <row r="15" spans="2:13" ht="51.75" customHeight="1" x14ac:dyDescent="0.25">
      <c r="B15" s="2514" t="s">
        <v>419</v>
      </c>
      <c r="C15" s="2514"/>
      <c r="D15" s="2514"/>
      <c r="E15" s="2514"/>
      <c r="F15" s="2514"/>
      <c r="G15" s="2514"/>
      <c r="H15" s="2514"/>
      <c r="I15" s="2514"/>
      <c r="J15" s="2514"/>
      <c r="K15" s="2514"/>
      <c r="L15" s="2514"/>
    </row>
    <row r="16" spans="2:13" ht="51.75" customHeight="1" x14ac:dyDescent="0.25">
      <c r="B16" s="2514" t="s">
        <v>420</v>
      </c>
      <c r="C16" s="2515"/>
      <c r="D16" s="2515"/>
      <c r="E16" s="2515"/>
      <c r="F16" s="2515"/>
      <c r="G16" s="2515"/>
      <c r="H16" s="2515"/>
      <c r="I16" s="2515"/>
      <c r="J16" s="2515"/>
      <c r="K16" s="2515"/>
      <c r="L16" s="2515"/>
    </row>
    <row r="17" spans="2:13" x14ac:dyDescent="0.25">
      <c r="B17" s="2392"/>
      <c r="C17" s="2392"/>
      <c r="D17" s="2392"/>
      <c r="E17" s="2392"/>
      <c r="F17" s="2392"/>
      <c r="G17" s="2392"/>
      <c r="H17" s="2392"/>
      <c r="I17" s="2392"/>
      <c r="J17" s="2392"/>
      <c r="K17" s="2392"/>
      <c r="L17" s="2392"/>
    </row>
    <row r="18" spans="2:13" x14ac:dyDescent="0.25">
      <c r="B18" s="2393"/>
      <c r="C18" s="2393"/>
      <c r="D18" s="2393"/>
      <c r="E18" s="2393"/>
      <c r="F18" s="2393"/>
      <c r="G18" s="2393"/>
      <c r="H18" s="2393"/>
      <c r="I18" s="2393"/>
      <c r="J18" s="2393"/>
      <c r="K18" s="2393"/>
      <c r="L18" s="2393"/>
      <c r="M18" s="17"/>
    </row>
    <row r="19" spans="2:13" x14ac:dyDescent="0.25">
      <c r="B19" s="2393"/>
      <c r="C19" s="2393"/>
      <c r="D19" s="2393"/>
      <c r="E19" s="2393"/>
      <c r="F19" s="2393"/>
      <c r="G19" s="2393"/>
      <c r="H19" s="2393"/>
      <c r="I19" s="2393"/>
      <c r="J19" s="2393"/>
      <c r="K19" s="2393"/>
      <c r="L19" s="2393"/>
      <c r="M19" s="9"/>
    </row>
    <row r="20" spans="2:13" x14ac:dyDescent="0.25">
      <c r="M20" s="9"/>
    </row>
    <row r="21" spans="2:13" x14ac:dyDescent="0.25">
      <c r="M21" s="9"/>
    </row>
    <row r="22" spans="2:13" x14ac:dyDescent="0.25">
      <c r="M22" s="9"/>
    </row>
    <row r="23" spans="2:13" x14ac:dyDescent="0.25">
      <c r="C23" s="2"/>
      <c r="D23" s="2"/>
      <c r="E23" s="2"/>
      <c r="F23" s="2"/>
      <c r="G23" s="2"/>
      <c r="H23" s="2"/>
      <c r="I23" s="2"/>
      <c r="J23" s="2"/>
      <c r="K23" s="2"/>
    </row>
    <row r="24" spans="2:13" x14ac:dyDescent="0.25">
      <c r="C24" s="2"/>
      <c r="D24" s="2"/>
      <c r="E24" s="2"/>
      <c r="F24" s="2"/>
      <c r="G24" s="2"/>
      <c r="H24" s="2"/>
      <c r="I24" s="2"/>
      <c r="J24" s="2"/>
      <c r="K24" s="2"/>
    </row>
    <row r="25" spans="2:13" x14ac:dyDescent="0.25">
      <c r="C25" s="1"/>
      <c r="D25" s="1"/>
      <c r="E25" s="1"/>
      <c r="F25" s="1"/>
      <c r="G25" s="1"/>
      <c r="H25" s="1"/>
      <c r="I25" s="1"/>
      <c r="J25" s="1"/>
      <c r="K25" s="1"/>
    </row>
    <row r="26" spans="2:13" x14ac:dyDescent="0.25">
      <c r="B26" s="1"/>
      <c r="C26" s="1"/>
      <c r="D26" s="1"/>
      <c r="E26" s="1"/>
      <c r="F26" s="1"/>
      <c r="G26" s="1"/>
      <c r="H26" s="1"/>
      <c r="I26" s="1"/>
      <c r="J26" s="1"/>
      <c r="K26" s="1"/>
    </row>
    <row r="27" spans="2:13" x14ac:dyDescent="0.25">
      <c r="B27" s="1"/>
      <c r="C27" s="1"/>
      <c r="D27" s="1"/>
      <c r="E27" s="1"/>
      <c r="F27" s="1"/>
      <c r="G27" s="1"/>
      <c r="H27" s="1"/>
      <c r="I27" s="1"/>
      <c r="J27" s="1"/>
      <c r="K27" s="1"/>
    </row>
  </sheetData>
  <mergeCells count="14">
    <mergeCell ref="B17:L17"/>
    <mergeCell ref="B18:L18"/>
    <mergeCell ref="B19:L19"/>
    <mergeCell ref="B12:L12"/>
    <mergeCell ref="B13:L13"/>
    <mergeCell ref="B14:L14"/>
    <mergeCell ref="B15:L15"/>
    <mergeCell ref="B16:L16"/>
    <mergeCell ref="B11:L11"/>
    <mergeCell ref="B1:M1"/>
    <mergeCell ref="B3:L3"/>
    <mergeCell ref="B8:L8"/>
    <mergeCell ref="B9:L9"/>
    <mergeCell ref="B10:L10"/>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Normal="100" zoomScalePageLayoutView="90" workbookViewId="0">
      <selection activeCell="A14" sqref="A14"/>
    </sheetView>
  </sheetViews>
  <sheetFormatPr defaultRowHeight="15" x14ac:dyDescent="0.25"/>
  <cols>
    <col min="1" max="1" width="32.7109375" style="379" customWidth="1"/>
    <col min="2" max="2" width="8.28515625" style="379" bestFit="1" customWidth="1"/>
    <col min="3" max="3" width="9" style="379" bestFit="1" customWidth="1"/>
    <col min="4" max="4" width="8.28515625" style="379" bestFit="1" customWidth="1"/>
    <col min="5" max="5" width="9" style="379" bestFit="1" customWidth="1"/>
    <col min="6" max="6" width="8.28515625" style="379" bestFit="1" customWidth="1"/>
    <col min="7" max="7" width="12.42578125" style="379" customWidth="1"/>
    <col min="8" max="16384" width="9.140625" style="379"/>
  </cols>
  <sheetData>
    <row r="1" spans="1:10" s="2078" customFormat="1" x14ac:dyDescent="0.25"/>
    <row r="2" spans="1:10" ht="15.75" thickBot="1" x14ac:dyDescent="0.3">
      <c r="A2" s="2601" t="s">
        <v>760</v>
      </c>
      <c r="B2" s="2601"/>
      <c r="C2" s="2601"/>
      <c r="D2" s="2601"/>
      <c r="E2" s="2601"/>
      <c r="F2" s="2601"/>
      <c r="G2" s="2601"/>
    </row>
    <row r="3" spans="1:10" ht="21" x14ac:dyDescent="0.25">
      <c r="A3" s="2621" t="s">
        <v>197</v>
      </c>
      <c r="B3" s="2623" t="s">
        <v>120</v>
      </c>
      <c r="C3" s="2624"/>
      <c r="D3" s="2623" t="s">
        <v>122</v>
      </c>
      <c r="E3" s="2624"/>
      <c r="F3" s="2623" t="s">
        <v>518</v>
      </c>
      <c r="G3" s="2624"/>
      <c r="I3" s="2002"/>
      <c r="J3" s="2003"/>
    </row>
    <row r="4" spans="1:10" ht="21.75" thickBot="1" x14ac:dyDescent="0.3">
      <c r="A4" s="2622"/>
      <c r="B4" s="2222" t="s">
        <v>99</v>
      </c>
      <c r="C4" s="2223" t="s">
        <v>98</v>
      </c>
      <c r="D4" s="2222" t="s">
        <v>99</v>
      </c>
      <c r="E4" s="2223" t="s">
        <v>98</v>
      </c>
      <c r="F4" s="2222" t="s">
        <v>99</v>
      </c>
      <c r="G4" s="2223" t="s">
        <v>98</v>
      </c>
      <c r="I4" s="2008"/>
      <c r="J4" s="2009"/>
    </row>
    <row r="5" spans="1:10" s="32" customFormat="1" ht="21.75" thickBot="1" x14ac:dyDescent="0.3">
      <c r="A5" s="2224" t="s">
        <v>125</v>
      </c>
      <c r="B5" s="2225">
        <v>203</v>
      </c>
      <c r="C5" s="2226">
        <v>0.1101465002712968</v>
      </c>
      <c r="D5" s="2225">
        <v>229</v>
      </c>
      <c r="E5" s="2226">
        <v>0.11536523929471033</v>
      </c>
      <c r="F5" s="2225">
        <v>225</v>
      </c>
      <c r="G5" s="2226">
        <v>0.1048951048951049</v>
      </c>
      <c r="I5" s="2008"/>
      <c r="J5" s="2009"/>
    </row>
    <row r="6" spans="1:10" s="32" customFormat="1" ht="21.75" thickBot="1" x14ac:dyDescent="0.3">
      <c r="A6" s="2224" t="s">
        <v>126</v>
      </c>
      <c r="B6" s="2225">
        <v>326</v>
      </c>
      <c r="C6" s="2226">
        <v>0.11777456647398844</v>
      </c>
      <c r="D6" s="2225">
        <v>296</v>
      </c>
      <c r="E6" s="2226">
        <v>0.11732065001981767</v>
      </c>
      <c r="F6" s="2225">
        <v>247</v>
      </c>
      <c r="G6" s="2226">
        <v>0.10073409461663947</v>
      </c>
      <c r="I6" s="2006"/>
      <c r="J6" s="2007"/>
    </row>
    <row r="7" spans="1:10" s="32" customFormat="1" ht="21.75" thickBot="1" x14ac:dyDescent="0.3">
      <c r="A7" s="2224" t="s">
        <v>127</v>
      </c>
      <c r="B7" s="2225">
        <v>224</v>
      </c>
      <c r="C7" s="2226">
        <v>0.12444444444444444</v>
      </c>
      <c r="D7" s="2227">
        <v>206</v>
      </c>
      <c r="E7" s="2228">
        <v>0.11033743974290305</v>
      </c>
      <c r="F7" s="2225">
        <v>182</v>
      </c>
      <c r="G7" s="2226">
        <v>9.6551724137931033E-2</v>
      </c>
      <c r="I7" s="2006"/>
      <c r="J7" s="2007"/>
    </row>
    <row r="8" spans="1:10" s="32" customFormat="1" ht="21.75" thickBot="1" x14ac:dyDescent="0.3">
      <c r="A8" s="2224" t="s">
        <v>242</v>
      </c>
      <c r="B8" s="2225">
        <v>569</v>
      </c>
      <c r="C8" s="2226">
        <v>0.37335958005249342</v>
      </c>
      <c r="D8" s="2227">
        <v>610</v>
      </c>
      <c r="E8" s="2229">
        <v>0.36266349583828777</v>
      </c>
      <c r="F8" s="2225">
        <v>672</v>
      </c>
      <c r="G8" s="2230">
        <v>0.37106570955273327</v>
      </c>
      <c r="I8" s="2006"/>
      <c r="J8" s="2007"/>
    </row>
    <row r="9" spans="1:10" s="32" customFormat="1" ht="21.75" thickBot="1" x14ac:dyDescent="0.3">
      <c r="A9" s="2224" t="s">
        <v>129</v>
      </c>
      <c r="B9" s="2225">
        <v>359</v>
      </c>
      <c r="C9" s="2226">
        <v>0.19500271591526344</v>
      </c>
      <c r="D9" s="2227">
        <v>300</v>
      </c>
      <c r="E9" s="2228">
        <v>0.1772002362669817</v>
      </c>
      <c r="F9" s="2225">
        <v>350</v>
      </c>
      <c r="G9" s="2226">
        <v>0.17911975435005117</v>
      </c>
      <c r="I9" s="2006"/>
      <c r="J9" s="2007"/>
    </row>
    <row r="10" spans="1:10" s="32" customFormat="1" ht="21.75" thickBot="1" x14ac:dyDescent="0.3">
      <c r="A10" s="2224" t="s">
        <v>130</v>
      </c>
      <c r="B10" s="2225">
        <v>340</v>
      </c>
      <c r="C10" s="2226">
        <v>0.20130254588513913</v>
      </c>
      <c r="D10" s="2227">
        <v>328</v>
      </c>
      <c r="E10" s="2228">
        <v>0.19987812309567338</v>
      </c>
      <c r="F10" s="2225">
        <v>274</v>
      </c>
      <c r="G10" s="2226">
        <v>0.17103620474406991</v>
      </c>
      <c r="I10" s="2006"/>
      <c r="J10" s="2007"/>
    </row>
    <row r="11" spans="1:10" s="32" customFormat="1" ht="21.75" thickBot="1" x14ac:dyDescent="0.3">
      <c r="A11" s="2224" t="s">
        <v>243</v>
      </c>
      <c r="B11" s="2225">
        <v>699</v>
      </c>
      <c r="C11" s="2230">
        <v>0.33866279069767441</v>
      </c>
      <c r="D11" s="2227">
        <v>663</v>
      </c>
      <c r="E11" s="2229">
        <v>0.32436399217221135</v>
      </c>
      <c r="F11" s="2225">
        <v>662</v>
      </c>
      <c r="G11" s="2230">
        <v>0.31021555763823805</v>
      </c>
      <c r="H11" s="2004"/>
      <c r="I11" s="2006"/>
      <c r="J11" s="2007"/>
    </row>
    <row r="12" spans="1:10" s="32" customFormat="1" ht="21.75" thickBot="1" x14ac:dyDescent="0.3">
      <c r="A12" s="2231" t="s">
        <v>0</v>
      </c>
      <c r="B12" s="2232">
        <v>2722</v>
      </c>
      <c r="C12" s="2233">
        <v>0.20110823790173624</v>
      </c>
      <c r="D12" s="2234">
        <v>2634</v>
      </c>
      <c r="E12" s="2235">
        <v>0.19595298318702575</v>
      </c>
      <c r="F12" s="2232">
        <v>2614</v>
      </c>
      <c r="G12" s="2233">
        <v>0.18666095401313909</v>
      </c>
      <c r="H12" s="2004"/>
      <c r="I12" s="2006"/>
      <c r="J12" s="2007"/>
    </row>
    <row r="13" spans="1:10" s="32" customFormat="1" ht="12" customHeight="1" x14ac:dyDescent="0.25">
      <c r="A13" s="379"/>
      <c r="B13" s="379"/>
      <c r="C13" s="379"/>
      <c r="D13" s="379"/>
      <c r="E13" s="379"/>
      <c r="F13" s="379"/>
      <c r="G13" s="379"/>
      <c r="H13" s="2004"/>
      <c r="I13" s="2006"/>
      <c r="J13" s="2007"/>
    </row>
    <row r="14" spans="1:10" s="32" customFormat="1" x14ac:dyDescent="0.25">
      <c r="A14" s="36" t="s">
        <v>717</v>
      </c>
      <c r="B14" s="36"/>
      <c r="C14" s="36"/>
      <c r="D14" s="36"/>
      <c r="E14" s="36"/>
      <c r="F14" s="36"/>
      <c r="G14" s="36"/>
      <c r="H14" s="2004"/>
      <c r="I14" s="2006"/>
      <c r="J14" s="2007"/>
    </row>
    <row r="15" spans="1:10" s="32" customFormat="1" x14ac:dyDescent="0.25">
      <c r="A15" s="2221" t="s">
        <v>431</v>
      </c>
      <c r="B15" s="2221"/>
      <c r="C15" s="2221"/>
      <c r="D15" s="2221"/>
      <c r="E15" s="2221"/>
      <c r="F15" s="2221"/>
      <c r="G15" s="2221"/>
      <c r="H15" s="2004"/>
      <c r="I15" s="2006"/>
      <c r="J15" s="2007"/>
    </row>
    <row r="16" spans="1:10" s="32" customFormat="1" ht="12" customHeight="1" x14ac:dyDescent="0.25">
      <c r="A16" s="379"/>
      <c r="B16" s="379"/>
      <c r="C16" s="379"/>
      <c r="D16" s="379"/>
      <c r="E16" s="379"/>
      <c r="F16" s="379"/>
      <c r="G16" s="379"/>
      <c r="H16" s="2004"/>
      <c r="I16" s="2006"/>
      <c r="J16" s="2007"/>
    </row>
    <row r="17" spans="1:10" s="32" customFormat="1" ht="12" customHeight="1" x14ac:dyDescent="0.25">
      <c r="A17" s="379"/>
      <c r="B17" s="379"/>
      <c r="C17" s="379"/>
      <c r="D17" s="379"/>
      <c r="E17" s="379"/>
      <c r="F17" s="379"/>
      <c r="G17" s="379"/>
      <c r="H17" s="2004"/>
      <c r="I17" s="2006"/>
      <c r="J17" s="2007"/>
    </row>
    <row r="18" spans="1:10" s="32" customFormat="1" ht="12" customHeight="1" x14ac:dyDescent="0.25">
      <c r="A18" s="379"/>
      <c r="B18" s="379"/>
      <c r="C18" s="379"/>
      <c r="D18" s="379"/>
      <c r="E18" s="379"/>
      <c r="F18" s="379"/>
      <c r="G18" s="379"/>
      <c r="H18" s="2004"/>
      <c r="I18" s="2006"/>
      <c r="J18" s="2007"/>
    </row>
    <row r="19" spans="1:10" s="32" customFormat="1" ht="12" customHeight="1" x14ac:dyDescent="0.25">
      <c r="A19" s="379"/>
      <c r="B19" s="379"/>
      <c r="C19" s="379"/>
      <c r="D19" s="379"/>
      <c r="E19" s="379"/>
      <c r="F19" s="379"/>
      <c r="G19" s="379"/>
      <c r="H19" s="2004"/>
      <c r="I19" s="2006"/>
      <c r="J19" s="2007"/>
    </row>
    <row r="20" spans="1:10" s="32" customFormat="1" ht="12" customHeight="1" x14ac:dyDescent="0.25">
      <c r="A20" s="379"/>
      <c r="B20" s="379"/>
      <c r="C20" s="379"/>
      <c r="D20" s="379"/>
      <c r="E20" s="379"/>
      <c r="F20" s="379"/>
      <c r="G20" s="379"/>
      <c r="H20" s="2004"/>
      <c r="I20" s="2006"/>
      <c r="J20" s="2007"/>
    </row>
    <row r="21" spans="1:10" s="32" customFormat="1" ht="12" customHeight="1" x14ac:dyDescent="0.25">
      <c r="A21" s="379"/>
      <c r="B21" s="379"/>
      <c r="C21" s="379"/>
      <c r="D21" s="379"/>
      <c r="E21" s="379"/>
      <c r="F21" s="379"/>
      <c r="G21" s="379"/>
      <c r="H21" s="2004"/>
      <c r="I21" s="2005"/>
    </row>
    <row r="22" spans="1:10" s="32" customFormat="1" ht="12" customHeight="1" x14ac:dyDescent="0.25">
      <c r="A22" s="379"/>
      <c r="B22" s="379"/>
      <c r="C22" s="379"/>
      <c r="D22" s="379"/>
      <c r="E22" s="379"/>
      <c r="F22" s="379"/>
      <c r="G22" s="379"/>
      <c r="H22" s="2004"/>
      <c r="I22" s="2005"/>
    </row>
    <row r="23" spans="1:10" s="32" customFormat="1" ht="12" customHeight="1" x14ac:dyDescent="0.25">
      <c r="A23" s="379"/>
      <c r="B23" s="379"/>
      <c r="C23" s="379"/>
      <c r="D23" s="379"/>
      <c r="E23" s="379"/>
      <c r="F23" s="379"/>
      <c r="G23" s="379"/>
      <c r="H23" s="2004"/>
      <c r="I23" s="2005"/>
    </row>
    <row r="24" spans="1:10" s="32" customFormat="1" ht="12" customHeight="1" x14ac:dyDescent="0.25">
      <c r="A24" s="379"/>
      <c r="B24" s="379"/>
      <c r="C24" s="379"/>
      <c r="D24" s="379"/>
      <c r="E24" s="379"/>
      <c r="F24" s="379"/>
      <c r="G24" s="379"/>
    </row>
    <row r="25" spans="1:10" s="32" customFormat="1" ht="12" customHeight="1" x14ac:dyDescent="0.25">
      <c r="A25" s="379"/>
      <c r="B25" s="379"/>
      <c r="C25" s="379"/>
      <c r="D25" s="379"/>
      <c r="E25" s="379"/>
      <c r="F25" s="379"/>
      <c r="G25" s="379"/>
    </row>
    <row r="26" spans="1:10" s="32" customFormat="1" ht="12" customHeight="1" x14ac:dyDescent="0.25">
      <c r="A26" s="379"/>
      <c r="B26" s="379"/>
      <c r="C26" s="379"/>
      <c r="D26" s="379"/>
      <c r="E26" s="379"/>
      <c r="F26" s="379"/>
      <c r="G26" s="379"/>
    </row>
    <row r="27" spans="1:10" s="32" customFormat="1" ht="12" customHeight="1" x14ac:dyDescent="0.25">
      <c r="A27" s="379"/>
      <c r="B27" s="379"/>
      <c r="C27" s="379"/>
      <c r="D27" s="379"/>
      <c r="E27" s="379"/>
      <c r="F27" s="379"/>
      <c r="G27" s="379"/>
    </row>
    <row r="28" spans="1:10" s="32" customFormat="1" ht="12" customHeight="1" x14ac:dyDescent="0.25">
      <c r="A28" s="379"/>
      <c r="B28" s="379"/>
      <c r="C28" s="379"/>
      <c r="D28" s="379"/>
      <c r="E28" s="379"/>
      <c r="F28" s="379"/>
      <c r="G28" s="379"/>
    </row>
    <row r="29" spans="1:10" s="32" customFormat="1" ht="12" customHeight="1" x14ac:dyDescent="0.25">
      <c r="A29" s="379"/>
      <c r="B29" s="379"/>
      <c r="C29" s="379"/>
      <c r="D29" s="379"/>
      <c r="E29" s="379"/>
      <c r="F29" s="379"/>
      <c r="G29" s="379"/>
    </row>
    <row r="30" spans="1:10" s="32" customFormat="1" ht="12" customHeight="1" x14ac:dyDescent="0.25">
      <c r="A30" s="379"/>
      <c r="B30" s="379"/>
      <c r="C30" s="379"/>
      <c r="D30" s="379"/>
      <c r="E30" s="379"/>
      <c r="F30" s="379"/>
      <c r="G30" s="379"/>
    </row>
    <row r="31" spans="1:10" s="32" customFormat="1" ht="12" customHeight="1" x14ac:dyDescent="0.25">
      <c r="A31" s="379"/>
      <c r="B31" s="379"/>
      <c r="C31" s="379"/>
      <c r="D31" s="379"/>
      <c r="E31" s="379"/>
      <c r="F31" s="379"/>
      <c r="G31" s="379"/>
    </row>
    <row r="32" spans="1:10" s="32" customFormat="1" ht="12" customHeight="1" x14ac:dyDescent="0.25">
      <c r="A32" s="379"/>
      <c r="B32" s="379"/>
      <c r="C32" s="379"/>
      <c r="D32" s="379"/>
      <c r="E32" s="379"/>
      <c r="F32" s="379"/>
      <c r="G32" s="379"/>
    </row>
    <row r="33" spans="1:7" s="32" customFormat="1" ht="12" customHeight="1" x14ac:dyDescent="0.25">
      <c r="A33" s="379"/>
      <c r="B33" s="379"/>
      <c r="C33" s="379"/>
      <c r="D33" s="379"/>
      <c r="E33" s="379"/>
      <c r="F33" s="379"/>
      <c r="G33" s="379"/>
    </row>
    <row r="34" spans="1:7" s="32" customFormat="1" ht="12" customHeight="1" x14ac:dyDescent="0.25">
      <c r="A34" s="379"/>
      <c r="B34" s="379"/>
      <c r="C34" s="379"/>
      <c r="D34" s="379"/>
      <c r="E34" s="379"/>
      <c r="F34" s="379"/>
      <c r="G34" s="379"/>
    </row>
    <row r="36" spans="1:7" ht="15" customHeight="1" x14ac:dyDescent="0.25"/>
    <row r="37" spans="1:7" ht="15" customHeight="1" x14ac:dyDescent="0.25"/>
  </sheetData>
  <mergeCells count="5">
    <mergeCell ref="A2:G2"/>
    <mergeCell ref="A3:A4"/>
    <mergeCell ref="B3:C3"/>
    <mergeCell ref="D3:E3"/>
    <mergeCell ref="F3:G3"/>
  </mergeCells>
  <conditionalFormatting sqref="C11">
    <cfRule type="top10" dxfId="522" priority="299" percent="1" bottom="1" rank="25"/>
    <cfRule type="top10" dxfId="521" priority="300" percent="1" rank="25"/>
  </conditionalFormatting>
  <conditionalFormatting sqref="E11 E8">
    <cfRule type="top10" dxfId="520" priority="301" percent="1" bottom="1" rank="25"/>
    <cfRule type="top10" dxfId="519" priority="302" percent="1" rank="25"/>
  </conditionalFormatting>
  <conditionalFormatting sqref="G11 G8">
    <cfRule type="top10" dxfId="518" priority="305" percent="1" bottom="1" rank="25"/>
    <cfRule type="top10" dxfId="517" priority="306"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zoomScaleNormal="100" workbookViewId="0">
      <selection activeCell="A14" sqref="A14"/>
    </sheetView>
  </sheetViews>
  <sheetFormatPr defaultRowHeight="15" x14ac:dyDescent="0.25"/>
  <cols>
    <col min="1" max="1" width="4" style="379" bestFit="1" customWidth="1"/>
    <col min="2" max="2" width="10.42578125" style="32" bestFit="1" customWidth="1"/>
    <col min="3" max="3" width="3.5703125" style="379" bestFit="1" customWidth="1"/>
    <col min="4" max="4" width="5.28515625" style="379" bestFit="1" customWidth="1"/>
    <col min="5" max="5" width="3.5703125" style="379" bestFit="1" customWidth="1"/>
    <col min="6" max="6" width="5.28515625" style="379" bestFit="1" customWidth="1"/>
    <col min="7" max="7" width="3.5703125" style="379" bestFit="1" customWidth="1"/>
    <col min="8" max="8" width="5.28515625" style="379" bestFit="1" customWidth="1"/>
    <col min="9" max="9" width="0.85546875" style="379" customWidth="1"/>
    <col min="10" max="10" width="4" style="379" bestFit="1" customWidth="1"/>
    <col min="11" max="11" width="10.5703125" style="32" bestFit="1" customWidth="1"/>
    <col min="12" max="12" width="3.5703125" style="379" bestFit="1" customWidth="1"/>
    <col min="13" max="13" width="5.28515625" style="379" bestFit="1" customWidth="1"/>
    <col min="14" max="14" width="3.5703125" style="379" bestFit="1" customWidth="1"/>
    <col min="15" max="15" width="5.28515625" style="379" bestFit="1" customWidth="1"/>
    <col min="16" max="16" width="3.5703125" style="379" bestFit="1" customWidth="1"/>
    <col min="17" max="17" width="5.28515625" style="379" bestFit="1" customWidth="1"/>
    <col min="18" max="18" width="0.85546875" style="379" customWidth="1"/>
    <col min="19" max="19" width="4" style="379" bestFit="1" customWidth="1"/>
    <col min="20" max="20" width="10.140625" style="379" bestFit="1" customWidth="1"/>
    <col min="21" max="21" width="4.85546875" style="379" bestFit="1" customWidth="1"/>
    <col min="22" max="22" width="5.28515625" style="379" bestFit="1" customWidth="1"/>
    <col min="23" max="23" width="4.85546875" style="379" bestFit="1" customWidth="1"/>
    <col min="24" max="24" width="5.28515625" style="379" bestFit="1" customWidth="1"/>
    <col min="25" max="25" width="4.85546875" style="379" bestFit="1" customWidth="1"/>
    <col min="26" max="26" width="5.28515625" style="379" bestFit="1" customWidth="1"/>
    <col min="27" max="16384" width="9.140625" style="379"/>
  </cols>
  <sheetData>
    <row r="1" spans="1:30" ht="15.75" thickBot="1" x14ac:dyDescent="0.3">
      <c r="A1" s="2601" t="s">
        <v>761</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row>
    <row r="2" spans="1:30" ht="15" customHeight="1" x14ac:dyDescent="0.25">
      <c r="A2" s="2627" t="s">
        <v>197</v>
      </c>
      <c r="B2" s="2604" t="s">
        <v>100</v>
      </c>
      <c r="C2" s="2625" t="s">
        <v>120</v>
      </c>
      <c r="D2" s="2626"/>
      <c r="E2" s="2625" t="s">
        <v>122</v>
      </c>
      <c r="F2" s="2626"/>
      <c r="G2" s="2625" t="s">
        <v>518</v>
      </c>
      <c r="H2" s="2626"/>
      <c r="I2" s="564"/>
      <c r="J2" s="2627" t="s">
        <v>197</v>
      </c>
      <c r="K2" s="2604" t="s">
        <v>100</v>
      </c>
      <c r="L2" s="2625" t="s">
        <v>120</v>
      </c>
      <c r="M2" s="2626"/>
      <c r="N2" s="2625" t="s">
        <v>122</v>
      </c>
      <c r="O2" s="2626"/>
      <c r="P2" s="2625" t="s">
        <v>518</v>
      </c>
      <c r="Q2" s="2626"/>
      <c r="R2" s="587"/>
      <c r="S2" s="2627" t="s">
        <v>197</v>
      </c>
      <c r="T2" s="2604" t="s">
        <v>100</v>
      </c>
      <c r="U2" s="2625" t="s">
        <v>120</v>
      </c>
      <c r="V2" s="2626"/>
      <c r="W2" s="2625" t="s">
        <v>122</v>
      </c>
      <c r="X2" s="2626"/>
      <c r="Y2" s="2625" t="s">
        <v>518</v>
      </c>
      <c r="Z2" s="2626"/>
    </row>
    <row r="3" spans="1:30" ht="12.75" customHeight="1" thickBot="1" x14ac:dyDescent="0.3">
      <c r="A3" s="2628"/>
      <c r="B3" s="2605"/>
      <c r="C3" s="588" t="s">
        <v>99</v>
      </c>
      <c r="D3" s="382" t="s">
        <v>98</v>
      </c>
      <c r="E3" s="588" t="s">
        <v>99</v>
      </c>
      <c r="F3" s="382" t="s">
        <v>98</v>
      </c>
      <c r="G3" s="588" t="s">
        <v>99</v>
      </c>
      <c r="H3" s="382" t="s">
        <v>98</v>
      </c>
      <c r="I3" s="561"/>
      <c r="J3" s="2628"/>
      <c r="K3" s="2605"/>
      <c r="L3" s="588" t="s">
        <v>99</v>
      </c>
      <c r="M3" s="382" t="s">
        <v>98</v>
      </c>
      <c r="N3" s="588" t="s">
        <v>99</v>
      </c>
      <c r="O3" s="382" t="s">
        <v>98</v>
      </c>
      <c r="P3" s="588" t="s">
        <v>99</v>
      </c>
      <c r="Q3" s="382" t="s">
        <v>98</v>
      </c>
      <c r="R3" s="587"/>
      <c r="S3" s="2628"/>
      <c r="T3" s="2605"/>
      <c r="U3" s="588" t="s">
        <v>99</v>
      </c>
      <c r="V3" s="382" t="s">
        <v>98</v>
      </c>
      <c r="W3" s="588" t="s">
        <v>99</v>
      </c>
      <c r="X3" s="382" t="s">
        <v>98</v>
      </c>
      <c r="Y3" s="588" t="s">
        <v>99</v>
      </c>
      <c r="Z3" s="382" t="s">
        <v>98</v>
      </c>
      <c r="AB3" s="2011"/>
      <c r="AC3" s="2012"/>
      <c r="AD3" s="2010"/>
    </row>
    <row r="4" spans="1:30" s="32" customFormat="1" ht="12" customHeight="1" x14ac:dyDescent="0.25">
      <c r="A4" s="2610">
        <v>1</v>
      </c>
      <c r="B4" s="542" t="s">
        <v>97</v>
      </c>
      <c r="C4" s="553">
        <v>14</v>
      </c>
      <c r="D4" s="522" t="s">
        <v>49</v>
      </c>
      <c r="E4" s="546">
        <v>19</v>
      </c>
      <c r="F4" s="522" t="s">
        <v>49</v>
      </c>
      <c r="G4" s="577">
        <v>53</v>
      </c>
      <c r="H4" s="541">
        <v>0.28494623655913981</v>
      </c>
      <c r="I4" s="409"/>
      <c r="J4" s="2610">
        <v>3</v>
      </c>
      <c r="K4" s="552" t="s">
        <v>96</v>
      </c>
      <c r="L4" s="529">
        <v>6</v>
      </c>
      <c r="M4" s="522" t="s">
        <v>49</v>
      </c>
      <c r="N4" s="558" t="s">
        <v>101</v>
      </c>
      <c r="O4" s="522" t="s">
        <v>49</v>
      </c>
      <c r="P4" s="586">
        <v>9</v>
      </c>
      <c r="Q4" s="522" t="s">
        <v>49</v>
      </c>
      <c r="R4" s="408"/>
      <c r="S4" s="2610">
        <v>5</v>
      </c>
      <c r="T4" s="517" t="s">
        <v>92</v>
      </c>
      <c r="U4" s="538" t="s">
        <v>101</v>
      </c>
      <c r="V4" s="522" t="s">
        <v>49</v>
      </c>
      <c r="W4" s="537">
        <v>5</v>
      </c>
      <c r="X4" s="522" t="s">
        <v>49</v>
      </c>
      <c r="Y4" s="570">
        <v>6</v>
      </c>
      <c r="Z4" s="522" t="s">
        <v>49</v>
      </c>
      <c r="AB4" s="2016"/>
      <c r="AC4" s="2017"/>
      <c r="AD4" s="2013"/>
    </row>
    <row r="5" spans="1:30" s="32" customFormat="1" ht="12" customHeight="1" x14ac:dyDescent="0.25">
      <c r="A5" s="2611"/>
      <c r="B5" s="563" t="s">
        <v>94</v>
      </c>
      <c r="C5" s="553">
        <v>33</v>
      </c>
      <c r="D5" s="522">
        <v>0.13636363636363635</v>
      </c>
      <c r="E5" s="546">
        <v>43</v>
      </c>
      <c r="F5" s="551">
        <v>0.18859649122807018</v>
      </c>
      <c r="G5" s="577">
        <v>83</v>
      </c>
      <c r="H5" s="541">
        <v>0.33739837398373984</v>
      </c>
      <c r="I5" s="409"/>
      <c r="J5" s="2611"/>
      <c r="K5" s="545" t="s">
        <v>93</v>
      </c>
      <c r="L5" s="529">
        <v>11</v>
      </c>
      <c r="M5" s="522" t="s">
        <v>49</v>
      </c>
      <c r="N5" s="558">
        <v>5</v>
      </c>
      <c r="O5" s="522" t="s">
        <v>49</v>
      </c>
      <c r="P5" s="586">
        <v>12</v>
      </c>
      <c r="Q5" s="522" t="s">
        <v>49</v>
      </c>
      <c r="R5" s="408"/>
      <c r="S5" s="2611"/>
      <c r="T5" s="517" t="s">
        <v>89</v>
      </c>
      <c r="U5" s="538" t="s">
        <v>101</v>
      </c>
      <c r="V5" s="522" t="s">
        <v>49</v>
      </c>
      <c r="W5" s="537" t="s">
        <v>101</v>
      </c>
      <c r="X5" s="522" t="s">
        <v>49</v>
      </c>
      <c r="Y5" s="570">
        <v>7</v>
      </c>
      <c r="Z5" s="522" t="s">
        <v>49</v>
      </c>
      <c r="AB5" s="2016"/>
      <c r="AC5" s="2017"/>
      <c r="AD5" s="2013"/>
    </row>
    <row r="6" spans="1:30" s="32" customFormat="1" ht="12" customHeight="1" x14ac:dyDescent="0.25">
      <c r="A6" s="2611"/>
      <c r="B6" s="563" t="s">
        <v>91</v>
      </c>
      <c r="C6" s="553" t="s">
        <v>101</v>
      </c>
      <c r="D6" s="522" t="s">
        <v>49</v>
      </c>
      <c r="E6" s="546">
        <v>7</v>
      </c>
      <c r="F6" s="522" t="s">
        <v>49</v>
      </c>
      <c r="G6" s="577">
        <v>8</v>
      </c>
      <c r="H6" s="522" t="s">
        <v>49</v>
      </c>
      <c r="I6" s="409"/>
      <c r="J6" s="2611"/>
      <c r="K6" s="563" t="s">
        <v>90</v>
      </c>
      <c r="L6" s="529">
        <v>16</v>
      </c>
      <c r="M6" s="522" t="s">
        <v>49</v>
      </c>
      <c r="N6" s="558">
        <v>17</v>
      </c>
      <c r="O6" s="522" t="s">
        <v>49</v>
      </c>
      <c r="P6" s="586">
        <v>15</v>
      </c>
      <c r="Q6" s="522" t="s">
        <v>49</v>
      </c>
      <c r="R6" s="408"/>
      <c r="S6" s="2611"/>
      <c r="T6" s="517" t="s">
        <v>86</v>
      </c>
      <c r="U6" s="538">
        <v>22</v>
      </c>
      <c r="V6" s="560">
        <v>6.2857142857142861E-2</v>
      </c>
      <c r="W6" s="537">
        <v>18</v>
      </c>
      <c r="X6" s="522" t="s">
        <v>49</v>
      </c>
      <c r="Y6" s="570">
        <v>31</v>
      </c>
      <c r="Z6" s="567">
        <v>0.1040268456375839</v>
      </c>
      <c r="AB6" s="2014"/>
      <c r="AC6" s="2015"/>
      <c r="AD6" s="2013"/>
    </row>
    <row r="7" spans="1:30" s="32" customFormat="1" ht="12" customHeight="1" x14ac:dyDescent="0.25">
      <c r="A7" s="2611"/>
      <c r="B7" s="563" t="s">
        <v>88</v>
      </c>
      <c r="C7" s="553">
        <v>24</v>
      </c>
      <c r="D7" s="522">
        <v>0.17910447761194029</v>
      </c>
      <c r="E7" s="546">
        <v>25</v>
      </c>
      <c r="F7" s="551">
        <v>0.1388888888888889</v>
      </c>
      <c r="G7" s="577">
        <v>34</v>
      </c>
      <c r="H7" s="541">
        <v>0.21794871794871795</v>
      </c>
      <c r="I7" s="409"/>
      <c r="J7" s="2611"/>
      <c r="K7" s="563" t="s">
        <v>87</v>
      </c>
      <c r="L7" s="529">
        <v>17</v>
      </c>
      <c r="M7" s="522" t="s">
        <v>49</v>
      </c>
      <c r="N7" s="558">
        <v>32</v>
      </c>
      <c r="O7" s="550">
        <v>0.42105263157894735</v>
      </c>
      <c r="P7" s="586">
        <v>34</v>
      </c>
      <c r="Q7" s="535">
        <v>0.59649122807017541</v>
      </c>
      <c r="R7" s="408"/>
      <c r="S7" s="2611"/>
      <c r="T7" s="517" t="s">
        <v>83</v>
      </c>
      <c r="U7" s="538" t="s">
        <v>101</v>
      </c>
      <c r="V7" s="522" t="s">
        <v>49</v>
      </c>
      <c r="W7" s="537">
        <v>5</v>
      </c>
      <c r="X7" s="522" t="s">
        <v>49</v>
      </c>
      <c r="Y7" s="570">
        <v>9</v>
      </c>
      <c r="Z7" s="522" t="s">
        <v>49</v>
      </c>
      <c r="AB7" s="2014"/>
      <c r="AC7" s="2015"/>
      <c r="AD7" s="2013"/>
    </row>
    <row r="8" spans="1:30" s="32" customFormat="1" ht="12" customHeight="1" x14ac:dyDescent="0.25">
      <c r="A8" s="2611"/>
      <c r="B8" s="563" t="s">
        <v>85</v>
      </c>
      <c r="C8" s="553">
        <v>19</v>
      </c>
      <c r="D8" s="522" t="s">
        <v>49</v>
      </c>
      <c r="E8" s="546">
        <v>5</v>
      </c>
      <c r="F8" s="522" t="s">
        <v>49</v>
      </c>
      <c r="G8" s="577">
        <v>12</v>
      </c>
      <c r="H8" s="522" t="s">
        <v>49</v>
      </c>
      <c r="I8" s="409"/>
      <c r="J8" s="2611"/>
      <c r="K8" s="563" t="s">
        <v>84</v>
      </c>
      <c r="L8" s="529">
        <v>8</v>
      </c>
      <c r="M8" s="522" t="s">
        <v>49</v>
      </c>
      <c r="N8" s="558">
        <v>6</v>
      </c>
      <c r="O8" s="522" t="s">
        <v>49</v>
      </c>
      <c r="P8" s="586">
        <v>9</v>
      </c>
      <c r="Q8" s="522" t="s">
        <v>49</v>
      </c>
      <c r="R8" s="408"/>
      <c r="S8" s="2611"/>
      <c r="T8" s="517" t="s">
        <v>80</v>
      </c>
      <c r="U8" s="538">
        <v>14</v>
      </c>
      <c r="V8" s="522" t="s">
        <v>49</v>
      </c>
      <c r="W8" s="537">
        <v>19</v>
      </c>
      <c r="X8" s="522" t="s">
        <v>49</v>
      </c>
      <c r="Y8" s="570">
        <v>40</v>
      </c>
      <c r="Z8" s="567">
        <v>0.15384615384615385</v>
      </c>
      <c r="AB8" s="2014"/>
      <c r="AC8" s="2015"/>
      <c r="AD8" s="2013"/>
    </row>
    <row r="9" spans="1:30" s="32" customFormat="1" ht="12" customHeight="1" x14ac:dyDescent="0.25">
      <c r="A9" s="2611"/>
      <c r="B9" s="563" t="s">
        <v>82</v>
      </c>
      <c r="C9" s="553">
        <v>54</v>
      </c>
      <c r="D9" s="522">
        <v>8.0717488789237665E-2</v>
      </c>
      <c r="E9" s="546">
        <v>99</v>
      </c>
      <c r="F9" s="551">
        <v>0.14644970414201183</v>
      </c>
      <c r="G9" s="577">
        <v>104</v>
      </c>
      <c r="H9" s="541">
        <v>0.14285714285714285</v>
      </c>
      <c r="I9" s="409"/>
      <c r="J9" s="2611"/>
      <c r="K9" s="563" t="s">
        <v>81</v>
      </c>
      <c r="L9" s="529" t="s">
        <v>101</v>
      </c>
      <c r="M9" s="522" t="s">
        <v>49</v>
      </c>
      <c r="N9" s="558">
        <v>5</v>
      </c>
      <c r="O9" s="522" t="s">
        <v>49</v>
      </c>
      <c r="P9" s="586">
        <v>13</v>
      </c>
      <c r="Q9" s="522" t="s">
        <v>49</v>
      </c>
      <c r="R9" s="408"/>
      <c r="S9" s="2611"/>
      <c r="T9" s="517" t="s">
        <v>77</v>
      </c>
      <c r="U9" s="538">
        <v>0</v>
      </c>
      <c r="V9" s="522" t="s">
        <v>49</v>
      </c>
      <c r="W9" s="537" t="s">
        <v>101</v>
      </c>
      <c r="X9" s="522" t="s">
        <v>49</v>
      </c>
      <c r="Y9" s="570" t="s">
        <v>101</v>
      </c>
      <c r="Z9" s="522" t="s">
        <v>49</v>
      </c>
      <c r="AB9" s="2014"/>
      <c r="AC9" s="2015"/>
      <c r="AD9" s="2013"/>
    </row>
    <row r="10" spans="1:30" s="32" customFormat="1" ht="12" customHeight="1" x14ac:dyDescent="0.25">
      <c r="A10" s="2611"/>
      <c r="B10" s="563" t="s">
        <v>79</v>
      </c>
      <c r="C10" s="553">
        <v>6</v>
      </c>
      <c r="D10" s="522" t="s">
        <v>49</v>
      </c>
      <c r="E10" s="546">
        <v>3</v>
      </c>
      <c r="F10" s="522" t="s">
        <v>49</v>
      </c>
      <c r="G10" s="577">
        <v>8</v>
      </c>
      <c r="H10" s="522" t="s">
        <v>49</v>
      </c>
      <c r="I10" s="409"/>
      <c r="J10" s="2611"/>
      <c r="K10" s="563" t="s">
        <v>78</v>
      </c>
      <c r="L10" s="529" t="s">
        <v>101</v>
      </c>
      <c r="M10" s="522" t="s">
        <v>49</v>
      </c>
      <c r="N10" s="558">
        <v>0</v>
      </c>
      <c r="O10" s="522" t="s">
        <v>49</v>
      </c>
      <c r="P10" s="586" t="s">
        <v>101</v>
      </c>
      <c r="Q10" s="522" t="s">
        <v>49</v>
      </c>
      <c r="R10" s="408"/>
      <c r="S10" s="2611"/>
      <c r="T10" s="517" t="s">
        <v>74</v>
      </c>
      <c r="U10" s="538">
        <v>12</v>
      </c>
      <c r="V10" s="522" t="s">
        <v>49</v>
      </c>
      <c r="W10" s="537">
        <v>10</v>
      </c>
      <c r="X10" s="522" t="s">
        <v>49</v>
      </c>
      <c r="Y10" s="570">
        <v>9</v>
      </c>
      <c r="Z10" s="522" t="s">
        <v>49</v>
      </c>
      <c r="AB10" s="2014"/>
      <c r="AC10" s="2015"/>
      <c r="AD10" s="2013"/>
    </row>
    <row r="11" spans="1:30" s="32" customFormat="1" ht="12" customHeight="1" thickBot="1" x14ac:dyDescent="0.3">
      <c r="A11" s="2612"/>
      <c r="B11" s="524" t="s">
        <v>76</v>
      </c>
      <c r="C11" s="553">
        <v>52</v>
      </c>
      <c r="D11" s="522">
        <v>8.7542087542087546E-2</v>
      </c>
      <c r="E11" s="546">
        <v>89</v>
      </c>
      <c r="F11" s="551">
        <v>0.12732474964234622</v>
      </c>
      <c r="G11" s="577">
        <v>166</v>
      </c>
      <c r="H11" s="541">
        <v>0.22833562585969738</v>
      </c>
      <c r="I11" s="409"/>
      <c r="J11" s="2611"/>
      <c r="K11" s="563" t="s">
        <v>75</v>
      </c>
      <c r="L11" s="529">
        <v>6</v>
      </c>
      <c r="M11" s="522" t="s">
        <v>49</v>
      </c>
      <c r="N11" s="558" t="s">
        <v>101</v>
      </c>
      <c r="O11" s="522" t="s">
        <v>49</v>
      </c>
      <c r="P11" s="586">
        <v>6</v>
      </c>
      <c r="Q11" s="522" t="s">
        <v>49</v>
      </c>
      <c r="R11" s="408"/>
      <c r="S11" s="2611"/>
      <c r="T11" s="517" t="s">
        <v>71</v>
      </c>
      <c r="U11" s="538">
        <v>8</v>
      </c>
      <c r="V11" s="522" t="s">
        <v>49</v>
      </c>
      <c r="W11" s="537">
        <v>12</v>
      </c>
      <c r="X11" s="522" t="s">
        <v>49</v>
      </c>
      <c r="Y11" s="570">
        <v>13</v>
      </c>
      <c r="Z11" s="522" t="s">
        <v>49</v>
      </c>
      <c r="AB11" s="2014"/>
      <c r="AC11" s="2015"/>
      <c r="AD11" s="2013"/>
    </row>
    <row r="12" spans="1:30" s="32" customFormat="1" ht="12" customHeight="1" thickBot="1" x14ac:dyDescent="0.3">
      <c r="A12" s="2608" t="s">
        <v>125</v>
      </c>
      <c r="B12" s="2609"/>
      <c r="C12" s="589">
        <v>205</v>
      </c>
      <c r="D12" s="590">
        <v>0.1112316874660879</v>
      </c>
      <c r="E12" s="589">
        <v>290</v>
      </c>
      <c r="F12" s="590">
        <v>0.14609571788413098</v>
      </c>
      <c r="G12" s="589">
        <v>468</v>
      </c>
      <c r="H12" s="590">
        <v>0.21818181818181817</v>
      </c>
      <c r="I12" s="409"/>
      <c r="J12" s="2611"/>
      <c r="K12" s="563" t="s">
        <v>72</v>
      </c>
      <c r="L12" s="529">
        <v>32</v>
      </c>
      <c r="M12" s="549">
        <v>0.19393939393939394</v>
      </c>
      <c r="N12" s="558">
        <v>38</v>
      </c>
      <c r="O12" s="550">
        <v>0.23749999999999999</v>
      </c>
      <c r="P12" s="586">
        <v>54</v>
      </c>
      <c r="Q12" s="535">
        <v>0.30857142857142855</v>
      </c>
      <c r="R12" s="408"/>
      <c r="S12" s="2612"/>
      <c r="T12" s="532" t="s">
        <v>68</v>
      </c>
      <c r="U12" s="538">
        <v>7</v>
      </c>
      <c r="V12" s="522" t="s">
        <v>49</v>
      </c>
      <c r="W12" s="537">
        <v>18</v>
      </c>
      <c r="X12" s="522" t="s">
        <v>49</v>
      </c>
      <c r="Y12" s="570">
        <v>10</v>
      </c>
      <c r="Z12" s="522" t="s">
        <v>49</v>
      </c>
      <c r="AB12" s="2014"/>
      <c r="AC12" s="2015"/>
      <c r="AD12" s="2013"/>
    </row>
    <row r="13" spans="1:30" s="32" customFormat="1" ht="12" customHeight="1" thickBot="1" x14ac:dyDescent="0.3">
      <c r="A13" s="2610">
        <v>2</v>
      </c>
      <c r="B13" s="569" t="s">
        <v>73</v>
      </c>
      <c r="C13" s="518">
        <v>30</v>
      </c>
      <c r="D13" s="554">
        <v>0.16483516483516483</v>
      </c>
      <c r="E13" s="579">
        <v>30</v>
      </c>
      <c r="F13" s="557">
        <v>0.19108280254777071</v>
      </c>
      <c r="G13" s="514">
        <v>47</v>
      </c>
      <c r="H13" s="511">
        <v>0.28313253012048195</v>
      </c>
      <c r="I13" s="409"/>
      <c r="J13" s="2611"/>
      <c r="K13" s="545" t="s">
        <v>69</v>
      </c>
      <c r="L13" s="529">
        <v>17</v>
      </c>
      <c r="M13" s="522" t="s">
        <v>49</v>
      </c>
      <c r="N13" s="558">
        <v>17</v>
      </c>
      <c r="O13" s="522" t="s">
        <v>49</v>
      </c>
      <c r="P13" s="586">
        <v>25</v>
      </c>
      <c r="Q13" s="535">
        <v>0.64102564102564108</v>
      </c>
      <c r="R13" s="408"/>
      <c r="S13" s="2608" t="s">
        <v>129</v>
      </c>
      <c r="T13" s="2609"/>
      <c r="U13" s="589">
        <v>238</v>
      </c>
      <c r="V13" s="590">
        <v>0.12927756653992395</v>
      </c>
      <c r="W13" s="589">
        <v>302</v>
      </c>
      <c r="X13" s="590">
        <v>0.17838157117542824</v>
      </c>
      <c r="Y13" s="589">
        <v>415</v>
      </c>
      <c r="Z13" s="590">
        <v>0.21238485158648926</v>
      </c>
      <c r="AB13" s="2014"/>
      <c r="AC13" s="2015"/>
      <c r="AD13" s="2013"/>
    </row>
    <row r="14" spans="1:30" s="32" customFormat="1" ht="12" customHeight="1" x14ac:dyDescent="0.25">
      <c r="A14" s="2611"/>
      <c r="B14" s="563" t="s">
        <v>70</v>
      </c>
      <c r="C14" s="518">
        <v>21</v>
      </c>
      <c r="D14" s="554">
        <v>6.5015479876160992E-2</v>
      </c>
      <c r="E14" s="579">
        <v>18</v>
      </c>
      <c r="F14" s="522" t="s">
        <v>49</v>
      </c>
      <c r="G14" s="514">
        <v>31</v>
      </c>
      <c r="H14" s="511">
        <v>8.3333333333333329E-2</v>
      </c>
      <c r="I14" s="409"/>
      <c r="J14" s="2611"/>
      <c r="K14" s="563" t="s">
        <v>66</v>
      </c>
      <c r="L14" s="529">
        <v>6</v>
      </c>
      <c r="M14" s="522" t="s">
        <v>49</v>
      </c>
      <c r="N14" s="558">
        <v>9</v>
      </c>
      <c r="O14" s="522" t="s">
        <v>49</v>
      </c>
      <c r="P14" s="586">
        <v>15</v>
      </c>
      <c r="Q14" s="522" t="s">
        <v>49</v>
      </c>
      <c r="R14" s="408"/>
      <c r="S14" s="2610">
        <v>6</v>
      </c>
      <c r="T14" s="513" t="s">
        <v>65</v>
      </c>
      <c r="U14" s="515">
        <v>19</v>
      </c>
      <c r="V14" s="522" t="s">
        <v>49</v>
      </c>
      <c r="W14" s="583">
        <v>9</v>
      </c>
      <c r="X14" s="522" t="s">
        <v>49</v>
      </c>
      <c r="Y14" s="572">
        <v>25</v>
      </c>
      <c r="Z14" s="525">
        <v>0.59523809523809523</v>
      </c>
      <c r="AB14" s="2014"/>
      <c r="AC14" s="2015"/>
      <c r="AD14" s="2013"/>
    </row>
    <row r="15" spans="1:30" s="32" customFormat="1" ht="12" customHeight="1" x14ac:dyDescent="0.25">
      <c r="A15" s="2611"/>
      <c r="B15" s="563" t="s">
        <v>67</v>
      </c>
      <c r="C15" s="518">
        <v>25</v>
      </c>
      <c r="D15" s="554">
        <v>0.22935779816513763</v>
      </c>
      <c r="E15" s="579">
        <v>33</v>
      </c>
      <c r="F15" s="557">
        <v>0.27500000000000002</v>
      </c>
      <c r="G15" s="514">
        <v>41</v>
      </c>
      <c r="H15" s="511">
        <v>0.38317757009345793</v>
      </c>
      <c r="I15" s="409"/>
      <c r="J15" s="2611"/>
      <c r="K15" s="563" t="s">
        <v>63</v>
      </c>
      <c r="L15" s="529">
        <v>5</v>
      </c>
      <c r="M15" s="522" t="s">
        <v>49</v>
      </c>
      <c r="N15" s="558">
        <v>5</v>
      </c>
      <c r="O15" s="522" t="s">
        <v>49</v>
      </c>
      <c r="P15" s="586">
        <v>12</v>
      </c>
      <c r="Q15" s="522" t="s">
        <v>49</v>
      </c>
      <c r="R15" s="408"/>
      <c r="S15" s="2611"/>
      <c r="T15" s="517" t="s">
        <v>62</v>
      </c>
      <c r="U15" s="515">
        <v>20</v>
      </c>
      <c r="V15" s="565">
        <v>0.32258064516129031</v>
      </c>
      <c r="W15" s="583">
        <v>20</v>
      </c>
      <c r="X15" s="556">
        <v>0.35087719298245612</v>
      </c>
      <c r="Y15" s="572">
        <v>26</v>
      </c>
      <c r="Z15" s="525">
        <v>0.48148148148148145</v>
      </c>
      <c r="AB15" s="2014"/>
      <c r="AC15" s="2015"/>
      <c r="AD15" s="2013"/>
    </row>
    <row r="16" spans="1:30" s="32" customFormat="1" ht="12" customHeight="1" x14ac:dyDescent="0.25">
      <c r="A16" s="2611"/>
      <c r="B16" s="563" t="s">
        <v>64</v>
      </c>
      <c r="C16" s="518">
        <v>20</v>
      </c>
      <c r="D16" s="554">
        <v>0.36363636363636365</v>
      </c>
      <c r="E16" s="579">
        <v>11</v>
      </c>
      <c r="F16" s="522" t="s">
        <v>49</v>
      </c>
      <c r="G16" s="514">
        <v>9</v>
      </c>
      <c r="H16" s="522" t="s">
        <v>49</v>
      </c>
      <c r="I16" s="409"/>
      <c r="J16" s="2611"/>
      <c r="K16" s="563" t="s">
        <v>60</v>
      </c>
      <c r="L16" s="529">
        <v>5</v>
      </c>
      <c r="M16" s="522" t="s">
        <v>49</v>
      </c>
      <c r="N16" s="558">
        <v>5</v>
      </c>
      <c r="O16" s="522" t="s">
        <v>49</v>
      </c>
      <c r="P16" s="586">
        <v>5</v>
      </c>
      <c r="Q16" s="522" t="s">
        <v>49</v>
      </c>
      <c r="R16" s="408"/>
      <c r="S16" s="2611"/>
      <c r="T16" s="517" t="s">
        <v>59</v>
      </c>
      <c r="U16" s="515" t="s">
        <v>101</v>
      </c>
      <c r="V16" s="522" t="s">
        <v>49</v>
      </c>
      <c r="W16" s="583">
        <v>6</v>
      </c>
      <c r="X16" s="522" t="s">
        <v>49</v>
      </c>
      <c r="Y16" s="572">
        <v>14</v>
      </c>
      <c r="Z16" s="522" t="s">
        <v>49</v>
      </c>
      <c r="AB16" s="2014"/>
      <c r="AC16" s="2015"/>
      <c r="AD16" s="2013"/>
    </row>
    <row r="17" spans="1:30" s="32" customFormat="1" ht="12" customHeight="1" x14ac:dyDescent="0.25">
      <c r="A17" s="2611"/>
      <c r="B17" s="563" t="s">
        <v>61</v>
      </c>
      <c r="C17" s="518" t="s">
        <v>101</v>
      </c>
      <c r="D17" s="522" t="s">
        <v>49</v>
      </c>
      <c r="E17" s="579">
        <v>5</v>
      </c>
      <c r="F17" s="522" t="s">
        <v>49</v>
      </c>
      <c r="G17" s="514">
        <v>18</v>
      </c>
      <c r="H17" s="522" t="s">
        <v>49</v>
      </c>
      <c r="I17" s="409"/>
      <c r="J17" s="2611"/>
      <c r="K17" s="563" t="s">
        <v>57</v>
      </c>
      <c r="L17" s="529">
        <v>40</v>
      </c>
      <c r="M17" s="549">
        <v>0.44444444444444442</v>
      </c>
      <c r="N17" s="558">
        <v>50</v>
      </c>
      <c r="O17" s="550">
        <v>0.53191489361702127</v>
      </c>
      <c r="P17" s="586">
        <v>47</v>
      </c>
      <c r="Q17" s="535">
        <v>0.42727272727272725</v>
      </c>
      <c r="R17" s="408"/>
      <c r="S17" s="2611"/>
      <c r="T17" s="517" t="s">
        <v>56</v>
      </c>
      <c r="U17" s="515">
        <v>7</v>
      </c>
      <c r="V17" s="522" t="s">
        <v>49</v>
      </c>
      <c r="W17" s="583">
        <v>9</v>
      </c>
      <c r="X17" s="522" t="s">
        <v>49</v>
      </c>
      <c r="Y17" s="572">
        <v>13</v>
      </c>
      <c r="Z17" s="522" t="s">
        <v>49</v>
      </c>
      <c r="AB17" s="2014"/>
      <c r="AC17" s="2015"/>
      <c r="AD17" s="2013"/>
    </row>
    <row r="18" spans="1:30" s="32" customFormat="1" ht="12" customHeight="1" thickBot="1" x14ac:dyDescent="0.3">
      <c r="A18" s="2611"/>
      <c r="B18" s="563" t="s">
        <v>58</v>
      </c>
      <c r="C18" s="518">
        <v>10</v>
      </c>
      <c r="D18" s="522" t="s">
        <v>49</v>
      </c>
      <c r="E18" s="579">
        <v>15</v>
      </c>
      <c r="F18" s="522" t="s">
        <v>49</v>
      </c>
      <c r="G18" s="514">
        <v>17</v>
      </c>
      <c r="H18" s="522" t="s">
        <v>49</v>
      </c>
      <c r="I18" s="409"/>
      <c r="J18" s="2612"/>
      <c r="K18" s="585" t="s">
        <v>54</v>
      </c>
      <c r="L18" s="529">
        <v>27</v>
      </c>
      <c r="M18" s="549">
        <v>0.35526315789473684</v>
      </c>
      <c r="N18" s="558">
        <v>24</v>
      </c>
      <c r="O18" s="550">
        <v>0.36363636363636365</v>
      </c>
      <c r="P18" s="586">
        <v>33</v>
      </c>
      <c r="Q18" s="535">
        <v>0.54098360655737709</v>
      </c>
      <c r="R18" s="408"/>
      <c r="S18" s="2611"/>
      <c r="T18" s="517" t="s">
        <v>53</v>
      </c>
      <c r="U18" s="515">
        <v>8</v>
      </c>
      <c r="V18" s="522" t="s">
        <v>49</v>
      </c>
      <c r="W18" s="583" t="s">
        <v>101</v>
      </c>
      <c r="X18" s="522" t="s">
        <v>49</v>
      </c>
      <c r="Y18" s="572">
        <v>8</v>
      </c>
      <c r="Z18" s="522" t="s">
        <v>49</v>
      </c>
      <c r="AB18" s="2014"/>
      <c r="AC18" s="2015"/>
      <c r="AD18" s="2013"/>
    </row>
    <row r="19" spans="1:30" s="32" customFormat="1" ht="12" customHeight="1" thickBot="1" x14ac:dyDescent="0.3">
      <c r="A19" s="2611"/>
      <c r="B19" s="563" t="s">
        <v>55</v>
      </c>
      <c r="C19" s="518">
        <v>40</v>
      </c>
      <c r="D19" s="554">
        <v>0.15384615384615385</v>
      </c>
      <c r="E19" s="579">
        <v>33</v>
      </c>
      <c r="F19" s="557">
        <v>0.18857142857142858</v>
      </c>
      <c r="G19" s="514">
        <v>51</v>
      </c>
      <c r="H19" s="511">
        <v>0.31481481481481483</v>
      </c>
      <c r="I19" s="409"/>
      <c r="J19" s="2608" t="s">
        <v>127</v>
      </c>
      <c r="K19" s="2609"/>
      <c r="L19" s="589">
        <v>489</v>
      </c>
      <c r="M19" s="590">
        <v>0.27166666666666667</v>
      </c>
      <c r="N19" s="589">
        <v>597</v>
      </c>
      <c r="O19" s="590">
        <v>0.31976432779860742</v>
      </c>
      <c r="P19" s="589">
        <v>739</v>
      </c>
      <c r="Q19" s="590">
        <v>0.39204244031830238</v>
      </c>
      <c r="R19" s="408"/>
      <c r="S19" s="2611"/>
      <c r="T19" s="517" t="s">
        <v>48</v>
      </c>
      <c r="U19" s="515">
        <v>25</v>
      </c>
      <c r="V19" s="565">
        <v>0.24038461538461539</v>
      </c>
      <c r="W19" s="583">
        <v>21</v>
      </c>
      <c r="X19" s="556">
        <v>0.22826086956521738</v>
      </c>
      <c r="Y19" s="572">
        <v>24</v>
      </c>
      <c r="Z19" s="525">
        <v>0.30769230769230771</v>
      </c>
      <c r="AB19" s="2014"/>
      <c r="AC19" s="2015"/>
      <c r="AD19" s="2013"/>
    </row>
    <row r="20" spans="1:30" s="32" customFormat="1" ht="12" customHeight="1" thickBot="1" x14ac:dyDescent="0.3">
      <c r="A20" s="2611"/>
      <c r="B20" s="563" t="s">
        <v>52</v>
      </c>
      <c r="C20" s="518">
        <v>7</v>
      </c>
      <c r="D20" s="522" t="s">
        <v>49</v>
      </c>
      <c r="E20" s="579">
        <v>8</v>
      </c>
      <c r="F20" s="522" t="s">
        <v>49</v>
      </c>
      <c r="G20" s="514">
        <v>20</v>
      </c>
      <c r="H20" s="511">
        <v>0.21739130434782608</v>
      </c>
      <c r="I20" s="409"/>
      <c r="J20" s="2608" t="s">
        <v>242</v>
      </c>
      <c r="K20" s="2609"/>
      <c r="L20" s="589">
        <v>70</v>
      </c>
      <c r="M20" s="590">
        <v>4.5931758530183726E-2</v>
      </c>
      <c r="N20" s="589">
        <v>100</v>
      </c>
      <c r="O20" s="590">
        <v>5.9453032104637336E-2</v>
      </c>
      <c r="P20" s="589">
        <v>114</v>
      </c>
      <c r="Q20" s="590">
        <v>6.2948647156267259E-2</v>
      </c>
      <c r="R20" s="408"/>
      <c r="S20" s="2611"/>
      <c r="T20" s="517" t="s">
        <v>45</v>
      </c>
      <c r="U20" s="515">
        <v>8</v>
      </c>
      <c r="V20" s="522" t="s">
        <v>49</v>
      </c>
      <c r="W20" s="583">
        <v>10</v>
      </c>
      <c r="X20" s="522" t="s">
        <v>49</v>
      </c>
      <c r="Y20" s="572">
        <v>10</v>
      </c>
      <c r="Z20" s="522" t="s">
        <v>49</v>
      </c>
      <c r="AB20" s="2014"/>
      <c r="AC20" s="2015"/>
      <c r="AD20" s="2013"/>
    </row>
    <row r="21" spans="1:30" s="32" customFormat="1" ht="12" customHeight="1" x14ac:dyDescent="0.25">
      <c r="A21" s="2611"/>
      <c r="B21" s="563" t="s">
        <v>47</v>
      </c>
      <c r="C21" s="518">
        <v>87</v>
      </c>
      <c r="D21" s="554">
        <v>7.2803347280334732E-2</v>
      </c>
      <c r="E21" s="579">
        <v>71</v>
      </c>
      <c r="F21" s="557">
        <v>6.5923862581244191E-2</v>
      </c>
      <c r="G21" s="514">
        <v>122</v>
      </c>
      <c r="H21" s="511">
        <v>0.12019704433497537</v>
      </c>
      <c r="I21" s="409"/>
      <c r="J21" s="2610">
        <v>5</v>
      </c>
      <c r="K21" s="552" t="s">
        <v>46</v>
      </c>
      <c r="L21" s="576">
        <v>8</v>
      </c>
      <c r="M21" s="522" t="s">
        <v>49</v>
      </c>
      <c r="N21" s="540">
        <v>9</v>
      </c>
      <c r="O21" s="522" t="s">
        <v>49</v>
      </c>
      <c r="P21" s="573">
        <v>10</v>
      </c>
      <c r="Q21" s="522" t="s">
        <v>49</v>
      </c>
      <c r="R21" s="408"/>
      <c r="S21" s="2611"/>
      <c r="T21" s="517" t="s">
        <v>42</v>
      </c>
      <c r="U21" s="515">
        <v>51</v>
      </c>
      <c r="V21" s="565">
        <v>0.27868852459016391</v>
      </c>
      <c r="W21" s="583">
        <v>42</v>
      </c>
      <c r="X21" s="556">
        <v>0.19004524886877827</v>
      </c>
      <c r="Y21" s="572">
        <v>68</v>
      </c>
      <c r="Z21" s="525">
        <v>0.2982456140350877</v>
      </c>
      <c r="AB21" s="2014"/>
      <c r="AC21" s="2015"/>
    </row>
    <row r="22" spans="1:30" s="32" customFormat="1" ht="12" customHeight="1" x14ac:dyDescent="0.25">
      <c r="A22" s="2611"/>
      <c r="B22" s="563" t="s">
        <v>44</v>
      </c>
      <c r="C22" s="518">
        <v>9</v>
      </c>
      <c r="D22" s="522" t="s">
        <v>49</v>
      </c>
      <c r="E22" s="579" t="s">
        <v>101</v>
      </c>
      <c r="F22" s="522" t="s">
        <v>49</v>
      </c>
      <c r="G22" s="514">
        <v>7</v>
      </c>
      <c r="H22" s="522" t="s">
        <v>49</v>
      </c>
      <c r="I22" s="409"/>
      <c r="J22" s="2611"/>
      <c r="K22" s="563" t="s">
        <v>43</v>
      </c>
      <c r="L22" s="576">
        <v>9</v>
      </c>
      <c r="M22" s="522" t="s">
        <v>49</v>
      </c>
      <c r="N22" s="540" t="s">
        <v>101</v>
      </c>
      <c r="O22" s="522" t="s">
        <v>49</v>
      </c>
      <c r="P22" s="573" t="s">
        <v>101</v>
      </c>
      <c r="Q22" s="522" t="s">
        <v>49</v>
      </c>
      <c r="R22" s="408"/>
      <c r="S22" s="2611"/>
      <c r="T22" s="517" t="s">
        <v>39</v>
      </c>
      <c r="U22" s="515">
        <v>12</v>
      </c>
      <c r="V22" s="522" t="s">
        <v>49</v>
      </c>
      <c r="W22" s="583">
        <v>9</v>
      </c>
      <c r="X22" s="522" t="s">
        <v>49</v>
      </c>
      <c r="Y22" s="572">
        <v>20</v>
      </c>
      <c r="Z22" s="525">
        <v>0.36363636363636365</v>
      </c>
      <c r="AB22" s="2014"/>
      <c r="AC22" s="2015"/>
    </row>
    <row r="23" spans="1:30" s="32" customFormat="1" ht="12" customHeight="1" x14ac:dyDescent="0.25">
      <c r="A23" s="2611"/>
      <c r="B23" s="563" t="s">
        <v>41</v>
      </c>
      <c r="C23" s="518">
        <v>36</v>
      </c>
      <c r="D23" s="554">
        <v>0.51428571428571423</v>
      </c>
      <c r="E23" s="579">
        <v>18</v>
      </c>
      <c r="F23" s="522" t="s">
        <v>49</v>
      </c>
      <c r="G23" s="514">
        <v>20</v>
      </c>
      <c r="H23" s="511">
        <v>0.31746031746031744</v>
      </c>
      <c r="I23" s="409"/>
      <c r="J23" s="2611"/>
      <c r="K23" s="563" t="s">
        <v>40</v>
      </c>
      <c r="L23" s="576" t="s">
        <v>101</v>
      </c>
      <c r="M23" s="522" t="s">
        <v>49</v>
      </c>
      <c r="N23" s="540">
        <v>5</v>
      </c>
      <c r="O23" s="522" t="s">
        <v>49</v>
      </c>
      <c r="P23" s="573">
        <v>12</v>
      </c>
      <c r="Q23" s="522" t="s">
        <v>49</v>
      </c>
      <c r="R23" s="408"/>
      <c r="S23" s="2611"/>
      <c r="T23" s="539" t="s">
        <v>36</v>
      </c>
      <c r="U23" s="515">
        <v>35</v>
      </c>
      <c r="V23" s="565">
        <v>0.47945205479452052</v>
      </c>
      <c r="W23" s="583">
        <v>29</v>
      </c>
      <c r="X23" s="556">
        <v>0.4264705882352941</v>
      </c>
      <c r="Y23" s="572">
        <v>44</v>
      </c>
      <c r="Z23" s="525">
        <v>0.6376811594202898</v>
      </c>
      <c r="AB23" s="2014"/>
      <c r="AC23" s="2015"/>
    </row>
    <row r="24" spans="1:30" s="32" customFormat="1" ht="12" customHeight="1" x14ac:dyDescent="0.25">
      <c r="A24" s="2611"/>
      <c r="B24" s="563" t="s">
        <v>38</v>
      </c>
      <c r="C24" s="518">
        <v>7</v>
      </c>
      <c r="D24" s="522" t="s">
        <v>49</v>
      </c>
      <c r="E24" s="579">
        <v>19</v>
      </c>
      <c r="F24" s="522" t="s">
        <v>49</v>
      </c>
      <c r="G24" s="514">
        <v>20</v>
      </c>
      <c r="H24" s="511">
        <v>0.44444444444444442</v>
      </c>
      <c r="I24" s="409"/>
      <c r="J24" s="2611"/>
      <c r="K24" s="563" t="s">
        <v>37</v>
      </c>
      <c r="L24" s="576">
        <v>28</v>
      </c>
      <c r="M24" s="516">
        <v>0.15909090909090909</v>
      </c>
      <c r="N24" s="540">
        <v>47</v>
      </c>
      <c r="O24" s="534">
        <v>0.29746835443037972</v>
      </c>
      <c r="P24" s="573">
        <v>67</v>
      </c>
      <c r="Q24" s="512">
        <v>0.33500000000000002</v>
      </c>
      <c r="R24" s="408"/>
      <c r="S24" s="2611"/>
      <c r="T24" s="517" t="s">
        <v>33</v>
      </c>
      <c r="U24" s="515">
        <v>11</v>
      </c>
      <c r="V24" s="522" t="s">
        <v>49</v>
      </c>
      <c r="W24" s="583">
        <v>5</v>
      </c>
      <c r="X24" s="522" t="s">
        <v>49</v>
      </c>
      <c r="Y24" s="572">
        <v>9</v>
      </c>
      <c r="Z24" s="522" t="s">
        <v>49</v>
      </c>
      <c r="AB24" s="2014"/>
      <c r="AC24" s="2015"/>
    </row>
    <row r="25" spans="1:30" s="32" customFormat="1" ht="12" customHeight="1" x14ac:dyDescent="0.15">
      <c r="A25" s="2611"/>
      <c r="B25" s="563" t="s">
        <v>35</v>
      </c>
      <c r="C25" s="518">
        <v>15</v>
      </c>
      <c r="D25" s="554">
        <v>0.234375</v>
      </c>
      <c r="E25" s="579">
        <v>10</v>
      </c>
      <c r="F25" s="522" t="s">
        <v>49</v>
      </c>
      <c r="G25" s="514">
        <v>22</v>
      </c>
      <c r="H25" s="511">
        <v>0.28947368421052633</v>
      </c>
      <c r="I25" s="409"/>
      <c r="J25" s="2611"/>
      <c r="K25" s="563" t="s">
        <v>34</v>
      </c>
      <c r="L25" s="576">
        <v>8</v>
      </c>
      <c r="M25" s="522" t="s">
        <v>49</v>
      </c>
      <c r="N25" s="540">
        <v>11</v>
      </c>
      <c r="O25" s="522" t="s">
        <v>49</v>
      </c>
      <c r="P25" s="573">
        <v>21</v>
      </c>
      <c r="Q25" s="512">
        <v>0.29577464788732394</v>
      </c>
      <c r="R25" s="408"/>
      <c r="S25" s="2611"/>
      <c r="T25" s="517" t="s">
        <v>30</v>
      </c>
      <c r="U25" s="515">
        <v>22</v>
      </c>
      <c r="V25" s="565">
        <v>0.28205128205128205</v>
      </c>
      <c r="W25" s="583">
        <v>28</v>
      </c>
      <c r="X25" s="556">
        <v>0.32558139534883723</v>
      </c>
      <c r="Y25" s="572">
        <v>47</v>
      </c>
      <c r="Z25" s="525">
        <v>0.47959183673469385</v>
      </c>
    </row>
    <row r="26" spans="1:30" s="32" customFormat="1" ht="12" customHeight="1" x14ac:dyDescent="0.15">
      <c r="A26" s="2611"/>
      <c r="B26" s="563" t="s">
        <v>32</v>
      </c>
      <c r="C26" s="518">
        <v>8</v>
      </c>
      <c r="D26" s="522" t="s">
        <v>49</v>
      </c>
      <c r="E26" s="579" t="s">
        <v>101</v>
      </c>
      <c r="F26" s="522" t="s">
        <v>49</v>
      </c>
      <c r="G26" s="514">
        <v>6</v>
      </c>
      <c r="H26" s="522" t="s">
        <v>49</v>
      </c>
      <c r="I26" s="409"/>
      <c r="J26" s="2611"/>
      <c r="K26" s="563" t="s">
        <v>31</v>
      </c>
      <c r="L26" s="576">
        <v>13</v>
      </c>
      <c r="M26" s="522" t="s">
        <v>49</v>
      </c>
      <c r="N26" s="540">
        <v>14</v>
      </c>
      <c r="O26" s="522" t="s">
        <v>49</v>
      </c>
      <c r="P26" s="573">
        <v>30</v>
      </c>
      <c r="Q26" s="512">
        <v>0.40540540540540543</v>
      </c>
      <c r="R26" s="408"/>
      <c r="S26" s="2611"/>
      <c r="T26" s="517" t="s">
        <v>27</v>
      </c>
      <c r="U26" s="515">
        <v>24</v>
      </c>
      <c r="V26" s="565">
        <v>0.3380281690140845</v>
      </c>
      <c r="W26" s="583">
        <v>17</v>
      </c>
      <c r="X26" s="522" t="s">
        <v>49</v>
      </c>
      <c r="Y26" s="572">
        <v>16</v>
      </c>
      <c r="Z26" s="522" t="s">
        <v>49</v>
      </c>
    </row>
    <row r="27" spans="1:30" s="32" customFormat="1" ht="12" customHeight="1" x14ac:dyDescent="0.15">
      <c r="A27" s="2611"/>
      <c r="B27" s="563" t="s">
        <v>29</v>
      </c>
      <c r="C27" s="518">
        <v>20</v>
      </c>
      <c r="D27" s="554">
        <v>0.11627906976744186</v>
      </c>
      <c r="E27" s="579">
        <v>15</v>
      </c>
      <c r="F27" s="522" t="s">
        <v>49</v>
      </c>
      <c r="G27" s="514">
        <v>23</v>
      </c>
      <c r="H27" s="511">
        <v>0.20535714285714285</v>
      </c>
      <c r="I27" s="409"/>
      <c r="J27" s="2611"/>
      <c r="K27" s="563" t="s">
        <v>28</v>
      </c>
      <c r="L27" s="576" t="s">
        <v>101</v>
      </c>
      <c r="M27" s="522" t="s">
        <v>49</v>
      </c>
      <c r="N27" s="540">
        <v>8</v>
      </c>
      <c r="O27" s="522" t="s">
        <v>49</v>
      </c>
      <c r="P27" s="573">
        <v>8</v>
      </c>
      <c r="Q27" s="522" t="s">
        <v>49</v>
      </c>
      <c r="R27" s="408"/>
      <c r="S27" s="2611"/>
      <c r="T27" s="517" t="s">
        <v>24</v>
      </c>
      <c r="U27" s="515" t="s">
        <v>101</v>
      </c>
      <c r="V27" s="522" t="s">
        <v>49</v>
      </c>
      <c r="W27" s="583">
        <v>6</v>
      </c>
      <c r="X27" s="522" t="s">
        <v>49</v>
      </c>
      <c r="Y27" s="572" t="s">
        <v>101</v>
      </c>
      <c r="Z27" s="522" t="s">
        <v>49</v>
      </c>
    </row>
    <row r="28" spans="1:30" s="32" customFormat="1" ht="12" customHeight="1" thickBot="1" x14ac:dyDescent="0.2">
      <c r="A28" s="2612"/>
      <c r="B28" s="523" t="s">
        <v>26</v>
      </c>
      <c r="C28" s="518" t="s">
        <v>101</v>
      </c>
      <c r="D28" s="522" t="s">
        <v>49</v>
      </c>
      <c r="E28" s="579">
        <v>6</v>
      </c>
      <c r="F28" s="522" t="s">
        <v>49</v>
      </c>
      <c r="G28" s="514">
        <v>3</v>
      </c>
      <c r="H28" s="522" t="s">
        <v>49</v>
      </c>
      <c r="I28" s="409"/>
      <c r="J28" s="2611"/>
      <c r="K28" s="563" t="s">
        <v>25</v>
      </c>
      <c r="L28" s="576" t="s">
        <v>101</v>
      </c>
      <c r="M28" s="522" t="s">
        <v>49</v>
      </c>
      <c r="N28" s="540">
        <v>6</v>
      </c>
      <c r="O28" s="522" t="s">
        <v>49</v>
      </c>
      <c r="P28" s="573">
        <v>10</v>
      </c>
      <c r="Q28" s="522" t="s">
        <v>49</v>
      </c>
      <c r="R28" s="408"/>
      <c r="S28" s="2611"/>
      <c r="T28" s="517" t="s">
        <v>21</v>
      </c>
      <c r="U28" s="515">
        <v>35</v>
      </c>
      <c r="V28" s="565">
        <v>0.35714285714285715</v>
      </c>
      <c r="W28" s="583">
        <v>31</v>
      </c>
      <c r="X28" s="556">
        <v>0.30693069306930693</v>
      </c>
      <c r="Y28" s="572">
        <v>22</v>
      </c>
      <c r="Z28" s="525">
        <v>0.29729729729729731</v>
      </c>
    </row>
    <row r="29" spans="1:30" s="32" customFormat="1" ht="12" customHeight="1" thickBot="1" x14ac:dyDescent="0.2">
      <c r="A29" s="2608" t="s">
        <v>126</v>
      </c>
      <c r="B29" s="2609"/>
      <c r="C29" s="589">
        <v>340</v>
      </c>
      <c r="D29" s="590">
        <v>0.12283236994219653</v>
      </c>
      <c r="E29" s="589">
        <v>300</v>
      </c>
      <c r="F29" s="590">
        <v>0.11890606420927467</v>
      </c>
      <c r="G29" s="589">
        <v>457</v>
      </c>
      <c r="H29" s="590">
        <v>0.1863784665579119</v>
      </c>
      <c r="I29" s="409"/>
      <c r="J29" s="2611"/>
      <c r="K29" s="563" t="s">
        <v>22</v>
      </c>
      <c r="L29" s="576">
        <v>0</v>
      </c>
      <c r="M29" s="522" t="s">
        <v>49</v>
      </c>
      <c r="N29" s="540">
        <v>0</v>
      </c>
      <c r="O29" s="522" t="s">
        <v>49</v>
      </c>
      <c r="P29" s="573" t="s">
        <v>101</v>
      </c>
      <c r="Q29" s="522" t="s">
        <v>49</v>
      </c>
      <c r="R29" s="408"/>
      <c r="S29" s="2611"/>
      <c r="T29" s="517" t="s">
        <v>18</v>
      </c>
      <c r="U29" s="515">
        <v>46</v>
      </c>
      <c r="V29" s="565">
        <v>0.10550458715596331</v>
      </c>
      <c r="W29" s="583">
        <v>63</v>
      </c>
      <c r="X29" s="556">
        <v>0.15517241379310345</v>
      </c>
      <c r="Y29" s="572">
        <v>72</v>
      </c>
      <c r="Z29" s="525">
        <v>0.17821782178217821</v>
      </c>
    </row>
    <row r="30" spans="1:30" s="32" customFormat="1" ht="12" customHeight="1" x14ac:dyDescent="0.15">
      <c r="A30" s="2610">
        <v>3</v>
      </c>
      <c r="B30" s="552" t="s">
        <v>23</v>
      </c>
      <c r="C30" s="527">
        <v>4</v>
      </c>
      <c r="D30" s="522" t="s">
        <v>49</v>
      </c>
      <c r="E30" s="562">
        <v>6</v>
      </c>
      <c r="F30" s="522" t="s">
        <v>49</v>
      </c>
      <c r="G30" s="571">
        <v>9</v>
      </c>
      <c r="H30" s="522" t="s">
        <v>49</v>
      </c>
      <c r="I30" s="409"/>
      <c r="J30" s="2611"/>
      <c r="K30" s="563" t="s">
        <v>19</v>
      </c>
      <c r="L30" s="576" t="s">
        <v>101</v>
      </c>
      <c r="M30" s="522" t="s">
        <v>49</v>
      </c>
      <c r="N30" s="540">
        <v>10</v>
      </c>
      <c r="O30" s="522" t="s">
        <v>49</v>
      </c>
      <c r="P30" s="573">
        <v>7</v>
      </c>
      <c r="Q30" s="522" t="s">
        <v>49</v>
      </c>
      <c r="R30" s="408"/>
      <c r="S30" s="2611"/>
      <c r="T30" s="517" t="s">
        <v>15</v>
      </c>
      <c r="U30" s="515">
        <v>16</v>
      </c>
      <c r="V30" s="522" t="s">
        <v>49</v>
      </c>
      <c r="W30" s="583">
        <v>19</v>
      </c>
      <c r="X30" s="522" t="s">
        <v>49</v>
      </c>
      <c r="Y30" s="572">
        <v>14</v>
      </c>
      <c r="Z30" s="522" t="s">
        <v>49</v>
      </c>
    </row>
    <row r="31" spans="1:30" s="32" customFormat="1" ht="12" customHeight="1" x14ac:dyDescent="0.15">
      <c r="A31" s="2611"/>
      <c r="B31" s="563" t="s">
        <v>20</v>
      </c>
      <c r="C31" s="527">
        <v>23</v>
      </c>
      <c r="D31" s="543">
        <v>0.31506849315068491</v>
      </c>
      <c r="E31" s="562">
        <v>41</v>
      </c>
      <c r="F31" s="574">
        <v>0.37962962962962965</v>
      </c>
      <c r="G31" s="571">
        <v>52</v>
      </c>
      <c r="H31" s="521">
        <v>0.48148148148148145</v>
      </c>
      <c r="I31" s="409"/>
      <c r="J31" s="2611"/>
      <c r="K31" s="563" t="s">
        <v>16</v>
      </c>
      <c r="L31" s="576">
        <v>27</v>
      </c>
      <c r="M31" s="516">
        <v>0.40909090909090912</v>
      </c>
      <c r="N31" s="540">
        <v>17</v>
      </c>
      <c r="O31" s="522" t="s">
        <v>49</v>
      </c>
      <c r="P31" s="573">
        <v>23</v>
      </c>
      <c r="Q31" s="512">
        <v>0.33333333333333331</v>
      </c>
      <c r="R31" s="408"/>
      <c r="S31" s="2611"/>
      <c r="T31" s="517" t="s">
        <v>12</v>
      </c>
      <c r="U31" s="515">
        <v>41</v>
      </c>
      <c r="V31" s="565">
        <v>0.47674418604651164</v>
      </c>
      <c r="W31" s="583">
        <v>26</v>
      </c>
      <c r="X31" s="556">
        <v>0.3611111111111111</v>
      </c>
      <c r="Y31" s="572">
        <v>23</v>
      </c>
      <c r="Z31" s="525">
        <v>0.44230769230769229</v>
      </c>
    </row>
    <row r="32" spans="1:30" s="32" customFormat="1" ht="12" customHeight="1" x14ac:dyDescent="0.15">
      <c r="A32" s="2611"/>
      <c r="B32" s="563" t="s">
        <v>17</v>
      </c>
      <c r="C32" s="527" t="s">
        <v>101</v>
      </c>
      <c r="D32" s="522" t="s">
        <v>49</v>
      </c>
      <c r="E32" s="562">
        <v>9</v>
      </c>
      <c r="F32" s="522" t="s">
        <v>49</v>
      </c>
      <c r="G32" s="571">
        <v>11</v>
      </c>
      <c r="H32" s="522" t="s">
        <v>49</v>
      </c>
      <c r="I32" s="409"/>
      <c r="J32" s="2611"/>
      <c r="K32" s="563" t="s">
        <v>13</v>
      </c>
      <c r="L32" s="576">
        <v>21</v>
      </c>
      <c r="M32" s="516">
        <v>0.55263157894736847</v>
      </c>
      <c r="N32" s="540">
        <v>23</v>
      </c>
      <c r="O32" s="534">
        <v>0.63888888888888884</v>
      </c>
      <c r="P32" s="573">
        <v>19</v>
      </c>
      <c r="Q32" s="522" t="s">
        <v>49</v>
      </c>
      <c r="R32" s="408"/>
      <c r="S32" s="2611"/>
      <c r="T32" s="517" t="s">
        <v>9</v>
      </c>
      <c r="U32" s="515">
        <v>14</v>
      </c>
      <c r="V32" s="522" t="s">
        <v>49</v>
      </c>
      <c r="W32" s="583">
        <v>19</v>
      </c>
      <c r="X32" s="522" t="s">
        <v>49</v>
      </c>
      <c r="Y32" s="572">
        <v>21</v>
      </c>
      <c r="Z32" s="525">
        <v>0.23595505617977527</v>
      </c>
    </row>
    <row r="33" spans="1:26" s="32" customFormat="1" ht="12" customHeight="1" thickBot="1" x14ac:dyDescent="0.2">
      <c r="A33" s="2611"/>
      <c r="B33" s="545" t="s">
        <v>14</v>
      </c>
      <c r="C33" s="527">
        <v>31</v>
      </c>
      <c r="D33" s="543">
        <v>0.32978723404255317</v>
      </c>
      <c r="E33" s="562">
        <v>20</v>
      </c>
      <c r="F33" s="574">
        <v>0.27397260273972601</v>
      </c>
      <c r="G33" s="571">
        <v>34</v>
      </c>
      <c r="H33" s="521">
        <v>0.42499999999999999</v>
      </c>
      <c r="I33" s="409"/>
      <c r="J33" s="2611"/>
      <c r="K33" s="563" t="s">
        <v>10</v>
      </c>
      <c r="L33" s="576">
        <v>5</v>
      </c>
      <c r="M33" s="522" t="s">
        <v>49</v>
      </c>
      <c r="N33" s="540">
        <v>3</v>
      </c>
      <c r="O33" s="522" t="s">
        <v>49</v>
      </c>
      <c r="P33" s="573">
        <v>16</v>
      </c>
      <c r="Q33" s="522" t="s">
        <v>49</v>
      </c>
      <c r="R33" s="408"/>
      <c r="S33" s="2612"/>
      <c r="T33" s="533" t="s">
        <v>6</v>
      </c>
      <c r="U33" s="515">
        <v>22</v>
      </c>
      <c r="V33" s="565">
        <v>0.4</v>
      </c>
      <c r="W33" s="583">
        <v>15</v>
      </c>
      <c r="X33" s="522" t="s">
        <v>49</v>
      </c>
      <c r="Y33" s="572">
        <v>17</v>
      </c>
      <c r="Z33" s="522" t="s">
        <v>49</v>
      </c>
    </row>
    <row r="34" spans="1:26" s="32" customFormat="1" ht="12" customHeight="1" thickBot="1" x14ac:dyDescent="0.2">
      <c r="A34" s="2611"/>
      <c r="B34" s="563" t="s">
        <v>11</v>
      </c>
      <c r="C34" s="527">
        <v>15</v>
      </c>
      <c r="D34" s="522" t="s">
        <v>49</v>
      </c>
      <c r="E34" s="562">
        <v>31</v>
      </c>
      <c r="F34" s="574">
        <v>0.30097087378640774</v>
      </c>
      <c r="G34" s="571">
        <v>31</v>
      </c>
      <c r="H34" s="521">
        <v>0.40259740259740262</v>
      </c>
      <c r="I34" s="409"/>
      <c r="J34" s="2611"/>
      <c r="K34" s="563" t="s">
        <v>7</v>
      </c>
      <c r="L34" s="576" t="s">
        <v>101</v>
      </c>
      <c r="M34" s="522" t="s">
        <v>49</v>
      </c>
      <c r="N34" s="540">
        <v>5</v>
      </c>
      <c r="O34" s="522" t="s">
        <v>49</v>
      </c>
      <c r="P34" s="573">
        <v>2</v>
      </c>
      <c r="Q34" s="522" t="s">
        <v>49</v>
      </c>
      <c r="R34" s="408"/>
      <c r="S34" s="2608" t="s">
        <v>130</v>
      </c>
      <c r="T34" s="2609"/>
      <c r="U34" s="589">
        <v>424</v>
      </c>
      <c r="V34" s="590">
        <v>0.25103611604499704</v>
      </c>
      <c r="W34" s="1033">
        <v>388</v>
      </c>
      <c r="X34" s="590">
        <v>0.2364411943936624</v>
      </c>
      <c r="Y34" s="589">
        <v>497</v>
      </c>
      <c r="Z34" s="590">
        <v>0.31023720349563044</v>
      </c>
    </row>
    <row r="35" spans="1:26" s="32" customFormat="1" ht="12" customHeight="1" thickBot="1" x14ac:dyDescent="0.2">
      <c r="A35" s="2611"/>
      <c r="B35" s="563" t="s">
        <v>8</v>
      </c>
      <c r="C35" s="527">
        <v>22</v>
      </c>
      <c r="D35" s="543">
        <v>0.38596491228070173</v>
      </c>
      <c r="E35" s="562">
        <v>16</v>
      </c>
      <c r="F35" s="522" t="s">
        <v>49</v>
      </c>
      <c r="G35" s="571">
        <v>14</v>
      </c>
      <c r="H35" s="522" t="s">
        <v>49</v>
      </c>
      <c r="I35" s="409"/>
      <c r="J35" s="2611"/>
      <c r="K35" s="563" t="s">
        <v>4</v>
      </c>
      <c r="L35" s="576">
        <v>16</v>
      </c>
      <c r="M35" s="522" t="s">
        <v>49</v>
      </c>
      <c r="N35" s="540">
        <v>25</v>
      </c>
      <c r="O35" s="534">
        <v>0.21367521367521367</v>
      </c>
      <c r="P35" s="573">
        <v>33</v>
      </c>
      <c r="Q35" s="512">
        <v>0.22</v>
      </c>
      <c r="R35" s="408"/>
      <c r="S35" s="2608" t="s">
        <v>243</v>
      </c>
      <c r="T35" s="2609"/>
      <c r="U35" s="589">
        <v>83</v>
      </c>
      <c r="V35" s="590">
        <v>4.0213178294573645E-2</v>
      </c>
      <c r="W35" s="589">
        <v>112</v>
      </c>
      <c r="X35" s="590">
        <v>5.4794520547945202E-2</v>
      </c>
      <c r="Y35" s="589">
        <v>177</v>
      </c>
      <c r="Z35" s="590">
        <v>8.2942830365510783E-2</v>
      </c>
    </row>
    <row r="36" spans="1:26" s="32" customFormat="1" ht="12" customHeight="1" thickBot="1" x14ac:dyDescent="0.2">
      <c r="A36" s="2611"/>
      <c r="B36" s="563" t="s">
        <v>5</v>
      </c>
      <c r="C36" s="527">
        <v>12</v>
      </c>
      <c r="D36" s="522" t="s">
        <v>49</v>
      </c>
      <c r="E36" s="562">
        <v>14</v>
      </c>
      <c r="F36" s="522" t="s">
        <v>49</v>
      </c>
      <c r="G36" s="571">
        <v>8</v>
      </c>
      <c r="H36" s="522" t="s">
        <v>49</v>
      </c>
      <c r="I36" s="408"/>
      <c r="J36" s="2611"/>
      <c r="K36" s="563" t="s">
        <v>1</v>
      </c>
      <c r="L36" s="576">
        <v>18</v>
      </c>
      <c r="M36" s="522" t="s">
        <v>49</v>
      </c>
      <c r="N36" s="540">
        <v>24</v>
      </c>
      <c r="O36" s="534">
        <v>0.1702127659574468</v>
      </c>
      <c r="P36" s="573">
        <v>21</v>
      </c>
      <c r="Q36" s="512">
        <v>0.16935483870967741</v>
      </c>
      <c r="R36" s="408"/>
      <c r="S36" s="2613" t="s">
        <v>244</v>
      </c>
      <c r="T36" s="2614"/>
      <c r="U36" s="530">
        <v>0</v>
      </c>
      <c r="V36" s="544">
        <v>0</v>
      </c>
      <c r="W36" s="530">
        <v>0</v>
      </c>
      <c r="X36" s="544">
        <v>0</v>
      </c>
      <c r="Y36" s="530" t="s">
        <v>101</v>
      </c>
      <c r="Z36" s="522" t="s">
        <v>49</v>
      </c>
    </row>
    <row r="37" spans="1:26" s="32" customFormat="1" ht="12" customHeight="1" thickBot="1" x14ac:dyDescent="0.2">
      <c r="A37" s="2612"/>
      <c r="B37" s="523" t="s">
        <v>2</v>
      </c>
      <c r="C37" s="548">
        <v>179</v>
      </c>
      <c r="D37" s="581">
        <v>0.23126614987080105</v>
      </c>
      <c r="E37" s="555">
        <v>243</v>
      </c>
      <c r="F37" s="566">
        <v>0.30037082818294192</v>
      </c>
      <c r="G37" s="520">
        <v>290</v>
      </c>
      <c r="H37" s="528">
        <v>0.36024844720496896</v>
      </c>
      <c r="I37" s="408"/>
      <c r="J37" s="2612"/>
      <c r="K37" s="533" t="s">
        <v>95</v>
      </c>
      <c r="L37" s="578" t="s">
        <v>101</v>
      </c>
      <c r="M37" s="522" t="s">
        <v>49</v>
      </c>
      <c r="N37" s="547">
        <v>0</v>
      </c>
      <c r="O37" s="522" t="s">
        <v>49</v>
      </c>
      <c r="P37" s="526" t="s">
        <v>101</v>
      </c>
      <c r="Q37" s="580">
        <v>0.33333333333333331</v>
      </c>
      <c r="R37" s="408"/>
      <c r="S37" s="2615" t="s">
        <v>0</v>
      </c>
      <c r="T37" s="2616"/>
      <c r="U37" s="591">
        <v>1849</v>
      </c>
      <c r="V37" s="412">
        <v>0.1366087920206871</v>
      </c>
      <c r="W37" s="591">
        <v>2089</v>
      </c>
      <c r="X37" s="412">
        <v>0.15540842136586819</v>
      </c>
      <c r="Y37" s="591">
        <v>2869</v>
      </c>
      <c r="Z37" s="412">
        <v>0.20487003713224794</v>
      </c>
    </row>
    <row r="39" spans="1:26" x14ac:dyDescent="0.25">
      <c r="A39" s="2588" t="s">
        <v>717</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26" x14ac:dyDescent="0.25">
      <c r="A40" s="2589" t="s">
        <v>431</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sheetData>
  <mergeCells count="34">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18"/>
    <mergeCell ref="S4:S12"/>
    <mergeCell ref="A12:B12"/>
    <mergeCell ref="A13:A28"/>
    <mergeCell ref="S13:T13"/>
    <mergeCell ref="S14:S33"/>
    <mergeCell ref="J19:K19"/>
    <mergeCell ref="J20:K20"/>
    <mergeCell ref="J21:J37"/>
    <mergeCell ref="A39:Z39"/>
    <mergeCell ref="A40:Z40"/>
    <mergeCell ref="A29:B29"/>
    <mergeCell ref="A30:A37"/>
    <mergeCell ref="S34:T34"/>
    <mergeCell ref="S35:T35"/>
    <mergeCell ref="S36:T36"/>
    <mergeCell ref="S37:T37"/>
  </mergeCells>
  <conditionalFormatting sqref="V6 V15 V35 D4:D11 D13:D28 D30:D37 M4:M18 M20:M37 V19 V21 V23 V25:V26 V28:V29 V31 V33">
    <cfRule type="top10" dxfId="516" priority="273" percent="1" bottom="1" rank="25"/>
    <cfRule type="top10" dxfId="515" priority="274" percent="1" rank="25"/>
  </conditionalFormatting>
  <conditionalFormatting sqref="F5 F13 F31 O7 O20 X15 X35 F7 F9 F11 F15 F19 F21 F33:F34 F37 O12 O17:O18 O24 O32 O35:O36 X19 X21 X23 X25 X28:X29 X31">
    <cfRule type="top10" dxfId="514" priority="270" percent="1" bottom="1" rank="25"/>
    <cfRule type="top10" dxfId="513" priority="271" percent="1" rank="25"/>
  </conditionalFormatting>
  <conditionalFormatting sqref="H4:H5 H13:H15 H31 Q7 Q20 Z6 Z14:Z15 Z35 H7 H9 H11 H19:H21 H23:H25 H27 H33:H34 H37 Q12:Q13 Q17:Q18 Q24:Q26 Q31 Q35:Q37 Z8 Z19 Z21:Z23 Z25 Z28:Z29 Z31:Z32">
    <cfRule type="top10" dxfId="512" priority="267" percent="1" bottom="1" rank="25"/>
    <cfRule type="top10" dxfId="511" priority="268" percent="1" rank="25"/>
  </conditionalFormatting>
  <conditionalFormatting sqref="F4">
    <cfRule type="top10" dxfId="510" priority="265" percent="1" bottom="1" rank="25"/>
    <cfRule type="top10" dxfId="509" priority="266" percent="1" rank="25"/>
  </conditionalFormatting>
  <conditionalFormatting sqref="F6">
    <cfRule type="top10" dxfId="508" priority="263" percent="1" bottom="1" rank="25"/>
    <cfRule type="top10" dxfId="507" priority="264" percent="1" rank="25"/>
  </conditionalFormatting>
  <conditionalFormatting sqref="F8">
    <cfRule type="top10" dxfId="506" priority="261" percent="1" bottom="1" rank="25"/>
    <cfRule type="top10" dxfId="505" priority="262" percent="1" rank="25"/>
  </conditionalFormatting>
  <conditionalFormatting sqref="F10">
    <cfRule type="top10" dxfId="504" priority="259" percent="1" bottom="1" rank="25"/>
    <cfRule type="top10" dxfId="503" priority="260" percent="1" rank="25"/>
  </conditionalFormatting>
  <conditionalFormatting sqref="F14">
    <cfRule type="top10" dxfId="502" priority="257" percent="1" bottom="1" rank="25"/>
    <cfRule type="top10" dxfId="501" priority="258" percent="1" rank="25"/>
  </conditionalFormatting>
  <conditionalFormatting sqref="F16">
    <cfRule type="top10" dxfId="500" priority="255" percent="1" bottom="1" rank="25"/>
    <cfRule type="top10" dxfId="499" priority="256" percent="1" rank="25"/>
  </conditionalFormatting>
  <conditionalFormatting sqref="F17">
    <cfRule type="top10" dxfId="498" priority="253" percent="1" bottom="1" rank="25"/>
    <cfRule type="top10" dxfId="497" priority="254" percent="1" rank="25"/>
  </conditionalFormatting>
  <conditionalFormatting sqref="F18">
    <cfRule type="top10" dxfId="496" priority="251" percent="1" bottom="1" rank="25"/>
    <cfRule type="top10" dxfId="495" priority="252" percent="1" rank="25"/>
  </conditionalFormatting>
  <conditionalFormatting sqref="F20">
    <cfRule type="top10" dxfId="494" priority="249" percent="1" bottom="1" rank="25"/>
    <cfRule type="top10" dxfId="493" priority="250" percent="1" rank="25"/>
  </conditionalFormatting>
  <conditionalFormatting sqref="F22">
    <cfRule type="top10" dxfId="492" priority="247" percent="1" bottom="1" rank="25"/>
    <cfRule type="top10" dxfId="491" priority="248" percent="1" rank="25"/>
  </conditionalFormatting>
  <conditionalFormatting sqref="F23">
    <cfRule type="top10" dxfId="490" priority="245" percent="1" bottom="1" rank="25"/>
    <cfRule type="top10" dxfId="489" priority="246" percent="1" rank="25"/>
  </conditionalFormatting>
  <conditionalFormatting sqref="F24">
    <cfRule type="top10" dxfId="488" priority="243" percent="1" bottom="1" rank="25"/>
    <cfRule type="top10" dxfId="487" priority="244" percent="1" rank="25"/>
  </conditionalFormatting>
  <conditionalFormatting sqref="F25">
    <cfRule type="top10" dxfId="486" priority="241" percent="1" bottom="1" rank="25"/>
    <cfRule type="top10" dxfId="485" priority="242" percent="1" rank="25"/>
  </conditionalFormatting>
  <conditionalFormatting sqref="F26">
    <cfRule type="top10" dxfId="484" priority="239" percent="1" bottom="1" rank="25"/>
    <cfRule type="top10" dxfId="483" priority="240" percent="1" rank="25"/>
  </conditionalFormatting>
  <conditionalFormatting sqref="F27">
    <cfRule type="top10" dxfId="482" priority="237" percent="1" bottom="1" rank="25"/>
    <cfRule type="top10" dxfId="481" priority="238" percent="1" rank="25"/>
  </conditionalFormatting>
  <conditionalFormatting sqref="F28">
    <cfRule type="top10" dxfId="480" priority="235" percent="1" bottom="1" rank="25"/>
    <cfRule type="top10" dxfId="479" priority="236" percent="1" rank="25"/>
  </conditionalFormatting>
  <conditionalFormatting sqref="F30">
    <cfRule type="top10" dxfId="478" priority="233" percent="1" bottom="1" rank="25"/>
    <cfRule type="top10" dxfId="477" priority="234" percent="1" rank="25"/>
  </conditionalFormatting>
  <conditionalFormatting sqref="F32">
    <cfRule type="top10" dxfId="476" priority="231" percent="1" bottom="1" rank="25"/>
    <cfRule type="top10" dxfId="475" priority="232" percent="1" rank="25"/>
  </conditionalFormatting>
  <conditionalFormatting sqref="F35">
    <cfRule type="top10" dxfId="474" priority="229" percent="1" bottom="1" rank="25"/>
    <cfRule type="top10" dxfId="473" priority="230" percent="1" rank="25"/>
  </conditionalFormatting>
  <conditionalFormatting sqref="F36">
    <cfRule type="top10" dxfId="472" priority="227" percent="1" bottom="1" rank="25"/>
    <cfRule type="top10" dxfId="471" priority="228" percent="1" rank="25"/>
  </conditionalFormatting>
  <conditionalFormatting sqref="H6">
    <cfRule type="top10" dxfId="470" priority="225" percent="1" bottom="1" rank="25"/>
    <cfRule type="top10" dxfId="469" priority="226" percent="1" rank="25"/>
  </conditionalFormatting>
  <conditionalFormatting sqref="H8">
    <cfRule type="top10" dxfId="468" priority="223" percent="1" bottom="1" rank="25"/>
    <cfRule type="top10" dxfId="467" priority="224" percent="1" rank="25"/>
  </conditionalFormatting>
  <conditionalFormatting sqref="H10">
    <cfRule type="top10" dxfId="466" priority="221" percent="1" bottom="1" rank="25"/>
    <cfRule type="top10" dxfId="465" priority="222" percent="1" rank="25"/>
  </conditionalFormatting>
  <conditionalFormatting sqref="H16">
    <cfRule type="top10" dxfId="464" priority="219" percent="1" bottom="1" rank="25"/>
    <cfRule type="top10" dxfId="463" priority="220" percent="1" rank="25"/>
  </conditionalFormatting>
  <conditionalFormatting sqref="H17">
    <cfRule type="top10" dxfId="462" priority="217" percent="1" bottom="1" rank="25"/>
    <cfRule type="top10" dxfId="461" priority="218" percent="1" rank="25"/>
  </conditionalFormatting>
  <conditionalFormatting sqref="H18">
    <cfRule type="top10" dxfId="460" priority="215" percent="1" bottom="1" rank="25"/>
    <cfRule type="top10" dxfId="459" priority="216" percent="1" rank="25"/>
  </conditionalFormatting>
  <conditionalFormatting sqref="H22">
    <cfRule type="top10" dxfId="458" priority="213" percent="1" bottom="1" rank="25"/>
    <cfRule type="top10" dxfId="457" priority="214" percent="1" rank="25"/>
  </conditionalFormatting>
  <conditionalFormatting sqref="H26">
    <cfRule type="top10" dxfId="456" priority="211" percent="1" bottom="1" rank="25"/>
    <cfRule type="top10" dxfId="455" priority="212" percent="1" rank="25"/>
  </conditionalFormatting>
  <conditionalFormatting sqref="H28">
    <cfRule type="top10" dxfId="454" priority="209" percent="1" bottom="1" rank="25"/>
    <cfRule type="top10" dxfId="453" priority="210" percent="1" rank="25"/>
  </conditionalFormatting>
  <conditionalFormatting sqref="H30">
    <cfRule type="top10" dxfId="452" priority="207" percent="1" bottom="1" rank="25"/>
    <cfRule type="top10" dxfId="451" priority="208" percent="1" rank="25"/>
  </conditionalFormatting>
  <conditionalFormatting sqref="H32">
    <cfRule type="top10" dxfId="450" priority="205" percent="1" bottom="1" rank="25"/>
    <cfRule type="top10" dxfId="449" priority="206" percent="1" rank="25"/>
  </conditionalFormatting>
  <conditionalFormatting sqref="H35">
    <cfRule type="top10" dxfId="448" priority="203" percent="1" bottom="1" rank="25"/>
    <cfRule type="top10" dxfId="447" priority="204" percent="1" rank="25"/>
  </conditionalFormatting>
  <conditionalFormatting sqref="H36">
    <cfRule type="top10" dxfId="446" priority="201" percent="1" bottom="1" rank="25"/>
    <cfRule type="top10" dxfId="445" priority="202" percent="1" rank="25"/>
  </conditionalFormatting>
  <conditionalFormatting sqref="O4">
    <cfRule type="top10" dxfId="444" priority="199" percent="1" bottom="1" rank="25"/>
    <cfRule type="top10" dxfId="443" priority="200" percent="1" rank="25"/>
  </conditionalFormatting>
  <conditionalFormatting sqref="O5">
    <cfRule type="top10" dxfId="442" priority="197" percent="1" bottom="1" rank="25"/>
    <cfRule type="top10" dxfId="441" priority="198" percent="1" rank="25"/>
  </conditionalFormatting>
  <conditionalFormatting sqref="O6">
    <cfRule type="top10" dxfId="440" priority="195" percent="1" bottom="1" rank="25"/>
    <cfRule type="top10" dxfId="439" priority="196" percent="1" rank="25"/>
  </conditionalFormatting>
  <conditionalFormatting sqref="O8">
    <cfRule type="top10" dxfId="438" priority="193" percent="1" bottom="1" rank="25"/>
    <cfRule type="top10" dxfId="437" priority="194" percent="1" rank="25"/>
  </conditionalFormatting>
  <conditionalFormatting sqref="O9">
    <cfRule type="top10" dxfId="436" priority="191" percent="1" bottom="1" rank="25"/>
    <cfRule type="top10" dxfId="435" priority="192" percent="1" rank="25"/>
  </conditionalFormatting>
  <conditionalFormatting sqref="O10">
    <cfRule type="top10" dxfId="434" priority="189" percent="1" bottom="1" rank="25"/>
    <cfRule type="top10" dxfId="433" priority="190" percent="1" rank="25"/>
  </conditionalFormatting>
  <conditionalFormatting sqref="O11">
    <cfRule type="top10" dxfId="432" priority="187" percent="1" bottom="1" rank="25"/>
    <cfRule type="top10" dxfId="431" priority="188" percent="1" rank="25"/>
  </conditionalFormatting>
  <conditionalFormatting sqref="O13">
    <cfRule type="top10" dxfId="430" priority="185" percent="1" bottom="1" rank="25"/>
    <cfRule type="top10" dxfId="429" priority="186" percent="1" rank="25"/>
  </conditionalFormatting>
  <conditionalFormatting sqref="O14">
    <cfRule type="top10" dxfId="428" priority="183" percent="1" bottom="1" rank="25"/>
    <cfRule type="top10" dxfId="427" priority="184" percent="1" rank="25"/>
  </conditionalFormatting>
  <conditionalFormatting sqref="O15">
    <cfRule type="top10" dxfId="426" priority="181" percent="1" bottom="1" rank="25"/>
    <cfRule type="top10" dxfId="425" priority="182" percent="1" rank="25"/>
  </conditionalFormatting>
  <conditionalFormatting sqref="O16">
    <cfRule type="top10" dxfId="424" priority="179" percent="1" bottom="1" rank="25"/>
    <cfRule type="top10" dxfId="423" priority="180" percent="1" rank="25"/>
  </conditionalFormatting>
  <conditionalFormatting sqref="O21">
    <cfRule type="top10" dxfId="422" priority="177" percent="1" bottom="1" rank="25"/>
    <cfRule type="top10" dxfId="421" priority="178" percent="1" rank="25"/>
  </conditionalFormatting>
  <conditionalFormatting sqref="O22">
    <cfRule type="top10" dxfId="420" priority="175" percent="1" bottom="1" rank="25"/>
    <cfRule type="top10" dxfId="419" priority="176" percent="1" rank="25"/>
  </conditionalFormatting>
  <conditionalFormatting sqref="O23">
    <cfRule type="top10" dxfId="418" priority="173" percent="1" bottom="1" rank="25"/>
    <cfRule type="top10" dxfId="417" priority="174" percent="1" rank="25"/>
  </conditionalFormatting>
  <conditionalFormatting sqref="O25">
    <cfRule type="top10" dxfId="416" priority="171" percent="1" bottom="1" rank="25"/>
    <cfRule type="top10" dxfId="415" priority="172" percent="1" rank="25"/>
  </conditionalFormatting>
  <conditionalFormatting sqref="O26">
    <cfRule type="top10" dxfId="414" priority="169" percent="1" bottom="1" rank="25"/>
    <cfRule type="top10" dxfId="413" priority="170" percent="1" rank="25"/>
  </conditionalFormatting>
  <conditionalFormatting sqref="O27">
    <cfRule type="top10" dxfId="412" priority="167" percent="1" bottom="1" rank="25"/>
    <cfRule type="top10" dxfId="411" priority="168" percent="1" rank="25"/>
  </conditionalFormatting>
  <conditionalFormatting sqref="O28">
    <cfRule type="top10" dxfId="410" priority="165" percent="1" bottom="1" rank="25"/>
    <cfRule type="top10" dxfId="409" priority="166" percent="1" rank="25"/>
  </conditionalFormatting>
  <conditionalFormatting sqref="O29">
    <cfRule type="top10" dxfId="408" priority="163" percent="1" bottom="1" rank="25"/>
    <cfRule type="top10" dxfId="407" priority="164" percent="1" rank="25"/>
  </conditionalFormatting>
  <conditionalFormatting sqref="O30">
    <cfRule type="top10" dxfId="406" priority="161" percent="1" bottom="1" rank="25"/>
    <cfRule type="top10" dxfId="405" priority="162" percent="1" rank="25"/>
  </conditionalFormatting>
  <conditionalFormatting sqref="O31">
    <cfRule type="top10" dxfId="404" priority="159" percent="1" bottom="1" rank="25"/>
    <cfRule type="top10" dxfId="403" priority="160" percent="1" rank="25"/>
  </conditionalFormatting>
  <conditionalFormatting sqref="O33">
    <cfRule type="top10" dxfId="402" priority="157" percent="1" bottom="1" rank="25"/>
    <cfRule type="top10" dxfId="401" priority="158" percent="1" rank="25"/>
  </conditionalFormatting>
  <conditionalFormatting sqref="O34">
    <cfRule type="top10" dxfId="400" priority="155" percent="1" bottom="1" rank="25"/>
    <cfRule type="top10" dxfId="399" priority="156" percent="1" rank="25"/>
  </conditionalFormatting>
  <conditionalFormatting sqref="O37">
    <cfRule type="top10" dxfId="398" priority="153" percent="1" bottom="1" rank="25"/>
    <cfRule type="top10" dxfId="397" priority="154" percent="1" rank="25"/>
  </conditionalFormatting>
  <conditionalFormatting sqref="Q4">
    <cfRule type="top10" dxfId="396" priority="151" percent="1" bottom="1" rank="25"/>
    <cfRule type="top10" dxfId="395" priority="152" percent="1" rank="25"/>
  </conditionalFormatting>
  <conditionalFormatting sqref="Q5">
    <cfRule type="top10" dxfId="394" priority="149" percent="1" bottom="1" rank="25"/>
    <cfRule type="top10" dxfId="393" priority="150" percent="1" rank="25"/>
  </conditionalFormatting>
  <conditionalFormatting sqref="Q6">
    <cfRule type="top10" dxfId="392" priority="147" percent="1" bottom="1" rank="25"/>
    <cfRule type="top10" dxfId="391" priority="148" percent="1" rank="25"/>
  </conditionalFormatting>
  <conditionalFormatting sqref="Q8">
    <cfRule type="top10" dxfId="390" priority="145" percent="1" bottom="1" rank="25"/>
    <cfRule type="top10" dxfId="389" priority="146" percent="1" rank="25"/>
  </conditionalFormatting>
  <conditionalFormatting sqref="Q9">
    <cfRule type="top10" dxfId="388" priority="143" percent="1" bottom="1" rank="25"/>
    <cfRule type="top10" dxfId="387" priority="144" percent="1" rank="25"/>
  </conditionalFormatting>
  <conditionalFormatting sqref="Q10">
    <cfRule type="top10" dxfId="386" priority="141" percent="1" bottom="1" rank="25"/>
    <cfRule type="top10" dxfId="385" priority="142" percent="1" rank="25"/>
  </conditionalFormatting>
  <conditionalFormatting sqref="Q11">
    <cfRule type="top10" dxfId="384" priority="139" percent="1" bottom="1" rank="25"/>
    <cfRule type="top10" dxfId="383" priority="140" percent="1" rank="25"/>
  </conditionalFormatting>
  <conditionalFormatting sqref="Q14">
    <cfRule type="top10" dxfId="382" priority="137" percent="1" bottom="1" rank="25"/>
    <cfRule type="top10" dxfId="381" priority="138" percent="1" rank="25"/>
  </conditionalFormatting>
  <conditionalFormatting sqref="Q15">
    <cfRule type="top10" dxfId="380" priority="135" percent="1" bottom="1" rank="25"/>
    <cfRule type="top10" dxfId="379" priority="136" percent="1" rank="25"/>
  </conditionalFormatting>
  <conditionalFormatting sqref="Q16">
    <cfRule type="top10" dxfId="378" priority="133" percent="1" bottom="1" rank="25"/>
    <cfRule type="top10" dxfId="377" priority="134" percent="1" rank="25"/>
  </conditionalFormatting>
  <conditionalFormatting sqref="Q21">
    <cfRule type="top10" dxfId="376" priority="131" percent="1" bottom="1" rank="25"/>
    <cfRule type="top10" dxfId="375" priority="132" percent="1" rank="25"/>
  </conditionalFormatting>
  <conditionalFormatting sqref="Q22">
    <cfRule type="top10" dxfId="374" priority="129" percent="1" bottom="1" rank="25"/>
    <cfRule type="top10" dxfId="373" priority="130" percent="1" rank="25"/>
  </conditionalFormatting>
  <conditionalFormatting sqref="Q23">
    <cfRule type="top10" dxfId="372" priority="127" percent="1" bottom="1" rank="25"/>
    <cfRule type="top10" dxfId="371" priority="128" percent="1" rank="25"/>
  </conditionalFormatting>
  <conditionalFormatting sqref="Q27">
    <cfRule type="top10" dxfId="370" priority="125" percent="1" bottom="1" rank="25"/>
    <cfRule type="top10" dxfId="369" priority="126" percent="1" rank="25"/>
  </conditionalFormatting>
  <conditionalFormatting sqref="Q28">
    <cfRule type="top10" dxfId="368" priority="123" percent="1" bottom="1" rank="25"/>
    <cfRule type="top10" dxfId="367" priority="124" percent="1" rank="25"/>
  </conditionalFormatting>
  <conditionalFormatting sqref="Q29">
    <cfRule type="top10" dxfId="366" priority="121" percent="1" bottom="1" rank="25"/>
    <cfRule type="top10" dxfId="365" priority="122" percent="1" rank="25"/>
  </conditionalFormatting>
  <conditionalFormatting sqref="Q30">
    <cfRule type="top10" dxfId="364" priority="119" percent="1" bottom="1" rank="25"/>
    <cfRule type="top10" dxfId="363" priority="120" percent="1" rank="25"/>
  </conditionalFormatting>
  <conditionalFormatting sqref="Q32">
    <cfRule type="top10" dxfId="362" priority="117" percent="1" bottom="1" rank="25"/>
    <cfRule type="top10" dxfId="361" priority="118" percent="1" rank="25"/>
  </conditionalFormatting>
  <conditionalFormatting sqref="Q33">
    <cfRule type="top10" dxfId="360" priority="115" percent="1" bottom="1" rank="25"/>
    <cfRule type="top10" dxfId="359" priority="116" percent="1" rank="25"/>
  </conditionalFormatting>
  <conditionalFormatting sqref="Q34">
    <cfRule type="top10" dxfId="358" priority="113" percent="1" bottom="1" rank="25"/>
    <cfRule type="top10" dxfId="357" priority="114" percent="1" rank="25"/>
  </conditionalFormatting>
  <conditionalFormatting sqref="V4">
    <cfRule type="top10" dxfId="356" priority="111" percent="1" bottom="1" rank="25"/>
    <cfRule type="top10" dxfId="355" priority="112" percent="1" rank="25"/>
  </conditionalFormatting>
  <conditionalFormatting sqref="V5">
    <cfRule type="top10" dxfId="354" priority="109" percent="1" bottom="1" rank="25"/>
    <cfRule type="top10" dxfId="353" priority="110" percent="1" rank="25"/>
  </conditionalFormatting>
  <conditionalFormatting sqref="V7">
    <cfRule type="top10" dxfId="352" priority="107" percent="1" bottom="1" rank="25"/>
    <cfRule type="top10" dxfId="351" priority="108" percent="1" rank="25"/>
  </conditionalFormatting>
  <conditionalFormatting sqref="V8">
    <cfRule type="top10" dxfId="350" priority="105" percent="1" bottom="1" rank="25"/>
    <cfRule type="top10" dxfId="349" priority="106" percent="1" rank="25"/>
  </conditionalFormatting>
  <conditionalFormatting sqref="V9">
    <cfRule type="top10" dxfId="348" priority="103" percent="1" bottom="1" rank="25"/>
    <cfRule type="top10" dxfId="347" priority="104" percent="1" rank="25"/>
  </conditionalFormatting>
  <conditionalFormatting sqref="V10">
    <cfRule type="top10" dxfId="346" priority="101" percent="1" bottom="1" rank="25"/>
    <cfRule type="top10" dxfId="345" priority="102" percent="1" rank="25"/>
  </conditionalFormatting>
  <conditionalFormatting sqref="V11">
    <cfRule type="top10" dxfId="344" priority="99" percent="1" bottom="1" rank="25"/>
    <cfRule type="top10" dxfId="343" priority="100" percent="1" rank="25"/>
  </conditionalFormatting>
  <conditionalFormatting sqref="V12">
    <cfRule type="top10" dxfId="342" priority="97" percent="1" bottom="1" rank="25"/>
    <cfRule type="top10" dxfId="341" priority="98" percent="1" rank="25"/>
  </conditionalFormatting>
  <conditionalFormatting sqref="V14">
    <cfRule type="top10" dxfId="340" priority="95" percent="1" bottom="1" rank="25"/>
    <cfRule type="top10" dxfId="339" priority="96" percent="1" rank="25"/>
  </conditionalFormatting>
  <conditionalFormatting sqref="V16">
    <cfRule type="top10" dxfId="338" priority="93" percent="1" bottom="1" rank="25"/>
    <cfRule type="top10" dxfId="337" priority="94" percent="1" rank="25"/>
  </conditionalFormatting>
  <conditionalFormatting sqref="V17">
    <cfRule type="top10" dxfId="336" priority="91" percent="1" bottom="1" rank="25"/>
    <cfRule type="top10" dxfId="335" priority="92" percent="1" rank="25"/>
  </conditionalFormatting>
  <conditionalFormatting sqref="V18">
    <cfRule type="top10" dxfId="334" priority="89" percent="1" bottom="1" rank="25"/>
    <cfRule type="top10" dxfId="333" priority="90" percent="1" rank="25"/>
  </conditionalFormatting>
  <conditionalFormatting sqref="V20">
    <cfRule type="top10" dxfId="332" priority="87" percent="1" bottom="1" rank="25"/>
    <cfRule type="top10" dxfId="331" priority="88" percent="1" rank="25"/>
  </conditionalFormatting>
  <conditionalFormatting sqref="V22">
    <cfRule type="top10" dxfId="330" priority="85" percent="1" bottom="1" rank="25"/>
    <cfRule type="top10" dxfId="329" priority="86" percent="1" rank="25"/>
  </conditionalFormatting>
  <conditionalFormatting sqref="V24">
    <cfRule type="top10" dxfId="328" priority="83" percent="1" bottom="1" rank="25"/>
    <cfRule type="top10" dxfId="327" priority="84" percent="1" rank="25"/>
  </conditionalFormatting>
  <conditionalFormatting sqref="V27">
    <cfRule type="top10" dxfId="326" priority="81" percent="1" bottom="1" rank="25"/>
    <cfRule type="top10" dxfId="325" priority="82" percent="1" rank="25"/>
  </conditionalFormatting>
  <conditionalFormatting sqref="V30">
    <cfRule type="top10" dxfId="324" priority="79" percent="1" bottom="1" rank="25"/>
    <cfRule type="top10" dxfId="323" priority="80" percent="1" rank="25"/>
  </conditionalFormatting>
  <conditionalFormatting sqref="V32">
    <cfRule type="top10" dxfId="322" priority="77" percent="1" bottom="1" rank="25"/>
    <cfRule type="top10" dxfId="321" priority="78" percent="1" rank="25"/>
  </conditionalFormatting>
  <conditionalFormatting sqref="X4">
    <cfRule type="top10" dxfId="320" priority="75" percent="1" bottom="1" rank="25"/>
    <cfRule type="top10" dxfId="319" priority="76" percent="1" rank="25"/>
  </conditionalFormatting>
  <conditionalFormatting sqref="X5">
    <cfRule type="top10" dxfId="318" priority="73" percent="1" bottom="1" rank="25"/>
    <cfRule type="top10" dxfId="317" priority="74" percent="1" rank="25"/>
  </conditionalFormatting>
  <conditionalFormatting sqref="X6">
    <cfRule type="top10" dxfId="316" priority="71" percent="1" bottom="1" rank="25"/>
    <cfRule type="top10" dxfId="315" priority="72" percent="1" rank="25"/>
  </conditionalFormatting>
  <conditionalFormatting sqref="X7">
    <cfRule type="top10" dxfId="314" priority="69" percent="1" bottom="1" rank="25"/>
    <cfRule type="top10" dxfId="313" priority="70" percent="1" rank="25"/>
  </conditionalFormatting>
  <conditionalFormatting sqref="X8">
    <cfRule type="top10" dxfId="312" priority="67" percent="1" bottom="1" rank="25"/>
    <cfRule type="top10" dxfId="311" priority="68" percent="1" rank="25"/>
  </conditionalFormatting>
  <conditionalFormatting sqref="X9">
    <cfRule type="top10" dxfId="310" priority="65" percent="1" bottom="1" rank="25"/>
    <cfRule type="top10" dxfId="309" priority="66" percent="1" rank="25"/>
  </conditionalFormatting>
  <conditionalFormatting sqref="X10">
    <cfRule type="top10" dxfId="308" priority="63" percent="1" bottom="1" rank="25"/>
    <cfRule type="top10" dxfId="307" priority="64" percent="1" rank="25"/>
  </conditionalFormatting>
  <conditionalFormatting sqref="X11">
    <cfRule type="top10" dxfId="306" priority="61" percent="1" bottom="1" rank="25"/>
    <cfRule type="top10" dxfId="305" priority="62" percent="1" rank="25"/>
  </conditionalFormatting>
  <conditionalFormatting sqref="X12">
    <cfRule type="top10" dxfId="304" priority="59" percent="1" bottom="1" rank="25"/>
    <cfRule type="top10" dxfId="303" priority="60" percent="1" rank="25"/>
  </conditionalFormatting>
  <conditionalFormatting sqref="X14">
    <cfRule type="top10" dxfId="302" priority="57" percent="1" bottom="1" rank="25"/>
    <cfRule type="top10" dxfId="301" priority="58" percent="1" rank="25"/>
  </conditionalFormatting>
  <conditionalFormatting sqref="X16">
    <cfRule type="top10" dxfId="300" priority="55" percent="1" bottom="1" rank="25"/>
    <cfRule type="top10" dxfId="299" priority="56" percent="1" rank="25"/>
  </conditionalFormatting>
  <conditionalFormatting sqref="X17">
    <cfRule type="top10" dxfId="298" priority="53" percent="1" bottom="1" rank="25"/>
    <cfRule type="top10" dxfId="297" priority="54" percent="1" rank="25"/>
  </conditionalFormatting>
  <conditionalFormatting sqref="X18">
    <cfRule type="top10" dxfId="296" priority="51" percent="1" bottom="1" rank="25"/>
    <cfRule type="top10" dxfId="295" priority="52" percent="1" rank="25"/>
  </conditionalFormatting>
  <conditionalFormatting sqref="X20">
    <cfRule type="top10" dxfId="294" priority="49" percent="1" bottom="1" rank="25"/>
    <cfRule type="top10" dxfId="293" priority="50" percent="1" rank="25"/>
  </conditionalFormatting>
  <conditionalFormatting sqref="X22">
    <cfRule type="top10" dxfId="292" priority="47" percent="1" bottom="1" rank="25"/>
    <cfRule type="top10" dxfId="291" priority="48" percent="1" rank="25"/>
  </conditionalFormatting>
  <conditionalFormatting sqref="X24">
    <cfRule type="top10" dxfId="290" priority="45" percent="1" bottom="1" rank="25"/>
    <cfRule type="top10" dxfId="289" priority="46" percent="1" rank="25"/>
  </conditionalFormatting>
  <conditionalFormatting sqref="X26">
    <cfRule type="top10" dxfId="288" priority="43" percent="1" bottom="1" rank="25"/>
    <cfRule type="top10" dxfId="287" priority="44" percent="1" rank="25"/>
  </conditionalFormatting>
  <conditionalFormatting sqref="X27">
    <cfRule type="top10" dxfId="286" priority="41" percent="1" bottom="1" rank="25"/>
    <cfRule type="top10" dxfId="285" priority="42" percent="1" rank="25"/>
  </conditionalFormatting>
  <conditionalFormatting sqref="X30">
    <cfRule type="top10" dxfId="284" priority="39" percent="1" bottom="1" rank="25"/>
    <cfRule type="top10" dxfId="283" priority="40" percent="1" rank="25"/>
  </conditionalFormatting>
  <conditionalFormatting sqref="X32">
    <cfRule type="top10" dxfId="282" priority="37" percent="1" bottom="1" rank="25"/>
    <cfRule type="top10" dxfId="281" priority="38" percent="1" rank="25"/>
  </conditionalFormatting>
  <conditionalFormatting sqref="X33">
    <cfRule type="top10" dxfId="280" priority="35" percent="1" bottom="1" rank="25"/>
    <cfRule type="top10" dxfId="279" priority="36" percent="1" rank="25"/>
  </conditionalFormatting>
  <conditionalFormatting sqref="Z4">
    <cfRule type="top10" dxfId="278" priority="33" percent="1" bottom="1" rank="25"/>
    <cfRule type="top10" dxfId="277" priority="34" percent="1" rank="25"/>
  </conditionalFormatting>
  <conditionalFormatting sqref="Z5">
    <cfRule type="top10" dxfId="276" priority="31" percent="1" bottom="1" rank="25"/>
    <cfRule type="top10" dxfId="275" priority="32" percent="1" rank="25"/>
  </conditionalFormatting>
  <conditionalFormatting sqref="Z7">
    <cfRule type="top10" dxfId="274" priority="29" percent="1" bottom="1" rank="25"/>
    <cfRule type="top10" dxfId="273" priority="30" percent="1" rank="25"/>
  </conditionalFormatting>
  <conditionalFormatting sqref="Z9">
    <cfRule type="top10" dxfId="272" priority="27" percent="1" bottom="1" rank="25"/>
    <cfRule type="top10" dxfId="271" priority="28" percent="1" rank="25"/>
  </conditionalFormatting>
  <conditionalFormatting sqref="Z11">
    <cfRule type="top10" dxfId="270" priority="25" percent="1" bottom="1" rank="25"/>
    <cfRule type="top10" dxfId="269" priority="26" percent="1" rank="25"/>
  </conditionalFormatting>
  <conditionalFormatting sqref="Z10">
    <cfRule type="top10" dxfId="268" priority="23" percent="1" bottom="1" rank="25"/>
    <cfRule type="top10" dxfId="267" priority="24" percent="1" rank="25"/>
  </conditionalFormatting>
  <conditionalFormatting sqref="Z12">
    <cfRule type="top10" dxfId="266" priority="21" percent="1" bottom="1" rank="25"/>
    <cfRule type="top10" dxfId="265" priority="22" percent="1" rank="25"/>
  </conditionalFormatting>
  <conditionalFormatting sqref="Z16">
    <cfRule type="top10" dxfId="264" priority="19" percent="1" bottom="1" rank="25"/>
    <cfRule type="top10" dxfId="263" priority="20" percent="1" rank="25"/>
  </conditionalFormatting>
  <conditionalFormatting sqref="Z17">
    <cfRule type="top10" dxfId="262" priority="17" percent="1" bottom="1" rank="25"/>
    <cfRule type="top10" dxfId="261" priority="18" percent="1" rank="25"/>
  </conditionalFormatting>
  <conditionalFormatting sqref="Z18">
    <cfRule type="top10" dxfId="260" priority="15" percent="1" bottom="1" rank="25"/>
    <cfRule type="top10" dxfId="259" priority="16" percent="1" rank="25"/>
  </conditionalFormatting>
  <conditionalFormatting sqref="Z20">
    <cfRule type="top10" dxfId="258" priority="13" percent="1" bottom="1" rank="25"/>
    <cfRule type="top10" dxfId="257" priority="14" percent="1" rank="25"/>
  </conditionalFormatting>
  <conditionalFormatting sqref="Z24">
    <cfRule type="top10" dxfId="256" priority="11" percent="1" bottom="1" rank="25"/>
    <cfRule type="top10" dxfId="255" priority="12" percent="1" rank="25"/>
  </conditionalFormatting>
  <conditionalFormatting sqref="Z26">
    <cfRule type="top10" dxfId="254" priority="9" percent="1" bottom="1" rank="25"/>
    <cfRule type="top10" dxfId="253" priority="10" percent="1" rank="25"/>
  </conditionalFormatting>
  <conditionalFormatting sqref="Z27">
    <cfRule type="top10" dxfId="252" priority="7" percent="1" bottom="1" rank="25"/>
    <cfRule type="top10" dxfId="251" priority="8" percent="1" rank="25"/>
  </conditionalFormatting>
  <conditionalFormatting sqref="Z30">
    <cfRule type="top10" dxfId="250" priority="5" percent="1" bottom="1" rank="25"/>
    <cfRule type="top10" dxfId="249" priority="6" percent="1" rank="25"/>
  </conditionalFormatting>
  <conditionalFormatting sqref="Z33">
    <cfRule type="top10" dxfId="248" priority="3" percent="1" bottom="1" rank="25"/>
    <cfRule type="top10" dxfId="247" priority="4" percent="1" rank="25"/>
  </conditionalFormatting>
  <conditionalFormatting sqref="Z36">
    <cfRule type="top10" dxfId="246" priority="1" percent="1" bottom="1" rank="25"/>
    <cfRule type="top10" dxfId="245"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zoomScaleNormal="100" zoomScalePageLayoutView="90" workbookViewId="0">
      <selection activeCell="A14" sqref="A14"/>
    </sheetView>
  </sheetViews>
  <sheetFormatPr defaultRowHeight="15" x14ac:dyDescent="0.25"/>
  <cols>
    <col min="1" max="1" width="32.7109375" style="379" customWidth="1"/>
    <col min="2" max="2" width="6" style="379" bestFit="1" customWidth="1"/>
    <col min="3" max="3" width="9" style="379" bestFit="1" customWidth="1"/>
    <col min="4" max="4" width="8.28515625" style="379" bestFit="1" customWidth="1"/>
    <col min="5" max="5" width="9" style="379" bestFit="1" customWidth="1"/>
    <col min="6" max="6" width="8.28515625" style="379" bestFit="1" customWidth="1"/>
    <col min="7" max="7" width="9" style="379" bestFit="1" customWidth="1"/>
    <col min="8" max="16384" width="9.140625" style="379"/>
  </cols>
  <sheetData>
    <row r="1" spans="1:11" s="2078" customFormat="1" x14ac:dyDescent="0.25"/>
    <row r="2" spans="1:11" ht="15.75" thickBot="1" x14ac:dyDescent="0.3">
      <c r="A2" s="2629" t="s">
        <v>762</v>
      </c>
      <c r="B2" s="2629"/>
      <c r="C2" s="2629"/>
      <c r="D2" s="2629"/>
      <c r="E2" s="2629"/>
      <c r="F2" s="2629"/>
      <c r="G2" s="2629"/>
    </row>
    <row r="3" spans="1:11" ht="21" x14ac:dyDescent="0.25">
      <c r="A3" s="2621" t="s">
        <v>197</v>
      </c>
      <c r="B3" s="2623" t="s">
        <v>120</v>
      </c>
      <c r="C3" s="2624"/>
      <c r="D3" s="2623" t="s">
        <v>122</v>
      </c>
      <c r="E3" s="2624"/>
      <c r="F3" s="2623" t="s">
        <v>518</v>
      </c>
      <c r="G3" s="2624"/>
    </row>
    <row r="4" spans="1:11" ht="21.75" thickBot="1" x14ac:dyDescent="0.3">
      <c r="A4" s="2622"/>
      <c r="B4" s="2222" t="s">
        <v>99</v>
      </c>
      <c r="C4" s="2223" t="s">
        <v>98</v>
      </c>
      <c r="D4" s="2222" t="s">
        <v>99</v>
      </c>
      <c r="E4" s="2223" t="s">
        <v>98</v>
      </c>
      <c r="F4" s="2222" t="s">
        <v>99</v>
      </c>
      <c r="G4" s="2223" t="s">
        <v>98</v>
      </c>
    </row>
    <row r="5" spans="1:11" s="32" customFormat="1" ht="21.75" thickBot="1" x14ac:dyDescent="0.3">
      <c r="A5" s="2224" t="s">
        <v>125</v>
      </c>
      <c r="B5" s="2243">
        <v>28</v>
      </c>
      <c r="C5" s="2244">
        <v>1.5192620727075421E-2</v>
      </c>
      <c r="D5" s="2245">
        <v>47</v>
      </c>
      <c r="E5" s="2246">
        <v>2.3677581863979849E-2</v>
      </c>
      <c r="F5" s="2247">
        <v>58</v>
      </c>
      <c r="G5" s="2248">
        <v>2.7039627039627041E-2</v>
      </c>
      <c r="I5" s="2026"/>
      <c r="J5" s="2027"/>
      <c r="K5" s="2024"/>
    </row>
    <row r="6" spans="1:11" s="32" customFormat="1" ht="21.75" thickBot="1" x14ac:dyDescent="0.3">
      <c r="A6" s="2224" t="s">
        <v>126</v>
      </c>
      <c r="B6" s="2249">
        <v>97</v>
      </c>
      <c r="C6" s="2250">
        <v>3.5043352601156069E-2</v>
      </c>
      <c r="D6" s="2251">
        <v>150</v>
      </c>
      <c r="E6" s="2252">
        <v>5.9453032104637336E-2</v>
      </c>
      <c r="F6" s="2253">
        <v>230</v>
      </c>
      <c r="G6" s="2254">
        <v>9.380097879282219E-2</v>
      </c>
      <c r="I6" s="2026"/>
      <c r="J6" s="2027"/>
      <c r="K6" s="2024"/>
    </row>
    <row r="7" spans="1:11" s="32" customFormat="1" ht="21.75" thickBot="1" x14ac:dyDescent="0.3">
      <c r="A7" s="2224" t="s">
        <v>127</v>
      </c>
      <c r="B7" s="2255">
        <v>72</v>
      </c>
      <c r="C7" s="2256">
        <v>0.04</v>
      </c>
      <c r="D7" s="2257">
        <v>106</v>
      </c>
      <c r="E7" s="2258">
        <v>5.6775575790037495E-2</v>
      </c>
      <c r="F7" s="2259">
        <v>142</v>
      </c>
      <c r="G7" s="2260">
        <v>7.5331564986737404E-2</v>
      </c>
      <c r="I7" s="2026"/>
      <c r="J7" s="2027"/>
      <c r="K7" s="2024"/>
    </row>
    <row r="8" spans="1:11" s="32" customFormat="1" ht="21.75" thickBot="1" x14ac:dyDescent="0.3">
      <c r="A8" s="2224" t="s">
        <v>242</v>
      </c>
      <c r="B8" s="2261">
        <v>106</v>
      </c>
      <c r="C8" s="2236">
        <v>6.9553805774278221E-2</v>
      </c>
      <c r="D8" s="2267">
        <v>169</v>
      </c>
      <c r="E8" s="2237">
        <v>0.10047562425683709</v>
      </c>
      <c r="F8" s="2277">
        <v>253</v>
      </c>
      <c r="G8" s="2238">
        <v>0.13970182219768085</v>
      </c>
      <c r="I8" s="2026"/>
      <c r="J8" s="2027"/>
      <c r="K8" s="2024"/>
    </row>
    <row r="9" spans="1:11" s="32" customFormat="1" ht="21.75" thickBot="1" x14ac:dyDescent="0.3">
      <c r="A9" s="2224" t="s">
        <v>129</v>
      </c>
      <c r="B9" s="2262">
        <v>82</v>
      </c>
      <c r="C9" s="2265">
        <v>4.4541010320478004E-2</v>
      </c>
      <c r="D9" s="2268">
        <v>121</v>
      </c>
      <c r="E9" s="2271">
        <v>7.1470761961015941E-2</v>
      </c>
      <c r="F9" s="2272">
        <v>163</v>
      </c>
      <c r="G9" s="2273">
        <v>8.3418628454452401E-2</v>
      </c>
      <c r="I9" s="2026"/>
      <c r="J9" s="2027"/>
      <c r="K9" s="2024"/>
    </row>
    <row r="10" spans="1:11" s="32" customFormat="1" ht="21.75" thickBot="1" x14ac:dyDescent="0.3">
      <c r="A10" s="2224" t="s">
        <v>130</v>
      </c>
      <c r="B10" s="2263">
        <v>52</v>
      </c>
      <c r="C10" s="2266">
        <v>3.078744819419775E-2</v>
      </c>
      <c r="D10" s="2269">
        <v>87</v>
      </c>
      <c r="E10" s="2274">
        <v>5.3016453382084092E-2</v>
      </c>
      <c r="F10" s="2275">
        <v>138</v>
      </c>
      <c r="G10" s="2276">
        <v>8.6142322097378279E-2</v>
      </c>
      <c r="I10" s="2026"/>
      <c r="J10" s="2027"/>
      <c r="K10" s="2024"/>
    </row>
    <row r="11" spans="1:11" s="32" customFormat="1" ht="21.75" thickBot="1" x14ac:dyDescent="0.3">
      <c r="A11" s="2224" t="s">
        <v>243</v>
      </c>
      <c r="B11" s="2264">
        <v>284</v>
      </c>
      <c r="C11" s="2239">
        <v>0.1375968992248062</v>
      </c>
      <c r="D11" s="2270">
        <v>386</v>
      </c>
      <c r="E11" s="2240">
        <v>0.18884540117416829</v>
      </c>
      <c r="F11" s="2278">
        <v>528</v>
      </c>
      <c r="G11" s="2241">
        <v>0.24742268041237114</v>
      </c>
      <c r="I11" s="2026"/>
      <c r="J11" s="2027"/>
      <c r="K11" s="2024"/>
    </row>
    <row r="12" spans="1:11" s="32" customFormat="1" ht="21.75" thickBot="1" x14ac:dyDescent="0.3">
      <c r="A12" s="2231" t="s">
        <v>0</v>
      </c>
      <c r="B12" s="2279">
        <v>721</v>
      </c>
      <c r="C12" s="2280">
        <v>5.3269301810121905E-2</v>
      </c>
      <c r="D12" s="2281">
        <v>1069</v>
      </c>
      <c r="E12" s="2282">
        <v>7.9526856122600798E-2</v>
      </c>
      <c r="F12" s="2283">
        <v>1518</v>
      </c>
      <c r="G12" s="2284">
        <v>0.10839760068551842</v>
      </c>
      <c r="I12" s="2026"/>
      <c r="J12" s="2027"/>
      <c r="K12" s="2024"/>
    </row>
    <row r="13" spans="1:11" s="32" customFormat="1" x14ac:dyDescent="0.25">
      <c r="A13" s="379"/>
      <c r="B13" s="379"/>
      <c r="C13" s="379"/>
      <c r="D13" s="379"/>
      <c r="E13" s="379"/>
      <c r="F13" s="379"/>
      <c r="G13" s="379"/>
      <c r="I13" s="2026"/>
      <c r="J13" s="2027"/>
      <c r="K13" s="2024"/>
    </row>
    <row r="14" spans="1:11" s="32" customFormat="1" x14ac:dyDescent="0.25">
      <c r="A14" s="2242" t="s">
        <v>717</v>
      </c>
      <c r="B14" s="379"/>
      <c r="C14" s="379"/>
      <c r="D14" s="379"/>
      <c r="E14" s="379"/>
      <c r="F14" s="379"/>
      <c r="G14" s="379"/>
      <c r="I14" s="2026"/>
      <c r="J14" s="2027"/>
      <c r="K14" s="2024"/>
    </row>
    <row r="15" spans="1:11" s="32" customFormat="1" x14ac:dyDescent="0.25">
      <c r="A15" s="299" t="s">
        <v>431</v>
      </c>
      <c r="B15" s="379"/>
      <c r="C15" s="379"/>
      <c r="D15" s="379"/>
      <c r="E15" s="379"/>
      <c r="F15" s="379"/>
      <c r="G15" s="379"/>
      <c r="I15" s="2026"/>
      <c r="J15" s="2027"/>
      <c r="K15" s="2024"/>
    </row>
    <row r="16" spans="1:11" s="32" customFormat="1" x14ac:dyDescent="0.25">
      <c r="A16" s="379"/>
      <c r="B16" s="379"/>
      <c r="C16" s="379"/>
      <c r="D16" s="379"/>
      <c r="E16" s="379"/>
      <c r="F16" s="379"/>
      <c r="G16" s="379"/>
      <c r="I16" s="2026"/>
      <c r="J16" s="2027"/>
      <c r="K16" s="2024"/>
    </row>
    <row r="17" spans="1:11" s="32" customFormat="1" x14ac:dyDescent="0.25">
      <c r="A17" s="379"/>
      <c r="B17" s="379"/>
      <c r="C17" s="379"/>
      <c r="D17" s="379"/>
      <c r="E17" s="379"/>
      <c r="F17" s="379"/>
      <c r="G17" s="379"/>
      <c r="I17" s="2026"/>
      <c r="J17" s="2027"/>
      <c r="K17" s="2024"/>
    </row>
    <row r="18" spans="1:11" s="32" customFormat="1" x14ac:dyDescent="0.25">
      <c r="A18" s="379"/>
      <c r="B18" s="379"/>
      <c r="C18" s="379"/>
      <c r="D18" s="379"/>
      <c r="E18" s="379"/>
      <c r="F18" s="379"/>
      <c r="G18" s="379"/>
      <c r="I18" s="2026"/>
      <c r="J18" s="2027"/>
      <c r="K18" s="2024"/>
    </row>
    <row r="19" spans="1:11" s="32" customFormat="1" x14ac:dyDescent="0.25">
      <c r="A19" s="379"/>
      <c r="B19" s="379"/>
      <c r="C19" s="379"/>
      <c r="D19" s="379"/>
      <c r="E19" s="379"/>
      <c r="F19" s="379"/>
      <c r="G19" s="379"/>
      <c r="I19" s="2026"/>
      <c r="J19" s="2027"/>
      <c r="K19" s="2024"/>
    </row>
    <row r="20" spans="1:11" s="32" customFormat="1" x14ac:dyDescent="0.25">
      <c r="A20" s="379"/>
      <c r="B20" s="379"/>
      <c r="C20" s="379"/>
      <c r="D20" s="379"/>
      <c r="E20" s="379"/>
      <c r="F20" s="379"/>
      <c r="G20" s="379"/>
      <c r="I20" s="2026"/>
      <c r="J20" s="2027"/>
      <c r="K20" s="2024"/>
    </row>
    <row r="21" spans="1:11" s="32" customFormat="1" x14ac:dyDescent="0.25">
      <c r="A21" s="379"/>
      <c r="B21" s="379"/>
      <c r="C21" s="379"/>
      <c r="D21" s="379"/>
      <c r="E21" s="379"/>
      <c r="F21" s="379"/>
      <c r="G21" s="379"/>
      <c r="I21" s="2026"/>
      <c r="J21" s="2027"/>
      <c r="K21" s="2024"/>
    </row>
    <row r="22" spans="1:11" s="32" customFormat="1" x14ac:dyDescent="0.25">
      <c r="A22" s="379"/>
      <c r="B22" s="379"/>
      <c r="C22" s="379"/>
      <c r="D22" s="379"/>
      <c r="E22" s="379"/>
      <c r="F22" s="379"/>
      <c r="G22" s="379"/>
      <c r="I22" s="2026"/>
      <c r="J22" s="2027"/>
      <c r="K22" s="2024"/>
    </row>
    <row r="23" spans="1:11" s="32" customFormat="1" x14ac:dyDescent="0.25">
      <c r="A23" s="379"/>
      <c r="B23" s="379"/>
      <c r="C23" s="379"/>
      <c r="D23" s="379"/>
      <c r="E23" s="379"/>
      <c r="F23" s="379"/>
      <c r="G23" s="379"/>
      <c r="I23" s="2026"/>
      <c r="J23" s="2027"/>
      <c r="K23" s="2025"/>
    </row>
    <row r="24" spans="1:11" s="32" customFormat="1" x14ac:dyDescent="0.25">
      <c r="A24" s="379"/>
      <c r="B24" s="379"/>
      <c r="C24" s="379"/>
      <c r="D24" s="379"/>
      <c r="E24" s="379"/>
      <c r="F24" s="379"/>
      <c r="G24" s="379"/>
      <c r="I24" s="2026"/>
      <c r="J24" s="2027"/>
      <c r="K24" s="2024"/>
    </row>
    <row r="25" spans="1:11" s="32" customFormat="1" x14ac:dyDescent="0.25">
      <c r="A25" s="379"/>
      <c r="B25" s="379"/>
      <c r="C25" s="379"/>
      <c r="D25" s="379"/>
      <c r="E25" s="379"/>
      <c r="F25" s="379"/>
      <c r="G25" s="379"/>
      <c r="I25" s="2026"/>
      <c r="J25" s="2027"/>
      <c r="K25" s="2024"/>
    </row>
    <row r="26" spans="1:11" s="32" customFormat="1" x14ac:dyDescent="0.25">
      <c r="A26" s="379"/>
      <c r="B26" s="379"/>
      <c r="C26" s="379"/>
      <c r="D26" s="379"/>
      <c r="E26" s="379"/>
      <c r="F26" s="379"/>
      <c r="G26" s="379"/>
      <c r="J26" s="2018"/>
      <c r="K26" s="2019"/>
    </row>
    <row r="27" spans="1:11" s="32" customFormat="1" x14ac:dyDescent="0.25">
      <c r="A27" s="379"/>
      <c r="B27" s="379"/>
      <c r="C27" s="379"/>
      <c r="D27" s="379"/>
      <c r="E27" s="379"/>
      <c r="F27" s="379"/>
      <c r="G27" s="379"/>
      <c r="I27" s="2028"/>
      <c r="J27" s="2029"/>
      <c r="K27" s="2019"/>
    </row>
    <row r="28" spans="1:11" s="32" customFormat="1" x14ac:dyDescent="0.25">
      <c r="A28" s="379"/>
      <c r="B28" s="379"/>
      <c r="C28" s="379"/>
      <c r="D28" s="379"/>
      <c r="E28" s="379"/>
      <c r="F28" s="379"/>
      <c r="G28" s="379"/>
      <c r="J28" s="2020"/>
      <c r="K28" s="2021"/>
    </row>
    <row r="29" spans="1:11" s="32" customFormat="1" x14ac:dyDescent="0.25">
      <c r="A29" s="379"/>
      <c r="B29" s="379"/>
      <c r="C29" s="379"/>
      <c r="D29" s="379"/>
      <c r="E29" s="379"/>
      <c r="F29" s="379"/>
      <c r="G29" s="379"/>
      <c r="I29" s="2030"/>
      <c r="J29" s="2031"/>
    </row>
    <row r="30" spans="1:11" s="32" customFormat="1" x14ac:dyDescent="0.25">
      <c r="A30" s="379"/>
      <c r="B30" s="379"/>
      <c r="C30" s="379"/>
      <c r="D30" s="379"/>
      <c r="E30" s="379"/>
      <c r="F30" s="379"/>
      <c r="G30" s="379"/>
      <c r="I30" s="2030"/>
      <c r="J30" s="2031"/>
    </row>
    <row r="31" spans="1:11" s="32" customFormat="1" x14ac:dyDescent="0.25">
      <c r="A31" s="379"/>
      <c r="B31" s="379"/>
      <c r="C31" s="379"/>
      <c r="D31" s="379"/>
      <c r="E31" s="379"/>
      <c r="F31" s="379"/>
      <c r="G31" s="379"/>
      <c r="J31" s="2022"/>
      <c r="K31" s="2023"/>
    </row>
    <row r="32" spans="1:11" s="32" customFormat="1" x14ac:dyDescent="0.25">
      <c r="A32" s="379"/>
      <c r="B32" s="379"/>
      <c r="C32" s="379"/>
      <c r="D32" s="379"/>
      <c r="E32" s="379"/>
      <c r="F32" s="379"/>
      <c r="G32" s="379"/>
      <c r="J32" s="2022"/>
      <c r="K32" s="2023"/>
    </row>
    <row r="33" spans="1:7" s="32" customFormat="1" x14ac:dyDescent="0.25">
      <c r="A33" s="379"/>
      <c r="B33" s="379"/>
      <c r="C33" s="379"/>
      <c r="D33" s="379"/>
      <c r="E33" s="379"/>
      <c r="F33" s="379"/>
      <c r="G33" s="379"/>
    </row>
    <row r="34" spans="1:7" s="32" customFormat="1" x14ac:dyDescent="0.25">
      <c r="A34" s="379"/>
      <c r="B34" s="379"/>
      <c r="C34" s="379"/>
      <c r="D34" s="379"/>
      <c r="E34" s="379"/>
      <c r="F34" s="379"/>
      <c r="G34" s="379"/>
    </row>
    <row r="35" spans="1:7" s="32" customFormat="1" x14ac:dyDescent="0.25">
      <c r="A35" s="379"/>
      <c r="B35" s="379"/>
      <c r="C35" s="379"/>
      <c r="D35" s="379"/>
      <c r="E35" s="379"/>
      <c r="F35" s="379"/>
      <c r="G35" s="379"/>
    </row>
    <row r="36" spans="1:7" s="32" customFormat="1" x14ac:dyDescent="0.25">
      <c r="A36" s="379"/>
      <c r="B36" s="379"/>
      <c r="C36" s="379"/>
      <c r="D36" s="379"/>
      <c r="E36" s="379"/>
      <c r="F36" s="379"/>
      <c r="G36" s="379"/>
    </row>
    <row r="37" spans="1:7" s="32" customFormat="1" x14ac:dyDescent="0.25">
      <c r="A37" s="379"/>
      <c r="B37" s="379"/>
      <c r="C37" s="379"/>
      <c r="D37" s="379"/>
      <c r="E37" s="379"/>
      <c r="F37" s="379"/>
      <c r="G37" s="379"/>
    </row>
    <row r="38" spans="1:7" s="32" customFormat="1" x14ac:dyDescent="0.25">
      <c r="A38" s="379"/>
      <c r="B38" s="379"/>
      <c r="C38" s="379"/>
      <c r="D38" s="379"/>
      <c r="E38" s="379"/>
      <c r="F38" s="379"/>
      <c r="G38" s="379"/>
    </row>
  </sheetData>
  <mergeCells count="5">
    <mergeCell ref="A2:G2"/>
    <mergeCell ref="A3:A4"/>
    <mergeCell ref="B3:C3"/>
    <mergeCell ref="D3:E3"/>
    <mergeCell ref="F3:G3"/>
  </mergeCells>
  <conditionalFormatting sqref="C11 C8">
    <cfRule type="top10" dxfId="244" priority="325" percent="1" bottom="1" rank="25"/>
    <cfRule type="top10" dxfId="243" priority="326" percent="1" rank="25"/>
  </conditionalFormatting>
  <conditionalFormatting sqref="E11 E8">
    <cfRule type="top10" dxfId="242" priority="329" percent="1" bottom="1" rank="25"/>
    <cfRule type="top10" dxfId="241" priority="330" percent="1" rank="25"/>
  </conditionalFormatting>
  <conditionalFormatting sqref="G11 G8">
    <cfRule type="top10" dxfId="240" priority="333" percent="1" bottom="1" rank="25"/>
    <cfRule type="top10" dxfId="239" priority="334"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8"/>
  <sheetViews>
    <sheetView zoomScaleNormal="100" zoomScalePageLayoutView="90" workbookViewId="0">
      <selection activeCell="A14" sqref="A14"/>
    </sheetView>
  </sheetViews>
  <sheetFormatPr defaultRowHeight="15" x14ac:dyDescent="0.25"/>
  <cols>
    <col min="1" max="1" width="32.7109375" style="2078" customWidth="1"/>
    <col min="2" max="2" width="8.28515625" style="2078" bestFit="1" customWidth="1"/>
    <col min="3" max="3" width="9.28515625" style="2078" bestFit="1" customWidth="1"/>
    <col min="4" max="4" width="8.5703125" style="2078" bestFit="1" customWidth="1"/>
    <col min="5" max="5" width="9.28515625" style="2078" bestFit="1" customWidth="1"/>
    <col min="6" max="6" width="8.5703125" style="2078" bestFit="1" customWidth="1"/>
    <col min="7" max="7" width="9.28515625" style="2078" bestFit="1" customWidth="1"/>
    <col min="8" max="16384" width="9.140625" style="2078"/>
  </cols>
  <sheetData>
    <row r="2" spans="1:11" ht="15.75" thickBot="1" x14ac:dyDescent="0.3">
      <c r="A2" s="2629" t="s">
        <v>763</v>
      </c>
      <c r="B2" s="2629"/>
      <c r="C2" s="2629"/>
      <c r="D2" s="2629"/>
      <c r="E2" s="2629"/>
      <c r="F2" s="2629"/>
      <c r="G2" s="2629"/>
    </row>
    <row r="3" spans="1:11" ht="21" x14ac:dyDescent="0.25">
      <c r="A3" s="2621" t="s">
        <v>197</v>
      </c>
      <c r="B3" s="2623" t="s">
        <v>120</v>
      </c>
      <c r="C3" s="2624"/>
      <c r="D3" s="2623" t="s">
        <v>122</v>
      </c>
      <c r="E3" s="2624"/>
      <c r="F3" s="2623" t="s">
        <v>518</v>
      </c>
      <c r="G3" s="2624"/>
    </row>
    <row r="4" spans="1:11" ht="21.75" thickBot="1" x14ac:dyDescent="0.3">
      <c r="A4" s="2622"/>
      <c r="B4" s="2222" t="s">
        <v>99</v>
      </c>
      <c r="C4" s="2223" t="s">
        <v>98</v>
      </c>
      <c r="D4" s="2222" t="s">
        <v>99</v>
      </c>
      <c r="E4" s="2223" t="s">
        <v>98</v>
      </c>
      <c r="F4" s="2222" t="s">
        <v>99</v>
      </c>
      <c r="G4" s="2223" t="s">
        <v>98</v>
      </c>
    </row>
    <row r="5" spans="1:11" s="32" customFormat="1" ht="21.75" thickBot="1" x14ac:dyDescent="0.3">
      <c r="A5" s="2224" t="s">
        <v>125</v>
      </c>
      <c r="B5" s="2329">
        <v>368</v>
      </c>
      <c r="C5" s="2330">
        <v>0.19967444384156266</v>
      </c>
      <c r="D5" s="2331">
        <v>419</v>
      </c>
      <c r="E5" s="2332">
        <v>0.21108312342569269</v>
      </c>
      <c r="F5" s="2333">
        <v>526</v>
      </c>
      <c r="G5" s="2334">
        <v>0.24522144522144523</v>
      </c>
      <c r="I5" s="2212"/>
      <c r="J5" s="2138"/>
      <c r="K5" s="2138"/>
    </row>
    <row r="6" spans="1:11" s="32" customFormat="1" ht="21.75" thickBot="1" x14ac:dyDescent="0.3">
      <c r="A6" s="2224" t="s">
        <v>126</v>
      </c>
      <c r="B6" s="2335">
        <v>689</v>
      </c>
      <c r="C6" s="2336">
        <v>0.24891618497109827</v>
      </c>
      <c r="D6" s="2337">
        <v>604</v>
      </c>
      <c r="E6" s="2338">
        <v>0.23939754260800633</v>
      </c>
      <c r="F6" s="2339">
        <v>519</v>
      </c>
      <c r="G6" s="2340">
        <v>0.21166394779771616</v>
      </c>
      <c r="I6" s="2212"/>
      <c r="J6" s="2138"/>
      <c r="K6" s="2138"/>
    </row>
    <row r="7" spans="1:11" s="32" customFormat="1" ht="21.75" thickBot="1" x14ac:dyDescent="0.3">
      <c r="A7" s="2224" t="s">
        <v>127</v>
      </c>
      <c r="B7" s="2341">
        <v>381</v>
      </c>
      <c r="C7" s="2342">
        <v>0.21166666666666667</v>
      </c>
      <c r="D7" s="2343">
        <v>398</v>
      </c>
      <c r="E7" s="2344">
        <v>0.21317621853240493</v>
      </c>
      <c r="F7" s="2345">
        <v>394</v>
      </c>
      <c r="G7" s="2346">
        <v>0.2090185676392573</v>
      </c>
      <c r="I7" s="2212"/>
      <c r="J7" s="2138"/>
      <c r="K7" s="2138"/>
    </row>
    <row r="8" spans="1:11" s="32" customFormat="1" ht="21.75" thickBot="1" x14ac:dyDescent="0.3">
      <c r="A8" s="2224" t="s">
        <v>242</v>
      </c>
      <c r="B8" s="2347">
        <v>126</v>
      </c>
      <c r="C8" s="2348">
        <v>8.2677165354330714E-2</v>
      </c>
      <c r="D8" s="2349">
        <v>165</v>
      </c>
      <c r="E8" s="2350">
        <v>9.8097502972651601E-2</v>
      </c>
      <c r="F8" s="2351">
        <v>158</v>
      </c>
      <c r="G8" s="2352">
        <v>8.7244616234124786E-2</v>
      </c>
      <c r="I8" s="2212"/>
      <c r="J8" s="2138"/>
      <c r="K8" s="2138"/>
    </row>
    <row r="9" spans="1:11" s="32" customFormat="1" ht="21.75" thickBot="1" x14ac:dyDescent="0.3">
      <c r="A9" s="2224" t="s">
        <v>129</v>
      </c>
      <c r="B9" s="2353">
        <v>295</v>
      </c>
      <c r="C9" s="2354">
        <v>0.16023900054318305</v>
      </c>
      <c r="D9" s="2355">
        <v>302</v>
      </c>
      <c r="E9" s="2356">
        <v>0.17838157117542824</v>
      </c>
      <c r="F9" s="2357">
        <v>322</v>
      </c>
      <c r="G9" s="2358">
        <v>0.1647901740020471</v>
      </c>
      <c r="I9" s="2212"/>
      <c r="J9" s="2138"/>
      <c r="K9" s="2138"/>
    </row>
    <row r="10" spans="1:11" s="32" customFormat="1" ht="21.75" thickBot="1" x14ac:dyDescent="0.3">
      <c r="A10" s="2224" t="s">
        <v>130</v>
      </c>
      <c r="B10" s="2359">
        <v>242</v>
      </c>
      <c r="C10" s="2360">
        <v>0.14328004736530492</v>
      </c>
      <c r="D10" s="2361">
        <v>243</v>
      </c>
      <c r="E10" s="2362">
        <v>0.14808043875685559</v>
      </c>
      <c r="F10" s="2363">
        <v>165</v>
      </c>
      <c r="G10" s="2364">
        <v>7.7319587628865982E-2</v>
      </c>
      <c r="I10" s="2212"/>
      <c r="J10" s="2138"/>
      <c r="K10" s="2138"/>
    </row>
    <row r="11" spans="1:11" s="32" customFormat="1" ht="21.75" thickBot="1" x14ac:dyDescent="0.3">
      <c r="A11" s="2224" t="s">
        <v>243</v>
      </c>
      <c r="B11" s="2365">
        <v>96</v>
      </c>
      <c r="C11" s="2366">
        <v>4.6511627906976744E-2</v>
      </c>
      <c r="D11" s="2367">
        <v>141</v>
      </c>
      <c r="E11" s="2368">
        <v>6.8982387475538157E-2</v>
      </c>
      <c r="F11" s="2369">
        <v>147</v>
      </c>
      <c r="G11" s="2370">
        <v>7.0843373493975903E-2</v>
      </c>
      <c r="I11" s="2212"/>
      <c r="J11" s="2138"/>
      <c r="K11" s="2138"/>
    </row>
    <row r="12" spans="1:11" s="32" customFormat="1" ht="21.75" thickBot="1" x14ac:dyDescent="0.3">
      <c r="A12" s="2231" t="s">
        <v>0</v>
      </c>
      <c r="B12" s="2371">
        <v>2198</v>
      </c>
      <c r="C12" s="2372">
        <v>0.16239379386775027</v>
      </c>
      <c r="D12" s="2373">
        <v>2275</v>
      </c>
      <c r="E12" s="2374">
        <v>0.16924564796905223</v>
      </c>
      <c r="F12" s="2375">
        <v>2301</v>
      </c>
      <c r="G12" s="2376">
        <v>0.16431019708654671</v>
      </c>
      <c r="I12" s="2212"/>
      <c r="J12" s="2138"/>
      <c r="K12" s="2138"/>
    </row>
    <row r="13" spans="1:11" s="32" customFormat="1" x14ac:dyDescent="0.25">
      <c r="A13" s="2078"/>
      <c r="B13" s="2078"/>
      <c r="C13" s="2078"/>
      <c r="D13" s="2078"/>
      <c r="E13" s="2078"/>
      <c r="F13" s="2078"/>
      <c r="G13" s="2078"/>
      <c r="I13" s="2212"/>
      <c r="J13" s="2138"/>
      <c r="K13" s="2138"/>
    </row>
    <row r="14" spans="1:11" s="32" customFormat="1" x14ac:dyDescent="0.25">
      <c r="A14" s="2242" t="s">
        <v>717</v>
      </c>
      <c r="B14" s="2078"/>
      <c r="C14" s="2078"/>
      <c r="D14" s="2078"/>
      <c r="E14" s="2078"/>
      <c r="F14" s="2078"/>
      <c r="G14" s="2078"/>
      <c r="I14" s="2212"/>
      <c r="J14" s="2138"/>
      <c r="K14" s="2138"/>
    </row>
    <row r="15" spans="1:11" s="32" customFormat="1" x14ac:dyDescent="0.25">
      <c r="A15" s="299" t="s">
        <v>431</v>
      </c>
      <c r="B15" s="2078"/>
      <c r="C15" s="2078"/>
      <c r="D15" s="2078"/>
      <c r="E15" s="2078"/>
      <c r="F15" s="2078"/>
      <c r="G15" s="2078"/>
      <c r="I15" s="2212"/>
      <c r="J15" s="2138"/>
      <c r="K15" s="2138"/>
    </row>
    <row r="16" spans="1:11" s="32" customFormat="1" x14ac:dyDescent="0.25">
      <c r="A16" s="2078"/>
      <c r="B16" s="2078"/>
      <c r="C16" s="2078"/>
      <c r="D16" s="2078"/>
      <c r="E16" s="2078"/>
      <c r="F16" s="2078"/>
      <c r="G16" s="2078"/>
      <c r="I16" s="2212"/>
      <c r="J16" s="2138"/>
      <c r="K16" s="2138"/>
    </row>
    <row r="17" spans="1:11" s="32" customFormat="1" x14ac:dyDescent="0.25">
      <c r="A17" s="2078"/>
      <c r="B17" s="2078"/>
      <c r="C17" s="2078"/>
      <c r="D17" s="2078"/>
      <c r="E17" s="2078"/>
      <c r="F17" s="2078"/>
      <c r="G17" s="2078"/>
      <c r="I17" s="2212"/>
      <c r="J17" s="2138"/>
      <c r="K17" s="2138"/>
    </row>
    <row r="18" spans="1:11" s="32" customFormat="1" x14ac:dyDescent="0.25">
      <c r="A18" s="2078"/>
      <c r="B18" s="2078"/>
      <c r="C18" s="2078"/>
      <c r="D18" s="2078"/>
      <c r="E18" s="2078"/>
      <c r="F18" s="2078"/>
      <c r="G18" s="2078"/>
      <c r="I18" s="2212"/>
      <c r="J18" s="2138"/>
      <c r="K18" s="2138"/>
    </row>
    <row r="19" spans="1:11" s="32" customFormat="1" x14ac:dyDescent="0.25">
      <c r="A19" s="2078"/>
      <c r="B19" s="2078"/>
      <c r="C19" s="2078"/>
      <c r="D19" s="2078"/>
      <c r="E19" s="2078"/>
      <c r="F19" s="2078"/>
      <c r="G19" s="2078"/>
      <c r="I19" s="2212"/>
      <c r="J19" s="2138"/>
      <c r="K19" s="2138"/>
    </row>
    <row r="20" spans="1:11" s="32" customFormat="1" x14ac:dyDescent="0.25">
      <c r="A20" s="2078"/>
      <c r="B20" s="2078"/>
      <c r="C20" s="2078"/>
      <c r="D20" s="2078"/>
      <c r="E20" s="2078"/>
      <c r="F20" s="2078"/>
      <c r="G20" s="2078"/>
      <c r="I20" s="2212"/>
      <c r="J20" s="2138"/>
      <c r="K20" s="2138"/>
    </row>
    <row r="21" spans="1:11" s="32" customFormat="1" x14ac:dyDescent="0.25">
      <c r="A21" s="2078"/>
      <c r="B21" s="2078"/>
      <c r="C21" s="2078"/>
      <c r="D21" s="2078"/>
      <c r="E21" s="2078"/>
      <c r="F21" s="2078"/>
      <c r="G21" s="2078"/>
      <c r="I21" s="2212"/>
      <c r="J21" s="2138"/>
      <c r="K21" s="2138"/>
    </row>
    <row r="22" spans="1:11" s="32" customFormat="1" x14ac:dyDescent="0.25">
      <c r="A22" s="2078"/>
      <c r="B22" s="2078"/>
      <c r="C22" s="2078"/>
      <c r="D22" s="2078"/>
      <c r="E22" s="2078"/>
      <c r="F22" s="2078"/>
      <c r="G22" s="2078"/>
      <c r="I22" s="2212"/>
      <c r="J22" s="2138"/>
      <c r="K22" s="2138"/>
    </row>
    <row r="23" spans="1:11" s="32" customFormat="1" x14ac:dyDescent="0.25">
      <c r="A23" s="2078"/>
      <c r="B23" s="2078"/>
      <c r="C23" s="2078"/>
      <c r="D23" s="2078"/>
      <c r="E23" s="2078"/>
      <c r="F23" s="2078"/>
      <c r="G23" s="2078"/>
      <c r="I23" s="2212"/>
      <c r="J23" s="2138"/>
      <c r="K23" s="2138"/>
    </row>
    <row r="24" spans="1:11" s="32" customFormat="1" x14ac:dyDescent="0.25">
      <c r="A24" s="2078"/>
      <c r="B24" s="2078"/>
      <c r="C24" s="2078"/>
      <c r="D24" s="2078"/>
      <c r="E24" s="2078"/>
      <c r="F24" s="2078"/>
      <c r="G24" s="2078"/>
      <c r="I24" s="2212"/>
      <c r="J24" s="2138"/>
      <c r="K24" s="2138"/>
    </row>
    <row r="25" spans="1:11" s="32" customFormat="1" x14ac:dyDescent="0.25">
      <c r="A25" s="2078"/>
      <c r="B25" s="2078"/>
      <c r="C25" s="2078"/>
      <c r="D25" s="2078"/>
      <c r="E25" s="2078"/>
      <c r="F25" s="2078"/>
      <c r="G25" s="2078"/>
      <c r="I25" s="2212"/>
      <c r="J25" s="2138"/>
      <c r="K25" s="2138"/>
    </row>
    <row r="26" spans="1:11" s="32" customFormat="1" x14ac:dyDescent="0.25">
      <c r="A26" s="2078"/>
      <c r="B26" s="2078"/>
      <c r="C26" s="2078"/>
      <c r="D26" s="2078"/>
      <c r="E26" s="2078"/>
      <c r="F26" s="2078"/>
      <c r="G26" s="2078"/>
      <c r="J26" s="2212"/>
      <c r="K26" s="2138"/>
    </row>
    <row r="27" spans="1:11" s="32" customFormat="1" x14ac:dyDescent="0.25">
      <c r="A27" s="2078"/>
      <c r="B27" s="2078"/>
      <c r="C27" s="2078"/>
      <c r="D27" s="2078"/>
      <c r="E27" s="2078"/>
      <c r="F27" s="2078"/>
      <c r="G27" s="2078"/>
      <c r="I27" s="2212"/>
      <c r="J27" s="2138"/>
      <c r="K27" s="2138"/>
    </row>
    <row r="28" spans="1:11" s="32" customFormat="1" x14ac:dyDescent="0.25">
      <c r="A28" s="2078"/>
      <c r="B28" s="2078"/>
      <c r="C28" s="2078"/>
      <c r="D28" s="2078"/>
      <c r="E28" s="2078"/>
      <c r="F28" s="2078"/>
      <c r="G28" s="2078"/>
      <c r="J28" s="2212"/>
      <c r="K28" s="2138"/>
    </row>
    <row r="29" spans="1:11" s="32" customFormat="1" x14ac:dyDescent="0.25">
      <c r="A29" s="2078"/>
      <c r="B29" s="2078"/>
      <c r="C29" s="2078"/>
      <c r="D29" s="2078"/>
      <c r="E29" s="2078"/>
      <c r="F29" s="2078"/>
      <c r="G29" s="2078"/>
      <c r="I29" s="2212"/>
      <c r="J29" s="2138"/>
    </row>
    <row r="30" spans="1:11" s="32" customFormat="1" x14ac:dyDescent="0.25">
      <c r="A30" s="2078"/>
      <c r="B30" s="2078"/>
      <c r="C30" s="2078"/>
      <c r="D30" s="2078"/>
      <c r="E30" s="2078"/>
      <c r="F30" s="2078"/>
      <c r="G30" s="2078"/>
      <c r="I30" s="2212"/>
      <c r="J30" s="2138"/>
    </row>
    <row r="31" spans="1:11" s="32" customFormat="1" x14ac:dyDescent="0.25">
      <c r="A31" s="2078"/>
      <c r="B31" s="2078"/>
      <c r="C31" s="2078"/>
      <c r="D31" s="2078"/>
      <c r="E31" s="2078"/>
      <c r="F31" s="2078"/>
      <c r="G31" s="2078"/>
      <c r="J31" s="2212"/>
      <c r="K31" s="2138"/>
    </row>
    <row r="32" spans="1:11" s="32" customFormat="1" x14ac:dyDescent="0.25">
      <c r="A32" s="2078"/>
      <c r="B32" s="2078"/>
      <c r="C32" s="2078"/>
      <c r="D32" s="2078"/>
      <c r="E32" s="2078"/>
      <c r="F32" s="2078"/>
      <c r="G32" s="2078"/>
      <c r="J32" s="2212"/>
      <c r="K32" s="2138"/>
    </row>
    <row r="33" spans="1:7" s="32" customFormat="1" x14ac:dyDescent="0.25">
      <c r="A33" s="2078"/>
      <c r="B33" s="2078"/>
      <c r="C33" s="2078"/>
      <c r="D33" s="2078"/>
      <c r="E33" s="2078"/>
      <c r="F33" s="2078"/>
      <c r="G33" s="2078"/>
    </row>
    <row r="34" spans="1:7" s="32" customFormat="1" x14ac:dyDescent="0.25">
      <c r="A34" s="2078"/>
      <c r="B34" s="2078"/>
      <c r="C34" s="2078"/>
      <c r="D34" s="2078"/>
      <c r="E34" s="2078"/>
      <c r="F34" s="2078"/>
      <c r="G34" s="2078"/>
    </row>
    <row r="35" spans="1:7" s="32" customFormat="1" x14ac:dyDescent="0.25">
      <c r="A35" s="2078"/>
      <c r="B35" s="2078"/>
      <c r="C35" s="2078"/>
      <c r="D35" s="2078"/>
      <c r="E35" s="2078"/>
      <c r="F35" s="2078"/>
      <c r="G35" s="2078"/>
    </row>
    <row r="36" spans="1:7" s="32" customFormat="1" x14ac:dyDescent="0.25">
      <c r="A36" s="2078"/>
      <c r="B36" s="2078"/>
      <c r="C36" s="2078"/>
      <c r="D36" s="2078"/>
      <c r="E36" s="2078"/>
      <c r="F36" s="2078"/>
      <c r="G36" s="2078"/>
    </row>
    <row r="37" spans="1:7" s="32" customFormat="1" x14ac:dyDescent="0.25">
      <c r="A37" s="2078"/>
      <c r="B37" s="2078"/>
      <c r="C37" s="2078"/>
      <c r="D37" s="2078"/>
      <c r="E37" s="2078"/>
      <c r="F37" s="2078"/>
      <c r="G37" s="2078"/>
    </row>
    <row r="38" spans="1:7" s="32" customFormat="1" x14ac:dyDescent="0.25">
      <c r="A38" s="2078"/>
      <c r="B38" s="2078"/>
      <c r="C38" s="2078"/>
      <c r="D38" s="2078"/>
      <c r="E38" s="2078"/>
      <c r="F38" s="2078"/>
      <c r="G38" s="2078"/>
    </row>
  </sheetData>
  <mergeCells count="5">
    <mergeCell ref="A2:G2"/>
    <mergeCell ref="A3:A4"/>
    <mergeCell ref="B3:C3"/>
    <mergeCell ref="D3:E3"/>
    <mergeCell ref="F3:G3"/>
  </mergeCells>
  <conditionalFormatting sqref="C11 C8">
    <cfRule type="top10" dxfId="238" priority="13" percent="1" bottom="1" rank="25"/>
    <cfRule type="top10" dxfId="237" priority="14" percent="1" rank="25"/>
  </conditionalFormatting>
  <conditionalFormatting sqref="E11 E8">
    <cfRule type="top10" dxfId="236" priority="15" percent="1" bottom="1" rank="25"/>
    <cfRule type="top10" dxfId="235" priority="16" percent="1" rank="25"/>
  </conditionalFormatting>
  <conditionalFormatting sqref="G11 G8">
    <cfRule type="top10" dxfId="234" priority="17" percent="1" bottom="1" rank="25"/>
    <cfRule type="top10" dxfId="233" priority="18" percent="1" rank="25"/>
  </conditionalFormatting>
  <conditionalFormatting sqref="C8">
    <cfRule type="top10" dxfId="232" priority="11" percent="1" bottom="1" rank="25"/>
    <cfRule type="top10" dxfId="231" priority="12" percent="1" rank="25"/>
  </conditionalFormatting>
  <conditionalFormatting sqref="E8">
    <cfRule type="top10" dxfId="230" priority="9" percent="1" bottom="1" rank="25"/>
    <cfRule type="top10" dxfId="229" priority="10" percent="1" rank="25"/>
  </conditionalFormatting>
  <conditionalFormatting sqref="G8">
    <cfRule type="top10" dxfId="228" priority="7" percent="1" bottom="1" rank="25"/>
    <cfRule type="top10" dxfId="227" priority="8" percent="1" rank="25"/>
  </conditionalFormatting>
  <conditionalFormatting sqref="C11">
    <cfRule type="top10" dxfId="226" priority="5" percent="1" bottom="1" rank="25"/>
    <cfRule type="top10" dxfId="225" priority="6" percent="1" rank="25"/>
  </conditionalFormatting>
  <conditionalFormatting sqref="E11">
    <cfRule type="top10" dxfId="224" priority="3" percent="1" bottom="1" rank="25"/>
    <cfRule type="top10" dxfId="223" priority="4" percent="1" rank="25"/>
  </conditionalFormatting>
  <conditionalFormatting sqref="G11">
    <cfRule type="top10" dxfId="222" priority="1" percent="1" bottom="1" rank="25"/>
    <cfRule type="top10" dxfId="221"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zoomScaleNormal="100" zoomScalePageLayoutView="90" workbookViewId="0">
      <selection activeCell="A14" sqref="A14"/>
    </sheetView>
  </sheetViews>
  <sheetFormatPr defaultRowHeight="15" x14ac:dyDescent="0.25"/>
  <cols>
    <col min="1" max="1" width="32.7109375" style="379" customWidth="1"/>
    <col min="2" max="2" width="6" style="379" bestFit="1" customWidth="1"/>
    <col min="3" max="3" width="7.42578125" style="379" bestFit="1" customWidth="1"/>
    <col min="4" max="4" width="6" style="379" bestFit="1" customWidth="1"/>
    <col min="5" max="5" width="7.42578125" style="379" bestFit="1" customWidth="1"/>
    <col min="6" max="6" width="6" style="379" bestFit="1" customWidth="1"/>
    <col min="7" max="7" width="7.42578125" style="379" bestFit="1" customWidth="1"/>
    <col min="8" max="16384" width="9.140625" style="379"/>
  </cols>
  <sheetData>
    <row r="1" spans="1:14" s="2078" customFormat="1" x14ac:dyDescent="0.25"/>
    <row r="2" spans="1:14" ht="15.75" thickBot="1" x14ac:dyDescent="0.3">
      <c r="A2" s="2629" t="s">
        <v>764</v>
      </c>
      <c r="B2" s="2629"/>
      <c r="C2" s="2629"/>
      <c r="D2" s="2629"/>
      <c r="E2" s="2629"/>
      <c r="F2" s="2629"/>
      <c r="G2" s="2629"/>
    </row>
    <row r="3" spans="1:14" ht="21" x14ac:dyDescent="0.25">
      <c r="A3" s="2621" t="s">
        <v>197</v>
      </c>
      <c r="B3" s="2623" t="s">
        <v>120</v>
      </c>
      <c r="C3" s="2624"/>
      <c r="D3" s="2623" t="s">
        <v>122</v>
      </c>
      <c r="E3" s="2624"/>
      <c r="F3" s="2623" t="s">
        <v>518</v>
      </c>
      <c r="G3" s="2624"/>
    </row>
    <row r="4" spans="1:14" ht="21.75" thickBot="1" x14ac:dyDescent="0.3">
      <c r="A4" s="2622"/>
      <c r="B4" s="2222" t="s">
        <v>99</v>
      </c>
      <c r="C4" s="2223" t="s">
        <v>98</v>
      </c>
      <c r="D4" s="2222" t="s">
        <v>99</v>
      </c>
      <c r="E4" s="2223" t="s">
        <v>98</v>
      </c>
      <c r="F4" s="2222" t="s">
        <v>99</v>
      </c>
      <c r="G4" s="2223" t="s">
        <v>98</v>
      </c>
    </row>
    <row r="5" spans="1:14" s="32" customFormat="1" ht="21.75" thickBot="1" x14ac:dyDescent="0.3">
      <c r="A5" s="2224" t="s">
        <v>125</v>
      </c>
      <c r="B5" s="2294">
        <v>118</v>
      </c>
      <c r="C5" s="2295">
        <v>6.4026044492674988E-2</v>
      </c>
      <c r="D5" s="2296">
        <v>120</v>
      </c>
      <c r="E5" s="2297">
        <v>6.0453400503778336E-2</v>
      </c>
      <c r="F5" s="2298">
        <v>96</v>
      </c>
      <c r="G5" s="2299">
        <v>4.4755244755244755E-2</v>
      </c>
      <c r="I5" s="2045"/>
      <c r="J5" s="2046"/>
      <c r="K5" s="2034"/>
      <c r="L5" s="2043"/>
      <c r="M5" s="2044"/>
      <c r="N5" s="2032"/>
    </row>
    <row r="6" spans="1:14" s="32" customFormat="1" ht="21.75" thickBot="1" x14ac:dyDescent="0.3">
      <c r="A6" s="2224" t="s">
        <v>126</v>
      </c>
      <c r="B6" s="2300">
        <v>42</v>
      </c>
      <c r="C6" s="2301">
        <v>1.5173410404624277E-2</v>
      </c>
      <c r="D6" s="2302">
        <v>27</v>
      </c>
      <c r="E6" s="2303">
        <v>1.070154577883472E-2</v>
      </c>
      <c r="F6" s="2304">
        <v>26</v>
      </c>
      <c r="G6" s="2305">
        <v>1.0603588907014683E-2</v>
      </c>
      <c r="I6" s="2045"/>
      <c r="J6" s="2046"/>
      <c r="K6" s="2034"/>
      <c r="L6" s="2043"/>
      <c r="M6" s="2044"/>
      <c r="N6" s="2033"/>
    </row>
    <row r="7" spans="1:14" s="32" customFormat="1" ht="21.75" thickBot="1" x14ac:dyDescent="0.3">
      <c r="A7" s="2224" t="s">
        <v>127</v>
      </c>
      <c r="B7" s="2306">
        <v>28</v>
      </c>
      <c r="C7" s="2307">
        <v>1.5555555555555555E-2</v>
      </c>
      <c r="D7" s="2308">
        <v>31</v>
      </c>
      <c r="E7" s="2309">
        <v>1.6604177825388325E-2</v>
      </c>
      <c r="F7" s="2310">
        <v>20</v>
      </c>
      <c r="G7" s="2311">
        <v>1.0610079575596816E-2</v>
      </c>
      <c r="I7" s="2045"/>
      <c r="J7" s="2046"/>
      <c r="K7" s="2034"/>
      <c r="L7" s="2043"/>
      <c r="M7" s="2044"/>
      <c r="N7" s="2033"/>
    </row>
    <row r="8" spans="1:14" s="32" customFormat="1" ht="21.75" thickBot="1" x14ac:dyDescent="0.3">
      <c r="A8" s="2224" t="s">
        <v>242</v>
      </c>
      <c r="B8" s="2312">
        <v>48</v>
      </c>
      <c r="C8" s="2285">
        <v>3.1496062992125984E-2</v>
      </c>
      <c r="D8" s="2327">
        <v>56</v>
      </c>
      <c r="E8" s="2286">
        <v>3.3293697978596909E-2</v>
      </c>
      <c r="F8" s="2328">
        <v>30</v>
      </c>
      <c r="G8" s="2287">
        <v>1.6565433462175594E-2</v>
      </c>
      <c r="I8" s="2045"/>
      <c r="J8" s="2046"/>
      <c r="K8" s="2034"/>
      <c r="L8" s="2043"/>
      <c r="M8" s="2044"/>
      <c r="N8" s="2033"/>
    </row>
    <row r="9" spans="1:14" s="32" customFormat="1" ht="21.75" thickBot="1" x14ac:dyDescent="0.3">
      <c r="A9" s="2224" t="s">
        <v>129</v>
      </c>
      <c r="B9" s="2313">
        <v>32</v>
      </c>
      <c r="C9" s="2316">
        <v>1.7381857686040194E-2</v>
      </c>
      <c r="D9" s="2317">
        <v>19</v>
      </c>
      <c r="E9" s="2318" t="s">
        <v>49</v>
      </c>
      <c r="F9" s="2319">
        <v>11</v>
      </c>
      <c r="G9" s="2320" t="s">
        <v>49</v>
      </c>
      <c r="I9" s="2045"/>
      <c r="J9" s="2046"/>
      <c r="K9" s="2034"/>
      <c r="L9" s="2043"/>
      <c r="M9" s="2044"/>
      <c r="N9" s="2033"/>
    </row>
    <row r="10" spans="1:14" s="32" customFormat="1" ht="21.75" thickBot="1" x14ac:dyDescent="0.3">
      <c r="A10" s="2224" t="s">
        <v>130</v>
      </c>
      <c r="B10" s="2314">
        <v>20</v>
      </c>
      <c r="C10" s="2321">
        <v>1.1841326228537596E-2</v>
      </c>
      <c r="D10" s="2322">
        <v>15</v>
      </c>
      <c r="E10" s="2318" t="s">
        <v>49</v>
      </c>
      <c r="F10" s="2323">
        <v>16</v>
      </c>
      <c r="G10" s="2318" t="s">
        <v>49</v>
      </c>
      <c r="I10" s="2045"/>
      <c r="J10" s="2046"/>
      <c r="K10" s="2034"/>
      <c r="L10" s="2043"/>
      <c r="M10" s="2044"/>
      <c r="N10" s="2033"/>
    </row>
    <row r="11" spans="1:14" s="32" customFormat="1" ht="21.75" thickBot="1" x14ac:dyDescent="0.3">
      <c r="A11" s="2224" t="s">
        <v>243</v>
      </c>
      <c r="B11" s="2315">
        <v>12</v>
      </c>
      <c r="C11" s="2318" t="s">
        <v>49</v>
      </c>
      <c r="D11" s="2324">
        <v>13</v>
      </c>
      <c r="E11" s="2318" t="s">
        <v>49</v>
      </c>
      <c r="F11" s="2325">
        <v>8</v>
      </c>
      <c r="G11" s="2326" t="s">
        <v>49</v>
      </c>
      <c r="I11" s="2045"/>
      <c r="J11" s="2046"/>
      <c r="K11" s="2034"/>
      <c r="L11" s="2043"/>
      <c r="M11" s="2044"/>
      <c r="N11" s="2033"/>
    </row>
    <row r="12" spans="1:14" s="32" customFormat="1" ht="21.75" thickBot="1" x14ac:dyDescent="0.3">
      <c r="A12" s="2231" t="s">
        <v>0</v>
      </c>
      <c r="B12" s="2288">
        <v>300</v>
      </c>
      <c r="C12" s="2289">
        <v>2.2164758034724789E-2</v>
      </c>
      <c r="D12" s="2290">
        <v>281</v>
      </c>
      <c r="E12" s="2291">
        <v>2.090462728760601E-2</v>
      </c>
      <c r="F12" s="2292">
        <v>208</v>
      </c>
      <c r="G12" s="2293">
        <v>1.4852899171665239E-2</v>
      </c>
      <c r="I12" s="2045"/>
      <c r="J12" s="2046"/>
      <c r="K12" s="2034"/>
      <c r="L12" s="2043"/>
      <c r="M12" s="2044"/>
      <c r="N12" s="2033"/>
    </row>
    <row r="13" spans="1:14" s="32" customFormat="1" ht="12" customHeight="1" x14ac:dyDescent="0.25">
      <c r="A13" s="379"/>
      <c r="B13" s="379"/>
      <c r="C13" s="379"/>
      <c r="D13" s="379"/>
      <c r="E13" s="379"/>
      <c r="F13" s="379"/>
      <c r="G13" s="379"/>
      <c r="I13" s="2045"/>
      <c r="J13" s="2046"/>
      <c r="K13" s="2034"/>
      <c r="L13" s="2037"/>
      <c r="M13" s="2038"/>
      <c r="N13" s="2033"/>
    </row>
    <row r="14" spans="1:14" s="32" customFormat="1" ht="12" customHeight="1" x14ac:dyDescent="0.25">
      <c r="A14" s="2242" t="s">
        <v>717</v>
      </c>
      <c r="B14" s="379"/>
      <c r="C14" s="379"/>
      <c r="D14" s="379"/>
      <c r="E14" s="379"/>
      <c r="F14" s="379"/>
      <c r="G14" s="379"/>
      <c r="I14" s="2045"/>
      <c r="J14" s="2046"/>
      <c r="K14" s="2034"/>
      <c r="L14" s="2037"/>
      <c r="M14" s="2038"/>
    </row>
    <row r="15" spans="1:14" s="32" customFormat="1" ht="12" customHeight="1" x14ac:dyDescent="0.25">
      <c r="A15" s="299" t="s">
        <v>431</v>
      </c>
      <c r="B15" s="379"/>
      <c r="C15" s="379"/>
      <c r="D15" s="379"/>
      <c r="E15" s="379"/>
      <c r="F15" s="379"/>
      <c r="G15" s="379"/>
      <c r="I15" s="2045"/>
      <c r="J15" s="2046"/>
      <c r="K15" s="2034"/>
      <c r="L15" s="2037"/>
      <c r="M15" s="2038"/>
    </row>
    <row r="16" spans="1:14" s="32" customFormat="1" ht="12" customHeight="1" x14ac:dyDescent="0.25">
      <c r="A16" s="379"/>
      <c r="B16" s="379"/>
      <c r="C16" s="379"/>
      <c r="D16" s="379"/>
      <c r="E16" s="379"/>
      <c r="F16" s="379"/>
      <c r="G16" s="379"/>
      <c r="I16" s="2045"/>
      <c r="J16" s="2046"/>
      <c r="K16" s="2034"/>
      <c r="L16" s="2037"/>
      <c r="M16" s="2038"/>
    </row>
    <row r="17" spans="1:13" s="32" customFormat="1" ht="12" customHeight="1" x14ac:dyDescent="0.25">
      <c r="A17" s="379"/>
      <c r="B17" s="379"/>
      <c r="C17" s="379"/>
      <c r="D17" s="379"/>
      <c r="E17" s="379"/>
      <c r="F17" s="379"/>
      <c r="G17" s="379"/>
      <c r="I17" s="2045"/>
      <c r="J17" s="2046"/>
      <c r="K17" s="2034"/>
      <c r="L17" s="2037"/>
      <c r="M17" s="2038"/>
    </row>
    <row r="18" spans="1:13" s="32" customFormat="1" ht="12" customHeight="1" x14ac:dyDescent="0.25">
      <c r="A18" s="379"/>
      <c r="B18" s="379"/>
      <c r="C18" s="379"/>
      <c r="D18" s="379"/>
      <c r="E18" s="379"/>
      <c r="F18" s="379"/>
      <c r="G18" s="379"/>
      <c r="I18" s="2045"/>
      <c r="J18" s="2046"/>
      <c r="K18" s="2034"/>
      <c r="L18" s="2037"/>
      <c r="M18" s="2038"/>
    </row>
    <row r="19" spans="1:13" s="32" customFormat="1" ht="12" customHeight="1" x14ac:dyDescent="0.25">
      <c r="A19" s="379"/>
      <c r="B19" s="379"/>
      <c r="C19" s="379"/>
      <c r="D19" s="379"/>
      <c r="E19" s="379"/>
      <c r="F19" s="379"/>
      <c r="G19" s="379"/>
      <c r="I19" s="2045"/>
      <c r="J19" s="2046"/>
      <c r="K19" s="2034"/>
      <c r="L19" s="2037"/>
      <c r="M19" s="2038"/>
    </row>
    <row r="20" spans="1:13" s="32" customFormat="1" ht="12" customHeight="1" x14ac:dyDescent="0.25">
      <c r="A20" s="379"/>
      <c r="B20" s="379"/>
      <c r="C20" s="379"/>
      <c r="D20" s="379"/>
      <c r="E20" s="379"/>
      <c r="F20" s="379"/>
      <c r="G20" s="379"/>
      <c r="I20" s="2045"/>
      <c r="J20" s="2046"/>
      <c r="K20" s="2034"/>
      <c r="L20" s="2037"/>
      <c r="M20" s="2038"/>
    </row>
    <row r="21" spans="1:13" s="32" customFormat="1" ht="12" customHeight="1" x14ac:dyDescent="0.25">
      <c r="A21" s="379"/>
      <c r="B21" s="379"/>
      <c r="C21" s="379"/>
      <c r="D21" s="379"/>
      <c r="E21" s="379"/>
      <c r="F21" s="379"/>
      <c r="G21" s="379"/>
      <c r="I21" s="2045"/>
      <c r="J21" s="2046"/>
      <c r="K21" s="2034"/>
      <c r="L21" s="2037"/>
      <c r="M21" s="2038"/>
    </row>
    <row r="22" spans="1:13" s="32" customFormat="1" ht="12" customHeight="1" x14ac:dyDescent="0.25">
      <c r="A22" s="379"/>
      <c r="B22" s="379"/>
      <c r="C22" s="379"/>
      <c r="D22" s="379"/>
      <c r="E22" s="379"/>
      <c r="F22" s="379"/>
      <c r="G22" s="379"/>
      <c r="I22" s="2045"/>
      <c r="J22" s="2046"/>
      <c r="K22" s="2034"/>
      <c r="L22" s="2037"/>
      <c r="M22" s="2038"/>
    </row>
    <row r="23" spans="1:13" s="32" customFormat="1" ht="12" customHeight="1" x14ac:dyDescent="0.25">
      <c r="A23" s="379"/>
      <c r="B23" s="379"/>
      <c r="C23" s="379"/>
      <c r="D23" s="379"/>
      <c r="E23" s="379"/>
      <c r="F23" s="379"/>
      <c r="G23" s="379"/>
      <c r="I23" s="2045"/>
      <c r="J23" s="2046"/>
      <c r="K23" s="2034"/>
      <c r="L23" s="2037"/>
      <c r="M23" s="2038"/>
    </row>
    <row r="24" spans="1:13" s="32" customFormat="1" ht="12" customHeight="1" x14ac:dyDescent="0.25">
      <c r="A24" s="379"/>
      <c r="B24" s="379"/>
      <c r="C24" s="379"/>
      <c r="D24" s="379"/>
      <c r="E24" s="379"/>
      <c r="F24" s="379"/>
      <c r="G24" s="379"/>
      <c r="I24" s="2045"/>
      <c r="J24" s="2046"/>
      <c r="K24" s="2034"/>
      <c r="L24" s="2037"/>
      <c r="M24" s="2038"/>
    </row>
    <row r="25" spans="1:13" s="32" customFormat="1" ht="12" customHeight="1" x14ac:dyDescent="0.25">
      <c r="A25" s="379"/>
      <c r="B25" s="379"/>
      <c r="C25" s="379"/>
      <c r="D25" s="379"/>
      <c r="E25" s="379"/>
      <c r="F25" s="379"/>
      <c r="G25" s="379"/>
      <c r="I25" s="2045"/>
      <c r="J25" s="2046"/>
      <c r="K25" s="2034"/>
      <c r="L25" s="2039"/>
      <c r="M25" s="2040"/>
    </row>
    <row r="26" spans="1:13" s="32" customFormat="1" ht="12" customHeight="1" x14ac:dyDescent="0.25">
      <c r="A26" s="379"/>
      <c r="B26" s="379"/>
      <c r="C26" s="379"/>
      <c r="D26" s="379"/>
      <c r="E26" s="379"/>
      <c r="F26" s="379"/>
      <c r="G26" s="379"/>
      <c r="I26" s="2035"/>
      <c r="J26" s="2036"/>
      <c r="K26" s="2034"/>
    </row>
    <row r="27" spans="1:13" s="32" customFormat="1" ht="12" customHeight="1" x14ac:dyDescent="0.25">
      <c r="A27" s="379"/>
      <c r="B27" s="379"/>
      <c r="C27" s="379"/>
      <c r="D27" s="379"/>
      <c r="E27" s="379"/>
      <c r="F27" s="379"/>
      <c r="G27" s="379"/>
      <c r="I27" s="2047"/>
      <c r="J27" s="2048"/>
    </row>
    <row r="28" spans="1:13" s="32" customFormat="1" ht="12" customHeight="1" x14ac:dyDescent="0.25">
      <c r="A28" s="379"/>
      <c r="B28" s="379"/>
      <c r="C28" s="379"/>
      <c r="D28" s="379"/>
      <c r="E28" s="379"/>
      <c r="F28" s="379"/>
      <c r="G28" s="379"/>
      <c r="I28" s="2035"/>
      <c r="J28" s="2036"/>
      <c r="K28" s="2034"/>
    </row>
    <row r="29" spans="1:13" s="32" customFormat="1" ht="12" customHeight="1" x14ac:dyDescent="0.25">
      <c r="A29" s="379"/>
      <c r="B29" s="379"/>
      <c r="C29" s="379"/>
      <c r="D29" s="379"/>
      <c r="E29" s="379"/>
      <c r="F29" s="379"/>
      <c r="G29" s="379"/>
      <c r="I29" s="2049"/>
      <c r="J29" s="2050"/>
      <c r="K29" s="2034"/>
    </row>
    <row r="30" spans="1:13" s="32" customFormat="1" ht="12" customHeight="1" x14ac:dyDescent="0.25">
      <c r="A30" s="379"/>
      <c r="B30" s="379"/>
      <c r="C30" s="379"/>
      <c r="D30" s="379"/>
      <c r="E30" s="379"/>
      <c r="F30" s="379"/>
      <c r="G30" s="379"/>
      <c r="I30" s="2049"/>
      <c r="J30" s="2050"/>
      <c r="K30" s="2042"/>
    </row>
    <row r="31" spans="1:13" s="32" customFormat="1" ht="12" customHeight="1" x14ac:dyDescent="0.25">
      <c r="A31" s="379"/>
      <c r="B31" s="379"/>
      <c r="C31" s="379"/>
      <c r="D31" s="379"/>
      <c r="E31" s="379"/>
      <c r="F31" s="379"/>
      <c r="G31" s="379"/>
      <c r="I31" s="2035"/>
      <c r="J31" s="2041"/>
      <c r="K31" s="2042"/>
    </row>
    <row r="32" spans="1:13" s="32" customFormat="1" ht="12" customHeight="1" x14ac:dyDescent="0.25">
      <c r="A32" s="379"/>
      <c r="B32" s="379"/>
      <c r="C32" s="379"/>
      <c r="D32" s="379"/>
      <c r="E32" s="379"/>
      <c r="F32" s="379"/>
      <c r="G32" s="379"/>
      <c r="I32" s="2035"/>
      <c r="J32" s="2036"/>
    </row>
    <row r="33" spans="1:7" s="32" customFormat="1" ht="12" customHeight="1" x14ac:dyDescent="0.25">
      <c r="A33" s="379"/>
      <c r="B33" s="379"/>
      <c r="C33" s="379"/>
      <c r="D33" s="379"/>
      <c r="E33" s="379"/>
      <c r="F33" s="379"/>
      <c r="G33" s="379"/>
    </row>
    <row r="34" spans="1:7" s="32" customFormat="1" ht="12" customHeight="1" x14ac:dyDescent="0.25">
      <c r="A34" s="379"/>
      <c r="B34" s="379"/>
      <c r="C34" s="379"/>
      <c r="D34" s="379"/>
      <c r="E34" s="379"/>
      <c r="F34" s="379"/>
      <c r="G34" s="379"/>
    </row>
    <row r="35" spans="1:7" s="32" customFormat="1" ht="12" customHeight="1" x14ac:dyDescent="0.25">
      <c r="A35" s="379"/>
      <c r="B35" s="379"/>
      <c r="C35" s="379"/>
      <c r="D35" s="379"/>
      <c r="E35" s="379"/>
      <c r="F35" s="379"/>
      <c r="G35" s="379"/>
    </row>
    <row r="36" spans="1:7" s="32" customFormat="1" ht="12" customHeight="1" x14ac:dyDescent="0.25">
      <c r="A36" s="379"/>
      <c r="B36" s="379"/>
      <c r="C36" s="379"/>
      <c r="D36" s="379"/>
      <c r="E36" s="379"/>
      <c r="F36" s="379"/>
      <c r="G36" s="379"/>
    </row>
    <row r="37" spans="1:7" s="32" customFormat="1" ht="12" customHeight="1" x14ac:dyDescent="0.25">
      <c r="A37" s="379"/>
      <c r="B37" s="379"/>
      <c r="C37" s="379"/>
      <c r="D37" s="379"/>
      <c r="E37" s="379"/>
      <c r="F37" s="379"/>
      <c r="G37" s="379"/>
    </row>
    <row r="38" spans="1:7" s="32" customFormat="1" ht="12" customHeight="1" x14ac:dyDescent="0.25">
      <c r="A38" s="379"/>
      <c r="B38" s="379"/>
      <c r="C38" s="379"/>
      <c r="D38" s="379"/>
      <c r="E38" s="379"/>
      <c r="F38" s="379"/>
      <c r="G38" s="379"/>
    </row>
    <row r="40" spans="1:7" ht="15" customHeight="1" x14ac:dyDescent="0.25"/>
    <row r="41" spans="1:7" ht="22.5" customHeight="1" x14ac:dyDescent="0.25"/>
  </sheetData>
  <mergeCells count="5">
    <mergeCell ref="A2:G2"/>
    <mergeCell ref="A3:A4"/>
    <mergeCell ref="B3:C3"/>
    <mergeCell ref="D3:E3"/>
    <mergeCell ref="F3:G3"/>
  </mergeCells>
  <conditionalFormatting sqref="E9">
    <cfRule type="top10" dxfId="220" priority="5" percent="1" bottom="1" rank="25"/>
    <cfRule type="top10" dxfId="219" priority="6" percent="1" rank="25"/>
  </conditionalFormatting>
  <conditionalFormatting sqref="E8">
    <cfRule type="top10" dxfId="218" priority="339" percent="1" bottom="1" rank="25"/>
    <cfRule type="top10" dxfId="217" priority="340" percent="1" rank="25"/>
  </conditionalFormatting>
  <conditionalFormatting sqref="G8">
    <cfRule type="top10" dxfId="216" priority="341" percent="1" bottom="1" rank="25"/>
    <cfRule type="top10" dxfId="215" priority="342" percent="1" rank="25"/>
  </conditionalFormatting>
  <conditionalFormatting sqref="C8">
    <cfRule type="top10" dxfId="214" priority="343" percent="1" bottom="1" rank="25"/>
    <cfRule type="top10" dxfId="213" priority="344" percent="1" rank="25"/>
  </conditionalFormatting>
  <conditionalFormatting sqref="C11">
    <cfRule type="top10" dxfId="212" priority="345" percent="1" bottom="1" rank="25"/>
    <cfRule type="top10" dxfId="211" priority="346" percent="1" rank="25"/>
  </conditionalFormatting>
  <conditionalFormatting sqref="E10:E11">
    <cfRule type="top10" dxfId="210" priority="347" percent="1" bottom="1" rank="25"/>
    <cfRule type="top10" dxfId="209" priority="348" percent="1" rank="25"/>
  </conditionalFormatting>
  <conditionalFormatting sqref="G9:G11">
    <cfRule type="top10" dxfId="208" priority="349" percent="1" bottom="1" rank="25"/>
    <cfRule type="top10" dxfId="207" priority="350"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7" zoomScaleNormal="100" zoomScaleSheetLayoutView="85" zoomScalePageLayoutView="80" workbookViewId="0">
      <selection activeCell="A14" sqref="A14"/>
    </sheetView>
  </sheetViews>
  <sheetFormatPr defaultRowHeight="15" x14ac:dyDescent="0.25"/>
  <cols>
    <col min="1" max="1" width="9.140625" style="133"/>
    <col min="2" max="2" width="12.85546875" style="133" bestFit="1" customWidth="1"/>
    <col min="3" max="3" width="14.7109375" style="133" bestFit="1" customWidth="1"/>
    <col min="4" max="4" width="13.85546875" style="133" customWidth="1"/>
    <col min="5" max="6" width="16.42578125" style="133" customWidth="1"/>
    <col min="7" max="7" width="7" style="133" bestFit="1" customWidth="1"/>
    <col min="8" max="8" width="6.28515625" style="133" bestFit="1" customWidth="1"/>
    <col min="9" max="9" width="9.140625" style="133"/>
    <col min="10" max="10" width="10.5703125" style="133" bestFit="1" customWidth="1"/>
    <col min="11" max="11" width="13.42578125" style="133" customWidth="1"/>
    <col min="12" max="16384" width="9.140625" style="133"/>
  </cols>
  <sheetData>
    <row r="1" spans="1:11" ht="21" x14ac:dyDescent="0.25">
      <c r="A1" s="2394"/>
      <c r="B1" s="2394"/>
      <c r="C1" s="2394"/>
      <c r="D1" s="2394"/>
      <c r="E1" s="2394"/>
      <c r="F1" s="2394"/>
      <c r="G1" s="2394"/>
      <c r="H1" s="2394"/>
      <c r="I1" s="2394"/>
      <c r="J1" s="2394"/>
      <c r="K1" s="2394"/>
    </row>
    <row r="2" spans="1:11" x14ac:dyDescent="0.25">
      <c r="A2" s="7"/>
      <c r="B2" s="7"/>
      <c r="C2" s="7"/>
      <c r="D2" s="7"/>
      <c r="E2" s="7"/>
      <c r="F2" s="7"/>
      <c r="G2" s="7"/>
      <c r="H2" s="7"/>
      <c r="I2" s="7"/>
      <c r="J2" s="7"/>
    </row>
    <row r="3" spans="1:11" x14ac:dyDescent="0.25">
      <c r="A3" s="2392"/>
      <c r="B3" s="2392"/>
      <c r="C3" s="2392"/>
      <c r="D3" s="2392"/>
      <c r="E3" s="2392"/>
      <c r="F3" s="2392"/>
      <c r="G3" s="2392"/>
      <c r="H3" s="2392"/>
      <c r="I3" s="2392"/>
      <c r="J3" s="2392"/>
      <c r="K3" s="2392"/>
    </row>
    <row r="4" spans="1:11" x14ac:dyDescent="0.25">
      <c r="A4" s="7"/>
      <c r="B4" s="7"/>
      <c r="C4" s="7"/>
      <c r="D4" s="7"/>
      <c r="E4" s="7"/>
      <c r="F4" s="7"/>
      <c r="G4" s="7"/>
      <c r="H4" s="7"/>
      <c r="I4" s="7"/>
      <c r="J4" s="7"/>
    </row>
    <row r="5" spans="1:11" x14ac:dyDescent="0.25">
      <c r="A5" s="7"/>
      <c r="B5" s="7"/>
      <c r="C5" s="7"/>
      <c r="D5" s="7"/>
      <c r="E5" s="7"/>
      <c r="F5" s="7"/>
      <c r="G5" s="7"/>
      <c r="H5" s="7"/>
      <c r="I5" s="7"/>
      <c r="J5" s="7"/>
    </row>
    <row r="6" spans="1:11" x14ac:dyDescent="0.25">
      <c r="A6" s="7"/>
      <c r="B6" s="7"/>
      <c r="C6" s="7"/>
      <c r="D6" s="7"/>
      <c r="E6" s="7"/>
      <c r="F6" s="7"/>
      <c r="G6" s="7"/>
      <c r="H6" s="7"/>
      <c r="I6" s="7"/>
      <c r="J6" s="7"/>
    </row>
    <row r="7" spans="1:11" x14ac:dyDescent="0.25">
      <c r="A7" s="7"/>
      <c r="B7" s="7"/>
      <c r="C7" s="7"/>
      <c r="D7" s="7"/>
      <c r="E7" s="7"/>
      <c r="F7" s="7"/>
      <c r="G7" s="7"/>
      <c r="H7" s="7"/>
      <c r="I7" s="7"/>
      <c r="J7" s="7"/>
    </row>
    <row r="8" spans="1:11" ht="73.5" customHeight="1" x14ac:dyDescent="0.25">
      <c r="A8" s="2395" t="s">
        <v>157</v>
      </c>
      <c r="B8" s="2395"/>
      <c r="C8" s="2395"/>
      <c r="D8" s="2395"/>
      <c r="E8" s="2395"/>
      <c r="F8" s="2395"/>
      <c r="G8" s="2395"/>
      <c r="H8" s="2395"/>
      <c r="I8" s="2395"/>
      <c r="J8" s="2395"/>
      <c r="K8" s="2395"/>
    </row>
    <row r="9" spans="1:11" ht="31.5" customHeight="1" x14ac:dyDescent="0.25">
      <c r="A9" s="2396"/>
      <c r="B9" s="2396"/>
      <c r="C9" s="2396"/>
      <c r="D9" s="2396"/>
      <c r="E9" s="2396"/>
      <c r="F9" s="2396"/>
      <c r="G9" s="2396"/>
      <c r="H9" s="2396"/>
      <c r="I9" s="2396"/>
      <c r="J9" s="2396"/>
      <c r="K9" s="2396"/>
    </row>
    <row r="10" spans="1:11" ht="61.5" customHeight="1" x14ac:dyDescent="0.25">
      <c r="A10" s="2397" t="s">
        <v>474</v>
      </c>
      <c r="B10" s="2397"/>
      <c r="C10" s="2397"/>
      <c r="D10" s="2397"/>
      <c r="E10" s="2397"/>
      <c r="F10" s="2397"/>
      <c r="G10" s="2397"/>
      <c r="H10" s="2397"/>
      <c r="I10" s="2397"/>
      <c r="J10" s="2397"/>
      <c r="K10" s="2397"/>
    </row>
    <row r="11" spans="1:11" ht="15.75" x14ac:dyDescent="0.25">
      <c r="A11" s="2398"/>
      <c r="B11" s="2398"/>
      <c r="C11" s="2398"/>
      <c r="D11" s="2398"/>
      <c r="E11" s="2398"/>
      <c r="F11" s="2398"/>
      <c r="G11" s="2398"/>
      <c r="H11" s="2398"/>
      <c r="I11" s="2398"/>
      <c r="J11" s="2398"/>
      <c r="K11" s="2398"/>
    </row>
    <row r="12" spans="1:11" x14ac:dyDescent="0.25">
      <c r="A12" s="2392"/>
      <c r="B12" s="2392"/>
      <c r="C12" s="2392"/>
      <c r="D12" s="2392"/>
      <c r="E12" s="2392"/>
      <c r="F12" s="2392"/>
      <c r="G12" s="2392"/>
      <c r="H12" s="2392"/>
      <c r="I12" s="2392"/>
      <c r="J12" s="2392"/>
      <c r="K12" s="2392"/>
    </row>
    <row r="13" spans="1:11" x14ac:dyDescent="0.25">
      <c r="A13" s="2392"/>
      <c r="B13" s="2392"/>
      <c r="C13" s="2392"/>
      <c r="D13" s="2392"/>
      <c r="E13" s="2392"/>
      <c r="F13" s="2392"/>
      <c r="G13" s="2392"/>
      <c r="H13" s="2392"/>
      <c r="I13" s="2392"/>
      <c r="J13" s="2392"/>
      <c r="K13" s="2392"/>
    </row>
    <row r="14" spans="1:11" x14ac:dyDescent="0.25">
      <c r="A14" s="2392"/>
      <c r="B14" s="2392"/>
      <c r="C14" s="2392"/>
      <c r="D14" s="2392"/>
      <c r="E14" s="2392"/>
      <c r="F14" s="2392"/>
      <c r="G14" s="2392"/>
      <c r="H14" s="2392"/>
      <c r="I14" s="2392"/>
      <c r="J14" s="2392"/>
      <c r="K14" s="2392"/>
    </row>
    <row r="15" spans="1:11" ht="20.25" customHeight="1" x14ac:dyDescent="0.25">
      <c r="A15" s="2398"/>
      <c r="B15" s="2398"/>
      <c r="C15" s="2398"/>
      <c r="D15" s="2398"/>
      <c r="E15" s="2398"/>
      <c r="F15" s="2398"/>
      <c r="G15" s="2398"/>
      <c r="H15" s="2398"/>
      <c r="I15" s="2398"/>
      <c r="J15" s="2398"/>
      <c r="K15" s="2398"/>
    </row>
    <row r="16" spans="1:11" ht="15.75" x14ac:dyDescent="0.25">
      <c r="A16" s="2398"/>
      <c r="B16" s="2398"/>
      <c r="C16" s="2398"/>
      <c r="D16" s="2398"/>
      <c r="E16" s="2398"/>
      <c r="F16" s="2398"/>
      <c r="G16" s="2398"/>
      <c r="H16" s="2398"/>
      <c r="I16" s="2398"/>
      <c r="J16" s="2398"/>
      <c r="K16" s="2398"/>
    </row>
    <row r="17" spans="1:11" x14ac:dyDescent="0.25">
      <c r="A17" s="2392"/>
      <c r="B17" s="2392"/>
      <c r="C17" s="2392"/>
      <c r="D17" s="2392"/>
      <c r="E17" s="2392"/>
      <c r="F17" s="2392"/>
      <c r="G17" s="2392"/>
      <c r="H17" s="2392"/>
      <c r="I17" s="2392"/>
      <c r="J17" s="2392"/>
      <c r="K17" s="2392"/>
    </row>
    <row r="18" spans="1:11" x14ac:dyDescent="0.25">
      <c r="A18" s="2392"/>
      <c r="B18" s="2392"/>
      <c r="C18" s="2392"/>
      <c r="D18" s="2392"/>
      <c r="E18" s="2392"/>
      <c r="F18" s="2392"/>
      <c r="G18" s="2392"/>
      <c r="H18" s="2392"/>
      <c r="I18" s="2392"/>
      <c r="J18" s="2392"/>
      <c r="K18" s="2392"/>
    </row>
    <row r="19" spans="1:11" x14ac:dyDescent="0.25">
      <c r="A19" s="2392"/>
      <c r="B19" s="2392"/>
      <c r="C19" s="2392"/>
      <c r="D19" s="2392"/>
      <c r="E19" s="2392"/>
      <c r="F19" s="2392"/>
      <c r="G19" s="2392"/>
      <c r="H19" s="2392"/>
      <c r="I19" s="2392"/>
      <c r="J19" s="2392"/>
      <c r="K19" s="2392"/>
    </row>
    <row r="20" spans="1:11" x14ac:dyDescent="0.25">
      <c r="A20" s="2392"/>
      <c r="B20" s="2392"/>
      <c r="C20" s="2392"/>
      <c r="D20" s="2392"/>
      <c r="E20" s="2392"/>
      <c r="F20" s="2392"/>
      <c r="G20" s="2392"/>
      <c r="H20" s="2392"/>
      <c r="I20" s="2392"/>
      <c r="J20" s="2392"/>
      <c r="K20" s="2392"/>
    </row>
    <row r="21" spans="1:11" x14ac:dyDescent="0.25">
      <c r="A21" s="2393"/>
      <c r="B21" s="2393"/>
      <c r="C21" s="2393"/>
      <c r="D21" s="2393"/>
      <c r="E21" s="2393"/>
      <c r="F21" s="2393"/>
      <c r="G21" s="2393"/>
      <c r="H21" s="2393"/>
      <c r="I21" s="2393"/>
      <c r="J21" s="2393"/>
      <c r="K21" s="2393"/>
    </row>
    <row r="22" spans="1:11" x14ac:dyDescent="0.25">
      <c r="A22" s="2393"/>
      <c r="B22" s="2393"/>
      <c r="C22" s="2393"/>
      <c r="D22" s="2393"/>
      <c r="E22" s="2393"/>
      <c r="F22" s="2393"/>
      <c r="G22" s="2393"/>
      <c r="H22" s="2393"/>
      <c r="I22" s="2393"/>
      <c r="J22" s="2393"/>
      <c r="K22" s="2393"/>
    </row>
    <row r="26" spans="1:11" x14ac:dyDescent="0.25">
      <c r="B26" s="2"/>
      <c r="C26" s="2"/>
      <c r="D26" s="2"/>
      <c r="E26" s="2"/>
      <c r="F26" s="2"/>
      <c r="G26" s="2"/>
      <c r="H26" s="2"/>
      <c r="I26" s="2"/>
      <c r="J26" s="2"/>
    </row>
    <row r="27" spans="1:11" x14ac:dyDescent="0.25">
      <c r="B27" s="2"/>
      <c r="C27" s="2"/>
      <c r="D27" s="2"/>
      <c r="E27" s="2"/>
      <c r="F27" s="2"/>
      <c r="G27" s="2"/>
      <c r="H27" s="2"/>
      <c r="I27" s="2"/>
      <c r="J27" s="2"/>
    </row>
    <row r="28" spans="1:11" x14ac:dyDescent="0.25">
      <c r="B28" s="1"/>
      <c r="C28" s="1"/>
      <c r="D28" s="1"/>
      <c r="E28" s="1"/>
      <c r="F28" s="1"/>
      <c r="G28" s="1"/>
      <c r="H28" s="1"/>
      <c r="I28" s="1"/>
      <c r="J28" s="1"/>
    </row>
    <row r="29" spans="1:11" x14ac:dyDescent="0.25">
      <c r="A29" s="1"/>
      <c r="B29" s="1"/>
      <c r="C29" s="1"/>
      <c r="D29" s="1"/>
      <c r="E29" s="1"/>
      <c r="F29" s="1"/>
      <c r="G29" s="1"/>
      <c r="H29" s="1"/>
      <c r="I29" s="1"/>
      <c r="J29" s="1"/>
    </row>
    <row r="30" spans="1:11" x14ac:dyDescent="0.25">
      <c r="A30" s="1"/>
      <c r="B30" s="1"/>
      <c r="C30" s="1"/>
      <c r="D30" s="1"/>
      <c r="E30" s="1"/>
      <c r="F30" s="1"/>
      <c r="G30" s="1"/>
      <c r="H30" s="1"/>
      <c r="I30" s="1"/>
      <c r="J30" s="1"/>
    </row>
  </sheetData>
  <mergeCells count="17">
    <mergeCell ref="A17:K17"/>
    <mergeCell ref="A1:K1"/>
    <mergeCell ref="A3:K3"/>
    <mergeCell ref="A8:K8"/>
    <mergeCell ref="A9:K9"/>
    <mergeCell ref="A10:K10"/>
    <mergeCell ref="A11:K11"/>
    <mergeCell ref="A12:K12"/>
    <mergeCell ref="A13:K13"/>
    <mergeCell ref="A14:K14"/>
    <mergeCell ref="A15:K15"/>
    <mergeCell ref="A16:K16"/>
    <mergeCell ref="A18:K18"/>
    <mergeCell ref="A19:K19"/>
    <mergeCell ref="A20:K20"/>
    <mergeCell ref="A21:K21"/>
    <mergeCell ref="A22:K22"/>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zoomScaleNormal="100" zoomScaleSheetLayoutView="85" zoomScalePageLayoutView="80" workbookViewId="0">
      <selection activeCell="A14" sqref="A14"/>
    </sheetView>
  </sheetViews>
  <sheetFormatPr defaultRowHeight="15" x14ac:dyDescent="0.25"/>
  <cols>
    <col min="1" max="1" width="1.5703125" style="730" customWidth="1"/>
    <col min="2" max="2" width="9.140625" style="730"/>
    <col min="3" max="3" width="12.85546875" style="730" bestFit="1" customWidth="1"/>
    <col min="4" max="4" width="14.7109375" style="730" bestFit="1" customWidth="1"/>
    <col min="5" max="6" width="13.85546875" style="730" customWidth="1"/>
    <col min="7" max="7" width="6.28515625" style="730" bestFit="1" customWidth="1"/>
    <col min="8" max="8" width="7" style="730" bestFit="1" customWidth="1"/>
    <col min="9" max="9" width="6.28515625" style="730" bestFit="1" customWidth="1"/>
    <col min="10" max="10" width="9.140625" style="730"/>
    <col min="11" max="11" width="10.5703125" style="730" bestFit="1" customWidth="1"/>
    <col min="12" max="12" width="11.7109375" style="730" customWidth="1"/>
    <col min="13" max="13" width="2" style="730" customWidth="1"/>
    <col min="14" max="16384" width="9.140625" style="730"/>
  </cols>
  <sheetData>
    <row r="1" spans="2:13" ht="21" x14ac:dyDescent="0.25">
      <c r="B1" s="2394"/>
      <c r="C1" s="2394"/>
      <c r="D1" s="2394"/>
      <c r="E1" s="2394"/>
      <c r="F1" s="2394"/>
      <c r="G1" s="2394"/>
      <c r="H1" s="2394"/>
      <c r="I1" s="2394"/>
      <c r="J1" s="2394"/>
      <c r="K1" s="2394"/>
      <c r="L1" s="2394"/>
      <c r="M1" s="2394"/>
    </row>
    <row r="2" spans="2:13" x14ac:dyDescent="0.25">
      <c r="B2" s="7"/>
      <c r="C2" s="7"/>
      <c r="D2" s="7"/>
      <c r="E2" s="7"/>
      <c r="F2" s="7"/>
      <c r="G2" s="7"/>
      <c r="H2" s="7"/>
      <c r="I2" s="7"/>
      <c r="J2" s="7"/>
      <c r="K2" s="7"/>
    </row>
    <row r="3" spans="2:13" x14ac:dyDescent="0.25">
      <c r="B3" s="2392"/>
      <c r="C3" s="2392"/>
      <c r="D3" s="2392"/>
      <c r="E3" s="2392"/>
      <c r="F3" s="2392"/>
      <c r="G3" s="2392"/>
      <c r="H3" s="2392"/>
      <c r="I3" s="2392"/>
      <c r="J3" s="2392"/>
      <c r="K3" s="2392"/>
      <c r="L3" s="2392"/>
    </row>
    <row r="4" spans="2:13" x14ac:dyDescent="0.25">
      <c r="B4" s="7"/>
      <c r="C4" s="7"/>
      <c r="D4" s="7"/>
      <c r="E4" s="7"/>
      <c r="F4" s="7"/>
      <c r="G4" s="7"/>
      <c r="H4" s="7"/>
      <c r="I4" s="7"/>
      <c r="J4" s="7"/>
      <c r="K4" s="7"/>
    </row>
    <row r="5" spans="2:13" x14ac:dyDescent="0.25">
      <c r="B5" s="7"/>
      <c r="C5" s="7"/>
      <c r="D5" s="7"/>
      <c r="E5" s="7"/>
      <c r="F5" s="7"/>
      <c r="G5" s="7"/>
      <c r="H5" s="7"/>
      <c r="I5" s="7"/>
      <c r="J5" s="7"/>
      <c r="K5" s="7"/>
    </row>
    <row r="6" spans="2:13" x14ac:dyDescent="0.25">
      <c r="B6" s="7"/>
      <c r="C6" s="7"/>
      <c r="D6" s="7"/>
      <c r="E6" s="7"/>
      <c r="F6" s="7"/>
      <c r="G6" s="7"/>
      <c r="H6" s="7"/>
      <c r="I6" s="7"/>
      <c r="J6" s="7"/>
      <c r="K6" s="7"/>
    </row>
    <row r="7" spans="2:13" x14ac:dyDescent="0.25">
      <c r="B7" s="7"/>
      <c r="C7" s="7"/>
      <c r="D7" s="7"/>
      <c r="E7" s="7"/>
      <c r="F7" s="7"/>
      <c r="G7" s="7"/>
      <c r="H7" s="7"/>
      <c r="I7" s="7"/>
      <c r="J7" s="7"/>
      <c r="K7" s="7"/>
    </row>
    <row r="8" spans="2:13" ht="83.25" customHeight="1" x14ac:dyDescent="0.25">
      <c r="B8" s="2395"/>
      <c r="C8" s="2395"/>
      <c r="D8" s="2395"/>
      <c r="E8" s="2395"/>
      <c r="F8" s="2395"/>
      <c r="G8" s="2395"/>
      <c r="H8" s="2395"/>
      <c r="I8" s="2395"/>
      <c r="J8" s="2395"/>
      <c r="K8" s="2395"/>
      <c r="L8" s="2395"/>
    </row>
    <row r="9" spans="2:13" ht="73.5" customHeight="1" x14ac:dyDescent="0.25">
      <c r="B9" s="2569" t="s">
        <v>349</v>
      </c>
      <c r="C9" s="2569"/>
      <c r="D9" s="2569"/>
      <c r="E9" s="2569"/>
      <c r="F9" s="2569"/>
      <c r="G9" s="2569"/>
      <c r="H9" s="2569"/>
      <c r="I9" s="2569"/>
      <c r="J9" s="2569"/>
      <c r="K9" s="2569"/>
      <c r="L9" s="2569"/>
    </row>
    <row r="10" spans="2:13" ht="15.75" x14ac:dyDescent="0.25">
      <c r="B10" s="2398"/>
      <c r="C10" s="2398"/>
      <c r="D10" s="2398"/>
      <c r="E10" s="2398"/>
      <c r="F10" s="2398"/>
      <c r="G10" s="2398"/>
      <c r="H10" s="2398"/>
      <c r="I10" s="2398"/>
      <c r="J10" s="2398"/>
      <c r="K10" s="2398"/>
      <c r="L10" s="2398"/>
    </row>
    <row r="11" spans="2:13" ht="15.75" x14ac:dyDescent="0.25">
      <c r="B11" s="2398"/>
      <c r="C11" s="2398"/>
      <c r="D11" s="2398"/>
      <c r="E11" s="2398"/>
      <c r="F11" s="2398"/>
      <c r="G11" s="2398"/>
      <c r="H11" s="2398"/>
      <c r="I11" s="2398"/>
      <c r="J11" s="2398"/>
      <c r="K11" s="2398"/>
      <c r="L11" s="2398"/>
    </row>
    <row r="12" spans="2:13" ht="15.75" x14ac:dyDescent="0.25">
      <c r="B12" s="2398"/>
      <c r="C12" s="2398"/>
      <c r="D12" s="2398"/>
      <c r="E12" s="2398"/>
      <c r="F12" s="2398"/>
      <c r="G12" s="2398"/>
      <c r="H12" s="2398"/>
      <c r="I12" s="2398"/>
      <c r="J12" s="2398"/>
      <c r="K12" s="2398"/>
      <c r="L12" s="2398"/>
    </row>
    <row r="13" spans="2:13" ht="15.75" x14ac:dyDescent="0.25">
      <c r="B13" s="2398"/>
      <c r="C13" s="2398"/>
      <c r="D13" s="2398"/>
      <c r="E13" s="2398"/>
      <c r="F13" s="2398"/>
      <c r="G13" s="2398"/>
      <c r="H13" s="2398"/>
      <c r="I13" s="2398"/>
      <c r="J13" s="2398"/>
      <c r="K13" s="2398"/>
      <c r="L13" s="2398"/>
    </row>
    <row r="14" spans="2:13" ht="15.75" x14ac:dyDescent="0.25">
      <c r="B14" s="2398"/>
      <c r="C14" s="2398"/>
      <c r="D14" s="2398"/>
      <c r="E14" s="2398"/>
      <c r="F14" s="2398"/>
      <c r="G14" s="2398"/>
      <c r="H14" s="2398"/>
      <c r="I14" s="2398"/>
      <c r="J14" s="2398"/>
      <c r="K14" s="2398"/>
      <c r="L14" s="2398"/>
    </row>
    <row r="15" spans="2:13" ht="15.75" x14ac:dyDescent="0.25">
      <c r="B15" s="2398"/>
      <c r="C15" s="2398"/>
      <c r="D15" s="2398"/>
      <c r="E15" s="2398"/>
      <c r="F15" s="2398"/>
      <c r="G15" s="2398"/>
      <c r="H15" s="2398"/>
      <c r="I15" s="2398"/>
      <c r="J15" s="2398"/>
      <c r="K15" s="2398"/>
      <c r="L15" s="2398"/>
    </row>
    <row r="16" spans="2:13" ht="15.75" x14ac:dyDescent="0.25">
      <c r="B16" s="2398"/>
      <c r="C16" s="2398"/>
      <c r="D16" s="2398"/>
      <c r="E16" s="2398"/>
      <c r="F16" s="2398"/>
      <c r="G16" s="2398"/>
      <c r="H16" s="2398"/>
      <c r="I16" s="2398"/>
      <c r="J16" s="2398"/>
      <c r="K16" s="2398"/>
      <c r="L16" s="2398"/>
    </row>
    <row r="17" spans="2:13" ht="15.75" x14ac:dyDescent="0.25">
      <c r="B17" s="2398"/>
      <c r="C17" s="2398"/>
      <c r="D17" s="2398"/>
      <c r="E17" s="2398"/>
      <c r="F17" s="2398"/>
      <c r="G17" s="2398"/>
      <c r="H17" s="2398"/>
      <c r="I17" s="2398"/>
      <c r="J17" s="2398"/>
      <c r="K17" s="2398"/>
      <c r="L17" s="2398"/>
    </row>
    <row r="18" spans="2:13" x14ac:dyDescent="0.25">
      <c r="B18" s="2392"/>
      <c r="C18" s="2392"/>
      <c r="D18" s="2392"/>
      <c r="E18" s="2392"/>
      <c r="F18" s="2392"/>
      <c r="G18" s="2392"/>
      <c r="H18" s="2392"/>
      <c r="I18" s="2392"/>
      <c r="J18" s="2392"/>
      <c r="K18" s="2392"/>
      <c r="L18" s="2392"/>
    </row>
    <row r="19" spans="2:13" x14ac:dyDescent="0.25">
      <c r="B19" s="2392"/>
      <c r="C19" s="2392"/>
      <c r="D19" s="2392"/>
      <c r="E19" s="2392"/>
      <c r="F19" s="2392"/>
      <c r="G19" s="2392"/>
      <c r="H19" s="2392"/>
      <c r="I19" s="2392"/>
      <c r="J19" s="2392"/>
      <c r="K19" s="2392"/>
      <c r="L19" s="2392"/>
    </row>
    <row r="20" spans="2:13" x14ac:dyDescent="0.25">
      <c r="B20" s="2393"/>
      <c r="C20" s="2393"/>
      <c r="D20" s="2393"/>
      <c r="E20" s="2393"/>
      <c r="F20" s="2393"/>
      <c r="G20" s="2393"/>
      <c r="H20" s="2393"/>
      <c r="I20" s="2393"/>
      <c r="J20" s="2393"/>
      <c r="K20" s="2393"/>
      <c r="L20" s="2393"/>
      <c r="M20" s="17"/>
    </row>
    <row r="21" spans="2:13" x14ac:dyDescent="0.25">
      <c r="B21" s="2393"/>
      <c r="C21" s="2393"/>
      <c r="D21" s="2393"/>
      <c r="E21" s="2393"/>
      <c r="F21" s="2393"/>
      <c r="G21" s="2393"/>
      <c r="H21" s="2393"/>
      <c r="I21" s="2393"/>
      <c r="J21" s="2393"/>
      <c r="K21" s="2393"/>
      <c r="L21" s="2393"/>
      <c r="M21" s="9"/>
    </row>
    <row r="22" spans="2:13" x14ac:dyDescent="0.25">
      <c r="M22" s="9"/>
    </row>
    <row r="23" spans="2:13" x14ac:dyDescent="0.25">
      <c r="M23" s="9"/>
    </row>
    <row r="24" spans="2:13" x14ac:dyDescent="0.25">
      <c r="M24" s="9"/>
    </row>
    <row r="25" spans="2:13" x14ac:dyDescent="0.25">
      <c r="C25" s="2"/>
      <c r="D25" s="2"/>
      <c r="E25" s="2"/>
      <c r="F25" s="2"/>
      <c r="G25" s="2"/>
      <c r="H25" s="2"/>
      <c r="I25" s="2"/>
      <c r="J25" s="2"/>
      <c r="K25" s="2"/>
    </row>
    <row r="26" spans="2:13" x14ac:dyDescent="0.25">
      <c r="C26" s="2"/>
      <c r="D26" s="2"/>
      <c r="E26" s="2"/>
      <c r="F26" s="2"/>
      <c r="G26" s="2"/>
      <c r="H26" s="2"/>
      <c r="I26" s="2"/>
      <c r="J26" s="2"/>
      <c r="K26" s="2"/>
    </row>
    <row r="27" spans="2:13" x14ac:dyDescent="0.25">
      <c r="C27" s="1"/>
      <c r="D27" s="1"/>
      <c r="E27" s="1"/>
      <c r="F27" s="1"/>
      <c r="G27" s="1"/>
      <c r="H27" s="1"/>
      <c r="I27" s="1"/>
      <c r="J27" s="1"/>
      <c r="K27" s="1"/>
    </row>
    <row r="28" spans="2:13" x14ac:dyDescent="0.25">
      <c r="B28" s="1"/>
      <c r="C28" s="1"/>
      <c r="D28" s="1"/>
      <c r="E28" s="1"/>
      <c r="F28" s="1"/>
      <c r="G28" s="1"/>
      <c r="H28" s="1"/>
      <c r="I28" s="1"/>
      <c r="J28" s="1"/>
      <c r="K28" s="1"/>
    </row>
    <row r="29" spans="2:13" x14ac:dyDescent="0.25">
      <c r="B29" s="1"/>
      <c r="C29" s="1"/>
      <c r="D29" s="1"/>
      <c r="E29" s="1"/>
      <c r="F29" s="1"/>
      <c r="G29" s="1"/>
      <c r="H29" s="1"/>
      <c r="I29" s="1"/>
      <c r="J29" s="1"/>
      <c r="K29" s="1"/>
    </row>
  </sheetData>
  <mergeCells count="16">
    <mergeCell ref="B11:L11"/>
    <mergeCell ref="B1:M1"/>
    <mergeCell ref="B3:L3"/>
    <mergeCell ref="B8:L8"/>
    <mergeCell ref="B9:L9"/>
    <mergeCell ref="B10:L10"/>
    <mergeCell ref="B18:L18"/>
    <mergeCell ref="B19:L19"/>
    <mergeCell ref="B20:L20"/>
    <mergeCell ref="B21:L21"/>
    <mergeCell ref="B12:L12"/>
    <mergeCell ref="B13:L13"/>
    <mergeCell ref="B14:L14"/>
    <mergeCell ref="B15:L15"/>
    <mergeCell ref="B16:L16"/>
    <mergeCell ref="B17:L17"/>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zoomScaleNormal="100" zoomScalePageLayoutView="90" workbookViewId="0">
      <selection activeCell="R23" sqref="R23"/>
    </sheetView>
  </sheetViews>
  <sheetFormatPr defaultRowHeight="15" x14ac:dyDescent="0.25"/>
  <cols>
    <col min="1" max="1" width="6.5703125" style="32" customWidth="1"/>
    <col min="2" max="2" width="13.7109375" style="730" customWidth="1"/>
    <col min="3" max="3" width="20.140625" style="730" bestFit="1" customWidth="1"/>
    <col min="4" max="4" width="24.85546875" style="730" customWidth="1"/>
    <col min="5" max="5" width="20" style="730" customWidth="1"/>
    <col min="6" max="8" width="7" style="730" customWidth="1"/>
    <col min="9" max="9" width="12.28515625" style="730" bestFit="1" customWidth="1"/>
    <col min="10" max="10" width="7.5703125" style="32" customWidth="1"/>
    <col min="11" max="12" width="7.5703125" style="730" customWidth="1"/>
    <col min="13" max="13" width="6.28515625" style="730" customWidth="1"/>
    <col min="14" max="14" width="1" style="730" customWidth="1"/>
    <col min="15" max="25" width="7.5703125" style="730" customWidth="1"/>
    <col min="26" max="16384" width="9.140625" style="730"/>
  </cols>
  <sheetData>
    <row r="1" spans="1:25" ht="10.5" customHeight="1" x14ac:dyDescent="0.25">
      <c r="F1" s="2631"/>
      <c r="G1" s="2631"/>
      <c r="H1" s="2631"/>
      <c r="I1" s="2631"/>
      <c r="J1" s="2631"/>
      <c r="K1" s="2631"/>
      <c r="L1" s="2631"/>
    </row>
    <row r="2" spans="1:25" ht="21.75" customHeight="1" thickBot="1" x14ac:dyDescent="0.3">
      <c r="A2" s="2630" t="s">
        <v>765</v>
      </c>
      <c r="B2" s="2630"/>
      <c r="C2" s="2630"/>
      <c r="D2" s="2630"/>
      <c r="E2" s="738"/>
      <c r="F2" s="2631"/>
      <c r="G2" s="2631"/>
      <c r="H2" s="2631"/>
      <c r="I2" s="2631"/>
      <c r="J2" s="2631"/>
      <c r="K2" s="2631"/>
      <c r="L2" s="2631"/>
      <c r="M2" s="226"/>
      <c r="N2" s="226"/>
      <c r="O2" s="226"/>
      <c r="P2" s="226"/>
      <c r="Q2" s="226"/>
      <c r="R2" s="226"/>
      <c r="S2" s="226"/>
      <c r="T2" s="226"/>
      <c r="U2" s="226"/>
      <c r="V2" s="226"/>
      <c r="W2" s="226"/>
      <c r="X2" s="226"/>
      <c r="Y2" s="226"/>
    </row>
    <row r="3" spans="1:25" customFormat="1" ht="30" x14ac:dyDescent="0.25">
      <c r="B3" s="721" t="s">
        <v>351</v>
      </c>
      <c r="C3" s="720" t="s">
        <v>514</v>
      </c>
      <c r="D3" s="2633" t="s">
        <v>530</v>
      </c>
    </row>
    <row r="4" spans="1:25" customFormat="1" x14ac:dyDescent="0.25">
      <c r="A4" s="32"/>
      <c r="B4" s="732" t="s">
        <v>125</v>
      </c>
      <c r="C4" s="1434">
        <v>60</v>
      </c>
      <c r="D4" s="2633"/>
      <c r="E4" s="730"/>
      <c r="O4" s="2051"/>
      <c r="P4" s="2051"/>
      <c r="Q4" s="2051"/>
      <c r="R4" s="2051"/>
      <c r="S4" s="2051"/>
      <c r="T4" s="2051"/>
      <c r="U4" s="2051"/>
      <c r="V4" s="2052"/>
    </row>
    <row r="5" spans="1:25" customFormat="1" x14ac:dyDescent="0.25">
      <c r="A5" s="32"/>
      <c r="B5" s="732" t="s">
        <v>126</v>
      </c>
      <c r="C5" s="1434">
        <v>278</v>
      </c>
      <c r="D5" s="2633"/>
      <c r="E5" s="730"/>
      <c r="O5" s="2053"/>
      <c r="P5" s="2053"/>
      <c r="Q5" s="2053"/>
      <c r="R5" s="2053"/>
      <c r="S5" s="2053"/>
      <c r="T5" s="2053"/>
      <c r="U5" s="2053"/>
      <c r="V5" s="956"/>
    </row>
    <row r="6" spans="1:25" customFormat="1" x14ac:dyDescent="0.25">
      <c r="B6" s="732" t="s">
        <v>127</v>
      </c>
      <c r="C6" s="1434">
        <v>231</v>
      </c>
      <c r="D6" s="2633"/>
      <c r="O6" s="1030"/>
      <c r="P6" s="1030"/>
      <c r="Q6" s="1030"/>
      <c r="R6" s="1030"/>
      <c r="S6" s="1030"/>
      <c r="T6" s="1030"/>
      <c r="U6" s="1030"/>
    </row>
    <row r="7" spans="1:25" customFormat="1" x14ac:dyDescent="0.25">
      <c r="B7" s="732" t="s">
        <v>128</v>
      </c>
      <c r="C7" s="1434">
        <v>265</v>
      </c>
      <c r="D7" s="2633"/>
      <c r="H7" s="46"/>
      <c r="I7" s="727"/>
      <c r="O7" s="1030"/>
      <c r="P7" s="1030"/>
      <c r="Q7" s="1030"/>
      <c r="R7" s="1030"/>
      <c r="S7" s="1030"/>
      <c r="T7" s="1030"/>
      <c r="U7" s="1030"/>
    </row>
    <row r="8" spans="1:25" customFormat="1" x14ac:dyDescent="0.25">
      <c r="B8" s="732" t="s">
        <v>129</v>
      </c>
      <c r="C8" s="1434">
        <v>284</v>
      </c>
      <c r="D8" s="2633"/>
      <c r="G8" s="730"/>
      <c r="H8" s="46"/>
      <c r="I8" s="727"/>
      <c r="O8" s="1030"/>
      <c r="P8" s="1030"/>
      <c r="Q8" s="1030"/>
      <c r="R8" s="1030"/>
      <c r="S8" s="1030"/>
      <c r="T8" s="1030"/>
      <c r="U8" s="1030"/>
    </row>
    <row r="9" spans="1:25" customFormat="1" x14ac:dyDescent="0.25">
      <c r="B9" s="732" t="s">
        <v>130</v>
      </c>
      <c r="C9" s="1434">
        <v>213</v>
      </c>
      <c r="D9" s="2633"/>
      <c r="G9" s="730"/>
      <c r="P9" s="730"/>
      <c r="Q9" s="730"/>
    </row>
    <row r="10" spans="1:25" customFormat="1" ht="15.75" thickBot="1" x14ac:dyDescent="0.3">
      <c r="B10" s="1432" t="s">
        <v>131</v>
      </c>
      <c r="C10" s="1435">
        <v>351</v>
      </c>
      <c r="D10" s="2633"/>
      <c r="E10" s="730"/>
      <c r="G10" s="730"/>
      <c r="P10" s="730"/>
      <c r="Q10" s="730"/>
    </row>
    <row r="11" spans="1:25" customFormat="1" ht="15.75" thickBot="1" x14ac:dyDescent="0.3">
      <c r="B11" s="1433" t="s">
        <v>0</v>
      </c>
      <c r="C11" s="1436">
        <f>SUM(C4:C10)</f>
        <v>1682</v>
      </c>
      <c r="D11" s="2633"/>
      <c r="P11" s="730"/>
      <c r="Q11" s="730"/>
    </row>
    <row r="12" spans="1:25" customFormat="1" x14ac:dyDescent="0.25">
      <c r="T12" s="730"/>
      <c r="U12" s="730"/>
    </row>
    <row r="13" spans="1:25" customFormat="1" x14ac:dyDescent="0.25">
      <c r="B13" s="730"/>
      <c r="C13" s="730"/>
      <c r="D13" s="730"/>
      <c r="E13" s="730"/>
      <c r="F13" s="730"/>
      <c r="G13" s="730"/>
      <c r="H13" s="730"/>
      <c r="I13" s="730"/>
    </row>
    <row r="14" spans="1:25" customFormat="1" x14ac:dyDescent="0.25">
      <c r="A14" s="2632" t="s">
        <v>766</v>
      </c>
      <c r="B14" s="2632"/>
      <c r="C14" s="2632"/>
      <c r="D14" s="2632"/>
      <c r="E14" s="2632"/>
      <c r="F14" s="2632"/>
      <c r="G14" s="2632"/>
      <c r="H14" s="2632"/>
      <c r="I14" s="2632"/>
      <c r="J14" s="2632"/>
      <c r="K14" s="2632"/>
      <c r="L14" s="2632"/>
    </row>
    <row r="15" spans="1:25" customFormat="1" x14ac:dyDescent="0.25"/>
    <row r="16" spans="1:25" customFormat="1" x14ac:dyDescent="0.25"/>
    <row r="17" spans="1:25" customFormat="1" x14ac:dyDescent="0.25"/>
    <row r="18" spans="1:25" customFormat="1" x14ac:dyDescent="0.25"/>
    <row r="19" spans="1:25" customFormat="1" x14ac:dyDescent="0.25"/>
    <row r="20" spans="1:25" customFormat="1" x14ac:dyDescent="0.25"/>
    <row r="21" spans="1:25" customFormat="1" x14ac:dyDescent="0.25"/>
    <row r="22" spans="1:25" customFormat="1" x14ac:dyDescent="0.25">
      <c r="A22" s="298"/>
      <c r="B22" s="298" t="s">
        <v>125</v>
      </c>
      <c r="C22" s="298" t="s">
        <v>126</v>
      </c>
      <c r="D22" s="298" t="s">
        <v>127</v>
      </c>
      <c r="E22" s="298" t="s">
        <v>128</v>
      </c>
      <c r="F22" s="298" t="s">
        <v>129</v>
      </c>
      <c r="G22" s="298" t="s">
        <v>130</v>
      </c>
      <c r="H22" s="298" t="s">
        <v>131</v>
      </c>
      <c r="I22" s="298" t="s">
        <v>0</v>
      </c>
    </row>
    <row r="23" spans="1:25" customFormat="1" x14ac:dyDescent="0.25">
      <c r="A23" s="298" t="s">
        <v>350</v>
      </c>
      <c r="B23" s="731">
        <v>11.836840983878224</v>
      </c>
      <c r="C23" s="731">
        <v>23.001744161032065</v>
      </c>
      <c r="D23" s="731">
        <v>23.698651639054148</v>
      </c>
      <c r="E23" s="731">
        <v>39.034363496830856</v>
      </c>
      <c r="F23" s="731">
        <v>17.061432571596441</v>
      </c>
      <c r="G23" s="731">
        <v>33.8884354520765</v>
      </c>
      <c r="H23" s="731">
        <v>37.417290199335014</v>
      </c>
      <c r="I23" s="731">
        <v>25.483693996287137</v>
      </c>
    </row>
    <row r="24" spans="1:25" customFormat="1" x14ac:dyDescent="0.25"/>
    <row r="25" spans="1:25" customFormat="1" x14ac:dyDescent="0.25"/>
    <row r="26" spans="1:25" customFormat="1" x14ac:dyDescent="0.25"/>
    <row r="27" spans="1:25" customFormat="1" x14ac:dyDescent="0.25"/>
    <row r="28" spans="1:25" customFormat="1" ht="22.5" customHeight="1" x14ac:dyDescent="0.25">
      <c r="A28" s="32"/>
      <c r="B28" s="730"/>
      <c r="C28" s="730"/>
      <c r="D28" s="730"/>
      <c r="E28" s="730"/>
      <c r="F28" s="730"/>
      <c r="G28" s="730"/>
      <c r="H28" s="730"/>
      <c r="I28" s="730"/>
      <c r="J28" s="32"/>
      <c r="K28" s="730"/>
      <c r="L28" s="730"/>
    </row>
    <row r="29" spans="1:25" ht="15" customHeight="1" x14ac:dyDescent="0.25">
      <c r="M29" s="183"/>
      <c r="N29" s="183"/>
      <c r="O29" s="183"/>
      <c r="P29" s="183"/>
      <c r="Q29" s="183"/>
      <c r="R29" s="183"/>
      <c r="S29" s="183"/>
      <c r="T29" s="183"/>
      <c r="U29" s="183"/>
      <c r="V29" s="183"/>
      <c r="W29" s="183"/>
      <c r="X29" s="183"/>
      <c r="Y29" s="183"/>
    </row>
    <row r="30" spans="1:25" ht="7.5" customHeight="1" x14ac:dyDescent="0.25">
      <c r="A30"/>
      <c r="B30"/>
      <c r="C30"/>
      <c r="D30"/>
      <c r="E30"/>
      <c r="F30"/>
      <c r="G30"/>
      <c r="H30"/>
      <c r="I30"/>
      <c r="J30"/>
      <c r="K30"/>
      <c r="L30"/>
    </row>
    <row r="31" spans="1:25" x14ac:dyDescent="0.25">
      <c r="A31" s="2432" t="s">
        <v>106</v>
      </c>
      <c r="B31" s="2432"/>
      <c r="C31" s="2432"/>
      <c r="D31" s="2432"/>
      <c r="E31" s="2432"/>
      <c r="F31" s="2432"/>
      <c r="G31" s="2432"/>
      <c r="H31" s="2432"/>
      <c r="I31" s="2432"/>
      <c r="J31" s="2432"/>
      <c r="K31" s="2432"/>
      <c r="L31" s="2432"/>
    </row>
    <row r="32" spans="1:25" x14ac:dyDescent="0.25">
      <c r="A32" s="30" t="s">
        <v>503</v>
      </c>
      <c r="B32" s="30"/>
      <c r="C32" s="30"/>
      <c r="D32" s="30"/>
      <c r="E32" s="30"/>
      <c r="F32" s="30"/>
      <c r="G32" s="30"/>
      <c r="H32" s="30"/>
      <c r="I32" s="30"/>
      <c r="J32" s="30"/>
      <c r="K32" s="30"/>
      <c r="L32" s="30"/>
    </row>
  </sheetData>
  <mergeCells count="5">
    <mergeCell ref="A2:D2"/>
    <mergeCell ref="F1:L2"/>
    <mergeCell ref="A31:L31"/>
    <mergeCell ref="A14:L14"/>
    <mergeCell ref="D3:D11"/>
  </mergeCells>
  <conditionalFormatting sqref="O4:U4">
    <cfRule type="top10" dxfId="206" priority="1" percent="1" rank="25"/>
    <cfRule type="top10" dxfId="205" priority="2" percent="1" bottom="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4" zoomScaleNormal="100" zoomScaleSheetLayoutView="85" zoomScalePageLayoutView="80" workbookViewId="0">
      <selection activeCell="A14" sqref="A14"/>
    </sheetView>
  </sheetViews>
  <sheetFormatPr defaultRowHeight="15" x14ac:dyDescent="0.25"/>
  <cols>
    <col min="1" max="1" width="9.140625" style="730"/>
    <col min="2" max="2" width="12.85546875" style="730" bestFit="1" customWidth="1"/>
    <col min="3" max="3" width="14.7109375" style="730" bestFit="1" customWidth="1"/>
    <col min="4" max="5" width="13.85546875" style="730" customWidth="1"/>
    <col min="6" max="6" width="6.28515625" style="730" bestFit="1" customWidth="1"/>
    <col min="7" max="7" width="7" style="730" bestFit="1" customWidth="1"/>
    <col min="8" max="8" width="6.28515625" style="730" bestFit="1" customWidth="1"/>
    <col min="9" max="9" width="9.140625" style="730"/>
    <col min="10" max="10" width="10.5703125" style="730" bestFit="1" customWidth="1"/>
    <col min="11" max="11" width="13.28515625" style="730" customWidth="1"/>
    <col min="12" max="16384" width="9.140625" style="730"/>
  </cols>
  <sheetData>
    <row r="1" spans="1:11" ht="21" x14ac:dyDescent="0.25">
      <c r="A1" s="2394"/>
      <c r="B1" s="2394"/>
      <c r="C1" s="2394"/>
      <c r="D1" s="2394"/>
      <c r="E1" s="2394"/>
      <c r="F1" s="2394"/>
      <c r="G1" s="2394"/>
      <c r="H1" s="2394"/>
      <c r="I1" s="2394"/>
      <c r="J1" s="2394"/>
      <c r="K1" s="2394"/>
    </row>
    <row r="2" spans="1:11" x14ac:dyDescent="0.25">
      <c r="A2" s="7"/>
      <c r="B2" s="7"/>
      <c r="C2" s="7"/>
      <c r="D2" s="7"/>
      <c r="E2" s="7"/>
      <c r="F2" s="7"/>
      <c r="G2" s="7"/>
      <c r="H2" s="7"/>
      <c r="I2" s="7"/>
      <c r="J2" s="7"/>
    </row>
    <row r="3" spans="1:11" x14ac:dyDescent="0.25">
      <c r="A3" s="2392"/>
      <c r="B3" s="2392"/>
      <c r="C3" s="2392"/>
      <c r="D3" s="2392"/>
      <c r="E3" s="2392"/>
      <c r="F3" s="2392"/>
      <c r="G3" s="2392"/>
      <c r="H3" s="2392"/>
      <c r="I3" s="2392"/>
      <c r="J3" s="2392"/>
      <c r="K3" s="2392"/>
    </row>
    <row r="4" spans="1:11" x14ac:dyDescent="0.25">
      <c r="A4" s="7"/>
      <c r="B4" s="7"/>
      <c r="C4" s="7"/>
      <c r="D4" s="7"/>
      <c r="E4" s="7"/>
      <c r="F4" s="7"/>
      <c r="G4" s="7"/>
      <c r="H4" s="7"/>
      <c r="I4" s="7"/>
      <c r="J4" s="7"/>
    </row>
    <row r="5" spans="1:11" x14ac:dyDescent="0.25">
      <c r="A5" s="7"/>
      <c r="B5" s="7"/>
      <c r="C5" s="7"/>
      <c r="D5" s="7"/>
      <c r="E5" s="7"/>
      <c r="F5" s="7"/>
      <c r="G5" s="7"/>
      <c r="H5" s="7"/>
      <c r="I5" s="7"/>
      <c r="J5" s="7"/>
    </row>
    <row r="6" spans="1:11" x14ac:dyDescent="0.25">
      <c r="A6" s="7"/>
      <c r="B6" s="7"/>
      <c r="C6" s="7"/>
      <c r="D6" s="7"/>
      <c r="E6" s="7"/>
      <c r="F6" s="7"/>
      <c r="G6" s="7"/>
      <c r="H6" s="7"/>
      <c r="I6" s="7"/>
      <c r="J6" s="7"/>
    </row>
    <row r="7" spans="1:11" x14ac:dyDescent="0.25">
      <c r="A7" s="7"/>
      <c r="B7" s="7"/>
      <c r="C7" s="7"/>
      <c r="D7" s="7"/>
      <c r="E7" s="7"/>
      <c r="F7" s="7"/>
      <c r="G7" s="7"/>
      <c r="H7" s="7"/>
      <c r="I7" s="7"/>
      <c r="J7" s="7"/>
    </row>
    <row r="8" spans="1:11" ht="83.25" customHeight="1" x14ac:dyDescent="0.25">
      <c r="A8" s="2395" t="s">
        <v>457</v>
      </c>
      <c r="B8" s="2395"/>
      <c r="C8" s="2395"/>
      <c r="D8" s="2395"/>
      <c r="E8" s="2395"/>
      <c r="F8" s="2395"/>
      <c r="G8" s="2395"/>
      <c r="H8" s="2395"/>
      <c r="I8" s="2395"/>
      <c r="J8" s="2395"/>
      <c r="K8" s="2395"/>
    </row>
    <row r="9" spans="1:11" ht="28.5" customHeight="1" x14ac:dyDescent="0.25">
      <c r="A9" s="2396"/>
      <c r="B9" s="2396"/>
      <c r="C9" s="2396"/>
      <c r="D9" s="2396"/>
      <c r="E9" s="2396"/>
      <c r="F9" s="2396"/>
      <c r="G9" s="2396"/>
      <c r="H9" s="2396"/>
      <c r="I9" s="2396"/>
      <c r="J9" s="2396"/>
      <c r="K9" s="2396"/>
    </row>
    <row r="10" spans="1:11" ht="61.5" customHeight="1" x14ac:dyDescent="0.25">
      <c r="A10" s="2634"/>
      <c r="B10" s="2634"/>
      <c r="C10" s="2634"/>
      <c r="D10" s="2634"/>
      <c r="E10" s="2634"/>
      <c r="F10" s="2634"/>
      <c r="G10" s="2634"/>
      <c r="H10" s="2634"/>
      <c r="I10" s="2634"/>
      <c r="J10" s="2634"/>
      <c r="K10" s="2634"/>
    </row>
    <row r="11" spans="1:11" ht="15.75" x14ac:dyDescent="0.25">
      <c r="A11" s="2398"/>
      <c r="B11" s="2398"/>
      <c r="C11" s="2398"/>
      <c r="D11" s="2398"/>
      <c r="E11" s="2398"/>
      <c r="F11" s="2398"/>
      <c r="G11" s="2398"/>
      <c r="H11" s="2398"/>
      <c r="I11" s="2398"/>
      <c r="J11" s="2398"/>
      <c r="K11" s="2398"/>
    </row>
    <row r="12" spans="1:11" x14ac:dyDescent="0.25">
      <c r="A12" s="2392"/>
      <c r="B12" s="2392"/>
      <c r="C12" s="2392"/>
      <c r="D12" s="2392"/>
      <c r="E12" s="2392"/>
      <c r="F12" s="2392"/>
      <c r="G12" s="2392"/>
      <c r="H12" s="2392"/>
      <c r="I12" s="2392"/>
      <c r="J12" s="2392"/>
      <c r="K12" s="2392"/>
    </row>
    <row r="13" spans="1:11" x14ac:dyDescent="0.25">
      <c r="A13" s="2392"/>
      <c r="B13" s="2392"/>
      <c r="C13" s="2392"/>
      <c r="D13" s="2392"/>
      <c r="E13" s="2392"/>
      <c r="F13" s="2392"/>
      <c r="G13" s="2392"/>
      <c r="H13" s="2392"/>
      <c r="I13" s="2392"/>
      <c r="J13" s="2392"/>
      <c r="K13" s="2392"/>
    </row>
    <row r="14" spans="1:11" x14ac:dyDescent="0.25">
      <c r="A14" s="2392"/>
      <c r="B14" s="2392"/>
      <c r="C14" s="2392"/>
      <c r="D14" s="2392"/>
      <c r="E14" s="2392"/>
      <c r="F14" s="2392"/>
      <c r="G14" s="2392"/>
      <c r="H14" s="2392"/>
      <c r="I14" s="2392"/>
      <c r="J14" s="2392"/>
      <c r="K14" s="2392"/>
    </row>
    <row r="15" spans="1:11" ht="20.25" customHeight="1" x14ac:dyDescent="0.25">
      <c r="A15" s="2398"/>
      <c r="B15" s="2398"/>
      <c r="C15" s="2398"/>
      <c r="D15" s="2398"/>
      <c r="E15" s="2398"/>
      <c r="F15" s="2398"/>
      <c r="G15" s="2398"/>
      <c r="H15" s="2398"/>
      <c r="I15" s="2398"/>
      <c r="J15" s="2398"/>
      <c r="K15" s="2398"/>
    </row>
    <row r="16" spans="1:11" ht="15.75" x14ac:dyDescent="0.25">
      <c r="A16" s="2398"/>
      <c r="B16" s="2398"/>
      <c r="C16" s="2398"/>
      <c r="D16" s="2398"/>
      <c r="E16" s="2398"/>
      <c r="F16" s="2398"/>
      <c r="G16" s="2398"/>
      <c r="H16" s="2398"/>
      <c r="I16" s="2398"/>
      <c r="J16" s="2398"/>
      <c r="K16" s="2398"/>
    </row>
    <row r="17" spans="1:11" x14ac:dyDescent="0.25">
      <c r="A17" s="2392"/>
      <c r="B17" s="2392"/>
      <c r="C17" s="2392"/>
      <c r="D17" s="2392"/>
      <c r="E17" s="2392"/>
      <c r="F17" s="2392"/>
      <c r="G17" s="2392"/>
      <c r="H17" s="2392"/>
      <c r="I17" s="2392"/>
      <c r="J17" s="2392"/>
      <c r="K17" s="2392"/>
    </row>
    <row r="18" spans="1:11" x14ac:dyDescent="0.25">
      <c r="A18" s="2392"/>
      <c r="B18" s="2392"/>
      <c r="C18" s="2392"/>
      <c r="D18" s="2392"/>
      <c r="E18" s="2392"/>
      <c r="F18" s="2392"/>
      <c r="G18" s="2392"/>
      <c r="H18" s="2392"/>
      <c r="I18" s="2392"/>
      <c r="J18" s="2392"/>
      <c r="K18" s="2392"/>
    </row>
    <row r="19" spans="1:11" x14ac:dyDescent="0.25">
      <c r="A19" s="2392"/>
      <c r="B19" s="2392"/>
      <c r="C19" s="2392"/>
      <c r="D19" s="2392"/>
      <c r="E19" s="2392"/>
      <c r="F19" s="2392"/>
      <c r="G19" s="2392"/>
      <c r="H19" s="2392"/>
      <c r="I19" s="2392"/>
      <c r="J19" s="2392"/>
      <c r="K19" s="2392"/>
    </row>
    <row r="20" spans="1:11" x14ac:dyDescent="0.25">
      <c r="A20" s="2392"/>
      <c r="B20" s="2392"/>
      <c r="C20" s="2392"/>
      <c r="D20" s="2392"/>
      <c r="E20" s="2392"/>
      <c r="F20" s="2392"/>
      <c r="G20" s="2392"/>
      <c r="H20" s="2392"/>
      <c r="I20" s="2392"/>
      <c r="J20" s="2392"/>
      <c r="K20" s="2392"/>
    </row>
    <row r="21" spans="1:11" x14ac:dyDescent="0.25">
      <c r="A21" s="2393"/>
      <c r="B21" s="2393"/>
      <c r="C21" s="2393"/>
      <c r="D21" s="2393"/>
      <c r="E21" s="2393"/>
      <c r="F21" s="2393"/>
      <c r="G21" s="2393"/>
      <c r="H21" s="2393"/>
      <c r="I21" s="2393"/>
      <c r="J21" s="2393"/>
      <c r="K21" s="2393"/>
    </row>
    <row r="22" spans="1:11" x14ac:dyDescent="0.25">
      <c r="A22" s="2393"/>
      <c r="B22" s="2393"/>
      <c r="C22" s="2393"/>
      <c r="D22" s="2393"/>
      <c r="E22" s="2393"/>
      <c r="F22" s="2393"/>
      <c r="G22" s="2393"/>
      <c r="H22" s="2393"/>
      <c r="I22" s="2393"/>
      <c r="J22" s="2393"/>
      <c r="K22" s="2393"/>
    </row>
    <row r="26" spans="1:11" x14ac:dyDescent="0.25">
      <c r="B26" s="2"/>
      <c r="C26" s="2"/>
      <c r="D26" s="2"/>
      <c r="E26" s="2"/>
      <c r="F26" s="2"/>
      <c r="G26" s="2"/>
      <c r="H26" s="2"/>
      <c r="I26" s="2"/>
      <c r="J26" s="2"/>
    </row>
    <row r="27" spans="1:11" x14ac:dyDescent="0.25">
      <c r="B27" s="2"/>
      <c r="C27" s="2"/>
      <c r="D27" s="2"/>
      <c r="E27" s="2"/>
      <c r="F27" s="2"/>
      <c r="G27" s="2"/>
      <c r="H27" s="2"/>
      <c r="I27" s="2"/>
      <c r="J27" s="2"/>
    </row>
    <row r="28" spans="1:11" x14ac:dyDescent="0.25">
      <c r="B28" s="1"/>
      <c r="C28" s="1"/>
      <c r="D28" s="1"/>
      <c r="E28" s="1"/>
      <c r="F28" s="1"/>
      <c r="G28" s="1"/>
      <c r="H28" s="1"/>
      <c r="I28" s="1"/>
      <c r="J28" s="1"/>
    </row>
    <row r="29" spans="1:11" x14ac:dyDescent="0.25">
      <c r="A29" s="1"/>
      <c r="B29" s="1"/>
      <c r="C29" s="1"/>
      <c r="D29" s="1"/>
      <c r="E29" s="1"/>
      <c r="F29" s="1"/>
      <c r="G29" s="1"/>
      <c r="H29" s="1"/>
      <c r="I29" s="1"/>
      <c r="J29" s="1"/>
    </row>
    <row r="30" spans="1:11" x14ac:dyDescent="0.25">
      <c r="A30" s="1"/>
      <c r="B30" s="1"/>
      <c r="C30" s="1"/>
      <c r="D30" s="1"/>
      <c r="E30" s="1"/>
      <c r="F30" s="1"/>
      <c r="G30" s="1"/>
      <c r="H30" s="1"/>
      <c r="I30" s="1"/>
      <c r="J30" s="1"/>
    </row>
  </sheetData>
  <mergeCells count="17">
    <mergeCell ref="A17:K17"/>
    <mergeCell ref="A1:K1"/>
    <mergeCell ref="A3:K3"/>
    <mergeCell ref="A8:K8"/>
    <mergeCell ref="A9:K9"/>
    <mergeCell ref="A10:K10"/>
    <mergeCell ref="A11:K11"/>
    <mergeCell ref="A12:K12"/>
    <mergeCell ref="A13:K13"/>
    <mergeCell ref="A14:K14"/>
    <mergeCell ref="A15:K15"/>
    <mergeCell ref="A16:K16"/>
    <mergeCell ref="A18:K18"/>
    <mergeCell ref="A19:K19"/>
    <mergeCell ref="A20:K20"/>
    <mergeCell ref="A21:K21"/>
    <mergeCell ref="A22:K22"/>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zoomScaleSheetLayoutView="85" zoomScalePageLayoutView="80" workbookViewId="0">
      <selection activeCell="A14" sqref="A14"/>
    </sheetView>
  </sheetViews>
  <sheetFormatPr defaultRowHeight="15" x14ac:dyDescent="0.25"/>
  <cols>
    <col min="1" max="1" width="9.140625" style="128"/>
    <col min="2" max="2" width="12.85546875" style="128" bestFit="1" customWidth="1"/>
    <col min="3" max="3" width="14.7109375" style="128" bestFit="1" customWidth="1"/>
    <col min="4" max="5" width="13.85546875" style="128" customWidth="1"/>
    <col min="6" max="6" width="6.28515625" style="128" bestFit="1" customWidth="1"/>
    <col min="7" max="7" width="7" style="128" bestFit="1" customWidth="1"/>
    <col min="8" max="8" width="6.28515625" style="128" bestFit="1" customWidth="1"/>
    <col min="9" max="9" width="9.140625" style="128"/>
    <col min="10" max="10" width="10.5703125" style="128" bestFit="1" customWidth="1"/>
    <col min="11" max="11" width="13.28515625" style="128" customWidth="1"/>
    <col min="12" max="16384" width="9.140625" style="128"/>
  </cols>
  <sheetData>
    <row r="1" spans="1:11" ht="21" x14ac:dyDescent="0.25">
      <c r="A1" s="2394"/>
      <c r="B1" s="2394"/>
      <c r="C1" s="2394"/>
      <c r="D1" s="2394"/>
      <c r="E1" s="2394"/>
      <c r="F1" s="2394"/>
      <c r="G1" s="2394"/>
      <c r="H1" s="2394"/>
      <c r="I1" s="2394"/>
      <c r="J1" s="2394"/>
      <c r="K1" s="2394"/>
    </row>
    <row r="2" spans="1:11" x14ac:dyDescent="0.25">
      <c r="A2" s="7"/>
      <c r="B2" s="7"/>
      <c r="C2" s="7"/>
      <c r="D2" s="7"/>
      <c r="E2" s="7"/>
      <c r="F2" s="7"/>
      <c r="G2" s="7"/>
      <c r="H2" s="7"/>
      <c r="I2" s="7"/>
      <c r="J2" s="7"/>
    </row>
    <row r="3" spans="1:11" x14ac:dyDescent="0.25">
      <c r="A3" s="2392"/>
      <c r="B3" s="2392"/>
      <c r="C3" s="2392"/>
      <c r="D3" s="2392"/>
      <c r="E3" s="2392"/>
      <c r="F3" s="2392"/>
      <c r="G3" s="2392"/>
      <c r="H3" s="2392"/>
      <c r="I3" s="2392"/>
      <c r="J3" s="2392"/>
      <c r="K3" s="2392"/>
    </row>
    <row r="4" spans="1:11" x14ac:dyDescent="0.25">
      <c r="A4" s="7"/>
      <c r="B4" s="7"/>
      <c r="C4" s="7"/>
      <c r="D4" s="7"/>
      <c r="E4" s="7"/>
      <c r="F4" s="7"/>
      <c r="G4" s="7"/>
      <c r="H4" s="7"/>
      <c r="I4" s="7"/>
      <c r="J4" s="7"/>
    </row>
    <row r="5" spans="1:11" x14ac:dyDescent="0.25">
      <c r="A5" s="7"/>
      <c r="B5" s="7"/>
      <c r="C5" s="7"/>
      <c r="D5" s="7"/>
      <c r="E5" s="7"/>
      <c r="F5" s="7"/>
      <c r="G5" s="7"/>
      <c r="H5" s="7"/>
      <c r="I5" s="7"/>
      <c r="J5" s="7"/>
    </row>
    <row r="6" spans="1:11" x14ac:dyDescent="0.25">
      <c r="A6" s="7"/>
      <c r="B6" s="7"/>
      <c r="C6" s="7"/>
      <c r="D6" s="7"/>
      <c r="E6" s="7"/>
      <c r="F6" s="7"/>
      <c r="G6" s="7"/>
      <c r="H6" s="7"/>
      <c r="I6" s="7"/>
      <c r="J6" s="7"/>
    </row>
    <row r="7" spans="1:11" x14ac:dyDescent="0.25">
      <c r="A7" s="7"/>
      <c r="B7" s="7"/>
      <c r="C7" s="7"/>
      <c r="D7" s="7"/>
      <c r="E7" s="7"/>
      <c r="F7" s="7"/>
      <c r="G7" s="7"/>
      <c r="H7" s="7"/>
      <c r="I7" s="7"/>
      <c r="J7" s="7"/>
    </row>
    <row r="8" spans="1:11" ht="83.25" customHeight="1" x14ac:dyDescent="0.25">
      <c r="A8" s="2395"/>
      <c r="B8" s="2395"/>
      <c r="C8" s="2395"/>
      <c r="D8" s="2395"/>
      <c r="E8" s="2395"/>
      <c r="F8" s="2395"/>
      <c r="G8" s="2395"/>
      <c r="H8" s="2395"/>
      <c r="I8" s="2395"/>
      <c r="J8" s="2395"/>
      <c r="K8" s="2395"/>
    </row>
    <row r="9" spans="1:11" ht="28.5" customHeight="1" x14ac:dyDescent="0.25">
      <c r="A9" s="2396"/>
      <c r="B9" s="2396"/>
      <c r="C9" s="2396"/>
      <c r="D9" s="2396"/>
      <c r="E9" s="2396"/>
      <c r="F9" s="2396"/>
      <c r="G9" s="2396"/>
      <c r="H9" s="2396"/>
      <c r="I9" s="2396"/>
      <c r="J9" s="2396"/>
      <c r="K9" s="2396"/>
    </row>
    <row r="10" spans="1:11" ht="61.5" customHeight="1" x14ac:dyDescent="0.25">
      <c r="A10" s="2635" t="s">
        <v>438</v>
      </c>
      <c r="B10" s="2635"/>
      <c r="C10" s="2635"/>
      <c r="D10" s="2635"/>
      <c r="E10" s="2635"/>
      <c r="F10" s="2635"/>
      <c r="G10" s="2635"/>
      <c r="H10" s="2635"/>
      <c r="I10" s="2635"/>
      <c r="J10" s="2635"/>
      <c r="K10" s="2635"/>
    </row>
    <row r="11" spans="1:11" ht="15.75" x14ac:dyDescent="0.25">
      <c r="A11" s="2398"/>
      <c r="B11" s="2398"/>
      <c r="C11" s="2398"/>
      <c r="D11" s="2398"/>
      <c r="E11" s="2398"/>
      <c r="F11" s="2398"/>
      <c r="G11" s="2398"/>
      <c r="H11" s="2398"/>
      <c r="I11" s="2398"/>
      <c r="J11" s="2398"/>
      <c r="K11" s="2398"/>
    </row>
    <row r="12" spans="1:11" x14ac:dyDescent="0.25">
      <c r="A12" s="2392"/>
      <c r="B12" s="2392"/>
      <c r="C12" s="2392"/>
      <c r="D12" s="2392"/>
      <c r="E12" s="2392"/>
      <c r="F12" s="2392"/>
      <c r="G12" s="2392"/>
      <c r="H12" s="2392"/>
      <c r="I12" s="2392"/>
      <c r="J12" s="2392"/>
      <c r="K12" s="2392"/>
    </row>
    <row r="13" spans="1:11" x14ac:dyDescent="0.25">
      <c r="A13" s="2392"/>
      <c r="B13" s="2392"/>
      <c r="C13" s="2392"/>
      <c r="D13" s="2392"/>
      <c r="E13" s="2392"/>
      <c r="F13" s="2392"/>
      <c r="G13" s="2392"/>
      <c r="H13" s="2392"/>
      <c r="I13" s="2392"/>
      <c r="J13" s="2392"/>
      <c r="K13" s="2392"/>
    </row>
    <row r="14" spans="1:11" x14ac:dyDescent="0.25">
      <c r="A14" s="2392"/>
      <c r="B14" s="2392"/>
      <c r="C14" s="2392"/>
      <c r="D14" s="2392"/>
      <c r="E14" s="2392"/>
      <c r="F14" s="2392"/>
      <c r="G14" s="2392"/>
      <c r="H14" s="2392"/>
      <c r="I14" s="2392"/>
      <c r="J14" s="2392"/>
      <c r="K14" s="2392"/>
    </row>
    <row r="15" spans="1:11" ht="20.25" customHeight="1" x14ac:dyDescent="0.25">
      <c r="A15" s="2398"/>
      <c r="B15" s="2398"/>
      <c r="C15" s="2398"/>
      <c r="D15" s="2398"/>
      <c r="E15" s="2398"/>
      <c r="F15" s="2398"/>
      <c r="G15" s="2398"/>
      <c r="H15" s="2398"/>
      <c r="I15" s="2398"/>
      <c r="J15" s="2398"/>
      <c r="K15" s="2398"/>
    </row>
    <row r="16" spans="1:11" ht="15.75" x14ac:dyDescent="0.25">
      <c r="A16" s="2398"/>
      <c r="B16" s="2398"/>
      <c r="C16" s="2398"/>
      <c r="D16" s="2398"/>
      <c r="E16" s="2398"/>
      <c r="F16" s="2398"/>
      <c r="G16" s="2398"/>
      <c r="H16" s="2398"/>
      <c r="I16" s="2398"/>
      <c r="J16" s="2398"/>
      <c r="K16" s="2398"/>
    </row>
    <row r="17" spans="1:11" x14ac:dyDescent="0.25">
      <c r="A17" s="2392"/>
      <c r="B17" s="2392"/>
      <c r="C17" s="2392"/>
      <c r="D17" s="2392"/>
      <c r="E17" s="2392"/>
      <c r="F17" s="2392"/>
      <c r="G17" s="2392"/>
      <c r="H17" s="2392"/>
      <c r="I17" s="2392"/>
      <c r="J17" s="2392"/>
      <c r="K17" s="2392"/>
    </row>
    <row r="18" spans="1:11" x14ac:dyDescent="0.25">
      <c r="A18" s="2392"/>
      <c r="B18" s="2392"/>
      <c r="C18" s="2392"/>
      <c r="D18" s="2392"/>
      <c r="E18" s="2392"/>
      <c r="F18" s="2392"/>
      <c r="G18" s="2392"/>
      <c r="H18" s="2392"/>
      <c r="I18" s="2392"/>
      <c r="J18" s="2392"/>
      <c r="K18" s="2392"/>
    </row>
    <row r="19" spans="1:11" x14ac:dyDescent="0.25">
      <c r="A19" s="2392"/>
      <c r="B19" s="2392"/>
      <c r="C19" s="2392"/>
      <c r="D19" s="2392"/>
      <c r="E19" s="2392"/>
      <c r="F19" s="2392"/>
      <c r="G19" s="2392"/>
      <c r="H19" s="2392"/>
      <c r="I19" s="2392"/>
      <c r="J19" s="2392"/>
      <c r="K19" s="2392"/>
    </row>
    <row r="20" spans="1:11" x14ac:dyDescent="0.25">
      <c r="A20" s="2392"/>
      <c r="B20" s="2392"/>
      <c r="C20" s="2392"/>
      <c r="D20" s="2392"/>
      <c r="E20" s="2392"/>
      <c r="F20" s="2392"/>
      <c r="G20" s="2392"/>
      <c r="H20" s="2392"/>
      <c r="I20" s="2392"/>
      <c r="J20" s="2392"/>
      <c r="K20" s="2392"/>
    </row>
    <row r="21" spans="1:11" x14ac:dyDescent="0.25">
      <c r="A21" s="2393"/>
      <c r="B21" s="2393"/>
      <c r="C21" s="2393"/>
      <c r="D21" s="2393"/>
      <c r="E21" s="2393"/>
      <c r="F21" s="2393"/>
      <c r="G21" s="2393"/>
      <c r="H21" s="2393"/>
      <c r="I21" s="2393"/>
      <c r="J21" s="2393"/>
      <c r="K21" s="2393"/>
    </row>
    <row r="22" spans="1:11" x14ac:dyDescent="0.25">
      <c r="A22" s="2393"/>
      <c r="B22" s="2393"/>
      <c r="C22" s="2393"/>
      <c r="D22" s="2393"/>
      <c r="E22" s="2393"/>
      <c r="F22" s="2393"/>
      <c r="G22" s="2393"/>
      <c r="H22" s="2393"/>
      <c r="I22" s="2393"/>
      <c r="J22" s="2393"/>
      <c r="K22" s="2393"/>
    </row>
    <row r="26" spans="1:11" x14ac:dyDescent="0.25">
      <c r="B26" s="2"/>
      <c r="C26" s="2"/>
      <c r="D26" s="2"/>
      <c r="E26" s="2"/>
      <c r="F26" s="2"/>
      <c r="G26" s="2"/>
      <c r="H26" s="2"/>
      <c r="I26" s="2"/>
      <c r="J26" s="2"/>
    </row>
    <row r="27" spans="1:11" x14ac:dyDescent="0.25">
      <c r="B27" s="2"/>
      <c r="C27" s="2"/>
      <c r="D27" s="2"/>
      <c r="E27" s="2"/>
      <c r="F27" s="2"/>
      <c r="G27" s="2"/>
      <c r="H27" s="2"/>
      <c r="I27" s="2"/>
      <c r="J27" s="2"/>
    </row>
    <row r="28" spans="1:11" x14ac:dyDescent="0.25">
      <c r="B28" s="1"/>
      <c r="C28" s="1"/>
      <c r="D28" s="1"/>
      <c r="E28" s="1"/>
      <c r="F28" s="1"/>
      <c r="G28" s="1"/>
      <c r="H28" s="1"/>
      <c r="I28" s="1"/>
      <c r="J28" s="1"/>
    </row>
    <row r="29" spans="1:11" x14ac:dyDescent="0.25">
      <c r="A29" s="1"/>
      <c r="B29" s="1"/>
      <c r="C29" s="1"/>
      <c r="D29" s="1"/>
      <c r="E29" s="1"/>
      <c r="F29" s="1"/>
      <c r="G29" s="1"/>
      <c r="H29" s="1"/>
      <c r="I29" s="1"/>
      <c r="J29" s="1"/>
    </row>
    <row r="30" spans="1:11" x14ac:dyDescent="0.25">
      <c r="A30" s="1"/>
      <c r="B30" s="1"/>
      <c r="C30" s="1"/>
      <c r="D30" s="1"/>
      <c r="E30" s="1"/>
      <c r="F30" s="1"/>
      <c r="G30" s="1"/>
      <c r="H30" s="1"/>
      <c r="I30" s="1"/>
      <c r="J30" s="1"/>
    </row>
  </sheetData>
  <mergeCells count="17">
    <mergeCell ref="A18:K18"/>
    <mergeCell ref="A19:K19"/>
    <mergeCell ref="A20:K20"/>
    <mergeCell ref="A21:K21"/>
    <mergeCell ref="A22:K22"/>
    <mergeCell ref="A17:K17"/>
    <mergeCell ref="A1:K1"/>
    <mergeCell ref="A3:K3"/>
    <mergeCell ref="A8:K8"/>
    <mergeCell ref="A9:K9"/>
    <mergeCell ref="A10:K10"/>
    <mergeCell ref="A11:K11"/>
    <mergeCell ref="A12:K12"/>
    <mergeCell ref="A13:K13"/>
    <mergeCell ref="A14:K14"/>
    <mergeCell ref="A15:K15"/>
    <mergeCell ref="A16:K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80" zoomScaleNormal="80" zoomScaleSheetLayoutView="90" zoomScalePageLayoutView="70" workbookViewId="0">
      <selection activeCell="A14" sqref="A14"/>
    </sheetView>
  </sheetViews>
  <sheetFormatPr defaultRowHeight="15" x14ac:dyDescent="0.25"/>
  <cols>
    <col min="1" max="1" width="2" style="238" customWidth="1"/>
    <col min="2" max="2" width="18.7109375" style="28" bestFit="1" customWidth="1"/>
    <col min="3" max="3" width="36" style="238" customWidth="1"/>
    <col min="4" max="4" width="10.85546875" style="238" bestFit="1" customWidth="1"/>
    <col min="5" max="6" width="10.85546875" style="241" bestFit="1" customWidth="1"/>
    <col min="7" max="8" width="13.7109375" style="241" customWidth="1"/>
    <col min="9" max="9" width="19.7109375" style="238" customWidth="1"/>
    <col min="10" max="11" width="13.7109375" style="238" customWidth="1"/>
    <col min="12" max="12" width="8" style="238" customWidth="1"/>
    <col min="13" max="16384" width="9.140625" style="238"/>
  </cols>
  <sheetData>
    <row r="1" spans="2:13" ht="26.25" customHeight="1" thickBot="1" x14ac:dyDescent="0.3">
      <c r="C1" s="2636" t="s">
        <v>767</v>
      </c>
      <c r="D1" s="2636"/>
      <c r="E1" s="2636"/>
      <c r="F1" s="2636"/>
    </row>
    <row r="2" spans="2:13" customFormat="1" ht="19.5" thickBot="1" x14ac:dyDescent="0.3">
      <c r="C2" s="479"/>
      <c r="D2" s="472" t="s">
        <v>121</v>
      </c>
      <c r="E2" s="472" t="s">
        <v>103</v>
      </c>
      <c r="F2" s="475" t="s">
        <v>119</v>
      </c>
      <c r="G2" s="477" t="s">
        <v>512</v>
      </c>
      <c r="J2" s="1437"/>
      <c r="K2" s="1437"/>
      <c r="L2" s="1437"/>
      <c r="M2" s="1437"/>
    </row>
    <row r="3" spans="2:13" customFormat="1" ht="18.75" x14ac:dyDescent="0.25">
      <c r="C3" s="473" t="s">
        <v>439</v>
      </c>
      <c r="D3" s="476">
        <v>8115</v>
      </c>
      <c r="E3" s="476">
        <v>9218</v>
      </c>
      <c r="F3" s="485">
        <v>9737</v>
      </c>
      <c r="G3" s="478">
        <v>9309</v>
      </c>
    </row>
    <row r="4" spans="2:13" customFormat="1" ht="31.5" x14ac:dyDescent="0.25">
      <c r="C4" s="481" t="s">
        <v>308</v>
      </c>
      <c r="D4" s="471">
        <v>2676</v>
      </c>
      <c r="E4" s="471">
        <v>2882</v>
      </c>
      <c r="F4" s="482">
        <v>2975</v>
      </c>
      <c r="G4" s="480">
        <v>3007</v>
      </c>
    </row>
    <row r="5" spans="2:13" customFormat="1" ht="19.5" thickBot="1" x14ac:dyDescent="0.3">
      <c r="C5" s="486" t="s">
        <v>309</v>
      </c>
      <c r="D5" s="483">
        <f>SUM(D3:D4)</f>
        <v>10791</v>
      </c>
      <c r="E5" s="483">
        <f t="shared" ref="E5:G5" si="0">SUM(E3:E4)</f>
        <v>12100</v>
      </c>
      <c r="F5" s="484">
        <f t="shared" si="0"/>
        <v>12712</v>
      </c>
      <c r="G5" s="474">
        <f t="shared" si="0"/>
        <v>12316</v>
      </c>
    </row>
    <row r="6" spans="2:13" customFormat="1" ht="6" customHeight="1" x14ac:dyDescent="0.25"/>
    <row r="7" spans="2:13" customFormat="1" ht="15.75" x14ac:dyDescent="0.25">
      <c r="B7" s="2390" t="s">
        <v>768</v>
      </c>
      <c r="C7" s="2390"/>
      <c r="D7" s="2390"/>
      <c r="E7" s="2390"/>
      <c r="F7" s="2390"/>
      <c r="G7" s="2390"/>
      <c r="H7" s="2390"/>
      <c r="I7" s="2390"/>
      <c r="J7" s="2390"/>
    </row>
    <row r="8" spans="2:13" customFormat="1" x14ac:dyDescent="0.25">
      <c r="C8" s="238"/>
    </row>
    <row r="9" spans="2:13" customFormat="1" x14ac:dyDescent="0.25"/>
    <row r="10" spans="2:13" customFormat="1" ht="18.75" x14ac:dyDescent="0.25">
      <c r="C10" s="1438"/>
      <c r="D10" s="1439" t="s">
        <v>121</v>
      </c>
      <c r="E10" s="1440" t="s">
        <v>103</v>
      </c>
      <c r="F10" s="1440" t="s">
        <v>119</v>
      </c>
      <c r="G10" s="1440" t="s">
        <v>512</v>
      </c>
    </row>
    <row r="11" spans="2:13" customFormat="1" ht="18.75" x14ac:dyDescent="0.25">
      <c r="C11" s="1441" t="s">
        <v>307</v>
      </c>
      <c r="D11" s="1442">
        <v>8115</v>
      </c>
      <c r="E11" s="1442">
        <v>9218</v>
      </c>
      <c r="F11" s="1442">
        <v>9737</v>
      </c>
      <c r="G11" s="1442">
        <v>9309</v>
      </c>
    </row>
    <row r="12" spans="2:13" s="730" customFormat="1" x14ac:dyDescent="0.25">
      <c r="C12" s="1438" t="s">
        <v>347</v>
      </c>
      <c r="D12" s="1443">
        <v>293</v>
      </c>
      <c r="E12" s="1443">
        <v>249</v>
      </c>
      <c r="F12" s="1443">
        <v>294</v>
      </c>
      <c r="G12" s="1443">
        <v>309</v>
      </c>
    </row>
    <row r="13" spans="2:13" s="730" customFormat="1" x14ac:dyDescent="0.25">
      <c r="C13" s="1438" t="s">
        <v>346</v>
      </c>
      <c r="D13" s="1443">
        <v>1091</v>
      </c>
      <c r="E13" s="1443">
        <v>1230</v>
      </c>
      <c r="F13" s="1443">
        <v>1336</v>
      </c>
      <c r="G13" s="1443">
        <v>1343</v>
      </c>
    </row>
    <row r="14" spans="2:13" customFormat="1" ht="15.75" x14ac:dyDescent="0.25">
      <c r="C14" s="1444" t="s">
        <v>345</v>
      </c>
      <c r="D14" s="1443">
        <v>1292</v>
      </c>
      <c r="E14" s="1443">
        <v>1403</v>
      </c>
      <c r="F14" s="1443">
        <v>1345</v>
      </c>
      <c r="G14" s="1443">
        <v>1355</v>
      </c>
    </row>
    <row r="15" spans="2:13" customFormat="1" x14ac:dyDescent="0.25">
      <c r="C15" s="1439" t="s">
        <v>309</v>
      </c>
      <c r="D15" s="1445">
        <f>SUM(D11:D14)</f>
        <v>10791</v>
      </c>
      <c r="E15" s="1445">
        <f>SUM(E11:E14)</f>
        <v>12100</v>
      </c>
      <c r="F15" s="1445">
        <f t="shared" ref="F15:G15" si="1">SUM(F11:F14)</f>
        <v>12712</v>
      </c>
      <c r="G15" s="1445">
        <f t="shared" si="1"/>
        <v>12316</v>
      </c>
    </row>
    <row r="16" spans="2:13" customFormat="1" x14ac:dyDescent="0.25">
      <c r="C16" s="238"/>
      <c r="D16" s="238"/>
      <c r="E16" s="241"/>
      <c r="F16" s="241"/>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12" customFormat="1" x14ac:dyDescent="0.25"/>
    <row r="34" spans="1:12" customFormat="1" ht="25.5" customHeight="1" x14ac:dyDescent="0.25"/>
    <row r="35" spans="1:12" customFormat="1" x14ac:dyDescent="0.25">
      <c r="A35" s="2497" t="s">
        <v>531</v>
      </c>
      <c r="B35" s="2497"/>
      <c r="C35" s="2497"/>
      <c r="D35" s="2497"/>
      <c r="E35" s="2497"/>
      <c r="F35" s="2497"/>
      <c r="G35" s="2497"/>
      <c r="H35" s="2497"/>
      <c r="I35" s="2497"/>
    </row>
    <row r="36" spans="1:12" ht="15" customHeight="1" x14ac:dyDescent="0.25">
      <c r="A36" s="2497" t="s">
        <v>702</v>
      </c>
      <c r="B36" s="2497"/>
      <c r="C36" s="2497"/>
      <c r="D36" s="2497"/>
      <c r="E36" s="2497"/>
      <c r="F36" s="2497"/>
      <c r="G36" s="2497"/>
      <c r="H36" s="2497"/>
      <c r="I36" s="2497"/>
      <c r="J36" s="2497"/>
      <c r="K36" s="470"/>
      <c r="L36" s="470"/>
    </row>
    <row r="37" spans="1:12" x14ac:dyDescent="0.25">
      <c r="A37" s="750"/>
      <c r="B37" s="750"/>
      <c r="C37" s="750"/>
      <c r="D37" s="750"/>
      <c r="E37" s="750"/>
      <c r="F37" s="750"/>
      <c r="G37" s="750"/>
      <c r="H37" s="750"/>
      <c r="I37" s="750"/>
      <c r="J37" s="750"/>
    </row>
  </sheetData>
  <mergeCells count="4">
    <mergeCell ref="C1:F1"/>
    <mergeCell ref="B7:J7"/>
    <mergeCell ref="A35:I35"/>
    <mergeCell ref="A36:J36"/>
  </mergeCells>
  <pageMargins left="0.25" right="0.25" top="0.75" bottom="0.75" header="0.3" footer="0.3"/>
  <pageSetup scale="88"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zoomScale="80" zoomScaleNormal="80" zoomScaleSheetLayoutView="90" zoomScalePageLayoutView="90" workbookViewId="0">
      <selection activeCell="A14" sqref="A14"/>
    </sheetView>
  </sheetViews>
  <sheetFormatPr defaultRowHeight="15" x14ac:dyDescent="0.25"/>
  <cols>
    <col min="1" max="1" width="2" style="946" customWidth="1"/>
    <col min="2" max="2" width="18.7109375" style="28" bestFit="1" customWidth="1"/>
    <col min="3" max="4" width="13.7109375" style="946" customWidth="1"/>
    <col min="5" max="8" width="13.7109375" style="1556" customWidth="1"/>
    <col min="9" max="10" width="13.7109375" style="946" customWidth="1"/>
    <col min="11" max="11" width="8.7109375" style="946" bestFit="1" customWidth="1"/>
    <col min="12" max="12" width="5.140625" style="946" customWidth="1"/>
    <col min="13" max="16384" width="9.140625" style="946"/>
  </cols>
  <sheetData>
    <row r="1" spans="2:13" ht="6" customHeight="1" x14ac:dyDescent="0.25"/>
    <row r="2" spans="2:13" ht="22.5" customHeight="1" thickBot="1" x14ac:dyDescent="0.3">
      <c r="B2" s="2479" t="s">
        <v>769</v>
      </c>
      <c r="C2" s="2479"/>
      <c r="D2" s="2479"/>
      <c r="E2" s="2479"/>
      <c r="F2" s="2479"/>
      <c r="G2" s="2479"/>
      <c r="H2" s="2479"/>
      <c r="I2" s="2479"/>
      <c r="J2" s="2479"/>
      <c r="K2" s="2479"/>
    </row>
    <row r="3" spans="2:13" s="947" customFormat="1" ht="16.5" thickBot="1" x14ac:dyDescent="0.3">
      <c r="B3" s="370" t="s">
        <v>142</v>
      </c>
      <c r="C3" s="1690" t="s">
        <v>0</v>
      </c>
      <c r="D3" s="368" t="s">
        <v>359</v>
      </c>
      <c r="E3" s="368" t="s">
        <v>360</v>
      </c>
      <c r="F3" s="368" t="s">
        <v>361</v>
      </c>
      <c r="G3" s="368" t="s">
        <v>362</v>
      </c>
      <c r="H3" s="368" t="s">
        <v>363</v>
      </c>
      <c r="I3" s="368" t="s">
        <v>364</v>
      </c>
      <c r="J3" s="368" t="s">
        <v>365</v>
      </c>
      <c r="K3" s="366" t="s">
        <v>311</v>
      </c>
    </row>
    <row r="4" spans="2:13" s="947" customFormat="1" ht="18.75" customHeight="1" x14ac:dyDescent="0.25">
      <c r="B4" s="2476" t="s">
        <v>133</v>
      </c>
      <c r="C4" s="1446">
        <v>12100</v>
      </c>
      <c r="D4" s="1145">
        <v>1299</v>
      </c>
      <c r="E4" s="1145">
        <v>2100</v>
      </c>
      <c r="F4" s="1145">
        <v>1972</v>
      </c>
      <c r="G4" s="1145">
        <v>1706</v>
      </c>
      <c r="H4" s="1145">
        <v>2082</v>
      </c>
      <c r="I4" s="1426">
        <v>828</v>
      </c>
      <c r="J4" s="1145">
        <v>1523</v>
      </c>
      <c r="K4" s="1414">
        <v>590</v>
      </c>
      <c r="M4" s="935"/>
    </row>
    <row r="5" spans="2:13" s="947" customFormat="1" ht="18.75" customHeight="1" thickBot="1" x14ac:dyDescent="0.3">
      <c r="B5" s="2477"/>
      <c r="C5" s="1448">
        <v>1</v>
      </c>
      <c r="D5" s="363">
        <f>D4/12100</f>
        <v>0.10735537190082645</v>
      </c>
      <c r="E5" s="363">
        <f t="shared" ref="E5:K5" si="0">E4/12100</f>
        <v>0.17355371900826447</v>
      </c>
      <c r="F5" s="363">
        <f t="shared" si="0"/>
        <v>0.16297520661157025</v>
      </c>
      <c r="G5" s="363">
        <f t="shared" si="0"/>
        <v>0.14099173553719008</v>
      </c>
      <c r="H5" s="363">
        <f t="shared" si="0"/>
        <v>0.17206611570247934</v>
      </c>
      <c r="I5" s="363">
        <f t="shared" si="0"/>
        <v>6.8429752066115707E-2</v>
      </c>
      <c r="J5" s="363">
        <f t="shared" si="0"/>
        <v>0.12586776859504131</v>
      </c>
      <c r="K5" s="365">
        <f t="shared" si="0"/>
        <v>4.8760330578512395E-2</v>
      </c>
      <c r="M5" s="935"/>
    </row>
    <row r="6" spans="2:13" s="947" customFormat="1" ht="18.75" customHeight="1" x14ac:dyDescent="0.25">
      <c r="B6" s="2476" t="s">
        <v>134</v>
      </c>
      <c r="C6" s="1692">
        <v>12712</v>
      </c>
      <c r="D6" s="1001">
        <v>1435</v>
      </c>
      <c r="E6" s="1001">
        <v>2188</v>
      </c>
      <c r="F6" s="1001">
        <v>2220</v>
      </c>
      <c r="G6" s="1001">
        <v>1742</v>
      </c>
      <c r="H6" s="1001">
        <v>2144</v>
      </c>
      <c r="I6" s="1693">
        <v>859</v>
      </c>
      <c r="J6" s="1001">
        <v>1480</v>
      </c>
      <c r="K6" s="1694">
        <v>644</v>
      </c>
      <c r="M6" s="935"/>
    </row>
    <row r="7" spans="2:13" s="947" customFormat="1" ht="18.75" customHeight="1" thickBot="1" x14ac:dyDescent="0.3">
      <c r="B7" s="2477"/>
      <c r="C7" s="1695">
        <v>1</v>
      </c>
      <c r="D7" s="1696">
        <f>D6/12712</f>
        <v>0.11288546255506608</v>
      </c>
      <c r="E7" s="1696">
        <f t="shared" ref="E7:K7" si="1">E6/12712</f>
        <v>0.17212083071113909</v>
      </c>
      <c r="F7" s="1696">
        <f t="shared" si="1"/>
        <v>0.17463813719320329</v>
      </c>
      <c r="G7" s="1696">
        <f t="shared" si="1"/>
        <v>0.13703587161736941</v>
      </c>
      <c r="H7" s="1696">
        <f t="shared" si="1"/>
        <v>0.16865953429830083</v>
      </c>
      <c r="I7" s="1696">
        <f t="shared" si="1"/>
        <v>6.7573945877910629E-2</v>
      </c>
      <c r="J7" s="1696">
        <f t="shared" si="1"/>
        <v>0.11642542479546884</v>
      </c>
      <c r="K7" s="1697">
        <f t="shared" si="1"/>
        <v>5.0660792951541848E-2</v>
      </c>
      <c r="M7" s="935"/>
    </row>
    <row r="8" spans="2:13" s="947" customFormat="1" ht="18.75" customHeight="1" x14ac:dyDescent="0.25">
      <c r="B8" s="2478" t="s">
        <v>517</v>
      </c>
      <c r="C8" s="1449">
        <v>12316</v>
      </c>
      <c r="D8" s="1145">
        <v>1418</v>
      </c>
      <c r="E8" s="1145">
        <v>2080</v>
      </c>
      <c r="F8" s="1145">
        <v>1922</v>
      </c>
      <c r="G8" s="1145">
        <v>1778</v>
      </c>
      <c r="H8" s="1145">
        <v>2145</v>
      </c>
      <c r="I8" s="1426">
        <v>833</v>
      </c>
      <c r="J8" s="1145">
        <v>1485</v>
      </c>
      <c r="K8" s="1414">
        <v>655</v>
      </c>
      <c r="M8" s="935"/>
    </row>
    <row r="9" spans="2:13" s="947" customFormat="1" ht="18.75" customHeight="1" thickBot="1" x14ac:dyDescent="0.3">
      <c r="B9" s="2477"/>
      <c r="C9" s="1447">
        <v>1</v>
      </c>
      <c r="D9" s="363">
        <f>D8/12316</f>
        <v>0.11513478402078597</v>
      </c>
      <c r="E9" s="363">
        <f t="shared" ref="E9:K9" si="2">E8/12316</f>
        <v>0.16888600194868464</v>
      </c>
      <c r="F9" s="363">
        <f t="shared" si="2"/>
        <v>0.15605716141604417</v>
      </c>
      <c r="G9" s="363">
        <f t="shared" si="2"/>
        <v>0.14436505358882754</v>
      </c>
      <c r="H9" s="363">
        <f t="shared" si="2"/>
        <v>0.17416368950958103</v>
      </c>
      <c r="I9" s="363">
        <f t="shared" si="2"/>
        <v>6.7635595972718413E-2</v>
      </c>
      <c r="J9" s="363">
        <f t="shared" si="2"/>
        <v>0.12057486196817148</v>
      </c>
      <c r="K9" s="365">
        <f t="shared" si="2"/>
        <v>5.3182851575186749E-2</v>
      </c>
      <c r="M9" s="935"/>
    </row>
    <row r="10" spans="2:13" ht="27.75" customHeight="1" x14ac:dyDescent="0.25">
      <c r="B10" s="119"/>
      <c r="C10" s="117"/>
      <c r="D10" s="118"/>
      <c r="E10" s="118"/>
      <c r="F10" s="118"/>
      <c r="G10" s="118"/>
      <c r="H10" s="118"/>
      <c r="I10" s="118"/>
      <c r="J10" s="118"/>
    </row>
    <row r="11" spans="2:13" x14ac:dyDescent="0.25">
      <c r="B11" s="946"/>
    </row>
    <row r="12" spans="2:13" ht="15.75" x14ac:dyDescent="0.25">
      <c r="C12" s="1698"/>
      <c r="D12" s="1699" t="s">
        <v>125</v>
      </c>
      <c r="E12" s="1699" t="s">
        <v>126</v>
      </c>
      <c r="F12" s="1699" t="s">
        <v>127</v>
      </c>
      <c r="G12" s="1699" t="s">
        <v>128</v>
      </c>
      <c r="H12" s="1699" t="s">
        <v>129</v>
      </c>
      <c r="I12" s="1699" t="s">
        <v>130</v>
      </c>
      <c r="J12" s="1699" t="s">
        <v>131</v>
      </c>
      <c r="K12" s="1700" t="s">
        <v>118</v>
      </c>
    </row>
    <row r="13" spans="2:13" x14ac:dyDescent="0.25">
      <c r="B13" s="946"/>
      <c r="C13" s="1701" t="s">
        <v>133</v>
      </c>
      <c r="D13" s="1702">
        <v>3.1191515907673115</v>
      </c>
      <c r="E13" s="1702">
        <v>2.1857269824480769</v>
      </c>
      <c r="F13" s="1702">
        <v>2.5612335652006082</v>
      </c>
      <c r="G13" s="1702">
        <v>3.1933314842994536</v>
      </c>
      <c r="H13" s="1702">
        <v>1.6573087475275954</v>
      </c>
      <c r="I13" s="1702">
        <v>1.6945401792483372</v>
      </c>
      <c r="J13" s="1702">
        <v>2.1736118945983884</v>
      </c>
      <c r="K13" s="1702">
        <v>2.3577769207131611</v>
      </c>
    </row>
    <row r="14" spans="2:13" ht="13.5" customHeight="1" x14ac:dyDescent="0.25">
      <c r="B14" s="946"/>
      <c r="C14" s="1701" t="s">
        <v>134</v>
      </c>
      <c r="D14" s="1702">
        <v>3.4482589239663817</v>
      </c>
      <c r="E14" s="1702">
        <v>2.2770175477255532</v>
      </c>
      <c r="F14" s="1702">
        <v>2.889864348515554</v>
      </c>
      <c r="G14" s="1702">
        <v>3.2607962339677519</v>
      </c>
      <c r="H14" s="1702">
        <v>1.7083519428316212</v>
      </c>
      <c r="I14" s="1702">
        <v>1.7601088439834605</v>
      </c>
      <c r="J14" s="1702">
        <v>2.1136304888341759</v>
      </c>
      <c r="K14" s="1702">
        <v>2.4783016323945337</v>
      </c>
    </row>
    <row r="15" spans="2:13" ht="13.5" customHeight="1" x14ac:dyDescent="0.25">
      <c r="B15" s="946"/>
      <c r="C15" s="1701" t="s">
        <v>517</v>
      </c>
      <c r="D15" s="1702">
        <v>3.4679071229633416</v>
      </c>
      <c r="E15" s="1702">
        <v>2.1626420119181406</v>
      </c>
      <c r="F15" s="1702">
        <v>2.5051576775714706</v>
      </c>
      <c r="G15" s="1702">
        <v>3.3320090252842891</v>
      </c>
      <c r="H15" s="1702">
        <v>1.7107445926114975</v>
      </c>
      <c r="I15" s="1702">
        <v>1.7068343038861726</v>
      </c>
      <c r="J15" s="1702">
        <v>2.1207711323775342</v>
      </c>
      <c r="K15" s="1702">
        <v>2.4073586313723276</v>
      </c>
    </row>
    <row r="16" spans="2:13" ht="13.5" customHeight="1" x14ac:dyDescent="0.25">
      <c r="B16" s="122"/>
      <c r="E16" s="946"/>
      <c r="F16" s="946"/>
      <c r="G16" s="946"/>
      <c r="H16" s="946"/>
    </row>
    <row r="17" spans="2:11" ht="13.5" customHeight="1" x14ac:dyDescent="0.25">
      <c r="B17" s="946"/>
      <c r="C17" s="123"/>
      <c r="D17" s="45"/>
      <c r="E17" s="1181"/>
      <c r="F17" s="1181"/>
      <c r="G17" s="1181"/>
      <c r="H17" s="1181"/>
      <c r="I17" s="45"/>
      <c r="J17" s="45"/>
      <c r="K17" s="45"/>
    </row>
    <row r="18" spans="2:11" ht="13.5" customHeight="1" x14ac:dyDescent="0.25">
      <c r="B18" s="122"/>
      <c r="E18" s="946"/>
      <c r="F18" s="946"/>
      <c r="G18" s="946"/>
      <c r="H18" s="946"/>
    </row>
    <row r="19" spans="2:11" ht="13.5" customHeight="1" x14ac:dyDescent="0.25">
      <c r="C19" s="44"/>
      <c r="D19" s="45"/>
    </row>
    <row r="20" spans="2:11" ht="13.5" customHeight="1" x14ac:dyDescent="0.25">
      <c r="C20" s="44"/>
      <c r="D20" s="45"/>
    </row>
    <row r="21" spans="2:11" ht="13.5" customHeight="1" x14ac:dyDescent="0.25">
      <c r="C21" s="44"/>
      <c r="D21" s="45"/>
    </row>
    <row r="23" spans="2:11" ht="6" customHeight="1" x14ac:dyDescent="0.25"/>
    <row r="24" spans="2:11" ht="17.25" customHeight="1" x14ac:dyDescent="0.25"/>
    <row r="26" spans="2:11" ht="13.5" customHeight="1" x14ac:dyDescent="0.25"/>
    <row r="27" spans="2:11" ht="13.5" customHeight="1" x14ac:dyDescent="0.25"/>
    <row r="28" spans="2:11" ht="13.5" customHeight="1" x14ac:dyDescent="0.25"/>
    <row r="29" spans="2:11" ht="13.5" customHeight="1" x14ac:dyDescent="0.25"/>
    <row r="30" spans="2:11" ht="13.5" customHeight="1" x14ac:dyDescent="0.25"/>
    <row r="31" spans="2:11" ht="13.5" customHeight="1" x14ac:dyDescent="0.25"/>
    <row r="32" spans="2:11" ht="13.5" customHeight="1" x14ac:dyDescent="0.25"/>
    <row r="33" spans="1:12" ht="12.75" customHeight="1" x14ac:dyDescent="0.25"/>
    <row r="34" spans="1:12" ht="34.5" customHeight="1" x14ac:dyDescent="0.25"/>
    <row r="37" spans="1:12" x14ac:dyDescent="0.25">
      <c r="A37" s="2452" t="s">
        <v>373</v>
      </c>
      <c r="B37" s="2452"/>
      <c r="C37" s="2452"/>
      <c r="D37" s="2452"/>
      <c r="E37" s="2452"/>
      <c r="F37" s="2452"/>
      <c r="G37" s="2452"/>
      <c r="H37" s="2452"/>
      <c r="I37" s="2452"/>
      <c r="J37" s="2452"/>
      <c r="K37" s="2452"/>
      <c r="L37" s="2452"/>
    </row>
    <row r="38" spans="1:12" x14ac:dyDescent="0.25">
      <c r="A38" s="2452" t="s">
        <v>366</v>
      </c>
      <c r="B38" s="2452"/>
      <c r="C38" s="2452"/>
      <c r="D38" s="2452"/>
      <c r="E38" s="2452"/>
      <c r="F38" s="2452"/>
      <c r="G38" s="2452"/>
      <c r="H38" s="2452"/>
      <c r="I38" s="2452"/>
      <c r="J38" s="2452"/>
      <c r="K38" s="2452"/>
    </row>
  </sheetData>
  <mergeCells count="6">
    <mergeCell ref="A38:K38"/>
    <mergeCell ref="B2:K2"/>
    <mergeCell ref="B4:B5"/>
    <mergeCell ref="B6:B7"/>
    <mergeCell ref="B8:B9"/>
    <mergeCell ref="A37:L37"/>
  </mergeCells>
  <pageMargins left="0.25" right="0.25" top="0.75" bottom="0.75" header="0.3" footer="0.3"/>
  <pageSetup scale="8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tabSelected="1" zoomScaleNormal="100" zoomScaleSheetLayoutView="90" zoomScalePageLayoutView="90" workbookViewId="0">
      <selection activeCell="A15" sqref="A15"/>
    </sheetView>
  </sheetViews>
  <sheetFormatPr defaultRowHeight="15" x14ac:dyDescent="0.25"/>
  <cols>
    <col min="1" max="1" width="2.140625" style="946" customWidth="1"/>
    <col min="2" max="2" width="16.28515625" style="946" customWidth="1"/>
    <col min="3" max="3" width="7.7109375" style="946" customWidth="1"/>
    <col min="4" max="4" width="9.140625" style="1556" customWidth="1"/>
    <col min="5" max="5" width="9" style="1556" customWidth="1"/>
    <col min="6" max="6" width="10.5703125" style="946" customWidth="1"/>
    <col min="7" max="7" width="8.7109375" style="1556" customWidth="1"/>
    <col min="8" max="8" width="8.140625" style="1556" customWidth="1"/>
    <col min="9" max="9" width="3" style="1556" customWidth="1"/>
    <col min="10" max="10" width="10.42578125" style="946" customWidth="1"/>
    <col min="11" max="11" width="11" style="946" customWidth="1"/>
    <col min="12" max="12" width="8.42578125" style="946" bestFit="1" customWidth="1"/>
    <col min="13" max="13" width="9.28515625" style="946" bestFit="1" customWidth="1"/>
    <col min="14" max="14" width="8.5703125" style="946" bestFit="1" customWidth="1"/>
    <col min="15" max="15" width="9.28515625" style="946" bestFit="1" customWidth="1"/>
    <col min="16" max="16" width="2.85546875" style="946" customWidth="1"/>
    <col min="17" max="18" width="9.140625" style="946"/>
    <col min="19" max="19" width="10" style="946" bestFit="1" customWidth="1"/>
    <col min="20" max="16384" width="9.140625" style="946"/>
  </cols>
  <sheetData>
    <row r="1" spans="1:21" ht="27" customHeight="1" thickBot="1" x14ac:dyDescent="0.3">
      <c r="A1" s="2637" t="s">
        <v>770</v>
      </c>
      <c r="B1" s="2637"/>
      <c r="C1" s="2637"/>
      <c r="D1" s="2637"/>
      <c r="E1" s="2637"/>
      <c r="F1" s="2637"/>
      <c r="G1" s="2637"/>
      <c r="H1" s="2637"/>
      <c r="I1" s="2637"/>
      <c r="J1" s="2637"/>
      <c r="K1" s="2637"/>
      <c r="L1" s="2637"/>
      <c r="M1" s="2637"/>
      <c r="N1" s="2637"/>
      <c r="O1" s="2637"/>
    </row>
    <row r="2" spans="1:21" s="1556" customFormat="1" ht="19.5" customHeight="1" thickBot="1" x14ac:dyDescent="0.3">
      <c r="B2" s="2508" t="s">
        <v>195</v>
      </c>
      <c r="C2" s="2579" t="s">
        <v>168</v>
      </c>
      <c r="D2" s="2580"/>
      <c r="E2" s="2580"/>
      <c r="F2" s="2580"/>
      <c r="G2" s="2580"/>
      <c r="H2" s="2581"/>
      <c r="J2" s="2579" t="s">
        <v>167</v>
      </c>
      <c r="K2" s="2580"/>
      <c r="L2" s="2580"/>
      <c r="M2" s="2580"/>
      <c r="N2" s="2580"/>
      <c r="O2" s="2581"/>
    </row>
    <row r="3" spans="1:21" s="1556" customFormat="1" ht="21.75" customHeight="1" thickBot="1" x14ac:dyDescent="0.3">
      <c r="B3" s="2509"/>
      <c r="C3" s="2583" t="s">
        <v>120</v>
      </c>
      <c r="D3" s="2584"/>
      <c r="E3" s="2575" t="s">
        <v>122</v>
      </c>
      <c r="F3" s="2576"/>
      <c r="G3" s="2577" t="s">
        <v>518</v>
      </c>
      <c r="H3" s="2578"/>
      <c r="J3" s="2583" t="s">
        <v>120</v>
      </c>
      <c r="K3" s="2584"/>
      <c r="L3" s="2575" t="s">
        <v>122</v>
      </c>
      <c r="M3" s="2576"/>
      <c r="N3" s="2577" t="s">
        <v>518</v>
      </c>
      <c r="O3" s="2578"/>
    </row>
    <row r="4" spans="1:21" s="1556" customFormat="1" ht="16.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row>
    <row r="5" spans="1:21" s="1556" customFormat="1" ht="15.75" x14ac:dyDescent="0.25">
      <c r="B5" s="1146" t="s">
        <v>125</v>
      </c>
      <c r="C5" s="1428">
        <v>462</v>
      </c>
      <c r="D5" s="1153">
        <f>C5/(C5+J5)</f>
        <v>0.35565819861431869</v>
      </c>
      <c r="E5" s="1426">
        <v>476</v>
      </c>
      <c r="F5" s="1153">
        <f>E5/(E5+L5)</f>
        <v>0.35285396590066714</v>
      </c>
      <c r="G5" s="1426">
        <v>388</v>
      </c>
      <c r="H5" s="833">
        <f>G5/(G5+N5)</f>
        <v>0.27362482369534558</v>
      </c>
      <c r="I5" s="787"/>
      <c r="J5" s="1428">
        <v>837</v>
      </c>
      <c r="K5" s="1153">
        <f>J5/(J5+C5)</f>
        <v>0.64434180138568131</v>
      </c>
      <c r="L5" s="371">
        <v>873</v>
      </c>
      <c r="M5" s="1153">
        <f>L5/(L5+E5)</f>
        <v>0.6471460340993328</v>
      </c>
      <c r="N5" s="1426">
        <v>1030</v>
      </c>
      <c r="O5" s="833">
        <f>N5/(N5+G5)</f>
        <v>0.72637517630465442</v>
      </c>
    </row>
    <row r="6" spans="1:21" s="1556" customFormat="1" ht="15.75" x14ac:dyDescent="0.25">
      <c r="B6" s="1703" t="s">
        <v>126</v>
      </c>
      <c r="C6" s="1704">
        <v>796</v>
      </c>
      <c r="D6" s="1152">
        <f t="shared" ref="D6:D13" si="0">C6/(C6+J6)</f>
        <v>0.37904761904761902</v>
      </c>
      <c r="E6" s="1705">
        <v>741</v>
      </c>
      <c r="F6" s="1152">
        <f t="shared" ref="F6:F13" si="1">E6/(E6+L6)</f>
        <v>0.36574531095755181</v>
      </c>
      <c r="G6" s="1705">
        <v>699</v>
      </c>
      <c r="H6" s="1480">
        <f t="shared" ref="H6:H13" si="2">G6/(G6+N6)</f>
        <v>0.33605769230769234</v>
      </c>
      <c r="I6" s="787"/>
      <c r="J6" s="1704">
        <v>1304</v>
      </c>
      <c r="K6" s="1152">
        <f t="shared" ref="K6:K13" si="3">J6/(J6+C6)</f>
        <v>0.62095238095238092</v>
      </c>
      <c r="L6" s="1706">
        <v>1285</v>
      </c>
      <c r="M6" s="1152">
        <f t="shared" ref="M6:M13" si="4">L6/(L6+E6)</f>
        <v>0.63425468904244819</v>
      </c>
      <c r="N6" s="1705">
        <v>1381</v>
      </c>
      <c r="O6" s="1480">
        <f t="shared" ref="O6:O13" si="5">N6/(N6+G6)</f>
        <v>0.66394230769230766</v>
      </c>
    </row>
    <row r="7" spans="1:21" s="1556" customFormat="1" ht="15.75" x14ac:dyDescent="0.25">
      <c r="B7" s="1703" t="s">
        <v>127</v>
      </c>
      <c r="C7" s="1704">
        <v>760</v>
      </c>
      <c r="D7" s="1152">
        <f t="shared" si="0"/>
        <v>0.38539553752535499</v>
      </c>
      <c r="E7" s="1705">
        <v>856</v>
      </c>
      <c r="F7" s="1152">
        <f t="shared" si="1"/>
        <v>0.41776476329917034</v>
      </c>
      <c r="G7" s="1705">
        <v>711</v>
      </c>
      <c r="H7" s="1480">
        <f t="shared" si="2"/>
        <v>0.36992715920915714</v>
      </c>
      <c r="I7" s="787"/>
      <c r="J7" s="1704">
        <v>1212</v>
      </c>
      <c r="K7" s="1152">
        <f t="shared" si="3"/>
        <v>0.61460446247464506</v>
      </c>
      <c r="L7" s="1706">
        <v>1193</v>
      </c>
      <c r="M7" s="1152">
        <f t="shared" si="4"/>
        <v>0.58223523670082966</v>
      </c>
      <c r="N7" s="1705">
        <v>1211</v>
      </c>
      <c r="O7" s="1480">
        <f t="shared" si="5"/>
        <v>0.63007284079084291</v>
      </c>
    </row>
    <row r="8" spans="1:21" s="1556" customFormat="1" ht="15.75" x14ac:dyDescent="0.25">
      <c r="B8" s="1703" t="s">
        <v>128</v>
      </c>
      <c r="C8" s="1704">
        <v>572</v>
      </c>
      <c r="D8" s="1152">
        <f t="shared" si="0"/>
        <v>0.33528722157092616</v>
      </c>
      <c r="E8" s="1705">
        <v>529</v>
      </c>
      <c r="F8" s="1152">
        <f t="shared" si="1"/>
        <v>0.30881494454173963</v>
      </c>
      <c r="G8" s="1705">
        <v>541</v>
      </c>
      <c r="H8" s="1480">
        <f t="shared" si="2"/>
        <v>0.30478873239436621</v>
      </c>
      <c r="I8" s="787"/>
      <c r="J8" s="1704">
        <v>1134</v>
      </c>
      <c r="K8" s="1152">
        <f t="shared" si="3"/>
        <v>0.66471277842907384</v>
      </c>
      <c r="L8" s="1706">
        <v>1184</v>
      </c>
      <c r="M8" s="1152">
        <f t="shared" si="4"/>
        <v>0.69118505545826037</v>
      </c>
      <c r="N8" s="1705">
        <v>1234</v>
      </c>
      <c r="O8" s="1480">
        <f t="shared" si="5"/>
        <v>0.69521126760563379</v>
      </c>
      <c r="U8" s="1691"/>
    </row>
    <row r="9" spans="1:21" s="1556" customFormat="1" ht="15.75" x14ac:dyDescent="0.25">
      <c r="B9" s="1703" t="s">
        <v>129</v>
      </c>
      <c r="C9" s="1704">
        <v>826</v>
      </c>
      <c r="D9" s="1152">
        <f t="shared" si="0"/>
        <v>0.39692455550216243</v>
      </c>
      <c r="E9" s="1705">
        <v>814</v>
      </c>
      <c r="F9" s="1152">
        <f t="shared" si="1"/>
        <v>0.39228915662650604</v>
      </c>
      <c r="G9" s="1705">
        <v>770</v>
      </c>
      <c r="H9" s="1480">
        <f t="shared" si="2"/>
        <v>0.35914179104477612</v>
      </c>
      <c r="I9" s="787"/>
      <c r="J9" s="1704">
        <v>1255</v>
      </c>
      <c r="K9" s="1152">
        <f t="shared" si="3"/>
        <v>0.60307544449783757</v>
      </c>
      <c r="L9" s="1706">
        <v>1261</v>
      </c>
      <c r="M9" s="1152">
        <f t="shared" si="4"/>
        <v>0.60771084337349401</v>
      </c>
      <c r="N9" s="1705">
        <v>1374</v>
      </c>
      <c r="O9" s="1480">
        <f t="shared" si="5"/>
        <v>0.64085820895522383</v>
      </c>
      <c r="U9" s="1691"/>
    </row>
    <row r="10" spans="1:21" s="1556" customFormat="1" ht="15.75" x14ac:dyDescent="0.25">
      <c r="B10" s="1703" t="s">
        <v>130</v>
      </c>
      <c r="C10" s="1704">
        <v>273</v>
      </c>
      <c r="D10" s="1152">
        <f t="shared" si="0"/>
        <v>0.32971014492753625</v>
      </c>
      <c r="E10" s="1705">
        <v>307</v>
      </c>
      <c r="F10" s="1152">
        <f t="shared" si="1"/>
        <v>0.36417556346381968</v>
      </c>
      <c r="G10" s="1705">
        <v>291</v>
      </c>
      <c r="H10" s="1480">
        <f t="shared" si="2"/>
        <v>0.34933973589435774</v>
      </c>
      <c r="I10" s="787"/>
      <c r="J10" s="1704">
        <v>555</v>
      </c>
      <c r="K10" s="1152">
        <f t="shared" si="3"/>
        <v>0.67028985507246375</v>
      </c>
      <c r="L10" s="1706">
        <v>536</v>
      </c>
      <c r="M10" s="1152">
        <f t="shared" si="4"/>
        <v>0.63582443653618026</v>
      </c>
      <c r="N10" s="1705">
        <v>542</v>
      </c>
      <c r="O10" s="1480">
        <f t="shared" si="5"/>
        <v>0.65066026410564226</v>
      </c>
      <c r="U10" s="1691"/>
    </row>
    <row r="11" spans="1:21" s="1556" customFormat="1" ht="15.75" x14ac:dyDescent="0.25">
      <c r="B11" s="1703" t="s">
        <v>131</v>
      </c>
      <c r="C11" s="1704">
        <v>530</v>
      </c>
      <c r="D11" s="1152">
        <f t="shared" si="0"/>
        <v>0.34799737360472749</v>
      </c>
      <c r="E11" s="1705">
        <v>484</v>
      </c>
      <c r="F11" s="1152">
        <f t="shared" si="1"/>
        <v>0.32880434782608697</v>
      </c>
      <c r="G11" s="1705">
        <v>479</v>
      </c>
      <c r="H11" s="1480">
        <f t="shared" si="2"/>
        <v>0.32255892255892255</v>
      </c>
      <c r="I11" s="787"/>
      <c r="J11" s="1704">
        <v>993</v>
      </c>
      <c r="K11" s="1152">
        <f t="shared" si="3"/>
        <v>0.65200262639527251</v>
      </c>
      <c r="L11" s="1706">
        <v>988</v>
      </c>
      <c r="M11" s="1152">
        <f t="shared" si="4"/>
        <v>0.67119565217391308</v>
      </c>
      <c r="N11" s="1705">
        <v>1006</v>
      </c>
      <c r="O11" s="1480">
        <f t="shared" si="5"/>
        <v>0.6774410774410774</v>
      </c>
      <c r="U11" s="1691"/>
    </row>
    <row r="12" spans="1:21" s="1556" customFormat="1" ht="16.5" thickBot="1" x14ac:dyDescent="0.3">
      <c r="B12" s="1147" t="s">
        <v>50</v>
      </c>
      <c r="C12" s="1451">
        <v>235</v>
      </c>
      <c r="D12" s="1452">
        <f t="shared" si="0"/>
        <v>0.39830508474576271</v>
      </c>
      <c r="E12" s="1453">
        <v>245</v>
      </c>
      <c r="F12" s="1452">
        <f t="shared" si="1"/>
        <v>0.42241379310344829</v>
      </c>
      <c r="G12" s="1453">
        <v>254</v>
      </c>
      <c r="H12" s="837">
        <f t="shared" si="2"/>
        <v>0.38778625954198476</v>
      </c>
      <c r="I12" s="787"/>
      <c r="J12" s="1451">
        <v>355</v>
      </c>
      <c r="K12" s="1452">
        <f t="shared" si="3"/>
        <v>0.60169491525423724</v>
      </c>
      <c r="L12" s="1170">
        <v>335</v>
      </c>
      <c r="M12" s="1452">
        <f t="shared" si="4"/>
        <v>0.57758620689655171</v>
      </c>
      <c r="N12" s="1453">
        <v>401</v>
      </c>
      <c r="O12" s="837">
        <f t="shared" si="5"/>
        <v>0.61221374045801524</v>
      </c>
      <c r="U12" s="1691"/>
    </row>
    <row r="13" spans="1:21" s="1556" customFormat="1" ht="21.75" thickBot="1" x14ac:dyDescent="0.35">
      <c r="B13" s="816" t="s">
        <v>0</v>
      </c>
      <c r="C13" s="1454">
        <f>SUM(C5:C12)</f>
        <v>4454</v>
      </c>
      <c r="D13" s="1455">
        <f t="shared" si="0"/>
        <v>0.36812959748739565</v>
      </c>
      <c r="E13" s="1454">
        <f>SUM(E5:E12)</f>
        <v>4452</v>
      </c>
      <c r="F13" s="1456">
        <f t="shared" si="1"/>
        <v>0.36772115305195341</v>
      </c>
      <c r="G13" s="1457">
        <f>SUM(G5:G12)</f>
        <v>4133</v>
      </c>
      <c r="H13" s="1456">
        <f t="shared" si="2"/>
        <v>0.33568875893437294</v>
      </c>
      <c r="I13" s="1458"/>
      <c r="J13" s="1454">
        <f>SUM(J5:J12)</f>
        <v>7645</v>
      </c>
      <c r="K13" s="1455">
        <f t="shared" si="3"/>
        <v>0.6318704025126044</v>
      </c>
      <c r="L13" s="1454">
        <f>SUM(L5:L12)</f>
        <v>7655</v>
      </c>
      <c r="M13" s="1456">
        <f t="shared" si="4"/>
        <v>0.63227884694804659</v>
      </c>
      <c r="N13" s="1457">
        <f>SUM(N5:N12)</f>
        <v>8179</v>
      </c>
      <c r="O13" s="1456">
        <f t="shared" si="5"/>
        <v>0.664311241065627</v>
      </c>
      <c r="U13" s="1691"/>
    </row>
    <row r="14" spans="1:21" s="1556" customFormat="1" ht="18.75" customHeight="1" x14ac:dyDescent="0.25">
      <c r="A14" s="2393" t="s">
        <v>805</v>
      </c>
      <c r="B14" s="2393"/>
      <c r="C14" s="2393"/>
      <c r="D14" s="2393"/>
      <c r="E14" s="2393"/>
      <c r="F14" s="2393"/>
      <c r="G14" s="2393"/>
      <c r="H14" s="2393"/>
      <c r="I14" s="2393"/>
      <c r="J14" s="2393"/>
      <c r="K14" s="2393"/>
      <c r="L14" s="2393"/>
      <c r="M14" s="2393"/>
      <c r="N14" s="2393"/>
      <c r="O14" s="2393"/>
      <c r="T14" s="1181"/>
      <c r="U14" s="1691"/>
    </row>
    <row r="15" spans="1:21" s="1556" customFormat="1" x14ac:dyDescent="0.25">
      <c r="U15" s="1691"/>
    </row>
    <row r="16" spans="1:21" s="1556" customFormat="1" x14ac:dyDescent="0.25"/>
    <row r="17" spans="1:15" s="1556" customFormat="1" x14ac:dyDescent="0.25"/>
    <row r="18" spans="1:15" s="1556" customFormat="1" ht="52.5" customHeight="1" x14ac:dyDescent="0.25">
      <c r="C18" s="32"/>
      <c r="D18" s="1320" t="s">
        <v>532</v>
      </c>
      <c r="E18" s="1320" t="s">
        <v>533</v>
      </c>
      <c r="F18" s="1320" t="s">
        <v>534</v>
      </c>
      <c r="G18" s="1320" t="s">
        <v>535</v>
      </c>
      <c r="H18" s="1320" t="s">
        <v>536</v>
      </c>
      <c r="I18" s="1320" t="s">
        <v>537</v>
      </c>
      <c r="J18" s="1320" t="s">
        <v>538</v>
      </c>
      <c r="K18" s="1320" t="s">
        <v>539</v>
      </c>
    </row>
    <row r="19" spans="1:15" s="1556" customFormat="1" x14ac:dyDescent="0.25">
      <c r="B19" s="946"/>
      <c r="C19" s="32" t="s">
        <v>168</v>
      </c>
      <c r="D19" s="1183">
        <v>0.27362482369534558</v>
      </c>
      <c r="E19" s="1183">
        <v>0.33605769230769234</v>
      </c>
      <c r="F19" s="1183">
        <v>0.36992715920915714</v>
      </c>
      <c r="G19" s="1183">
        <v>0.30478873239436621</v>
      </c>
      <c r="H19" s="1183">
        <v>0.35914179104477612</v>
      </c>
      <c r="I19" s="1183">
        <v>0.34933973589435774</v>
      </c>
      <c r="J19" s="1183">
        <v>0.32255892255892255</v>
      </c>
      <c r="K19" s="1183">
        <v>0.33600000000000002</v>
      </c>
    </row>
    <row r="20" spans="1:15" s="1556" customFormat="1" x14ac:dyDescent="0.25">
      <c r="B20" s="946"/>
      <c r="C20" s="32" t="s">
        <v>167</v>
      </c>
      <c r="D20" s="1183">
        <v>0.72637517630465442</v>
      </c>
      <c r="E20" s="1183">
        <v>0.66394230769230766</v>
      </c>
      <c r="F20" s="1183">
        <v>0.63007284079084291</v>
      </c>
      <c r="G20" s="1183">
        <v>0.69521126760563379</v>
      </c>
      <c r="H20" s="1183">
        <v>0.64085820895522383</v>
      </c>
      <c r="I20" s="1183">
        <v>0.65066026410564226</v>
      </c>
      <c r="J20" s="1183">
        <v>0.6774410774410774</v>
      </c>
      <c r="K20" s="1183">
        <v>0.664311241065627</v>
      </c>
      <c r="L20" s="946"/>
    </row>
    <row r="21" spans="1:15" s="1556" customFormat="1" ht="15.75" thickBot="1" x14ac:dyDescent="0.3"/>
    <row r="22" spans="1:15" s="1556" customFormat="1" ht="16.5" thickBot="1" x14ac:dyDescent="0.3">
      <c r="D22" s="786">
        <v>268</v>
      </c>
      <c r="E22" s="1707">
        <v>292</v>
      </c>
      <c r="F22" s="1707">
        <v>190</v>
      </c>
      <c r="G22" s="1707">
        <v>297</v>
      </c>
      <c r="H22" s="1707">
        <v>213</v>
      </c>
      <c r="I22" s="1707">
        <v>192</v>
      </c>
      <c r="J22" s="1707">
        <v>264</v>
      </c>
      <c r="K22" s="1181">
        <f>G13</f>
        <v>4133</v>
      </c>
    </row>
    <row r="23" spans="1:15" s="1556" customFormat="1" ht="15.75" x14ac:dyDescent="0.25">
      <c r="D23" s="786">
        <v>534</v>
      </c>
      <c r="E23" s="1707">
        <v>618</v>
      </c>
      <c r="F23" s="1707">
        <v>515</v>
      </c>
      <c r="G23" s="1707">
        <v>607</v>
      </c>
      <c r="H23" s="1707">
        <v>609</v>
      </c>
      <c r="I23" s="1707">
        <v>693</v>
      </c>
      <c r="J23" s="1707">
        <v>845</v>
      </c>
      <c r="K23" s="1181">
        <f>N13</f>
        <v>8179</v>
      </c>
    </row>
    <row r="24" spans="1:15" s="1556" customFormat="1" x14ac:dyDescent="0.25">
      <c r="D24" s="1181">
        <f>SUM(D22:D23)</f>
        <v>802</v>
      </c>
      <c r="E24" s="1181">
        <f t="shared" ref="E24:J24" si="6">SUM(E22:E23)</f>
        <v>910</v>
      </c>
      <c r="F24" s="1181">
        <f t="shared" si="6"/>
        <v>705</v>
      </c>
      <c r="G24" s="1181">
        <f t="shared" si="6"/>
        <v>904</v>
      </c>
      <c r="H24" s="1181">
        <f t="shared" si="6"/>
        <v>822</v>
      </c>
      <c r="I24" s="1181">
        <f t="shared" si="6"/>
        <v>885</v>
      </c>
      <c r="J24" s="1181">
        <f t="shared" si="6"/>
        <v>1109</v>
      </c>
      <c r="K24" s="1181">
        <f>SUM(K22:K23)</f>
        <v>12312</v>
      </c>
    </row>
    <row r="25" spans="1:15" s="1556" customFormat="1" ht="8.25" customHeight="1" x14ac:dyDescent="0.25"/>
    <row r="26" spans="1:15" s="1556" customFormat="1" x14ac:dyDescent="0.25"/>
    <row r="27" spans="1:15" s="1556" customFormat="1" ht="12" customHeight="1" x14ac:dyDescent="0.25"/>
    <row r="28" spans="1:15" s="1556" customFormat="1" ht="12" customHeight="1" x14ac:dyDescent="0.25"/>
    <row r="29" spans="1:15" s="1556" customFormat="1" ht="16.5" customHeight="1" x14ac:dyDescent="0.25"/>
    <row r="30" spans="1:15" s="1556" customFormat="1" ht="27.75" customHeight="1" x14ac:dyDescent="0.25">
      <c r="A30" s="2432" t="s">
        <v>458</v>
      </c>
      <c r="B30" s="2432"/>
      <c r="C30" s="2432"/>
      <c r="D30" s="2432"/>
      <c r="E30" s="2432"/>
      <c r="F30" s="2432"/>
      <c r="G30" s="2432"/>
      <c r="H30" s="2432"/>
      <c r="I30" s="2432"/>
      <c r="J30" s="2432"/>
      <c r="K30" s="2432"/>
      <c r="L30" s="2432"/>
      <c r="M30" s="2432"/>
      <c r="N30" s="2432"/>
      <c r="O30" s="2432"/>
    </row>
    <row r="31" spans="1:15" s="1556" customFormat="1" ht="15" customHeight="1" x14ac:dyDescent="0.25">
      <c r="A31" s="2432" t="s">
        <v>540</v>
      </c>
      <c r="B31" s="2432"/>
      <c r="C31" s="2432"/>
      <c r="D31" s="2432"/>
      <c r="E31" s="2432"/>
      <c r="F31" s="2432"/>
      <c r="G31" s="2432"/>
      <c r="H31" s="2432"/>
      <c r="I31" s="2432"/>
      <c r="J31" s="2432"/>
      <c r="K31" s="2432"/>
      <c r="L31" s="2432"/>
      <c r="M31" s="2432"/>
      <c r="N31" s="2432"/>
      <c r="O31" s="2432"/>
    </row>
    <row r="32" spans="1:15" s="1556" customFormat="1" x14ac:dyDescent="0.25"/>
    <row r="33" s="1556" customFormat="1" x14ac:dyDescent="0.25"/>
    <row r="34" s="1556" customFormat="1" x14ac:dyDescent="0.25"/>
    <row r="35" s="1556" customFormat="1" x14ac:dyDescent="0.25"/>
    <row r="36" s="1556" customFormat="1" x14ac:dyDescent="0.25"/>
    <row r="37" s="1556" customFormat="1" x14ac:dyDescent="0.25"/>
    <row r="38" s="1556" customFormat="1" x14ac:dyDescent="0.25"/>
    <row r="39" s="1556" customFormat="1" x14ac:dyDescent="0.25"/>
    <row r="40" s="1556" customFormat="1" x14ac:dyDescent="0.25"/>
    <row r="41" s="1556" customFormat="1" x14ac:dyDescent="0.25"/>
    <row r="42" s="1556" customFormat="1" x14ac:dyDescent="0.25"/>
    <row r="43" s="1556" customFormat="1" x14ac:dyDescent="0.25"/>
    <row r="44" s="1556" customFormat="1" x14ac:dyDescent="0.25"/>
    <row r="45" s="1556" customFormat="1" x14ac:dyDescent="0.25"/>
    <row r="46" s="1556" customFormat="1" x14ac:dyDescent="0.25"/>
    <row r="47" s="1556" customFormat="1" x14ac:dyDescent="0.25"/>
    <row r="48" s="1556" customFormat="1" x14ac:dyDescent="0.25"/>
    <row r="49" spans="18:19" s="1556" customFormat="1" x14ac:dyDescent="0.25"/>
    <row r="50" spans="18:19" s="1556" customFormat="1" x14ac:dyDescent="0.25"/>
    <row r="51" spans="18:19" s="1556" customFormat="1" x14ac:dyDescent="0.25"/>
    <row r="52" spans="18:19" s="1556" customFormat="1" x14ac:dyDescent="0.25"/>
    <row r="53" spans="18:19" s="1556" customFormat="1" x14ac:dyDescent="0.25"/>
    <row r="54" spans="18:19" s="1556" customFormat="1" x14ac:dyDescent="0.25"/>
    <row r="55" spans="18:19" s="1556" customFormat="1" x14ac:dyDescent="0.25"/>
    <row r="56" spans="18:19" s="1556" customFormat="1" x14ac:dyDescent="0.25"/>
    <row r="57" spans="18:19" s="1556" customFormat="1" x14ac:dyDescent="0.25"/>
    <row r="58" spans="18:19" s="1556" customFormat="1" x14ac:dyDescent="0.25">
      <c r="R58" s="946"/>
      <c r="S58" s="946"/>
    </row>
    <row r="59" spans="18:19" s="1556" customFormat="1" x14ac:dyDescent="0.25">
      <c r="R59" s="946"/>
      <c r="S59" s="946"/>
    </row>
  </sheetData>
  <mergeCells count="13">
    <mergeCell ref="A14:O14"/>
    <mergeCell ref="A30:O30"/>
    <mergeCell ref="A31:O31"/>
    <mergeCell ref="A1:O1"/>
    <mergeCell ref="B2:B4"/>
    <mergeCell ref="C2:H2"/>
    <mergeCell ref="J2:O2"/>
    <mergeCell ref="C3:D3"/>
    <mergeCell ref="E3:F3"/>
    <mergeCell ref="G3:H3"/>
    <mergeCell ref="J3:K3"/>
    <mergeCell ref="L3:M3"/>
    <mergeCell ref="N3:O3"/>
  </mergeCells>
  <pageMargins left="0.25" right="0.25" top="0.75" bottom="0.75" header="0.3" footer="0.3"/>
  <pageSetup scale="9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5"/>
  <sheetViews>
    <sheetView topLeftCell="A4" zoomScaleNormal="100" zoomScaleSheetLayoutView="90" zoomScalePageLayoutView="80" workbookViewId="0">
      <selection activeCell="A14" sqref="A14:P14"/>
    </sheetView>
  </sheetViews>
  <sheetFormatPr defaultRowHeight="15" x14ac:dyDescent="0.25"/>
  <cols>
    <col min="1" max="1" width="20.42578125" style="728" customWidth="1"/>
    <col min="2" max="2" width="14" style="728" customWidth="1"/>
    <col min="3" max="3" width="10.28515625" style="728" bestFit="1" customWidth="1"/>
    <col min="4" max="4" width="7.85546875" style="728" customWidth="1"/>
    <col min="5" max="5" width="6" style="728" customWidth="1"/>
    <col min="6" max="6" width="7.85546875" style="728" customWidth="1"/>
    <col min="7" max="7" width="6.42578125" style="728" customWidth="1"/>
    <col min="8" max="8" width="7.85546875" style="728" customWidth="1"/>
    <col min="9" max="9" width="1.140625" style="728" customWidth="1"/>
    <col min="10" max="15" width="7.85546875" style="728" customWidth="1"/>
    <col min="16" max="16" width="18.7109375" style="728" customWidth="1"/>
    <col min="17" max="17" width="6.85546875" style="728" customWidth="1"/>
    <col min="18" max="18" width="7.28515625" style="728" bestFit="1" customWidth="1"/>
    <col min="19" max="19" width="6.85546875" style="728" bestFit="1" customWidth="1"/>
    <col min="20" max="20" width="15.140625" style="728" customWidth="1"/>
    <col min="21" max="21" width="6.85546875" style="728" bestFit="1" customWidth="1"/>
    <col min="22" max="22" width="7.28515625" style="728" bestFit="1" customWidth="1"/>
    <col min="23" max="23" width="1" style="728" customWidth="1"/>
    <col min="24" max="24" width="4.5703125" style="751" customWidth="1"/>
    <col min="25" max="25" width="6.5703125" style="728" customWidth="1"/>
    <col min="26" max="26" width="6.7109375" style="751" bestFit="1" customWidth="1"/>
    <col min="27" max="27" width="10.28515625" style="751" bestFit="1" customWidth="1"/>
    <col min="28" max="28" width="12.5703125" style="751" bestFit="1" customWidth="1"/>
    <col min="29" max="34" width="11.140625" style="751" bestFit="1" customWidth="1"/>
    <col min="35" max="35" width="15.42578125" style="751" customWidth="1"/>
    <col min="36" max="36" width="12.140625" style="751" bestFit="1" customWidth="1"/>
    <col min="37" max="37" width="6.7109375" style="751" bestFit="1" customWidth="1"/>
    <col min="38" max="16384" width="9.140625" style="728"/>
  </cols>
  <sheetData>
    <row r="1" spans="1:37" ht="26.25" customHeight="1" thickBot="1" x14ac:dyDescent="0.3">
      <c r="A1" s="2493" t="s">
        <v>771</v>
      </c>
      <c r="B1" s="2493"/>
      <c r="C1" s="2493"/>
      <c r="D1" s="2493"/>
      <c r="E1" s="2493"/>
      <c r="F1" s="2493"/>
      <c r="G1" s="2493"/>
      <c r="H1" s="2493"/>
      <c r="I1" s="2493"/>
      <c r="J1" s="2493"/>
      <c r="K1" s="2493"/>
      <c r="L1" s="2493"/>
      <c r="M1" s="2493"/>
      <c r="N1" s="2493"/>
      <c r="O1" s="2493"/>
      <c r="P1" s="2493"/>
      <c r="Q1"/>
      <c r="R1"/>
      <c r="S1"/>
      <c r="T1"/>
      <c r="U1"/>
      <c r="V1"/>
      <c r="W1"/>
      <c r="X1"/>
      <c r="Y1"/>
      <c r="Z1"/>
    </row>
    <row r="2" spans="1:37" s="714" customFormat="1" ht="21.75" thickBot="1" x14ac:dyDescent="0.3">
      <c r="B2" s="2485" t="s">
        <v>195</v>
      </c>
      <c r="C2" s="2640" t="s">
        <v>310</v>
      </c>
      <c r="D2" s="2641"/>
      <c r="E2" s="2641"/>
      <c r="F2" s="2641"/>
      <c r="G2" s="2641"/>
      <c r="H2" s="2642"/>
      <c r="I2" s="1028"/>
      <c r="J2" s="2643" t="s">
        <v>415</v>
      </c>
      <c r="K2" s="2644"/>
      <c r="L2" s="2644"/>
      <c r="M2" s="2644"/>
      <c r="N2" s="2644"/>
      <c r="O2" s="2645"/>
      <c r="P2" s="751"/>
      <c r="Q2"/>
      <c r="R2"/>
      <c r="S2"/>
      <c r="T2"/>
      <c r="U2"/>
      <c r="V2"/>
      <c r="W2"/>
      <c r="X2"/>
      <c r="Y2"/>
      <c r="Z2"/>
      <c r="AA2" s="751"/>
      <c r="AB2" s="751"/>
      <c r="AC2" s="751"/>
      <c r="AD2" s="751"/>
      <c r="AE2" s="751"/>
      <c r="AF2" s="751"/>
      <c r="AG2" s="751"/>
      <c r="AH2" s="751"/>
      <c r="AI2" s="751"/>
      <c r="AJ2" s="751"/>
      <c r="AK2" s="751"/>
    </row>
    <row r="3" spans="1:37" s="714" customFormat="1" ht="21.75" customHeight="1" thickBot="1" x14ac:dyDescent="0.3">
      <c r="B3" s="2486"/>
      <c r="C3" s="2646" t="s">
        <v>120</v>
      </c>
      <c r="D3" s="2647"/>
      <c r="E3" s="2648" t="s">
        <v>122</v>
      </c>
      <c r="F3" s="2649"/>
      <c r="G3" s="2650" t="s">
        <v>518</v>
      </c>
      <c r="H3" s="2651"/>
      <c r="I3" s="1028"/>
      <c r="J3" s="2646" t="s">
        <v>120</v>
      </c>
      <c r="K3" s="2647"/>
      <c r="L3" s="2648" t="s">
        <v>122</v>
      </c>
      <c r="M3" s="2649"/>
      <c r="N3" s="2650" t="s">
        <v>518</v>
      </c>
      <c r="O3" s="2651"/>
      <c r="P3" s="751"/>
      <c r="Q3"/>
      <c r="AE3" s="751"/>
      <c r="AF3" s="751"/>
      <c r="AG3" s="751"/>
      <c r="AH3" s="751"/>
      <c r="AI3" s="751"/>
      <c r="AJ3" s="751"/>
      <c r="AK3" s="751"/>
    </row>
    <row r="4" spans="1:37" s="714" customFormat="1" ht="16.5" thickBot="1" x14ac:dyDescent="0.3">
      <c r="B4" s="2487"/>
      <c r="C4" s="1226" t="s">
        <v>341</v>
      </c>
      <c r="D4" s="1227" t="s">
        <v>98</v>
      </c>
      <c r="E4" s="1226" t="s">
        <v>99</v>
      </c>
      <c r="F4" s="1228" t="s">
        <v>98</v>
      </c>
      <c r="G4" s="1229" t="s">
        <v>99</v>
      </c>
      <c r="H4" s="1228" t="s">
        <v>98</v>
      </c>
      <c r="I4" s="751"/>
      <c r="J4" s="1226" t="s">
        <v>341</v>
      </c>
      <c r="K4" s="1227" t="s">
        <v>98</v>
      </c>
      <c r="L4" s="1226" t="s">
        <v>99</v>
      </c>
      <c r="M4" s="1228" t="s">
        <v>98</v>
      </c>
      <c r="N4" s="1229" t="s">
        <v>99</v>
      </c>
      <c r="O4" s="1228" t="s">
        <v>98</v>
      </c>
      <c r="P4" s="751"/>
      <c r="Q4"/>
      <c r="AE4" s="751"/>
      <c r="AF4" s="751"/>
      <c r="AG4" s="751"/>
      <c r="AH4" s="751"/>
      <c r="AI4" s="751"/>
      <c r="AJ4" s="751"/>
      <c r="AK4" s="751"/>
    </row>
    <row r="5" spans="1:37" s="714" customFormat="1" ht="15.75" x14ac:dyDescent="0.25">
      <c r="B5" s="1146" t="s">
        <v>125</v>
      </c>
      <c r="C5" s="1463">
        <v>230</v>
      </c>
      <c r="D5" s="1468">
        <f t="shared" ref="D5:D13" si="0">C5/(C5+J5)</f>
        <v>0.18110236220472442</v>
      </c>
      <c r="E5" s="1463">
        <v>242</v>
      </c>
      <c r="F5" s="1464">
        <f>E5/(E5+L5)</f>
        <v>0.17248752672843906</v>
      </c>
      <c r="G5" s="1470">
        <v>205</v>
      </c>
      <c r="H5" s="1464">
        <f>G5/(G5+N5)</f>
        <v>0.14528703047484054</v>
      </c>
      <c r="I5" s="787"/>
      <c r="J5" s="1463">
        <v>1040</v>
      </c>
      <c r="K5" s="1468">
        <f>J5/(C5+J5)</f>
        <v>0.81889763779527558</v>
      </c>
      <c r="L5" s="1463">
        <v>1161</v>
      </c>
      <c r="M5" s="1464">
        <f>L5/(L5+E5)</f>
        <v>0.82751247327156097</v>
      </c>
      <c r="N5" s="1470">
        <v>1206</v>
      </c>
      <c r="O5" s="1464">
        <f>N5/(G5+N5)</f>
        <v>0.85471296952515952</v>
      </c>
      <c r="P5" s="787"/>
      <c r="Q5"/>
      <c r="R5"/>
      <c r="S5"/>
      <c r="T5"/>
      <c r="U5"/>
      <c r="V5"/>
      <c r="W5"/>
      <c r="X5"/>
      <c r="Y5"/>
      <c r="Z5"/>
      <c r="AA5"/>
      <c r="AB5" s="751"/>
      <c r="AC5" s="751"/>
      <c r="AD5" s="751"/>
      <c r="AE5" s="751"/>
      <c r="AF5" s="751"/>
      <c r="AG5" s="751"/>
      <c r="AH5" s="751"/>
      <c r="AI5" s="751"/>
      <c r="AJ5" s="751"/>
      <c r="AK5" s="751"/>
    </row>
    <row r="6" spans="1:37" s="714" customFormat="1" ht="15.75" x14ac:dyDescent="0.25">
      <c r="B6" s="817" t="s">
        <v>126</v>
      </c>
      <c r="C6" s="1465">
        <v>310</v>
      </c>
      <c r="D6" s="799">
        <f t="shared" si="0"/>
        <v>0.14882381180988957</v>
      </c>
      <c r="E6" s="1465">
        <v>285</v>
      </c>
      <c r="F6" s="800">
        <f t="shared" ref="F6:F12" si="1">E6/(E6+L6)</f>
        <v>0.1313364055299539</v>
      </c>
      <c r="G6" s="1471">
        <v>281</v>
      </c>
      <c r="H6" s="800">
        <f t="shared" ref="H6:H12" si="2">G6/(G6+N6)</f>
        <v>0.13634158175642891</v>
      </c>
      <c r="I6" s="787"/>
      <c r="J6" s="1465">
        <v>1773</v>
      </c>
      <c r="K6" s="799">
        <f t="shared" ref="K6:K12" si="3">J6/(C6+J6)</f>
        <v>0.85117618819011043</v>
      </c>
      <c r="L6" s="1465">
        <v>1885</v>
      </c>
      <c r="M6" s="800">
        <f t="shared" ref="M6:M12" si="4">L6/(L6+E6)</f>
        <v>0.86866359447004604</v>
      </c>
      <c r="N6" s="1471">
        <v>1780</v>
      </c>
      <c r="O6" s="800">
        <f t="shared" ref="O6:O12" si="5">N6/(G6+N6)</f>
        <v>0.86365841824357104</v>
      </c>
      <c r="P6" s="787"/>
      <c r="Q6"/>
      <c r="R6" s="1475"/>
      <c r="S6"/>
      <c r="T6"/>
      <c r="U6"/>
      <c r="V6"/>
      <c r="W6"/>
      <c r="X6"/>
      <c r="Y6"/>
      <c r="Z6"/>
      <c r="AA6"/>
      <c r="AB6" s="751"/>
      <c r="AC6" s="751"/>
      <c r="AD6" s="751"/>
      <c r="AE6" s="751"/>
      <c r="AF6" s="751"/>
      <c r="AG6" s="751"/>
      <c r="AH6" s="751"/>
      <c r="AI6" s="751"/>
      <c r="AJ6" s="751"/>
      <c r="AK6" s="751"/>
    </row>
    <row r="7" spans="1:37" s="714" customFormat="1" ht="15.75" x14ac:dyDescent="0.25">
      <c r="B7" s="817" t="s">
        <v>127</v>
      </c>
      <c r="C7" s="1465">
        <v>320</v>
      </c>
      <c r="D7" s="799">
        <f t="shared" si="0"/>
        <v>0.16293279022403259</v>
      </c>
      <c r="E7" s="1465">
        <v>339</v>
      </c>
      <c r="F7" s="800">
        <f t="shared" si="1"/>
        <v>0.15297833935018051</v>
      </c>
      <c r="G7" s="1471">
        <v>307</v>
      </c>
      <c r="H7" s="800">
        <f t="shared" si="2"/>
        <v>0.15981259760541386</v>
      </c>
      <c r="I7" s="787"/>
      <c r="J7" s="1465">
        <v>1644</v>
      </c>
      <c r="K7" s="799">
        <f t="shared" si="3"/>
        <v>0.83706720977596738</v>
      </c>
      <c r="L7" s="1465">
        <v>1877</v>
      </c>
      <c r="M7" s="800">
        <f t="shared" si="4"/>
        <v>0.84702166064981954</v>
      </c>
      <c r="N7" s="1471">
        <v>1614</v>
      </c>
      <c r="O7" s="800">
        <f t="shared" si="5"/>
        <v>0.84018740239458611</v>
      </c>
      <c r="P7" s="787"/>
      <c r="Q7"/>
      <c r="R7" s="1475"/>
      <c r="S7"/>
      <c r="T7"/>
      <c r="U7"/>
      <c r="V7"/>
      <c r="W7"/>
      <c r="X7"/>
      <c r="Y7"/>
      <c r="Z7"/>
      <c r="AA7"/>
      <c r="AB7" s="751"/>
      <c r="AC7" s="751"/>
      <c r="AD7" s="751"/>
      <c r="AE7" s="751"/>
      <c r="AF7" s="751"/>
      <c r="AG7" s="751"/>
      <c r="AH7" s="751"/>
      <c r="AI7" s="751"/>
      <c r="AJ7" s="751"/>
      <c r="AK7" s="751"/>
    </row>
    <row r="8" spans="1:37" s="714" customFormat="1" ht="15.75" x14ac:dyDescent="0.25">
      <c r="B8" s="817" t="s">
        <v>128</v>
      </c>
      <c r="C8" s="1465">
        <v>288</v>
      </c>
      <c r="D8" s="799">
        <f t="shared" si="0"/>
        <v>0.16901408450704225</v>
      </c>
      <c r="E8" s="1465">
        <v>277</v>
      </c>
      <c r="F8" s="800">
        <f t="shared" si="1"/>
        <v>0.15919540229885057</v>
      </c>
      <c r="G8" s="1471">
        <v>246</v>
      </c>
      <c r="H8" s="800">
        <f t="shared" si="2"/>
        <v>0.13835770528683913</v>
      </c>
      <c r="I8" s="787"/>
      <c r="J8" s="1465">
        <v>1416</v>
      </c>
      <c r="K8" s="799">
        <f t="shared" si="3"/>
        <v>0.83098591549295775</v>
      </c>
      <c r="L8" s="1465">
        <v>1463</v>
      </c>
      <c r="M8" s="800">
        <f t="shared" si="4"/>
        <v>0.84080459770114946</v>
      </c>
      <c r="N8" s="1471">
        <v>1532</v>
      </c>
      <c r="O8" s="800">
        <f t="shared" si="5"/>
        <v>0.86164229471316089</v>
      </c>
      <c r="P8" s="787"/>
      <c r="Q8"/>
      <c r="R8" s="1475"/>
      <c r="S8"/>
      <c r="T8"/>
      <c r="U8"/>
      <c r="V8"/>
      <c r="W8"/>
      <c r="X8"/>
      <c r="Y8"/>
      <c r="Z8"/>
      <c r="AA8"/>
      <c r="AB8" s="751"/>
      <c r="AC8" s="751"/>
      <c r="AD8" s="751"/>
      <c r="AE8" s="751"/>
      <c r="AF8" s="751"/>
      <c r="AG8" s="751"/>
      <c r="AH8" s="751"/>
      <c r="AI8" s="751"/>
      <c r="AJ8" s="751"/>
      <c r="AK8" s="751"/>
    </row>
    <row r="9" spans="1:37" s="714" customFormat="1" ht="15.75" x14ac:dyDescent="0.25">
      <c r="B9" s="817" t="s">
        <v>129</v>
      </c>
      <c r="C9" s="1465">
        <v>399</v>
      </c>
      <c r="D9" s="799">
        <f t="shared" si="0"/>
        <v>0.19201154956689123</v>
      </c>
      <c r="E9" s="1465">
        <v>406</v>
      </c>
      <c r="F9" s="800">
        <f t="shared" si="1"/>
        <v>0.18954248366013071</v>
      </c>
      <c r="G9" s="1471">
        <v>396</v>
      </c>
      <c r="H9" s="800">
        <f t="shared" si="2"/>
        <v>0.18461538461538463</v>
      </c>
      <c r="I9" s="787"/>
      <c r="J9" s="1465">
        <v>1679</v>
      </c>
      <c r="K9" s="799">
        <f t="shared" si="3"/>
        <v>0.80798845043310874</v>
      </c>
      <c r="L9" s="1465">
        <v>1736</v>
      </c>
      <c r="M9" s="800">
        <f t="shared" si="4"/>
        <v>0.81045751633986929</v>
      </c>
      <c r="N9" s="1471">
        <v>1749</v>
      </c>
      <c r="O9" s="800">
        <f t="shared" si="5"/>
        <v>0.81538461538461537</v>
      </c>
      <c r="P9" s="787"/>
      <c r="Q9"/>
      <c r="R9" s="1475"/>
      <c r="S9"/>
      <c r="T9"/>
      <c r="U9"/>
      <c r="V9"/>
      <c r="W9"/>
      <c r="X9"/>
      <c r="Y9"/>
      <c r="Z9"/>
      <c r="AA9"/>
      <c r="AB9" s="751"/>
      <c r="AC9" s="751"/>
      <c r="AD9" s="751"/>
      <c r="AE9" s="751"/>
      <c r="AF9" s="751"/>
      <c r="AG9" s="751"/>
      <c r="AH9" s="751"/>
      <c r="AI9" s="751"/>
      <c r="AJ9" s="751"/>
      <c r="AK9" s="751"/>
    </row>
    <row r="10" spans="1:37" ht="15.75" x14ac:dyDescent="0.25">
      <c r="B10" s="817" t="s">
        <v>130</v>
      </c>
      <c r="C10" s="1465">
        <v>140</v>
      </c>
      <c r="D10" s="799">
        <f t="shared" si="0"/>
        <v>0.16928657799274485</v>
      </c>
      <c r="E10" s="1465">
        <v>133</v>
      </c>
      <c r="F10" s="800">
        <f t="shared" si="1"/>
        <v>0.15483119906868451</v>
      </c>
      <c r="G10" s="1471">
        <v>140</v>
      </c>
      <c r="H10" s="800">
        <f t="shared" si="2"/>
        <v>0.16806722689075632</v>
      </c>
      <c r="I10" s="787"/>
      <c r="J10" s="1465">
        <v>687</v>
      </c>
      <c r="K10" s="799">
        <f t="shared" si="3"/>
        <v>0.83071342200725518</v>
      </c>
      <c r="L10" s="1465">
        <v>726</v>
      </c>
      <c r="M10" s="800">
        <f t="shared" si="4"/>
        <v>0.84516880093131552</v>
      </c>
      <c r="N10" s="1471">
        <v>693</v>
      </c>
      <c r="O10" s="800">
        <f t="shared" si="5"/>
        <v>0.83193277310924374</v>
      </c>
      <c r="P10" s="787"/>
      <c r="Q10"/>
      <c r="R10" s="1475"/>
      <c r="S10"/>
      <c r="T10"/>
      <c r="U10"/>
      <c r="V10"/>
      <c r="W10"/>
      <c r="X10"/>
      <c r="Y10"/>
      <c r="Z10"/>
      <c r="AA10"/>
    </row>
    <row r="11" spans="1:37" s="751" customFormat="1" ht="15.75" x14ac:dyDescent="0.25">
      <c r="B11" s="817" t="s">
        <v>131</v>
      </c>
      <c r="C11" s="1465">
        <v>306</v>
      </c>
      <c r="D11" s="799">
        <f t="shared" si="0"/>
        <v>0.20105124835742444</v>
      </c>
      <c r="E11" s="1465">
        <v>284</v>
      </c>
      <c r="F11" s="800">
        <f t="shared" si="1"/>
        <v>0.1918918918918919</v>
      </c>
      <c r="G11" s="1471">
        <v>272</v>
      </c>
      <c r="H11" s="800">
        <f t="shared" si="2"/>
        <v>0.18316498316498317</v>
      </c>
      <c r="I11" s="787"/>
      <c r="J11" s="1465">
        <v>1216</v>
      </c>
      <c r="K11" s="799">
        <f t="shared" si="3"/>
        <v>0.79894875164257551</v>
      </c>
      <c r="L11" s="1465">
        <v>1196</v>
      </c>
      <c r="M11" s="800">
        <f t="shared" si="4"/>
        <v>0.80810810810810807</v>
      </c>
      <c r="N11" s="1471">
        <v>1213</v>
      </c>
      <c r="O11" s="800">
        <f t="shared" si="5"/>
        <v>0.8168350168350168</v>
      </c>
      <c r="P11" s="787"/>
      <c r="Q11"/>
      <c r="R11" s="1475"/>
      <c r="S11"/>
      <c r="T11"/>
      <c r="U11"/>
      <c r="V11"/>
      <c r="W11"/>
      <c r="X11"/>
      <c r="Y11"/>
      <c r="Z11"/>
      <c r="AA11"/>
    </row>
    <row r="12" spans="1:37" s="751" customFormat="1" ht="16.5" thickBot="1" x14ac:dyDescent="0.3">
      <c r="B12" s="818" t="s">
        <v>50</v>
      </c>
      <c r="C12" s="1466">
        <v>93</v>
      </c>
      <c r="D12" s="1469">
        <f t="shared" si="0"/>
        <v>0.15951972555746141</v>
      </c>
      <c r="E12" s="1466">
        <v>124</v>
      </c>
      <c r="F12" s="1467">
        <f t="shared" si="1"/>
        <v>0.1952755905511811</v>
      </c>
      <c r="G12" s="1472">
        <v>134</v>
      </c>
      <c r="H12" s="1467">
        <f t="shared" si="2"/>
        <v>0.20647149460708783</v>
      </c>
      <c r="I12" s="787"/>
      <c r="J12" s="1466">
        <v>490</v>
      </c>
      <c r="K12" s="1469">
        <f t="shared" si="3"/>
        <v>0.84048027444253859</v>
      </c>
      <c r="L12" s="1466">
        <v>511</v>
      </c>
      <c r="M12" s="1467">
        <f t="shared" si="4"/>
        <v>0.80472440944881884</v>
      </c>
      <c r="N12" s="1472">
        <v>515</v>
      </c>
      <c r="O12" s="1467">
        <f t="shared" si="5"/>
        <v>0.7935285053929122</v>
      </c>
      <c r="P12" s="787"/>
      <c r="Q12"/>
      <c r="R12" s="1475"/>
      <c r="S12"/>
      <c r="T12"/>
      <c r="U12"/>
      <c r="V12"/>
      <c r="W12"/>
      <c r="X12"/>
      <c r="Y12"/>
      <c r="Z12"/>
      <c r="AA12"/>
    </row>
    <row r="13" spans="1:37" s="751" customFormat="1" ht="15.75" thickBot="1" x14ac:dyDescent="0.3">
      <c r="B13" s="846" t="s">
        <v>0</v>
      </c>
      <c r="C13" s="1459">
        <f>SUM(C5:C12)</f>
        <v>2086</v>
      </c>
      <c r="D13" s="1460">
        <f t="shared" si="0"/>
        <v>0.17338542099576096</v>
      </c>
      <c r="E13" s="1459">
        <f>SUM(E5:E12)</f>
        <v>2090</v>
      </c>
      <c r="F13" s="1461">
        <f>E13/(E13+L13)</f>
        <v>0.1652827204428628</v>
      </c>
      <c r="G13" s="1462">
        <f>SUM(G5:G12)</f>
        <v>1981</v>
      </c>
      <c r="H13" s="1461">
        <f>G13/(G13+N13)</f>
        <v>0.16127981763412846</v>
      </c>
      <c r="I13" s="849"/>
      <c r="J13" s="1459">
        <f>SUM(J5:J12)</f>
        <v>9945</v>
      </c>
      <c r="K13" s="1460">
        <f>J13/(J13+C13)</f>
        <v>0.82661457900423907</v>
      </c>
      <c r="L13" s="1473">
        <f>SUM(L5:L12)</f>
        <v>10555</v>
      </c>
      <c r="M13" s="1461">
        <f>L13/(E13+L13)</f>
        <v>0.83471727955713726</v>
      </c>
      <c r="N13" s="1474">
        <f>SUM(N5:N12)</f>
        <v>10302</v>
      </c>
      <c r="O13" s="1461">
        <f>N13/(G13+N13)</f>
        <v>0.83872018236587154</v>
      </c>
      <c r="P13" s="849"/>
      <c r="Q13"/>
      <c r="R13" s="1475"/>
      <c r="S13"/>
      <c r="T13"/>
      <c r="U13"/>
      <c r="V13"/>
      <c r="W13"/>
      <c r="X13"/>
      <c r="Y13"/>
      <c r="Z13"/>
      <c r="AA13"/>
    </row>
    <row r="14" spans="1:37" s="751" customFormat="1" ht="20.25" customHeight="1" x14ac:dyDescent="0.25">
      <c r="A14" s="2493" t="s">
        <v>772</v>
      </c>
      <c r="B14" s="2493"/>
      <c r="C14" s="2493"/>
      <c r="D14" s="2493"/>
      <c r="E14" s="2493"/>
      <c r="F14" s="2493"/>
      <c r="G14" s="2493"/>
      <c r="H14" s="2493"/>
      <c r="I14" s="2493"/>
      <c r="J14" s="2493"/>
      <c r="K14" s="2493"/>
      <c r="L14" s="2493"/>
      <c r="M14" s="2493"/>
      <c r="N14" s="2493"/>
      <c r="O14" s="2493"/>
      <c r="P14" s="2493"/>
      <c r="Q14"/>
      <c r="R14"/>
      <c r="S14"/>
      <c r="T14"/>
      <c r="U14"/>
      <c r="V14"/>
      <c r="W14"/>
      <c r="X14"/>
      <c r="Y14"/>
      <c r="Z14"/>
      <c r="AA14"/>
    </row>
    <row r="15" spans="1:37" s="751" customFormat="1" x14ac:dyDescent="0.25">
      <c r="Q15"/>
      <c r="R15"/>
      <c r="S15"/>
      <c r="T15"/>
      <c r="U15"/>
      <c r="V15"/>
      <c r="W15"/>
      <c r="X15"/>
      <c r="Y15"/>
      <c r="Z15"/>
      <c r="AA15"/>
    </row>
    <row r="16" spans="1:37" s="751" customFormat="1" x14ac:dyDescent="0.25">
      <c r="A16" s="728"/>
      <c r="B16" s="27"/>
      <c r="C16" s="27"/>
      <c r="D16" s="27"/>
      <c r="E16" s="27"/>
      <c r="F16" s="27"/>
      <c r="G16" s="27"/>
      <c r="H16" s="27"/>
      <c r="I16" s="27"/>
      <c r="J16" s="27"/>
      <c r="K16" s="728"/>
      <c r="L16" s="728"/>
      <c r="M16" s="728"/>
      <c r="N16" s="728"/>
      <c r="O16" s="728"/>
      <c r="P16" s="728"/>
      <c r="Q16" s="728"/>
      <c r="R16" s="728"/>
      <c r="S16" s="728"/>
      <c r="T16" s="728"/>
      <c r="U16" s="728"/>
      <c r="V16" s="728"/>
      <c r="W16" s="728"/>
      <c r="Y16" s="728"/>
    </row>
    <row r="17" spans="1:25" s="751" customFormat="1" ht="56.25" customHeight="1" x14ac:dyDescent="0.25">
      <c r="A17" s="728"/>
      <c r="B17" s="291"/>
      <c r="C17" s="1029" t="s">
        <v>542</v>
      </c>
      <c r="D17" s="1029" t="s">
        <v>543</v>
      </c>
      <c r="E17" s="1029" t="s">
        <v>544</v>
      </c>
      <c r="F17" s="1029" t="s">
        <v>545</v>
      </c>
      <c r="G17" s="1029" t="s">
        <v>546</v>
      </c>
      <c r="H17" s="1029" t="s">
        <v>537</v>
      </c>
      <c r="I17" s="1029" t="s">
        <v>538</v>
      </c>
      <c r="J17" s="1029" t="s">
        <v>547</v>
      </c>
      <c r="K17" s="728"/>
      <c r="L17" s="728"/>
      <c r="M17"/>
      <c r="N17" s="728"/>
      <c r="O17" s="728"/>
      <c r="P17" s="728"/>
      <c r="Q17" s="728"/>
      <c r="R17" s="728"/>
      <c r="S17" s="728"/>
      <c r="T17" s="728"/>
      <c r="U17" s="728"/>
      <c r="V17" s="728"/>
      <c r="W17" s="728"/>
      <c r="Y17" s="728"/>
    </row>
    <row r="18" spans="1:25" s="751" customFormat="1" ht="15.75" x14ac:dyDescent="0.25">
      <c r="A18" s="728"/>
      <c r="B18" s="291" t="s">
        <v>310</v>
      </c>
      <c r="C18" s="1476">
        <v>0.14528703047484054</v>
      </c>
      <c r="D18" s="1476">
        <v>0.13634158175642891</v>
      </c>
      <c r="E18" s="1476">
        <v>0.15981259760541386</v>
      </c>
      <c r="F18" s="1476">
        <v>0.13835770528683913</v>
      </c>
      <c r="G18" s="1476">
        <v>0.18461538461538463</v>
      </c>
      <c r="H18" s="1476">
        <v>0.16806722689075632</v>
      </c>
      <c r="I18" s="1476">
        <v>0.18316498316498317</v>
      </c>
      <c r="J18" s="842">
        <v>0.16127981763412846</v>
      </c>
      <c r="K18" s="728"/>
      <c r="L18" s="728"/>
      <c r="M18"/>
      <c r="N18" s="728"/>
      <c r="O18" s="728"/>
      <c r="P18" s="728"/>
      <c r="Q18" s="728"/>
      <c r="R18" s="728"/>
      <c r="S18" s="728"/>
      <c r="T18" s="728"/>
      <c r="U18" s="728"/>
      <c r="V18" s="728"/>
      <c r="W18" s="728"/>
      <c r="Y18" s="728"/>
    </row>
    <row r="19" spans="1:25" s="751" customFormat="1" ht="16.5" thickBot="1" x14ac:dyDescent="0.3">
      <c r="A19" s="728"/>
      <c r="B19" s="291" t="s">
        <v>415</v>
      </c>
      <c r="C19" s="1476">
        <v>0.85471296952515952</v>
      </c>
      <c r="D19" s="1476">
        <v>0.86365841824357104</v>
      </c>
      <c r="E19" s="1476">
        <v>0.84018740239458611</v>
      </c>
      <c r="F19" s="1476">
        <v>0.86164229471316089</v>
      </c>
      <c r="G19" s="1476">
        <v>0.81538461538461537</v>
      </c>
      <c r="H19" s="1476">
        <v>0.83193277310924374</v>
      </c>
      <c r="I19" s="1476">
        <v>0.8168350168350168</v>
      </c>
      <c r="J19" s="1461">
        <v>0.83872018236587154</v>
      </c>
      <c r="K19" s="728"/>
      <c r="L19" s="728"/>
      <c r="M19"/>
      <c r="N19" s="728"/>
      <c r="O19" s="728"/>
      <c r="P19" s="728"/>
      <c r="Q19" s="728"/>
      <c r="R19" s="728"/>
      <c r="S19" s="728"/>
      <c r="T19" s="728"/>
      <c r="U19" s="728"/>
      <c r="V19" s="728"/>
      <c r="W19" s="728"/>
      <c r="Y19" s="728"/>
    </row>
    <row r="20" spans="1:25" s="751" customFormat="1" x14ac:dyDescent="0.25">
      <c r="A20" s="728"/>
      <c r="B20" s="291"/>
      <c r="C20" s="842"/>
      <c r="D20" s="842"/>
      <c r="E20" s="842"/>
      <c r="F20" s="842"/>
      <c r="G20" s="842"/>
      <c r="H20" s="842"/>
      <c r="I20" s="842"/>
      <c r="J20" s="842"/>
      <c r="K20" s="728"/>
      <c r="L20" s="728"/>
      <c r="M20"/>
      <c r="N20" s="728"/>
      <c r="O20" s="728"/>
      <c r="P20" s="728"/>
      <c r="Q20" s="728"/>
      <c r="R20" s="728"/>
      <c r="S20" s="728"/>
      <c r="T20" s="728"/>
      <c r="U20" s="728"/>
      <c r="V20" s="728"/>
      <c r="W20" s="728"/>
      <c r="Y20" s="728"/>
    </row>
    <row r="21" spans="1:25" x14ac:dyDescent="0.25">
      <c r="B21" s="27"/>
      <c r="C21" s="843"/>
      <c r="D21" s="844"/>
      <c r="E21" s="863"/>
      <c r="F21" s="844"/>
      <c r="G21" s="844"/>
      <c r="H21" s="870"/>
      <c r="I21" s="844"/>
      <c r="J21" s="844"/>
      <c r="M21"/>
    </row>
    <row r="22" spans="1:25" x14ac:dyDescent="0.25">
      <c r="M22"/>
    </row>
    <row r="23" spans="1:25" ht="15.75" x14ac:dyDescent="0.25">
      <c r="A23" s="1476"/>
      <c r="M23"/>
    </row>
    <row r="24" spans="1:25" ht="15.75" x14ac:dyDescent="0.25">
      <c r="A24" s="1476"/>
      <c r="M24"/>
    </row>
    <row r="25" spans="1:25" ht="15.75" x14ac:dyDescent="0.25">
      <c r="A25" s="1476"/>
    </row>
    <row r="26" spans="1:25" ht="46.5" customHeight="1" x14ac:dyDescent="0.25">
      <c r="A26" s="1476"/>
    </row>
    <row r="27" spans="1:25" ht="15.75" x14ac:dyDescent="0.25">
      <c r="A27" s="1476"/>
      <c r="Q27" s="868"/>
      <c r="R27" s="868"/>
      <c r="S27" s="868"/>
      <c r="T27" s="868"/>
      <c r="U27" s="868"/>
      <c r="V27" s="868"/>
    </row>
    <row r="28" spans="1:25" ht="15.75" x14ac:dyDescent="0.25">
      <c r="A28" s="1476"/>
      <c r="Q28" s="750"/>
      <c r="R28" s="750"/>
      <c r="S28" s="750"/>
      <c r="T28" s="750"/>
      <c r="U28" s="750"/>
      <c r="V28" s="750"/>
    </row>
    <row r="29" spans="1:25" ht="15.75" x14ac:dyDescent="0.25">
      <c r="A29" s="1476"/>
    </row>
    <row r="34" spans="1:16" x14ac:dyDescent="0.25">
      <c r="A34" s="2638" t="s">
        <v>458</v>
      </c>
      <c r="B34" s="2638"/>
      <c r="C34" s="2638"/>
      <c r="D34" s="2638"/>
      <c r="E34" s="2638"/>
      <c r="F34" s="2638"/>
      <c r="G34" s="2638"/>
      <c r="H34" s="2638"/>
      <c r="I34" s="2638"/>
      <c r="J34" s="2638"/>
      <c r="K34" s="2638"/>
      <c r="L34" s="2638"/>
      <c r="M34" s="2638"/>
      <c r="N34" s="2638"/>
      <c r="O34" s="2638"/>
      <c r="P34" s="2638"/>
    </row>
    <row r="35" spans="1:16" ht="22.5" customHeight="1" x14ac:dyDescent="0.25">
      <c r="A35" s="2639" t="s">
        <v>541</v>
      </c>
      <c r="B35" s="2639"/>
      <c r="C35" s="2639"/>
      <c r="D35" s="2639"/>
      <c r="E35" s="2639"/>
      <c r="F35" s="2639"/>
      <c r="G35" s="2639"/>
      <c r="H35" s="2639"/>
      <c r="I35" s="2639"/>
      <c r="J35" s="2639"/>
      <c r="K35" s="2639"/>
      <c r="L35" s="2639"/>
      <c r="M35" s="2639"/>
      <c r="N35" s="2639"/>
      <c r="O35" s="2639"/>
      <c r="P35" s="2639"/>
    </row>
  </sheetData>
  <mergeCells count="13">
    <mergeCell ref="A34:P34"/>
    <mergeCell ref="A35:P35"/>
    <mergeCell ref="A1:P1"/>
    <mergeCell ref="A14:P14"/>
    <mergeCell ref="C2:H2"/>
    <mergeCell ref="J2:O2"/>
    <mergeCell ref="B2:B4"/>
    <mergeCell ref="C3:D3"/>
    <mergeCell ref="E3:F3"/>
    <mergeCell ref="G3:H3"/>
    <mergeCell ref="J3:K3"/>
    <mergeCell ref="L3:M3"/>
    <mergeCell ref="N3:O3"/>
  </mergeCells>
  <conditionalFormatting sqref="D5:D12">
    <cfRule type="top10" dxfId="204" priority="16" percent="1" bottom="1" rank="25"/>
    <cfRule type="top10" dxfId="203" priority="17" percent="1" rank="25"/>
  </conditionalFormatting>
  <conditionalFormatting sqref="F5:F12">
    <cfRule type="top10" dxfId="202" priority="13" percent="1" bottom="1" rank="25"/>
    <cfRule type="top10" dxfId="201" priority="14" percent="1" rank="25"/>
  </conditionalFormatting>
  <conditionalFormatting sqref="H5:H12">
    <cfRule type="top10" dxfId="200" priority="10" percent="1" bottom="1" rank="25"/>
    <cfRule type="top10" dxfId="199" priority="11" percent="1" rank="25"/>
  </conditionalFormatting>
  <conditionalFormatting sqref="K5:K12">
    <cfRule type="top10" dxfId="198" priority="7" percent="1" bottom="1" rank="25"/>
    <cfRule type="top10" dxfId="197" priority="8" percent="1" rank="25"/>
  </conditionalFormatting>
  <conditionalFormatting sqref="M5:M12">
    <cfRule type="top10" dxfId="196" priority="4" percent="1" bottom="1" rank="25"/>
    <cfRule type="top10" dxfId="195" priority="5" percent="1" rank="25"/>
  </conditionalFormatting>
  <conditionalFormatting sqref="O5:O12">
    <cfRule type="top10" dxfId="194" priority="1" percent="1" bottom="1" rank="25"/>
    <cfRule type="top10" dxfId="193" priority="2" percent="1" rank="25"/>
  </conditionalFormatting>
  <pageMargins left="0.25" right="0.25" top="0.75" bottom="0.75" header="0.3" footer="0.3"/>
  <pageSetup scale="79"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8"/>
  <sheetViews>
    <sheetView zoomScaleNormal="100" zoomScaleSheetLayoutView="90" zoomScalePageLayoutView="90" workbookViewId="0">
      <selection activeCell="A14" sqref="A14"/>
    </sheetView>
  </sheetViews>
  <sheetFormatPr defaultRowHeight="15" x14ac:dyDescent="0.25"/>
  <cols>
    <col min="1" max="1" width="2.140625" style="728" customWidth="1"/>
    <col min="2" max="2" width="16.28515625" style="728" customWidth="1"/>
    <col min="3" max="3" width="9" style="728" customWidth="1"/>
    <col min="4" max="5" width="9" style="751" customWidth="1"/>
    <col min="6" max="6" width="9" style="728" customWidth="1"/>
    <col min="7" max="8" width="9" style="751" customWidth="1"/>
    <col min="9" max="9" width="1.5703125" style="751" customWidth="1"/>
    <col min="10" max="15" width="9" style="728" customWidth="1"/>
    <col min="16" max="16" width="2.85546875" style="728" customWidth="1"/>
    <col min="17" max="18" width="9.140625" style="728"/>
    <col min="19" max="19" width="10" style="728" bestFit="1" customWidth="1"/>
    <col min="20" max="16384" width="9.140625" style="728"/>
  </cols>
  <sheetData>
    <row r="1" spans="1:27" ht="24.75" customHeight="1" thickBot="1" x14ac:dyDescent="0.3">
      <c r="A1" s="2637" t="s">
        <v>773</v>
      </c>
      <c r="B1" s="2637"/>
      <c r="C1" s="2637"/>
      <c r="D1" s="2637"/>
      <c r="E1" s="2637"/>
      <c r="F1" s="2637"/>
      <c r="G1" s="2637"/>
      <c r="H1" s="2637"/>
      <c r="I1" s="2637"/>
      <c r="J1" s="2637"/>
      <c r="K1" s="2637"/>
      <c r="L1" s="2637"/>
      <c r="M1" s="2637"/>
      <c r="N1" s="2637"/>
      <c r="O1" s="2637"/>
    </row>
    <row r="2" spans="1:27" s="751" customFormat="1" ht="19.5" customHeight="1" thickBot="1" x14ac:dyDescent="0.3">
      <c r="B2" s="2508" t="s">
        <v>195</v>
      </c>
      <c r="C2" s="2579" t="s">
        <v>171</v>
      </c>
      <c r="D2" s="2580"/>
      <c r="E2" s="2580"/>
      <c r="F2" s="2580"/>
      <c r="G2" s="2580"/>
      <c r="H2" s="2581"/>
      <c r="I2" s="1028"/>
      <c r="J2" s="2579" t="s">
        <v>54</v>
      </c>
      <c r="K2" s="2580"/>
      <c r="L2" s="2580"/>
      <c r="M2" s="2580"/>
      <c r="N2" s="2580"/>
      <c r="O2" s="2581"/>
      <c r="Q2"/>
      <c r="R2" s="946"/>
      <c r="S2" s="946"/>
      <c r="T2" s="946"/>
      <c r="U2"/>
      <c r="V2"/>
      <c r="W2"/>
      <c r="X2"/>
      <c r="Y2"/>
    </row>
    <row r="3" spans="1:27" s="751" customFormat="1" ht="21.75" customHeight="1" thickBot="1" x14ac:dyDescent="0.3">
      <c r="B3" s="2509"/>
      <c r="C3" s="2583" t="s">
        <v>120</v>
      </c>
      <c r="D3" s="2584"/>
      <c r="E3" s="2575" t="s">
        <v>122</v>
      </c>
      <c r="F3" s="2576"/>
      <c r="G3" s="2577" t="s">
        <v>518</v>
      </c>
      <c r="H3" s="2578"/>
      <c r="I3" s="1028"/>
      <c r="J3" s="2583" t="s">
        <v>120</v>
      </c>
      <c r="K3" s="2584"/>
      <c r="L3" s="2575" t="s">
        <v>122</v>
      </c>
      <c r="M3" s="2576"/>
      <c r="N3" s="2577" t="s">
        <v>518</v>
      </c>
      <c r="O3" s="2578"/>
      <c r="Q3"/>
      <c r="R3"/>
      <c r="S3"/>
      <c r="T3"/>
      <c r="U3"/>
      <c r="V3"/>
      <c r="W3"/>
      <c r="X3"/>
      <c r="Y3"/>
      <c r="Z3"/>
      <c r="AA3"/>
    </row>
    <row r="4" spans="1:27" s="751" customFormat="1" ht="16.5" thickBot="1" x14ac:dyDescent="0.3">
      <c r="B4" s="2582"/>
      <c r="C4" s="782" t="s">
        <v>341</v>
      </c>
      <c r="D4" s="783" t="s">
        <v>98</v>
      </c>
      <c r="E4" s="782" t="s">
        <v>341</v>
      </c>
      <c r="F4" s="784" t="s">
        <v>98</v>
      </c>
      <c r="G4" s="785" t="s">
        <v>341</v>
      </c>
      <c r="H4" s="784" t="s">
        <v>98</v>
      </c>
      <c r="J4" s="782" t="s">
        <v>341</v>
      </c>
      <c r="K4" s="783" t="s">
        <v>98</v>
      </c>
      <c r="L4" s="782" t="s">
        <v>341</v>
      </c>
      <c r="M4" s="784" t="s">
        <v>98</v>
      </c>
      <c r="N4" s="785" t="s">
        <v>341</v>
      </c>
      <c r="O4" s="784" t="s">
        <v>98</v>
      </c>
      <c r="Q4"/>
      <c r="R4" s="1550"/>
      <c r="S4" s="1550"/>
      <c r="T4" s="1550"/>
      <c r="U4" s="1548"/>
      <c r="V4" s="1550"/>
      <c r="W4" s="1550"/>
      <c r="X4" s="1550"/>
      <c r="Y4"/>
      <c r="Z4"/>
      <c r="AA4"/>
    </row>
    <row r="5" spans="1:27" s="751" customFormat="1" ht="15.75" x14ac:dyDescent="0.25">
      <c r="B5" s="1146" t="s">
        <v>125</v>
      </c>
      <c r="C5" s="1463">
        <v>23</v>
      </c>
      <c r="D5" s="1153">
        <v>1.7705927636643571E-2</v>
      </c>
      <c r="E5" s="1478">
        <v>21</v>
      </c>
      <c r="F5" s="1153">
        <v>1.4634146341463415E-2</v>
      </c>
      <c r="G5" s="1478">
        <v>13</v>
      </c>
      <c r="H5" s="833">
        <v>9.1678420310296188E-3</v>
      </c>
      <c r="I5" s="787"/>
      <c r="J5" s="1463">
        <v>1268</v>
      </c>
      <c r="K5" s="832">
        <v>0.9761354888375674</v>
      </c>
      <c r="L5" s="1463">
        <v>1411</v>
      </c>
      <c r="M5" s="833">
        <v>0.98327526132404186</v>
      </c>
      <c r="N5" s="1470">
        <v>1402</v>
      </c>
      <c r="O5" s="833">
        <v>0.98871650211565587</v>
      </c>
      <c r="Q5"/>
      <c r="R5" s="1553"/>
      <c r="S5" s="1553"/>
      <c r="T5" s="1553"/>
      <c r="U5" s="1183"/>
      <c r="V5"/>
      <c r="W5"/>
      <c r="X5"/>
      <c r="Y5"/>
      <c r="Z5"/>
      <c r="AA5"/>
    </row>
    <row r="6" spans="1:27" s="751" customFormat="1" ht="15.75" x14ac:dyDescent="0.25">
      <c r="B6" s="817" t="s">
        <v>126</v>
      </c>
      <c r="C6" s="1465">
        <v>163</v>
      </c>
      <c r="D6" s="1152">
        <v>7.7656026679371132E-2</v>
      </c>
      <c r="E6" s="1487">
        <v>169</v>
      </c>
      <c r="F6" s="1152">
        <v>7.72748056698674E-2</v>
      </c>
      <c r="G6" s="1487">
        <v>190</v>
      </c>
      <c r="H6" s="1480">
        <v>9.1434071222329161E-2</v>
      </c>
      <c r="I6" s="787"/>
      <c r="J6" s="1465">
        <v>1926</v>
      </c>
      <c r="K6" s="1507">
        <v>0.9175797999047165</v>
      </c>
      <c r="L6" s="1465">
        <v>1998</v>
      </c>
      <c r="M6" s="1480">
        <v>0.9135802469135802</v>
      </c>
      <c r="N6" s="1506">
        <v>1868</v>
      </c>
      <c r="O6" s="1480">
        <v>0.89894128970163623</v>
      </c>
      <c r="Q6"/>
      <c r="R6" s="1553"/>
      <c r="S6" s="1553"/>
      <c r="T6" s="1553"/>
      <c r="U6" s="1183"/>
      <c r="V6"/>
      <c r="W6"/>
      <c r="X6"/>
      <c r="Y6"/>
      <c r="Z6"/>
      <c r="AA6"/>
    </row>
    <row r="7" spans="1:27" s="751" customFormat="1" ht="15.75" x14ac:dyDescent="0.25">
      <c r="B7" s="817" t="s">
        <v>127</v>
      </c>
      <c r="C7" s="1465">
        <v>412</v>
      </c>
      <c r="D7" s="1152">
        <v>0.20892494929006086</v>
      </c>
      <c r="E7" s="1487">
        <v>410</v>
      </c>
      <c r="F7" s="1152">
        <v>0.1848512173128945</v>
      </c>
      <c r="G7" s="1487">
        <v>344</v>
      </c>
      <c r="H7" s="1480">
        <v>0.17926003126628454</v>
      </c>
      <c r="I7" s="787"/>
      <c r="J7" s="1465">
        <v>1527</v>
      </c>
      <c r="K7" s="1507">
        <v>0.77434077079107511</v>
      </c>
      <c r="L7" s="1465">
        <v>1765</v>
      </c>
      <c r="M7" s="1480">
        <v>0.79576194770063124</v>
      </c>
      <c r="N7" s="1506">
        <v>1537</v>
      </c>
      <c r="O7" s="1480">
        <v>0.80093798853569564</v>
      </c>
      <c r="Q7"/>
      <c r="R7" s="1553"/>
      <c r="S7" s="1553"/>
      <c r="T7" s="1553"/>
      <c r="U7" s="1183"/>
      <c r="V7"/>
      <c r="W7"/>
      <c r="X7"/>
      <c r="Y7"/>
      <c r="Z7"/>
      <c r="AA7"/>
    </row>
    <row r="8" spans="1:27" s="751" customFormat="1" ht="15.75" x14ac:dyDescent="0.25">
      <c r="B8" s="817" t="s">
        <v>128</v>
      </c>
      <c r="C8" s="1465">
        <v>568</v>
      </c>
      <c r="D8" s="1152">
        <v>0.33294255568581477</v>
      </c>
      <c r="E8" s="1487">
        <v>608</v>
      </c>
      <c r="F8" s="1152">
        <v>0.3492245835726594</v>
      </c>
      <c r="G8" s="1487">
        <v>646</v>
      </c>
      <c r="H8" s="1480">
        <v>0.36332958380202474</v>
      </c>
      <c r="I8" s="787"/>
      <c r="J8" s="1465">
        <v>1058</v>
      </c>
      <c r="K8" s="1507">
        <v>0.62016412661195774</v>
      </c>
      <c r="L8" s="1465">
        <v>1031</v>
      </c>
      <c r="M8" s="1480">
        <v>0.59218839747271679</v>
      </c>
      <c r="N8" s="1506">
        <v>1031</v>
      </c>
      <c r="O8" s="1480">
        <v>0.57986501687289094</v>
      </c>
      <c r="Q8"/>
      <c r="R8" s="1553"/>
      <c r="S8" s="1553"/>
      <c r="T8" s="1553"/>
      <c r="U8" s="1183"/>
      <c r="V8"/>
      <c r="W8"/>
      <c r="X8"/>
      <c r="Y8"/>
      <c r="Z8"/>
      <c r="AA8"/>
    </row>
    <row r="9" spans="1:27" s="751" customFormat="1" ht="15.75" x14ac:dyDescent="0.25">
      <c r="B9" s="817" t="s">
        <v>129</v>
      </c>
      <c r="C9" s="1465">
        <v>268</v>
      </c>
      <c r="D9" s="1152">
        <v>0.1287223823246878</v>
      </c>
      <c r="E9" s="1487">
        <v>311</v>
      </c>
      <c r="F9" s="1152">
        <v>0.14505597014925373</v>
      </c>
      <c r="G9" s="1487">
        <v>279</v>
      </c>
      <c r="H9" s="1480">
        <v>0.13006993006993006</v>
      </c>
      <c r="I9" s="787"/>
      <c r="J9" s="1465">
        <v>1739</v>
      </c>
      <c r="K9" s="1507">
        <v>0.83525456292026901</v>
      </c>
      <c r="L9" s="1465">
        <v>1775</v>
      </c>
      <c r="M9" s="1480">
        <v>0.82789179104477617</v>
      </c>
      <c r="N9" s="1506">
        <v>1775</v>
      </c>
      <c r="O9" s="1480">
        <v>0.82750582750582746</v>
      </c>
      <c r="Q9"/>
      <c r="R9" s="1553"/>
      <c r="S9" s="1553"/>
      <c r="T9" s="1553"/>
      <c r="U9" s="1183"/>
      <c r="V9"/>
      <c r="W9"/>
      <c r="X9"/>
      <c r="Y9"/>
      <c r="Z9"/>
      <c r="AA9"/>
    </row>
    <row r="10" spans="1:27" s="751" customFormat="1" ht="15.75" x14ac:dyDescent="0.25">
      <c r="B10" s="817" t="s">
        <v>130</v>
      </c>
      <c r="C10" s="1465">
        <v>273</v>
      </c>
      <c r="D10" s="1152">
        <v>0.32971014492753625</v>
      </c>
      <c r="E10" s="1487">
        <v>288</v>
      </c>
      <c r="F10" s="1152">
        <v>0.33566433566433568</v>
      </c>
      <c r="G10" s="1487">
        <v>231</v>
      </c>
      <c r="H10" s="1480">
        <v>0.27731092436974791</v>
      </c>
      <c r="I10" s="787"/>
      <c r="J10" s="1465">
        <v>540</v>
      </c>
      <c r="K10" s="1507">
        <v>0.65217391304347827</v>
      </c>
      <c r="L10" s="1465">
        <v>556</v>
      </c>
      <c r="M10" s="1480">
        <v>0.64801864801864806</v>
      </c>
      <c r="N10" s="1506">
        <v>577</v>
      </c>
      <c r="O10" s="1480">
        <v>0.6926770708283313</v>
      </c>
      <c r="Q10"/>
      <c r="R10" s="1553"/>
      <c r="S10" s="1553"/>
      <c r="T10" s="1553"/>
      <c r="U10" s="1183"/>
      <c r="V10"/>
      <c r="W10"/>
      <c r="X10"/>
      <c r="Y10"/>
      <c r="Z10"/>
      <c r="AA10"/>
    </row>
    <row r="11" spans="1:27" s="751" customFormat="1" ht="15.75" x14ac:dyDescent="0.25">
      <c r="B11" s="817" t="s">
        <v>131</v>
      </c>
      <c r="C11" s="1465">
        <v>1113</v>
      </c>
      <c r="D11" s="1152">
        <v>0.73079448456992779</v>
      </c>
      <c r="E11" s="1487">
        <v>1062</v>
      </c>
      <c r="F11" s="1152">
        <v>0.72491467576791813</v>
      </c>
      <c r="G11" s="1487">
        <v>1086</v>
      </c>
      <c r="H11" s="1480">
        <v>0.73427991886409738</v>
      </c>
      <c r="I11" s="787"/>
      <c r="J11" s="1465">
        <v>362</v>
      </c>
      <c r="K11" s="1507">
        <v>0.23768877216021012</v>
      </c>
      <c r="L11" s="1465">
        <v>344</v>
      </c>
      <c r="M11" s="1480">
        <v>0.23481228668941981</v>
      </c>
      <c r="N11" s="1506">
        <v>342</v>
      </c>
      <c r="O11" s="1480">
        <v>0.23123732251521298</v>
      </c>
      <c r="R11" s="1553"/>
      <c r="S11" s="1553"/>
      <c r="T11" s="1553"/>
      <c r="U11" s="1183"/>
      <c r="V11"/>
      <c r="W11"/>
      <c r="X11"/>
      <c r="Y11"/>
      <c r="Z11"/>
      <c r="AA11"/>
    </row>
    <row r="12" spans="1:27" s="751" customFormat="1" ht="16.5" thickBot="1" x14ac:dyDescent="0.3">
      <c r="B12" s="1147" t="s">
        <v>50</v>
      </c>
      <c r="C12" s="1466">
        <v>98</v>
      </c>
      <c r="D12" s="1452">
        <v>0.166383701188455</v>
      </c>
      <c r="E12" s="1481">
        <v>120</v>
      </c>
      <c r="F12" s="1452">
        <v>0.18691588785046728</v>
      </c>
      <c r="G12" s="1481">
        <v>136</v>
      </c>
      <c r="H12" s="837">
        <v>0.20826952526799389</v>
      </c>
      <c r="I12" s="787"/>
      <c r="J12" s="1466">
        <v>478</v>
      </c>
      <c r="K12" s="836">
        <v>0.81154499151103565</v>
      </c>
      <c r="L12" s="1466">
        <v>510</v>
      </c>
      <c r="M12" s="837">
        <v>0.79439252336448596</v>
      </c>
      <c r="N12" s="1472">
        <v>501</v>
      </c>
      <c r="O12" s="837">
        <v>0.76722817764165385</v>
      </c>
      <c r="R12" s="1553"/>
      <c r="S12" s="1553"/>
      <c r="T12" s="1553"/>
      <c r="U12" s="1183"/>
      <c r="V12"/>
      <c r="W12"/>
      <c r="X12"/>
      <c r="Y12"/>
      <c r="Z12"/>
      <c r="AA12"/>
    </row>
    <row r="13" spans="1:27" s="751" customFormat="1" ht="21.75" thickBot="1" x14ac:dyDescent="0.35">
      <c r="B13" s="816" t="s">
        <v>0</v>
      </c>
      <c r="C13" s="1454">
        <v>2918</v>
      </c>
      <c r="D13" s="1547">
        <v>0.24119689204827244</v>
      </c>
      <c r="E13" s="1497">
        <v>2989</v>
      </c>
      <c r="F13" s="1547">
        <v>0.23553979511426321</v>
      </c>
      <c r="G13" s="1497">
        <v>2925</v>
      </c>
      <c r="H13" s="1456">
        <v>0.23774689100219459</v>
      </c>
      <c r="I13" s="1458"/>
      <c r="J13" s="1454">
        <v>8898</v>
      </c>
      <c r="K13" s="1547">
        <v>0.73549346999504051</v>
      </c>
      <c r="L13" s="1497">
        <v>9390</v>
      </c>
      <c r="M13" s="1547">
        <v>0.73995271867612289</v>
      </c>
      <c r="N13" s="1497">
        <v>9033</v>
      </c>
      <c r="O13" s="1456">
        <v>0.73421116800780295</v>
      </c>
      <c r="R13" s="1553"/>
      <c r="S13" s="1553"/>
      <c r="T13" s="1553"/>
      <c r="U13" s="1183"/>
      <c r="V13" s="1181"/>
      <c r="W13" s="1181"/>
      <c r="X13" s="1181"/>
      <c r="Y13"/>
      <c r="Z13"/>
      <c r="AA13"/>
    </row>
    <row r="14" spans="1:27" s="751" customFormat="1" ht="17.25" customHeight="1" x14ac:dyDescent="0.25">
      <c r="A14" s="2393" t="s">
        <v>774</v>
      </c>
      <c r="B14" s="2393"/>
      <c r="C14" s="2393"/>
      <c r="D14" s="2393"/>
      <c r="E14" s="2393"/>
      <c r="F14" s="2393"/>
      <c r="G14" s="2393"/>
      <c r="H14" s="2393"/>
      <c r="I14" s="2393"/>
      <c r="J14" s="2393"/>
      <c r="K14" s="2393"/>
      <c r="L14" s="2393"/>
      <c r="M14" s="2393"/>
      <c r="N14" s="2393"/>
      <c r="O14" s="2393"/>
      <c r="S14" s="1183"/>
      <c r="T14" s="1183"/>
    </row>
    <row r="15" spans="1:27" s="751" customFormat="1" x14ac:dyDescent="0.25"/>
    <row r="16" spans="1:27" s="751" customFormat="1" x14ac:dyDescent="0.25"/>
    <row r="17" spans="1:29" s="751" customFormat="1" x14ac:dyDescent="0.25"/>
    <row r="18" spans="1:29" s="751" customFormat="1" ht="18" customHeight="1" thickBot="1" x14ac:dyDescent="0.3">
      <c r="C18" s="32"/>
      <c r="D18" s="1026" t="s">
        <v>532</v>
      </c>
      <c r="E18" s="1026" t="s">
        <v>548</v>
      </c>
      <c r="F18" s="1026" t="s">
        <v>549</v>
      </c>
      <c r="G18" s="1026" t="s">
        <v>550</v>
      </c>
      <c r="H18" s="1026" t="s">
        <v>552</v>
      </c>
      <c r="I18" s="1026" t="s">
        <v>537</v>
      </c>
      <c r="J18" s="1026" t="s">
        <v>551</v>
      </c>
      <c r="K18" s="1026" t="s">
        <v>553</v>
      </c>
      <c r="M18" s="865">
        <v>1.4E-2</v>
      </c>
      <c r="N18" s="865">
        <v>0.98299999999999998</v>
      </c>
    </row>
    <row r="19" spans="1:29" s="751" customFormat="1" ht="20.25" thickBot="1" x14ac:dyDescent="0.3">
      <c r="B19" s="728"/>
      <c r="C19" s="32" t="s">
        <v>171</v>
      </c>
      <c r="D19" s="833">
        <v>9.1678420310296188E-3</v>
      </c>
      <c r="E19" s="1480">
        <v>9.1434071222329161E-2</v>
      </c>
      <c r="F19" s="1480">
        <v>0.17926003126628454</v>
      </c>
      <c r="G19" s="1480">
        <v>0.36332958380202474</v>
      </c>
      <c r="H19" s="1480">
        <v>0.13006993006993006</v>
      </c>
      <c r="I19" s="1480">
        <v>0.27731092436974791</v>
      </c>
      <c r="J19" s="1480">
        <v>0.73427991886409738</v>
      </c>
      <c r="K19" s="1456">
        <v>0.23774689100219459</v>
      </c>
      <c r="L19" s="728"/>
      <c r="M19" s="865">
        <v>7.6999999999999999E-2</v>
      </c>
      <c r="N19" s="865">
        <v>0.91400000000000003</v>
      </c>
    </row>
    <row r="20" spans="1:29" s="751" customFormat="1" ht="20.25" thickBot="1" x14ac:dyDescent="0.3">
      <c r="B20" s="728"/>
      <c r="C20" s="32" t="s">
        <v>54</v>
      </c>
      <c r="D20" s="833">
        <v>0.98871650211565587</v>
      </c>
      <c r="E20" s="1480">
        <v>0.89894128970163623</v>
      </c>
      <c r="F20" s="1480">
        <v>0.80093798853569564</v>
      </c>
      <c r="G20" s="1480">
        <v>0.57986501687289094</v>
      </c>
      <c r="H20" s="1480">
        <v>0.82750582750582746</v>
      </c>
      <c r="I20" s="1480">
        <v>0.6926770708283313</v>
      </c>
      <c r="J20" s="1480">
        <v>0.23123732251521298</v>
      </c>
      <c r="K20" s="1456">
        <v>0.73421116800780295</v>
      </c>
      <c r="L20" s="728"/>
      <c r="M20" s="725">
        <v>0.18099999999999999</v>
      </c>
      <c r="N20" s="865">
        <v>0.79700000000000004</v>
      </c>
    </row>
    <row r="21" spans="1:29" s="751" customFormat="1" x14ac:dyDescent="0.25">
      <c r="C21" s="751" t="s">
        <v>429</v>
      </c>
      <c r="D21" s="867">
        <f>100%-D22</f>
        <v>2.1156558533145242E-3</v>
      </c>
      <c r="E21" s="867">
        <f t="shared" ref="E21:J21" si="0">100%-E22</f>
        <v>9.6246390760346134E-3</v>
      </c>
      <c r="F21" s="867">
        <f t="shared" si="0"/>
        <v>1.980198019801982E-2</v>
      </c>
      <c r="G21" s="867">
        <f t="shared" si="0"/>
        <v>5.6805399325084327E-2</v>
      </c>
      <c r="H21" s="867">
        <f t="shared" si="0"/>
        <v>4.2424242424242475E-2</v>
      </c>
      <c r="I21" s="867">
        <f t="shared" si="0"/>
        <v>3.0012004801920789E-2</v>
      </c>
      <c r="J21" s="867">
        <f t="shared" si="0"/>
        <v>3.4482758620689613E-2</v>
      </c>
      <c r="K21" s="867">
        <v>2.9067879181552403E-2</v>
      </c>
      <c r="M21" s="865">
        <v>0.34599999999999997</v>
      </c>
      <c r="N21" s="865">
        <v>0.6</v>
      </c>
    </row>
    <row r="22" spans="1:29" s="751" customFormat="1" x14ac:dyDescent="0.25">
      <c r="D22" s="872">
        <f>D19+D20</f>
        <v>0.99788434414668548</v>
      </c>
      <c r="E22" s="871">
        <f t="shared" ref="E22:K22" si="1">E19+E20</f>
        <v>0.99037536092396539</v>
      </c>
      <c r="F22" s="871">
        <f t="shared" si="1"/>
        <v>0.98019801980198018</v>
      </c>
      <c r="G22" s="871">
        <f t="shared" si="1"/>
        <v>0.94319460067491567</v>
      </c>
      <c r="H22" s="871">
        <f t="shared" si="1"/>
        <v>0.95757575757575752</v>
      </c>
      <c r="I22" s="871">
        <f t="shared" si="1"/>
        <v>0.96998799519807921</v>
      </c>
      <c r="J22" s="871">
        <f t="shared" si="1"/>
        <v>0.96551724137931039</v>
      </c>
      <c r="K22" s="871">
        <f t="shared" si="1"/>
        <v>0.97195805900999754</v>
      </c>
      <c r="M22" s="865">
        <v>0.154</v>
      </c>
      <c r="N22" s="865">
        <v>0.81399999999999995</v>
      </c>
    </row>
    <row r="23" spans="1:29" s="751" customFormat="1" x14ac:dyDescent="0.25">
      <c r="M23" s="865">
        <v>0.33600000000000002</v>
      </c>
      <c r="N23" s="865">
        <v>0.64700000000000002</v>
      </c>
    </row>
    <row r="24" spans="1:29" s="751" customFormat="1" x14ac:dyDescent="0.25">
      <c r="M24" s="865">
        <v>0.71799999999999997</v>
      </c>
      <c r="N24" s="865">
        <v>0.22700000000000001</v>
      </c>
    </row>
    <row r="25" spans="1:29" s="751" customFormat="1" x14ac:dyDescent="0.25"/>
    <row r="26" spans="1:29" s="751" customFormat="1" x14ac:dyDescent="0.25"/>
    <row r="27" spans="1:29" s="751" customFormat="1" x14ac:dyDescent="0.25"/>
    <row r="28" spans="1:29" s="751" customFormat="1" ht="32.25" customHeight="1" x14ac:dyDescent="0.25"/>
    <row r="29" spans="1:29" s="751" customFormat="1" ht="23.25" customHeight="1" x14ac:dyDescent="0.25">
      <c r="A29" s="2432" t="s">
        <v>458</v>
      </c>
      <c r="B29" s="2432"/>
      <c r="C29" s="2432"/>
      <c r="D29" s="2432"/>
      <c r="E29" s="2432"/>
      <c r="F29" s="2432"/>
      <c r="G29" s="2432"/>
      <c r="H29" s="2432"/>
      <c r="I29" s="2432"/>
      <c r="J29" s="2432"/>
      <c r="K29" s="2432"/>
      <c r="L29" s="2432"/>
      <c r="M29" s="2432"/>
      <c r="N29" s="2432"/>
      <c r="O29" s="2432"/>
      <c r="P29" s="868"/>
      <c r="Z29" s="1551"/>
      <c r="AA29" s="1551"/>
      <c r="AB29" s="1551"/>
      <c r="AC29" s="1551"/>
    </row>
    <row r="30" spans="1:29" s="751" customFormat="1" ht="24.75" customHeight="1" x14ac:dyDescent="0.25">
      <c r="A30" s="2432" t="s">
        <v>554</v>
      </c>
      <c r="B30" s="2432"/>
      <c r="C30" s="2432"/>
      <c r="D30" s="2432"/>
      <c r="E30" s="2432"/>
      <c r="F30" s="2432"/>
      <c r="G30" s="2432"/>
      <c r="H30" s="2432"/>
      <c r="I30" s="2432"/>
      <c r="J30" s="2432"/>
      <c r="K30" s="2432"/>
      <c r="L30" s="2432"/>
      <c r="M30" s="2432"/>
      <c r="N30" s="2432"/>
      <c r="O30" s="2432"/>
      <c r="P30" s="868"/>
      <c r="Z30" s="1552"/>
      <c r="AA30" s="1552"/>
      <c r="AB30" s="1552"/>
      <c r="AC30" s="1552"/>
    </row>
    <row r="31" spans="1:29" s="751" customFormat="1" x14ac:dyDescent="0.25">
      <c r="Z31" s="1552"/>
      <c r="AA31" s="1552"/>
      <c r="AB31" s="1552"/>
      <c r="AC31" s="1552"/>
    </row>
    <row r="32" spans="1:29" s="751" customFormat="1" x14ac:dyDescent="0.25">
      <c r="Z32" s="1552"/>
      <c r="AA32" s="1552"/>
      <c r="AB32" s="1552"/>
      <c r="AC32" s="1552"/>
    </row>
    <row r="33" spans="2:29" s="751" customFormat="1" x14ac:dyDescent="0.25">
      <c r="Z33" s="1552"/>
      <c r="AA33" s="1552"/>
      <c r="AB33" s="1552"/>
      <c r="AC33" s="1552"/>
    </row>
    <row r="34" spans="2:29" s="751" customFormat="1" x14ac:dyDescent="0.25">
      <c r="Z34" s="1552"/>
      <c r="AA34" s="1552"/>
      <c r="AB34" s="1552"/>
      <c r="AC34" s="1552"/>
    </row>
    <row r="35" spans="2:29" s="751" customFormat="1" x14ac:dyDescent="0.25">
      <c r="Z35" s="1552"/>
      <c r="AA35" s="1552"/>
      <c r="AB35" s="1552"/>
      <c r="AC35" s="1552"/>
    </row>
    <row r="36" spans="2:29" s="751" customFormat="1" x14ac:dyDescent="0.25">
      <c r="Z36" s="1552"/>
      <c r="AA36" s="1552"/>
      <c r="AB36" s="1552"/>
      <c r="AC36" s="1552"/>
    </row>
    <row r="37" spans="2:29" s="751" customFormat="1" x14ac:dyDescent="0.25">
      <c r="B37" s="728"/>
      <c r="C37" s="728"/>
      <c r="R37" s="728"/>
      <c r="S37" s="728"/>
      <c r="U37" s="728"/>
      <c r="V37" s="728"/>
      <c r="W37" s="728"/>
      <c r="X37" s="728"/>
      <c r="Y37" s="728"/>
      <c r="Z37" s="728"/>
    </row>
    <row r="38" spans="2:29" x14ac:dyDescent="0.25">
      <c r="T38" s="751"/>
    </row>
  </sheetData>
  <mergeCells count="13">
    <mergeCell ref="A14:O14"/>
    <mergeCell ref="A29:O29"/>
    <mergeCell ref="A30:O30"/>
    <mergeCell ref="A1:O1"/>
    <mergeCell ref="B2:B4"/>
    <mergeCell ref="C2:H2"/>
    <mergeCell ref="J2:O2"/>
    <mergeCell ref="C3:D3"/>
    <mergeCell ref="E3:F3"/>
    <mergeCell ref="G3:H3"/>
    <mergeCell ref="J3:K3"/>
    <mergeCell ref="L3:M3"/>
    <mergeCell ref="N3:O3"/>
  </mergeCells>
  <conditionalFormatting sqref="D5:D12">
    <cfRule type="top10" dxfId="192" priority="20" percent="1" bottom="1" rank="25"/>
    <cfRule type="top10" dxfId="191" priority="21" percent="1" rank="25"/>
  </conditionalFormatting>
  <conditionalFormatting sqref="F5:F12">
    <cfRule type="top10" dxfId="190" priority="18" percent="1" bottom="1" rank="25"/>
    <cfRule type="top10" dxfId="189" priority="19" percent="1" rank="25"/>
  </conditionalFormatting>
  <conditionalFormatting sqref="H5:H12">
    <cfRule type="top10" dxfId="188" priority="16" percent="1" bottom="1" rank="25"/>
    <cfRule type="top10" dxfId="187" priority="17" percent="1" rank="25"/>
  </conditionalFormatting>
  <conditionalFormatting sqref="K5:K12">
    <cfRule type="top10" dxfId="186" priority="14" percent="1" bottom="1" rank="25"/>
    <cfRule type="top10" dxfId="185" priority="15" percent="1" rank="25"/>
  </conditionalFormatting>
  <conditionalFormatting sqref="M5:M12">
    <cfRule type="top10" dxfId="184" priority="12" percent="1" bottom="1" rank="25"/>
    <cfRule type="top10" dxfId="183" priority="13" percent="1" rank="25"/>
  </conditionalFormatting>
  <conditionalFormatting sqref="O5:O12">
    <cfRule type="top10" dxfId="182" priority="10" percent="1" bottom="1" rank="25"/>
    <cfRule type="top10" dxfId="181" priority="11" percent="1" rank="25"/>
  </conditionalFormatting>
  <conditionalFormatting sqref="V5:V11">
    <cfRule type="top10" dxfId="180" priority="9" percent="1" rank="25"/>
  </conditionalFormatting>
  <conditionalFormatting sqref="D19:J19">
    <cfRule type="top10" dxfId="179" priority="3" percent="1" bottom="1" rank="25"/>
    <cfRule type="top10" dxfId="178" priority="4" percent="1" rank="25"/>
  </conditionalFormatting>
  <conditionalFormatting sqref="D20:J20">
    <cfRule type="top10" dxfId="177" priority="1" percent="1" bottom="1" rank="25"/>
    <cfRule type="top10" dxfId="176" priority="2" percent="1" rank="25"/>
  </conditionalFormatting>
  <pageMargins left="0.25" right="0.25" top="0.75" bottom="0.75" header="0.3" footer="0.3"/>
  <pageSetup scale="9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34"/>
  <sheetViews>
    <sheetView zoomScaleNormal="100" zoomScaleSheetLayoutView="90" zoomScalePageLayoutView="90" workbookViewId="0">
      <selection activeCell="A14" sqref="A14"/>
    </sheetView>
  </sheetViews>
  <sheetFormatPr defaultRowHeight="15" x14ac:dyDescent="0.25"/>
  <cols>
    <col min="1" max="1" width="9.140625" style="728"/>
    <col min="2" max="2" width="18.85546875" style="751" customWidth="1"/>
    <col min="3" max="3" width="19.7109375" style="751" customWidth="1"/>
    <col min="4" max="9" width="11.7109375" style="751" customWidth="1"/>
    <col min="10" max="10" width="16.7109375" style="751" customWidth="1"/>
    <col min="11" max="12" width="6.7109375" style="751" bestFit="1" customWidth="1"/>
    <col min="13" max="13" width="13.85546875" style="751" customWidth="1"/>
    <col min="14" max="14" width="6.7109375" style="751" bestFit="1" customWidth="1"/>
    <col min="15" max="15" width="6.85546875" style="751" bestFit="1" customWidth="1"/>
    <col min="16" max="16" width="5.85546875" style="751" bestFit="1" customWidth="1"/>
    <col min="17" max="17" width="6.42578125" style="751" bestFit="1" customWidth="1"/>
    <col min="18" max="18" width="1.28515625" style="728" customWidth="1"/>
    <col min="19" max="19" width="10.42578125" style="751" bestFit="1" customWidth="1"/>
    <col min="20" max="20" width="4.28515625" style="751" bestFit="1" customWidth="1"/>
    <col min="21" max="21" width="6.5703125" style="751" bestFit="1" customWidth="1"/>
    <col min="22" max="27" width="6.5703125" style="728" bestFit="1" customWidth="1"/>
    <col min="28" max="28" width="4.28515625" style="728" bestFit="1" customWidth="1"/>
    <col min="29" max="29" width="5.85546875" style="728" bestFit="1" customWidth="1"/>
    <col min="30" max="30" width="1" style="728" customWidth="1"/>
    <col min="31" max="16384" width="9.140625" style="728"/>
  </cols>
  <sheetData>
    <row r="1" spans="1:44" ht="25.5" customHeight="1" thickBot="1" x14ac:dyDescent="0.3">
      <c r="C1" s="2526" t="s">
        <v>775</v>
      </c>
      <c r="D1" s="2526"/>
      <c r="E1" s="2526"/>
      <c r="F1" s="2526"/>
      <c r="G1" s="2526"/>
      <c r="H1" s="2526"/>
      <c r="I1" s="2526"/>
      <c r="J1" s="376"/>
      <c r="K1" s="376"/>
      <c r="L1" s="376"/>
      <c r="M1" s="376"/>
      <c r="N1" s="376"/>
    </row>
    <row r="2" spans="1:44" ht="19.5" thickBot="1" x14ac:dyDescent="0.3">
      <c r="C2" s="2504" t="s">
        <v>195</v>
      </c>
      <c r="D2" s="2653" t="s">
        <v>173</v>
      </c>
      <c r="E2" s="2654"/>
      <c r="F2" s="2654"/>
      <c r="G2" s="2654"/>
      <c r="H2" s="2654"/>
      <c r="I2" s="2655"/>
      <c r="J2" s="729"/>
      <c r="K2" s="716"/>
      <c r="L2" s="716"/>
      <c r="M2" s="716"/>
      <c r="N2" s="716"/>
      <c r="O2" s="728"/>
      <c r="R2" s="751"/>
      <c r="V2" s="751"/>
      <c r="W2" s="751"/>
      <c r="X2" s="751"/>
      <c r="Y2" s="751"/>
      <c r="Z2" s="751"/>
      <c r="AA2" s="751"/>
    </row>
    <row r="3" spans="1:44" s="751" customFormat="1" ht="19.5" customHeight="1" thickBot="1" x14ac:dyDescent="0.3">
      <c r="C3" s="2505"/>
      <c r="D3" s="2656" t="s">
        <v>120</v>
      </c>
      <c r="E3" s="2657"/>
      <c r="F3" s="2658" t="s">
        <v>122</v>
      </c>
      <c r="G3" s="2658"/>
      <c r="H3" s="2659" t="s">
        <v>518</v>
      </c>
      <c r="I3" s="2660"/>
      <c r="M3" s="1556"/>
      <c r="N3" s="1556"/>
      <c r="O3" s="1556"/>
    </row>
    <row r="4" spans="1:44" s="751" customFormat="1" ht="16.5" thickBot="1" x14ac:dyDescent="0.3">
      <c r="C4" s="2506"/>
      <c r="D4" s="1529" t="s">
        <v>99</v>
      </c>
      <c r="E4" s="1527" t="s">
        <v>98</v>
      </c>
      <c r="F4" s="1529" t="s">
        <v>99</v>
      </c>
      <c r="G4" s="1527" t="s">
        <v>98</v>
      </c>
      <c r="H4" s="1529" t="s">
        <v>99</v>
      </c>
      <c r="I4" s="1527" t="s">
        <v>98</v>
      </c>
      <c r="M4" s="1556"/>
      <c r="N4" s="1556"/>
      <c r="O4" s="1556"/>
    </row>
    <row r="5" spans="1:44" s="751" customFormat="1" ht="15.75" x14ac:dyDescent="0.25">
      <c r="C5" s="820" t="s">
        <v>125</v>
      </c>
      <c r="D5" s="1428" t="s">
        <v>101</v>
      </c>
      <c r="E5" s="822" t="s">
        <v>49</v>
      </c>
      <c r="F5" s="1428" t="s">
        <v>101</v>
      </c>
      <c r="G5" s="823" t="s">
        <v>49</v>
      </c>
      <c r="H5" s="1520" t="s">
        <v>101</v>
      </c>
      <c r="I5" s="823" t="s">
        <v>49</v>
      </c>
      <c r="M5" s="1557"/>
      <c r="N5" s="1557"/>
      <c r="O5" s="1557"/>
    </row>
    <row r="6" spans="1:44" s="751" customFormat="1" ht="15.75" x14ac:dyDescent="0.25">
      <c r="C6" s="817" t="s">
        <v>126</v>
      </c>
      <c r="D6" s="1450">
        <v>5</v>
      </c>
      <c r="E6" s="1493" t="s">
        <v>49</v>
      </c>
      <c r="F6" s="1450">
        <v>8</v>
      </c>
      <c r="G6" s="1546" t="s">
        <v>49</v>
      </c>
      <c r="H6" s="1521">
        <v>7</v>
      </c>
      <c r="I6" s="1546" t="s">
        <v>49</v>
      </c>
      <c r="M6" s="1557"/>
      <c r="N6" s="1557"/>
      <c r="O6" s="1557"/>
    </row>
    <row r="7" spans="1:44" s="751" customFormat="1" ht="15.75" x14ac:dyDescent="0.25">
      <c r="C7" s="817" t="s">
        <v>127</v>
      </c>
      <c r="D7" s="1450">
        <v>29</v>
      </c>
      <c r="E7" s="1493" t="s">
        <v>49</v>
      </c>
      <c r="F7" s="1450">
        <v>28</v>
      </c>
      <c r="G7" s="1546">
        <v>1.3585638039786511E-2</v>
      </c>
      <c r="H7" s="1521">
        <v>24</v>
      </c>
      <c r="I7" s="1546">
        <v>1.3745704467353952E-2</v>
      </c>
      <c r="M7" s="1557"/>
      <c r="N7" s="1557"/>
      <c r="O7" s="1557"/>
      <c r="AI7" s="728"/>
    </row>
    <row r="8" spans="1:44" s="751" customFormat="1" ht="15.75" x14ac:dyDescent="0.25">
      <c r="C8" s="817" t="s">
        <v>128</v>
      </c>
      <c r="D8" s="1450">
        <v>39</v>
      </c>
      <c r="E8" s="1493">
        <v>2.333931777378815E-2</v>
      </c>
      <c r="F8" s="1450">
        <v>59</v>
      </c>
      <c r="G8" s="1546">
        <v>3.4726309593878756E-2</v>
      </c>
      <c r="H8" s="1521">
        <v>50</v>
      </c>
      <c r="I8" s="1546">
        <v>2.9463759575721862E-2</v>
      </c>
      <c r="M8" s="1557"/>
      <c r="N8" s="1557"/>
      <c r="O8" s="1557"/>
      <c r="AI8" s="728"/>
    </row>
    <row r="9" spans="1:44" s="751" customFormat="1" ht="15.75" x14ac:dyDescent="0.25">
      <c r="C9" s="817" t="s">
        <v>129</v>
      </c>
      <c r="D9" s="1450">
        <v>56</v>
      </c>
      <c r="E9" s="1493">
        <v>2.742409402546523E-2</v>
      </c>
      <c r="F9" s="1450">
        <v>34</v>
      </c>
      <c r="G9" s="1546">
        <v>1.6306954436450839E-2</v>
      </c>
      <c r="H9" s="1521">
        <v>54</v>
      </c>
      <c r="I9" s="1546">
        <v>2.6587887740029542E-2</v>
      </c>
      <c r="M9" s="1557"/>
      <c r="N9" s="1557"/>
      <c r="O9" s="1557"/>
      <c r="AI9" s="728"/>
    </row>
    <row r="10" spans="1:44" s="751" customFormat="1" ht="15.75" x14ac:dyDescent="0.25">
      <c r="A10" s="865"/>
      <c r="C10" s="817" t="s">
        <v>130</v>
      </c>
      <c r="D10" s="1450">
        <v>6</v>
      </c>
      <c r="E10" s="1493" t="s">
        <v>49</v>
      </c>
      <c r="F10" s="1450">
        <v>6</v>
      </c>
      <c r="G10" s="1546" t="s">
        <v>49</v>
      </c>
      <c r="H10" s="1521">
        <v>12</v>
      </c>
      <c r="I10" s="1546" t="s">
        <v>49</v>
      </c>
      <c r="M10" s="1557"/>
      <c r="N10" s="1557"/>
      <c r="O10" s="1557"/>
      <c r="AI10" s="728"/>
    </row>
    <row r="11" spans="1:44" s="751" customFormat="1" ht="15.75" x14ac:dyDescent="0.25">
      <c r="A11" s="865"/>
      <c r="C11" s="817" t="s">
        <v>131</v>
      </c>
      <c r="D11" s="1450">
        <v>34</v>
      </c>
      <c r="E11" s="1493">
        <v>2.2681787858572382E-2</v>
      </c>
      <c r="F11" s="1450">
        <v>33</v>
      </c>
      <c r="G11" s="1546">
        <v>2.2587268993839837E-2</v>
      </c>
      <c r="H11" s="1521">
        <v>35</v>
      </c>
      <c r="I11" s="1546">
        <v>2.3696682464454975E-2</v>
      </c>
      <c r="M11" s="1557"/>
      <c r="N11" s="1557"/>
      <c r="O11" s="1557"/>
      <c r="AI11" s="728"/>
      <c r="AJ11" s="728"/>
      <c r="AK11" s="728"/>
      <c r="AL11" s="728"/>
      <c r="AM11" s="728"/>
      <c r="AN11" s="728"/>
      <c r="AO11" s="728"/>
      <c r="AP11" s="728"/>
      <c r="AQ11" s="728"/>
      <c r="AR11" s="728"/>
    </row>
    <row r="12" spans="1:44" s="751" customFormat="1" ht="16.5" thickBot="1" x14ac:dyDescent="0.3">
      <c r="A12" s="865"/>
      <c r="C12" s="818" t="s">
        <v>50</v>
      </c>
      <c r="D12" s="1451">
        <v>6</v>
      </c>
      <c r="E12" s="1516" t="s">
        <v>49</v>
      </c>
      <c r="F12" s="1451">
        <v>7</v>
      </c>
      <c r="G12" s="1171" t="s">
        <v>49</v>
      </c>
      <c r="H12" s="1484">
        <v>10</v>
      </c>
      <c r="I12" s="1171" t="s">
        <v>49</v>
      </c>
      <c r="M12" s="1557"/>
      <c r="N12" s="1557"/>
      <c r="O12" s="1557"/>
      <c r="AI12" s="728"/>
      <c r="AJ12" s="728"/>
      <c r="AK12" s="728"/>
      <c r="AL12" s="728"/>
      <c r="AM12" s="728"/>
      <c r="AN12" s="728"/>
      <c r="AO12" s="728"/>
      <c r="AP12" s="728"/>
      <c r="AQ12" s="728"/>
      <c r="AR12" s="728"/>
    </row>
    <row r="13" spans="1:44" s="751" customFormat="1" ht="16.5" thickBot="1" x14ac:dyDescent="0.3">
      <c r="A13" s="865"/>
      <c r="C13" s="814" t="s">
        <v>0</v>
      </c>
      <c r="D13" s="1165">
        <v>177</v>
      </c>
      <c r="E13" s="1174">
        <v>1.7126269956458634E-2</v>
      </c>
      <c r="F13" s="1165">
        <v>178</v>
      </c>
      <c r="G13" s="1169">
        <v>1.6275029715644145E-2</v>
      </c>
      <c r="H13" s="1168">
        <v>194</v>
      </c>
      <c r="I13" s="1169">
        <v>1.8068361739778299E-2</v>
      </c>
      <c r="M13" s="1557"/>
      <c r="N13" s="1557"/>
      <c r="O13" s="1557"/>
      <c r="Z13" s="728"/>
      <c r="AA13" s="728"/>
      <c r="AB13" s="728"/>
      <c r="AC13" s="728"/>
      <c r="AD13" s="728"/>
      <c r="AE13" s="728"/>
      <c r="AF13" s="728"/>
      <c r="AG13" s="728"/>
      <c r="AH13" s="728"/>
      <c r="AI13" s="728"/>
      <c r="AJ13" s="728"/>
    </row>
    <row r="14" spans="1:44" s="751" customFormat="1" ht="3" customHeight="1" x14ac:dyDescent="0.25">
      <c r="A14" s="865"/>
      <c r="AC14" s="728"/>
      <c r="AD14" s="728"/>
      <c r="AE14" s="728"/>
      <c r="AF14" s="728"/>
      <c r="AG14" s="728"/>
      <c r="AH14" s="728"/>
      <c r="AI14" s="728"/>
      <c r="AJ14" s="728"/>
      <c r="AK14" s="728"/>
      <c r="AL14" s="728"/>
      <c r="AM14" s="728"/>
    </row>
    <row r="15" spans="1:44" s="751" customFormat="1" ht="9" customHeight="1" x14ac:dyDescent="0.25">
      <c r="A15" s="865"/>
      <c r="B15" s="920"/>
      <c r="C15" s="920"/>
      <c r="D15" s="920"/>
      <c r="E15" s="920"/>
      <c r="F15" s="920"/>
      <c r="G15" s="920"/>
      <c r="H15" s="920"/>
      <c r="I15" s="920"/>
      <c r="J15" s="920"/>
      <c r="K15" s="920"/>
      <c r="L15" s="920"/>
      <c r="AC15" s="728"/>
      <c r="AD15" s="728"/>
      <c r="AE15" s="728"/>
      <c r="AF15" s="728"/>
      <c r="AG15" s="728"/>
      <c r="AH15" s="728"/>
      <c r="AI15" s="728"/>
      <c r="AJ15" s="728"/>
      <c r="AK15" s="728"/>
      <c r="AL15" s="728"/>
      <c r="AM15" s="728"/>
    </row>
    <row r="16" spans="1:44" s="751" customFormat="1" ht="22.5" customHeight="1" x14ac:dyDescent="0.25">
      <c r="B16" s="2652" t="s">
        <v>776</v>
      </c>
      <c r="C16" s="2652"/>
      <c r="D16" s="2652"/>
      <c r="E16" s="787"/>
      <c r="F16" s="2652" t="s">
        <v>777</v>
      </c>
      <c r="G16" s="2652"/>
      <c r="H16" s="2652"/>
      <c r="I16" s="2652"/>
      <c r="J16" s="2652"/>
      <c r="K16" s="2652"/>
      <c r="L16" s="787"/>
      <c r="AC16" s="728"/>
      <c r="AD16" s="728"/>
      <c r="AE16" s="728"/>
      <c r="AF16" s="728"/>
      <c r="AG16" s="728"/>
      <c r="AH16" s="728"/>
      <c r="AI16" s="728"/>
      <c r="AJ16" s="728"/>
      <c r="AK16" s="728"/>
      <c r="AL16" s="728"/>
      <c r="AM16" s="728"/>
    </row>
    <row r="17" spans="1:21" ht="22.5" customHeight="1" x14ac:dyDescent="0.25">
      <c r="B17" s="2652"/>
      <c r="C17" s="2652"/>
      <c r="D17" s="2652"/>
      <c r="E17" s="787"/>
      <c r="F17" s="2652"/>
      <c r="G17" s="2652"/>
      <c r="H17" s="2652"/>
      <c r="I17" s="2652"/>
      <c r="J17" s="2652"/>
      <c r="K17" s="2652"/>
      <c r="L17" s="840"/>
      <c r="M17" s="728"/>
      <c r="N17" s="728"/>
      <c r="O17" s="728"/>
      <c r="P17" s="728"/>
      <c r="Q17" s="728"/>
      <c r="S17" s="728"/>
      <c r="T17" s="728"/>
      <c r="U17" s="728"/>
    </row>
    <row r="18" spans="1:21" ht="12" customHeight="1" x14ac:dyDescent="0.25">
      <c r="B18" s="787"/>
      <c r="C18" s="787"/>
      <c r="D18" s="787"/>
      <c r="E18" s="787"/>
      <c r="F18" s="840"/>
      <c r="G18" s="840"/>
      <c r="H18" s="840"/>
      <c r="I18" s="840"/>
      <c r="J18" s="840"/>
      <c r="K18" s="840"/>
      <c r="L18" s="840"/>
      <c r="M18" s="728"/>
      <c r="N18" s="728"/>
      <c r="O18" s="728"/>
      <c r="P18" s="728"/>
      <c r="Q18" s="728"/>
      <c r="S18" s="728"/>
      <c r="T18" s="728"/>
      <c r="U18" s="728"/>
    </row>
    <row r="19" spans="1:21" ht="33.75" customHeight="1" x14ac:dyDescent="0.25">
      <c r="B19" s="787"/>
      <c r="C19" s="840"/>
      <c r="D19" s="840"/>
      <c r="E19" s="840"/>
      <c r="F19" s="840"/>
      <c r="G19" s="840"/>
      <c r="H19" s="840"/>
      <c r="I19" s="840"/>
      <c r="J19" s="840"/>
      <c r="K19" s="840"/>
      <c r="L19" s="840"/>
      <c r="M19" s="728"/>
      <c r="N19" s="728"/>
      <c r="O19" s="728"/>
      <c r="P19" s="728"/>
      <c r="Q19" s="728"/>
      <c r="S19" s="728"/>
      <c r="T19" s="728"/>
      <c r="U19" s="728"/>
    </row>
    <row r="20" spans="1:21" x14ac:dyDescent="0.25">
      <c r="B20" s="751" t="s">
        <v>483</v>
      </c>
      <c r="C20" s="727">
        <f>C25/C26</f>
        <v>9.5327182971131047E-2</v>
      </c>
      <c r="D20"/>
      <c r="E20"/>
      <c r="F20"/>
      <c r="G20" t="s">
        <v>173</v>
      </c>
      <c r="H20" s="727">
        <v>1.8068361739778299E-2</v>
      </c>
      <c r="I20"/>
      <c r="J20"/>
      <c r="K20"/>
      <c r="L20"/>
      <c r="M20" s="728"/>
      <c r="N20" s="728"/>
      <c r="O20" s="728"/>
      <c r="P20" s="728"/>
      <c r="Q20" s="728"/>
      <c r="S20" s="728"/>
      <c r="T20" s="728"/>
      <c r="U20" s="728"/>
    </row>
    <row r="21" spans="1:21" x14ac:dyDescent="0.25">
      <c r="B21" s="751" t="s">
        <v>484</v>
      </c>
      <c r="C21" s="727">
        <f>C24/C26</f>
        <v>0.90467281702886893</v>
      </c>
      <c r="D21"/>
      <c r="E21"/>
      <c r="F21"/>
      <c r="G21" t="s">
        <v>331</v>
      </c>
      <c r="H21" s="727">
        <f>100%-H20</f>
        <v>0.98193163826022167</v>
      </c>
      <c r="I21"/>
      <c r="J21"/>
      <c r="K21"/>
      <c r="L21"/>
      <c r="M21" s="728"/>
      <c r="N21" s="728"/>
      <c r="O21" s="728"/>
      <c r="P21" s="728"/>
      <c r="Q21" s="728"/>
      <c r="S21" s="728"/>
      <c r="T21" s="728"/>
      <c r="U21" s="728"/>
    </row>
    <row r="22" spans="1:21" x14ac:dyDescent="0.25">
      <c r="C22"/>
      <c r="D22"/>
      <c r="E22"/>
      <c r="F22"/>
      <c r="G22"/>
      <c r="H22"/>
      <c r="I22"/>
      <c r="J22"/>
      <c r="K22"/>
      <c r="L22"/>
      <c r="M22" s="728"/>
      <c r="N22" s="728"/>
      <c r="O22" s="728"/>
      <c r="P22" s="728"/>
      <c r="Q22" s="728"/>
      <c r="S22" s="728"/>
      <c r="T22" s="728"/>
      <c r="U22" s="728"/>
    </row>
    <row r="23" spans="1:21" x14ac:dyDescent="0.25">
      <c r="C23"/>
      <c r="D23"/>
      <c r="E23"/>
      <c r="F23"/>
      <c r="G23"/>
      <c r="H23"/>
      <c r="I23"/>
      <c r="J23"/>
      <c r="K23"/>
      <c r="L23"/>
      <c r="M23" s="728"/>
      <c r="N23" s="728"/>
      <c r="O23" s="728"/>
      <c r="P23" s="728"/>
      <c r="Q23" s="728"/>
      <c r="S23" s="728"/>
      <c r="T23" s="728"/>
      <c r="U23" s="728"/>
    </row>
    <row r="24" spans="1:21" x14ac:dyDescent="0.25">
      <c r="B24" s="751" t="s">
        <v>482</v>
      </c>
      <c r="C24" s="1027">
        <f>C26-C25</f>
        <v>1054654</v>
      </c>
      <c r="D24"/>
      <c r="E24"/>
      <c r="F24"/>
      <c r="G24"/>
      <c r="H24"/>
      <c r="I24"/>
      <c r="J24"/>
      <c r="K24"/>
      <c r="L24"/>
      <c r="M24" s="728"/>
      <c r="N24" s="728"/>
      <c r="O24" s="728"/>
      <c r="P24" s="728"/>
      <c r="Q24" s="728"/>
      <c r="S24" s="728"/>
      <c r="T24" s="728"/>
      <c r="U24" s="728"/>
    </row>
    <row r="25" spans="1:21" x14ac:dyDescent="0.25">
      <c r="B25" s="751" t="s">
        <v>481</v>
      </c>
      <c r="C25" s="1027">
        <v>111131</v>
      </c>
      <c r="D25"/>
      <c r="E25"/>
      <c r="F25"/>
      <c r="G25"/>
      <c r="H25"/>
      <c r="I25"/>
      <c r="J25"/>
      <c r="K25"/>
      <c r="L25"/>
      <c r="M25" s="728"/>
      <c r="N25" s="728"/>
      <c r="O25" s="728"/>
      <c r="P25" s="728"/>
      <c r="Q25" s="728"/>
      <c r="S25" s="728"/>
      <c r="T25" s="728"/>
      <c r="U25" s="728"/>
    </row>
    <row r="26" spans="1:21" x14ac:dyDescent="0.25">
      <c r="B26" s="751" t="s">
        <v>480</v>
      </c>
      <c r="C26" s="1027">
        <v>1165785</v>
      </c>
      <c r="D26" s="728"/>
      <c r="E26" s="728"/>
      <c r="F26" s="728"/>
      <c r="G26" s="728"/>
      <c r="H26" s="728"/>
      <c r="I26" s="728"/>
      <c r="J26" s="728"/>
      <c r="K26" s="728"/>
      <c r="L26" s="728"/>
      <c r="M26" s="728"/>
      <c r="N26" s="728"/>
      <c r="O26" s="728"/>
      <c r="P26" s="728"/>
      <c r="Q26" s="728"/>
      <c r="S26" s="728"/>
      <c r="T26" s="728"/>
      <c r="U26" s="728"/>
    </row>
    <row r="27" spans="1:21" x14ac:dyDescent="0.25">
      <c r="F27" s="728"/>
      <c r="G27" s="728"/>
      <c r="H27" s="728"/>
      <c r="I27" s="728"/>
      <c r="J27" s="728"/>
      <c r="K27" s="728"/>
      <c r="L27" s="728"/>
      <c r="M27" s="728"/>
      <c r="N27" s="728"/>
      <c r="O27" s="728"/>
      <c r="P27" s="728"/>
      <c r="Q27" s="728"/>
      <c r="S27" s="728"/>
      <c r="T27" s="728"/>
      <c r="U27" s="728"/>
    </row>
    <row r="28" spans="1:21" s="300" customFormat="1" x14ac:dyDescent="0.25">
      <c r="B28" s="751"/>
      <c r="D28" s="299"/>
      <c r="E28" s="299"/>
    </row>
    <row r="29" spans="1:21" x14ac:dyDescent="0.25">
      <c r="F29" s="728"/>
      <c r="G29" s="728"/>
      <c r="H29" s="728"/>
      <c r="I29" s="728"/>
      <c r="J29" s="728"/>
      <c r="K29" s="728"/>
      <c r="L29" s="728"/>
      <c r="M29" s="728"/>
      <c r="N29" s="728"/>
      <c r="O29" s="728"/>
      <c r="P29" s="728"/>
      <c r="Q29" s="728"/>
      <c r="S29" s="728"/>
      <c r="T29" s="728"/>
      <c r="U29" s="728"/>
    </row>
    <row r="30" spans="1:21" x14ac:dyDescent="0.25">
      <c r="F30" s="728"/>
      <c r="G30" s="728"/>
      <c r="H30" s="728"/>
      <c r="I30" s="728"/>
      <c r="J30" s="728"/>
      <c r="K30" s="728"/>
      <c r="L30" s="728"/>
      <c r="M30" s="728"/>
      <c r="N30" s="728"/>
      <c r="O30" s="728"/>
      <c r="P30" s="728"/>
      <c r="Q30" s="728"/>
      <c r="S30" s="728"/>
      <c r="T30" s="728"/>
      <c r="U30" s="728"/>
    </row>
    <row r="31" spans="1:21" ht="63.75" customHeight="1" x14ac:dyDescent="0.25">
      <c r="F31" s="728"/>
      <c r="G31" s="728"/>
      <c r="H31" s="728"/>
      <c r="I31" s="728"/>
      <c r="J31" s="728"/>
      <c r="K31" s="728"/>
      <c r="L31" s="728"/>
      <c r="M31" s="728"/>
      <c r="N31" s="728"/>
      <c r="O31" s="728"/>
      <c r="P31" s="728"/>
      <c r="Q31" s="728"/>
      <c r="S31" s="728"/>
      <c r="T31" s="728"/>
      <c r="U31" s="728"/>
    </row>
    <row r="32" spans="1:21" ht="15" customHeight="1" x14ac:dyDescent="0.25">
      <c r="A32" s="2432" t="s">
        <v>458</v>
      </c>
      <c r="B32" s="2432"/>
      <c r="C32" s="2432"/>
      <c r="D32" s="2432"/>
      <c r="E32" s="2432"/>
      <c r="F32" s="2432"/>
      <c r="G32" s="2432"/>
      <c r="H32" s="2432"/>
      <c r="I32" s="2432"/>
      <c r="J32" s="2432"/>
      <c r="K32" s="2432"/>
      <c r="L32" s="868"/>
      <c r="M32" s="868"/>
      <c r="N32" s="868"/>
      <c r="O32" s="868"/>
      <c r="P32" s="868"/>
      <c r="Q32" s="868"/>
      <c r="S32" s="728"/>
      <c r="T32" s="728"/>
      <c r="U32" s="728"/>
    </row>
    <row r="33" spans="1:21" ht="27" customHeight="1" x14ac:dyDescent="0.25">
      <c r="A33" s="2432" t="s">
        <v>555</v>
      </c>
      <c r="B33" s="2432"/>
      <c r="C33" s="2432"/>
      <c r="D33" s="2432"/>
      <c r="E33" s="2432"/>
      <c r="F33" s="2432"/>
      <c r="G33" s="2432"/>
      <c r="H33" s="2432"/>
      <c r="I33" s="2432"/>
      <c r="J33" s="2432"/>
      <c r="K33" s="2432"/>
      <c r="L33" s="868"/>
      <c r="M33" s="868"/>
      <c r="N33" s="868"/>
      <c r="O33" s="868"/>
      <c r="P33" s="868"/>
      <c r="Q33" s="868"/>
      <c r="S33" s="728"/>
      <c r="T33" s="728"/>
      <c r="U33" s="728"/>
    </row>
    <row r="34" spans="1:21" ht="21" customHeight="1" x14ac:dyDescent="0.25"/>
  </sheetData>
  <mergeCells count="10">
    <mergeCell ref="A32:K32"/>
    <mergeCell ref="A33:K33"/>
    <mergeCell ref="C1:I1"/>
    <mergeCell ref="C2:C4"/>
    <mergeCell ref="B16:D17"/>
    <mergeCell ref="F16:K17"/>
    <mergeCell ref="D2:I2"/>
    <mergeCell ref="D3:E3"/>
    <mergeCell ref="F3:G3"/>
    <mergeCell ref="H3:I3"/>
  </mergeCells>
  <pageMargins left="0.25" right="0.25" top="0.75" bottom="0.75" header="0.3" footer="0.3"/>
  <pageSetup scale="8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zoomScale="80" zoomScaleNormal="80" zoomScaleSheetLayoutView="90" workbookViewId="0">
      <selection activeCell="A14" sqref="A14"/>
    </sheetView>
  </sheetViews>
  <sheetFormatPr defaultColWidth="6.42578125" defaultRowHeight="15" x14ac:dyDescent="0.25"/>
  <cols>
    <col min="1" max="1" width="8" style="28" bestFit="1" customWidth="1"/>
    <col min="2" max="2" width="12.28515625" style="130" bestFit="1" customWidth="1"/>
    <col min="3" max="3" width="8.42578125" style="130" bestFit="1" customWidth="1"/>
    <col min="4" max="4" width="9.42578125" style="130" customWidth="1"/>
    <col min="5" max="5" width="10.42578125" style="130" customWidth="1"/>
    <col min="6" max="6" width="8" style="130" customWidth="1"/>
    <col min="7" max="7" width="8.28515625" style="130" bestFit="1" customWidth="1"/>
    <col min="8" max="8" width="12.5703125" style="130" bestFit="1" customWidth="1"/>
    <col min="9" max="9" width="8.85546875" style="25" bestFit="1" customWidth="1"/>
    <col min="10" max="10" width="8.7109375" style="130" bestFit="1" customWidth="1"/>
    <col min="11" max="11" width="7.85546875" style="130" bestFit="1" customWidth="1"/>
    <col min="12" max="12" width="5.7109375" style="130" customWidth="1"/>
    <col min="13" max="13" width="8" style="130" bestFit="1" customWidth="1"/>
    <col min="14" max="14" width="11.85546875" style="130" bestFit="1" customWidth="1"/>
    <col min="15" max="15" width="10.5703125" style="130" customWidth="1"/>
    <col min="16" max="16" width="11" style="130" customWidth="1"/>
    <col min="17" max="17" width="7.85546875" style="130" bestFit="1" customWidth="1"/>
    <col min="18" max="18" width="4.42578125" style="130" customWidth="1"/>
    <col min="19" max="16384" width="6.42578125" style="130"/>
  </cols>
  <sheetData>
    <row r="1" spans="1:18" ht="16.5" thickBot="1" x14ac:dyDescent="0.3">
      <c r="A1" s="2410" t="s">
        <v>507</v>
      </c>
      <c r="B1" s="2410"/>
      <c r="C1" s="2410"/>
      <c r="D1" s="2410"/>
      <c r="E1" s="2410"/>
      <c r="F1" s="2410"/>
      <c r="G1" s="2410"/>
      <c r="H1" s="2410"/>
      <c r="I1" s="2410"/>
      <c r="J1" s="2410"/>
    </row>
    <row r="2" spans="1:18" customFormat="1" ht="15.75" thickBot="1" x14ac:dyDescent="0.3">
      <c r="A2" s="2407" t="s">
        <v>197</v>
      </c>
      <c r="B2" s="2408"/>
      <c r="C2" s="2409"/>
      <c r="D2" s="1073" t="s">
        <v>125</v>
      </c>
      <c r="E2" s="1073" t="s">
        <v>126</v>
      </c>
      <c r="F2" s="1073" t="s">
        <v>127</v>
      </c>
      <c r="G2" s="1073" t="s">
        <v>128</v>
      </c>
      <c r="H2" s="1073" t="s">
        <v>129</v>
      </c>
      <c r="I2" s="1073" t="s">
        <v>130</v>
      </c>
      <c r="J2" s="1071" t="s">
        <v>131</v>
      </c>
      <c r="K2" s="130"/>
      <c r="L2" s="130"/>
      <c r="M2" s="16"/>
    </row>
    <row r="3" spans="1:18" customFormat="1" x14ac:dyDescent="0.25">
      <c r="A3" s="2401" t="s">
        <v>162</v>
      </c>
      <c r="B3" s="2402"/>
      <c r="C3" s="2402"/>
      <c r="D3" s="1076">
        <v>506266</v>
      </c>
      <c r="E3" s="1076">
        <v>1176033</v>
      </c>
      <c r="F3" s="1076">
        <v>941364</v>
      </c>
      <c r="G3" s="1076">
        <v>626681</v>
      </c>
      <c r="H3" s="1076">
        <v>1533111</v>
      </c>
      <c r="I3" s="1076">
        <v>635006</v>
      </c>
      <c r="J3" s="1077">
        <v>927644</v>
      </c>
      <c r="K3" s="130"/>
      <c r="M3" s="16"/>
    </row>
    <row r="4" spans="1:18" customFormat="1" ht="15.75" thickBot="1" x14ac:dyDescent="0.3">
      <c r="A4" s="2403" t="s">
        <v>511</v>
      </c>
      <c r="B4" s="2404"/>
      <c r="C4" s="2404"/>
      <c r="D4" s="1078">
        <v>506892</v>
      </c>
      <c r="E4" s="1078">
        <v>1208604</v>
      </c>
      <c r="F4" s="1078">
        <v>974739</v>
      </c>
      <c r="G4" s="1078">
        <v>678889</v>
      </c>
      <c r="H4" s="1078">
        <v>1664573</v>
      </c>
      <c r="I4" s="1078">
        <v>628533</v>
      </c>
      <c r="J4" s="1079">
        <v>938069</v>
      </c>
      <c r="K4" s="130"/>
      <c r="L4" s="130"/>
      <c r="M4" s="16"/>
    </row>
    <row r="5" spans="1:18" customFormat="1" ht="30.75" customHeight="1" thickBot="1" x14ac:dyDescent="0.3">
      <c r="A5" s="2405" t="s">
        <v>163</v>
      </c>
      <c r="B5" s="2406"/>
      <c r="C5" s="2406"/>
      <c r="D5" s="1092">
        <v>1.2365041302398344E-3</v>
      </c>
      <c r="E5" s="1092">
        <v>2.7695651397537314E-2</v>
      </c>
      <c r="F5" s="1092">
        <v>3.5453873315741839E-2</v>
      </c>
      <c r="G5" s="1092">
        <v>8.330873283217459E-2</v>
      </c>
      <c r="H5" s="1092">
        <v>8.5748520491993094E-2</v>
      </c>
      <c r="I5" s="1092">
        <v>-1.0193604469879025E-2</v>
      </c>
      <c r="J5" s="1093">
        <v>1.1238147392749805E-2</v>
      </c>
      <c r="K5" s="130"/>
      <c r="L5" s="130"/>
      <c r="M5" s="16"/>
    </row>
    <row r="6" spans="1:18" s="138" customFormat="1" ht="7.5" customHeight="1" x14ac:dyDescent="0.25">
      <c r="A6" s="145"/>
      <c r="B6" s="146"/>
      <c r="C6" s="146"/>
      <c r="D6" s="147"/>
      <c r="E6" s="147"/>
      <c r="F6" s="147"/>
      <c r="G6" s="147"/>
      <c r="H6" s="148"/>
      <c r="I6" s="148"/>
      <c r="J6" s="148"/>
      <c r="K6" s="130"/>
      <c r="L6" s="130"/>
      <c r="M6" s="16"/>
    </row>
    <row r="7" spans="1:18" s="138" customFormat="1" ht="16.5" thickBot="1" x14ac:dyDescent="0.3">
      <c r="A7" s="2410" t="s">
        <v>508</v>
      </c>
      <c r="B7" s="2410"/>
      <c r="C7" s="2410"/>
      <c r="D7" s="2410"/>
      <c r="E7" s="2410"/>
      <c r="F7" s="2410"/>
      <c r="G7" s="2410"/>
      <c r="H7" s="2410"/>
      <c r="I7" s="2410"/>
      <c r="J7" s="2410"/>
      <c r="K7" s="2410"/>
      <c r="L7" s="2410"/>
      <c r="M7" s="2410"/>
      <c r="N7" s="2410"/>
      <c r="O7" s="2410"/>
      <c r="P7" s="2410"/>
      <c r="Q7" s="2410"/>
    </row>
    <row r="8" spans="1:18" s="30" customFormat="1" ht="38.25" customHeight="1" x14ac:dyDescent="0.2">
      <c r="A8" s="142" t="s">
        <v>197</v>
      </c>
      <c r="B8" s="143" t="s">
        <v>100</v>
      </c>
      <c r="C8" s="143" t="s">
        <v>160</v>
      </c>
      <c r="D8" s="143" t="s">
        <v>509</v>
      </c>
      <c r="E8" s="144" t="s">
        <v>253</v>
      </c>
      <c r="F8" s="139"/>
      <c r="G8" s="142" t="s">
        <v>197</v>
      </c>
      <c r="H8" s="143" t="s">
        <v>100</v>
      </c>
      <c r="I8" s="143" t="s">
        <v>160</v>
      </c>
      <c r="J8" s="143" t="s">
        <v>509</v>
      </c>
      <c r="K8" s="144" t="s">
        <v>253</v>
      </c>
      <c r="L8" s="139"/>
      <c r="M8" s="142" t="s">
        <v>197</v>
      </c>
      <c r="N8" s="143" t="s">
        <v>100</v>
      </c>
      <c r="O8" s="143" t="s">
        <v>160</v>
      </c>
      <c r="P8" s="143" t="s">
        <v>509</v>
      </c>
      <c r="Q8" s="144" t="s">
        <v>253</v>
      </c>
      <c r="R8" s="137"/>
    </row>
    <row r="9" spans="1:18" ht="12" customHeight="1" x14ac:dyDescent="0.25">
      <c r="A9" s="2413">
        <v>1</v>
      </c>
      <c r="B9" s="1062" t="s">
        <v>97</v>
      </c>
      <c r="C9" s="1074">
        <v>57424</v>
      </c>
      <c r="D9" s="1074">
        <v>56486</v>
      </c>
      <c r="E9" s="1063">
        <v>-1.6334633602674838E-2</v>
      </c>
      <c r="F9" s="140"/>
      <c r="G9" s="2413">
        <v>3</v>
      </c>
      <c r="H9" s="1062" t="s">
        <v>96</v>
      </c>
      <c r="I9" s="1072">
        <v>11638</v>
      </c>
      <c r="J9" s="1072">
        <v>11509</v>
      </c>
      <c r="K9" s="1063">
        <v>-1.1084378759236983E-2</v>
      </c>
      <c r="L9" s="140"/>
      <c r="M9" s="2415">
        <v>5</v>
      </c>
      <c r="N9" s="332" t="s">
        <v>95</v>
      </c>
      <c r="O9" s="1074">
        <v>6362</v>
      </c>
      <c r="P9" s="1074">
        <v>6322</v>
      </c>
      <c r="Q9" s="1063">
        <v>-6.2873310279786231E-3</v>
      </c>
      <c r="R9" s="41"/>
    </row>
    <row r="10" spans="1:18" ht="12" customHeight="1" x14ac:dyDescent="0.25">
      <c r="A10" s="2413"/>
      <c r="B10" s="1062" t="s">
        <v>94</v>
      </c>
      <c r="C10" s="1074">
        <v>68831</v>
      </c>
      <c r="D10" s="1074">
        <v>68580</v>
      </c>
      <c r="E10" s="1063">
        <v>-3.646612718106667E-3</v>
      </c>
      <c r="F10" s="140"/>
      <c r="G10" s="2413"/>
      <c r="H10" s="1062" t="s">
        <v>93</v>
      </c>
      <c r="I10" s="1072">
        <v>22248</v>
      </c>
      <c r="J10" s="1072">
        <v>23177</v>
      </c>
      <c r="K10" s="1063">
        <v>4.1756562387630348E-2</v>
      </c>
      <c r="L10" s="140"/>
      <c r="M10" s="2415"/>
      <c r="N10" s="332" t="s">
        <v>92</v>
      </c>
      <c r="O10" s="1074">
        <v>7915</v>
      </c>
      <c r="P10" s="1074">
        <v>7929</v>
      </c>
      <c r="Q10" s="1063">
        <v>1.7687934301958306E-3</v>
      </c>
      <c r="R10" s="41"/>
    </row>
    <row r="11" spans="1:18" ht="12" customHeight="1" x14ac:dyDescent="0.25">
      <c r="A11" s="2413"/>
      <c r="B11" s="1062" t="s">
        <v>91</v>
      </c>
      <c r="C11" s="1074">
        <v>6819</v>
      </c>
      <c r="D11" s="1074">
        <v>6572</v>
      </c>
      <c r="E11" s="1063">
        <v>-3.6222319988268074E-2</v>
      </c>
      <c r="F11" s="140"/>
      <c r="G11" s="2413"/>
      <c r="H11" s="1062" t="s">
        <v>90</v>
      </c>
      <c r="I11" s="1072">
        <v>28237</v>
      </c>
      <c r="J11" s="1072">
        <v>28487</v>
      </c>
      <c r="K11" s="1063">
        <v>8.8536317597478487E-3</v>
      </c>
      <c r="L11" s="140"/>
      <c r="M11" s="2415"/>
      <c r="N11" s="332" t="s">
        <v>89</v>
      </c>
      <c r="O11" s="1075">
        <v>66283</v>
      </c>
      <c r="P11" s="1074">
        <v>68570</v>
      </c>
      <c r="Q11" s="1063">
        <v>3.4503568034035877E-2</v>
      </c>
      <c r="R11" s="41"/>
    </row>
    <row r="12" spans="1:18" ht="12" customHeight="1" x14ac:dyDescent="0.25">
      <c r="A12" s="2413"/>
      <c r="B12" s="1062" t="s">
        <v>88</v>
      </c>
      <c r="C12" s="1074">
        <v>56833</v>
      </c>
      <c r="D12" s="1074">
        <v>56471</v>
      </c>
      <c r="E12" s="1063">
        <v>-6.3695388242746296E-3</v>
      </c>
      <c r="F12" s="140"/>
      <c r="G12" s="2413"/>
      <c r="H12" s="1062" t="s">
        <v>87</v>
      </c>
      <c r="I12" s="1072">
        <v>52266</v>
      </c>
      <c r="J12" s="1072">
        <v>52639</v>
      </c>
      <c r="K12" s="1063">
        <v>7.136570619523208E-3</v>
      </c>
      <c r="L12" s="140"/>
      <c r="M12" s="2415"/>
      <c r="N12" s="332" t="s">
        <v>86</v>
      </c>
      <c r="O12" s="1074">
        <v>262604</v>
      </c>
      <c r="P12" s="1074">
        <v>298612</v>
      </c>
      <c r="Q12" s="1063">
        <v>0.13711900808822408</v>
      </c>
      <c r="R12" s="41"/>
    </row>
    <row r="13" spans="1:18" ht="12" customHeight="1" x14ac:dyDescent="0.25">
      <c r="A13" s="2413"/>
      <c r="B13" s="1062" t="s">
        <v>85</v>
      </c>
      <c r="C13" s="1074">
        <v>18244</v>
      </c>
      <c r="D13" s="1074">
        <v>17830</v>
      </c>
      <c r="E13" s="1063">
        <v>-2.2692392019294013E-2</v>
      </c>
      <c r="F13" s="140"/>
      <c r="G13" s="2413"/>
      <c r="H13" s="1062" t="s">
        <v>84</v>
      </c>
      <c r="I13" s="1072">
        <v>11753</v>
      </c>
      <c r="J13" s="1072">
        <v>11830</v>
      </c>
      <c r="K13" s="1063">
        <v>6.5515187611673619E-3</v>
      </c>
      <c r="L13" s="140"/>
      <c r="M13" s="2415"/>
      <c r="N13" s="332" t="s">
        <v>83</v>
      </c>
      <c r="O13" s="1074">
        <v>13324</v>
      </c>
      <c r="P13" s="1074">
        <v>13259</v>
      </c>
      <c r="Q13" s="1063">
        <v>-4.878414890423296E-3</v>
      </c>
      <c r="R13" s="41"/>
    </row>
    <row r="14" spans="1:18" ht="12" customHeight="1" x14ac:dyDescent="0.25">
      <c r="A14" s="2413"/>
      <c r="B14" s="1062" t="s">
        <v>82</v>
      </c>
      <c r="C14" s="1074">
        <v>156823</v>
      </c>
      <c r="D14" s="1074">
        <v>156791</v>
      </c>
      <c r="E14" s="1063">
        <v>-2.0405170159989286E-4</v>
      </c>
      <c r="F14" s="140"/>
      <c r="G14" s="2413"/>
      <c r="H14" s="1062" t="s">
        <v>81</v>
      </c>
      <c r="I14" s="1072">
        <v>22083</v>
      </c>
      <c r="J14" s="1072">
        <v>22129</v>
      </c>
      <c r="K14" s="1063">
        <v>2.0830503101933614E-3</v>
      </c>
      <c r="L14" s="140"/>
      <c r="M14" s="2415"/>
      <c r="N14" s="332" t="s">
        <v>80</v>
      </c>
      <c r="O14" s="1074">
        <v>160645</v>
      </c>
      <c r="P14" s="1074">
        <v>175989</v>
      </c>
      <c r="Q14" s="1063">
        <v>9.5514955336300542E-2</v>
      </c>
      <c r="R14" s="41"/>
    </row>
    <row r="15" spans="1:18" ht="12" customHeight="1" x14ac:dyDescent="0.25">
      <c r="A15" s="2413"/>
      <c r="B15" s="1062" t="s">
        <v>79</v>
      </c>
      <c r="C15" s="1074">
        <v>18313</v>
      </c>
      <c r="D15" s="1074">
        <v>17860</v>
      </c>
      <c r="E15" s="1063">
        <v>-2.4736525965161359E-2</v>
      </c>
      <c r="F15" s="140"/>
      <c r="G15" s="2413"/>
      <c r="H15" s="1062" t="s">
        <v>78</v>
      </c>
      <c r="I15" s="1072">
        <v>5077</v>
      </c>
      <c r="J15" s="1072">
        <v>5146</v>
      </c>
      <c r="K15" s="1063">
        <v>1.3590703171164073E-2</v>
      </c>
      <c r="L15" s="140"/>
      <c r="M15" s="2415"/>
      <c r="N15" s="332" t="s">
        <v>77</v>
      </c>
      <c r="O15" s="1074">
        <v>7870</v>
      </c>
      <c r="P15" s="1074">
        <v>8042</v>
      </c>
      <c r="Q15" s="1063">
        <v>2.1855146124523508E-2</v>
      </c>
      <c r="R15" s="41"/>
    </row>
    <row r="16" spans="1:18" ht="12" customHeight="1" x14ac:dyDescent="0.25">
      <c r="A16" s="2413"/>
      <c r="B16" s="1062" t="s">
        <v>76</v>
      </c>
      <c r="C16" s="1074">
        <v>122979</v>
      </c>
      <c r="D16" s="1074">
        <v>126302</v>
      </c>
      <c r="E16" s="1063">
        <v>2.7020873482464486E-2</v>
      </c>
      <c r="F16" s="140"/>
      <c r="G16" s="2413"/>
      <c r="H16" s="1062" t="s">
        <v>75</v>
      </c>
      <c r="I16" s="1072">
        <v>16825</v>
      </c>
      <c r="J16" s="1072">
        <v>16773</v>
      </c>
      <c r="K16" s="1063">
        <v>-3.0906389301634473E-3</v>
      </c>
      <c r="L16" s="140"/>
      <c r="M16" s="2415"/>
      <c r="N16" s="332" t="s">
        <v>74</v>
      </c>
      <c r="O16" s="1074">
        <v>17021</v>
      </c>
      <c r="P16" s="1074">
        <v>16748</v>
      </c>
      <c r="Q16" s="1063">
        <v>-1.6039010633922803E-2</v>
      </c>
      <c r="R16" s="41"/>
    </row>
    <row r="17" spans="1:18" ht="12" customHeight="1" x14ac:dyDescent="0.25">
      <c r="A17" s="2413">
        <v>2</v>
      </c>
      <c r="B17" s="1062" t="s">
        <v>73</v>
      </c>
      <c r="C17" s="1074">
        <v>75129</v>
      </c>
      <c r="D17" s="1074">
        <v>75749</v>
      </c>
      <c r="E17" s="1063">
        <v>8.2524724141143906E-3</v>
      </c>
      <c r="F17" s="140"/>
      <c r="G17" s="2413"/>
      <c r="H17" s="1062" t="s">
        <v>72</v>
      </c>
      <c r="I17" s="1072">
        <v>72321</v>
      </c>
      <c r="J17" s="1072">
        <v>74553</v>
      </c>
      <c r="K17" s="1063">
        <v>3.0862405110548802E-2</v>
      </c>
      <c r="L17" s="140"/>
      <c r="M17" s="2415"/>
      <c r="N17" s="332" t="s">
        <v>71</v>
      </c>
      <c r="O17" s="1074">
        <v>183182</v>
      </c>
      <c r="P17" s="1074">
        <v>211672</v>
      </c>
      <c r="Q17" s="1063">
        <v>0.1555283816095468</v>
      </c>
      <c r="R17" s="41"/>
    </row>
    <row r="18" spans="1:18" ht="12" customHeight="1" x14ac:dyDescent="0.25">
      <c r="A18" s="2413"/>
      <c r="B18" s="1062" t="s">
        <v>70</v>
      </c>
      <c r="C18" s="1074">
        <v>123010</v>
      </c>
      <c r="D18" s="1074">
        <v>127253</v>
      </c>
      <c r="E18" s="1063">
        <v>3.4493130639785381E-2</v>
      </c>
      <c r="F18" s="140"/>
      <c r="G18" s="2413"/>
      <c r="H18" s="1062" t="s">
        <v>69</v>
      </c>
      <c r="I18" s="1072">
        <v>31809</v>
      </c>
      <c r="J18" s="1072">
        <v>32526</v>
      </c>
      <c r="K18" s="1063">
        <v>2.2540790342355937E-2</v>
      </c>
      <c r="L18" s="140"/>
      <c r="M18" s="2415"/>
      <c r="N18" s="332" t="s">
        <v>68</v>
      </c>
      <c r="O18" s="1074">
        <v>113993</v>
      </c>
      <c r="P18" s="1074">
        <v>128911</v>
      </c>
      <c r="Q18" s="1063">
        <v>0.13086768485784214</v>
      </c>
      <c r="R18" s="41"/>
    </row>
    <row r="19" spans="1:18" ht="12" customHeight="1" x14ac:dyDescent="0.25">
      <c r="A19" s="2413"/>
      <c r="B19" s="1062" t="s">
        <v>67</v>
      </c>
      <c r="C19" s="1074">
        <v>40716</v>
      </c>
      <c r="D19" s="1074">
        <v>39752</v>
      </c>
      <c r="E19" s="1063">
        <v>-2.3676196089989193E-2</v>
      </c>
      <c r="F19" s="140"/>
      <c r="G19" s="2413"/>
      <c r="H19" s="1062" t="s">
        <v>66</v>
      </c>
      <c r="I19" s="1072">
        <v>14112</v>
      </c>
      <c r="J19" s="1072">
        <v>14811</v>
      </c>
      <c r="K19" s="1063">
        <v>4.9532312925170068E-2</v>
      </c>
      <c r="L19" s="140"/>
      <c r="M19" s="2415">
        <v>6</v>
      </c>
      <c r="N19" s="332" t="s">
        <v>65</v>
      </c>
      <c r="O19" s="1074">
        <v>16489</v>
      </c>
      <c r="P19" s="1074">
        <v>16129</v>
      </c>
      <c r="Q19" s="1063">
        <v>-2.1832736976165928E-2</v>
      </c>
      <c r="R19" s="41"/>
    </row>
    <row r="20" spans="1:18" ht="12" customHeight="1" x14ac:dyDescent="0.25">
      <c r="A20" s="2413"/>
      <c r="B20" s="1062" t="s">
        <v>64</v>
      </c>
      <c r="C20" s="1074">
        <v>32213</v>
      </c>
      <c r="D20" s="1074">
        <v>31709</v>
      </c>
      <c r="E20" s="1063">
        <v>-1.5645857262595847E-2</v>
      </c>
      <c r="F20" s="140"/>
      <c r="G20" s="2413"/>
      <c r="H20" s="1062" t="s">
        <v>63</v>
      </c>
      <c r="I20" s="1072">
        <v>19166</v>
      </c>
      <c r="J20" s="1072">
        <v>19295</v>
      </c>
      <c r="K20" s="1063">
        <v>6.7306688928310552E-3</v>
      </c>
      <c r="L20" s="140"/>
      <c r="M20" s="2415"/>
      <c r="N20" s="332" t="s">
        <v>62</v>
      </c>
      <c r="O20" s="1074">
        <v>28522</v>
      </c>
      <c r="P20" s="1074">
        <v>27910</v>
      </c>
      <c r="Q20" s="1063">
        <v>-2.1457120819016899E-2</v>
      </c>
      <c r="R20" s="41"/>
    </row>
    <row r="21" spans="1:18" ht="12" customHeight="1" x14ac:dyDescent="0.25">
      <c r="A21" s="2413"/>
      <c r="B21" s="1062" t="s">
        <v>61</v>
      </c>
      <c r="C21" s="1074">
        <v>35662</v>
      </c>
      <c r="D21" s="1074">
        <v>35162</v>
      </c>
      <c r="E21" s="1063">
        <v>-1.4020526050137401E-2</v>
      </c>
      <c r="F21" s="140"/>
      <c r="G21" s="2413"/>
      <c r="H21" s="1062" t="s">
        <v>60</v>
      </c>
      <c r="I21" s="1072">
        <v>5548</v>
      </c>
      <c r="J21" s="1072">
        <v>5677</v>
      </c>
      <c r="K21" s="1063">
        <v>2.3251622206200431E-2</v>
      </c>
      <c r="L21" s="140"/>
      <c r="M21" s="2415"/>
      <c r="N21" s="332" t="s">
        <v>59</v>
      </c>
      <c r="O21" s="1074">
        <v>17131</v>
      </c>
      <c r="P21" s="1074">
        <v>17471</v>
      </c>
      <c r="Q21" s="1063">
        <v>1.9847060883777946E-2</v>
      </c>
      <c r="R21" s="41"/>
    </row>
    <row r="22" spans="1:18" ht="12" customHeight="1" x14ac:dyDescent="0.25">
      <c r="A22" s="2413"/>
      <c r="B22" s="1062" t="s">
        <v>58</v>
      </c>
      <c r="C22" s="1074">
        <v>22657</v>
      </c>
      <c r="D22" s="1074">
        <v>22846</v>
      </c>
      <c r="E22" s="1063">
        <v>8.3417928234099832E-3</v>
      </c>
      <c r="F22" s="140"/>
      <c r="G22" s="2413"/>
      <c r="H22" s="1062" t="s">
        <v>57</v>
      </c>
      <c r="I22" s="1072">
        <v>39839</v>
      </c>
      <c r="J22" s="1072">
        <v>40435</v>
      </c>
      <c r="K22" s="1063">
        <v>1.4960214864830944E-2</v>
      </c>
      <c r="L22" s="140"/>
      <c r="M22" s="2415"/>
      <c r="N22" s="332" t="s">
        <v>56</v>
      </c>
      <c r="O22" s="1074">
        <v>14586</v>
      </c>
      <c r="P22" s="1074">
        <v>14601</v>
      </c>
      <c r="Q22" s="1063">
        <v>1.0283833813245578E-3</v>
      </c>
      <c r="R22" s="41"/>
    </row>
    <row r="23" spans="1:18" ht="12" customHeight="1" x14ac:dyDescent="0.25">
      <c r="A23" s="2413"/>
      <c r="B23" s="1062" t="s">
        <v>55</v>
      </c>
      <c r="C23" s="1074">
        <v>62544</v>
      </c>
      <c r="D23" s="1074">
        <v>63402</v>
      </c>
      <c r="E23" s="1063">
        <v>1.3718342287029931E-2</v>
      </c>
      <c r="F23" s="140"/>
      <c r="G23" s="2413"/>
      <c r="H23" s="1062" t="s">
        <v>54</v>
      </c>
      <c r="I23" s="1072">
        <v>25841</v>
      </c>
      <c r="J23" s="1072">
        <v>26521</v>
      </c>
      <c r="K23" s="1063">
        <v>2.6314771100189621E-2</v>
      </c>
      <c r="L23" s="140"/>
      <c r="M23" s="2415"/>
      <c r="N23" s="332" t="s">
        <v>53</v>
      </c>
      <c r="O23" s="1074">
        <v>11757</v>
      </c>
      <c r="P23" s="1074">
        <v>11660</v>
      </c>
      <c r="Q23" s="1063">
        <v>-8.2504040146295816E-3</v>
      </c>
      <c r="R23" s="41"/>
    </row>
    <row r="24" spans="1:18" ht="12" customHeight="1" x14ac:dyDescent="0.25">
      <c r="A24" s="2413"/>
      <c r="B24" s="1062" t="s">
        <v>52</v>
      </c>
      <c r="C24" s="1074">
        <v>51407</v>
      </c>
      <c r="D24" s="1074">
        <v>53240</v>
      </c>
      <c r="E24" s="1063">
        <v>3.5656622638940219E-2</v>
      </c>
      <c r="F24" s="140"/>
      <c r="G24" s="1067">
        <v>4</v>
      </c>
      <c r="H24" s="1061" t="s">
        <v>51</v>
      </c>
      <c r="I24" s="1072">
        <v>626681</v>
      </c>
      <c r="J24" s="1072">
        <v>678889</v>
      </c>
      <c r="K24" s="1063">
        <v>-8.3308732832174603E-2</v>
      </c>
      <c r="L24" s="140"/>
      <c r="M24" s="2415"/>
      <c r="N24" s="332" t="s">
        <v>48</v>
      </c>
      <c r="O24" s="1074">
        <v>38335</v>
      </c>
      <c r="P24" s="1074">
        <v>37893</v>
      </c>
      <c r="Q24" s="1063">
        <v>-1.1529933481152993E-2</v>
      </c>
      <c r="R24" s="41"/>
    </row>
    <row r="25" spans="1:18" ht="12" customHeight="1" x14ac:dyDescent="0.25">
      <c r="A25" s="2413"/>
      <c r="B25" s="1062" t="s">
        <v>47</v>
      </c>
      <c r="C25" s="1074">
        <v>432226</v>
      </c>
      <c r="D25" s="1074">
        <v>451324</v>
      </c>
      <c r="E25" s="1063">
        <v>4.4185217918403796E-2</v>
      </c>
      <c r="F25" s="140"/>
      <c r="G25" s="2415">
        <v>5</v>
      </c>
      <c r="H25" s="332" t="s">
        <v>46</v>
      </c>
      <c r="I25" s="1072">
        <v>45058</v>
      </c>
      <c r="J25" s="1072">
        <v>47183</v>
      </c>
      <c r="K25" s="1063">
        <v>4.7161436370899729E-2</v>
      </c>
      <c r="L25" s="141"/>
      <c r="M25" s="2415"/>
      <c r="N25" s="332" t="s">
        <v>45</v>
      </c>
      <c r="O25" s="1074">
        <v>38413</v>
      </c>
      <c r="P25" s="1074">
        <v>39165</v>
      </c>
      <c r="Q25" s="1063">
        <v>1.9576705802723037E-2</v>
      </c>
      <c r="R25" s="41"/>
    </row>
    <row r="26" spans="1:18" ht="12" customHeight="1" x14ac:dyDescent="0.25">
      <c r="A26" s="2413"/>
      <c r="B26" s="1062" t="s">
        <v>44</v>
      </c>
      <c r="C26" s="1074">
        <v>48556</v>
      </c>
      <c r="D26" s="1074">
        <v>51130</v>
      </c>
      <c r="E26" s="1063">
        <v>5.3010956421451517E-2</v>
      </c>
      <c r="F26" s="140"/>
      <c r="G26" s="2415"/>
      <c r="H26" s="332" t="s">
        <v>43</v>
      </c>
      <c r="I26" s="1072">
        <v>13801</v>
      </c>
      <c r="J26" s="1072">
        <v>13840</v>
      </c>
      <c r="K26" s="1063">
        <v>2.8258821824505469E-3</v>
      </c>
      <c r="L26" s="141"/>
      <c r="M26" s="2415"/>
      <c r="N26" s="332" t="s">
        <v>42</v>
      </c>
      <c r="O26" s="1074">
        <v>49683</v>
      </c>
      <c r="P26" s="1074">
        <v>49399</v>
      </c>
      <c r="Q26" s="1063">
        <v>-5.716240967735443E-3</v>
      </c>
      <c r="R26" s="41"/>
    </row>
    <row r="27" spans="1:18" ht="12" customHeight="1" x14ac:dyDescent="0.25">
      <c r="A27" s="2413"/>
      <c r="B27" s="1062" t="s">
        <v>41</v>
      </c>
      <c r="C27" s="1074">
        <v>44519</v>
      </c>
      <c r="D27" s="1074">
        <v>45771</v>
      </c>
      <c r="E27" s="1063">
        <v>2.8122823962802398E-2</v>
      </c>
      <c r="F27" s="140"/>
      <c r="G27" s="2415"/>
      <c r="H27" s="332" t="s">
        <v>40</v>
      </c>
      <c r="I27" s="1072">
        <v>39105</v>
      </c>
      <c r="J27" s="1072">
        <v>39741</v>
      </c>
      <c r="K27" s="1063">
        <v>1.6263904871499809E-2</v>
      </c>
      <c r="L27" s="141"/>
      <c r="M27" s="2415"/>
      <c r="N27" s="332" t="s">
        <v>39</v>
      </c>
      <c r="O27" s="1074">
        <v>27253</v>
      </c>
      <c r="P27" s="1074">
        <v>25707</v>
      </c>
      <c r="Q27" s="1063">
        <v>-5.6727699702785017E-2</v>
      </c>
      <c r="R27" s="41"/>
    </row>
    <row r="28" spans="1:18" ht="12" customHeight="1" x14ac:dyDescent="0.25">
      <c r="A28" s="2413"/>
      <c r="B28" s="1062" t="s">
        <v>38</v>
      </c>
      <c r="C28" s="1074">
        <v>21987</v>
      </c>
      <c r="D28" s="1074">
        <v>21498</v>
      </c>
      <c r="E28" s="1063">
        <v>-2.2240414790558057E-2</v>
      </c>
      <c r="F28" s="140"/>
      <c r="G28" s="2415"/>
      <c r="H28" s="332" t="s">
        <v>37</v>
      </c>
      <c r="I28" s="1072">
        <v>52796</v>
      </c>
      <c r="J28" s="1072">
        <v>54277</v>
      </c>
      <c r="K28" s="1063">
        <v>2.805136752784302E-2</v>
      </c>
      <c r="L28" s="141"/>
      <c r="M28" s="2415"/>
      <c r="N28" s="332" t="s">
        <v>36</v>
      </c>
      <c r="O28" s="1074">
        <v>26026</v>
      </c>
      <c r="P28" s="1074">
        <v>25756</v>
      </c>
      <c r="Q28" s="1063">
        <v>-1.0374241143471912E-2</v>
      </c>
      <c r="R28" s="41"/>
    </row>
    <row r="29" spans="1:18" ht="12" customHeight="1" x14ac:dyDescent="0.25">
      <c r="A29" s="2413"/>
      <c r="B29" s="1062" t="s">
        <v>35</v>
      </c>
      <c r="C29" s="1074">
        <v>54181</v>
      </c>
      <c r="D29" s="1074">
        <v>52753</v>
      </c>
      <c r="E29" s="1063">
        <v>-2.6356102692825897E-2</v>
      </c>
      <c r="F29" s="140"/>
      <c r="G29" s="2415"/>
      <c r="H29" s="332" t="s">
        <v>34</v>
      </c>
      <c r="I29" s="1072">
        <v>49666</v>
      </c>
      <c r="J29" s="1072">
        <v>51487</v>
      </c>
      <c r="K29" s="1063">
        <v>3.6664921676801028E-2</v>
      </c>
      <c r="L29" s="141"/>
      <c r="M29" s="2415"/>
      <c r="N29" s="332" t="s">
        <v>33</v>
      </c>
      <c r="O29" s="1074">
        <v>18787</v>
      </c>
      <c r="P29" s="1074">
        <v>18023</v>
      </c>
      <c r="Q29" s="1063">
        <v>-4.066641826795124E-2</v>
      </c>
      <c r="R29" s="41"/>
    </row>
    <row r="30" spans="1:18" ht="12" customHeight="1" x14ac:dyDescent="0.25">
      <c r="A30" s="2413"/>
      <c r="B30" s="1062" t="s">
        <v>32</v>
      </c>
      <c r="C30" s="1074">
        <v>22228</v>
      </c>
      <c r="D30" s="1074">
        <v>21950</v>
      </c>
      <c r="E30" s="1063">
        <v>-1.2506748245456181E-2</v>
      </c>
      <c r="F30" s="140"/>
      <c r="G30" s="2415"/>
      <c r="H30" s="332" t="s">
        <v>31</v>
      </c>
      <c r="I30" s="1072">
        <v>41052</v>
      </c>
      <c r="J30" s="1072">
        <v>41449</v>
      </c>
      <c r="K30" s="1063">
        <v>9.6706615999220501E-3</v>
      </c>
      <c r="L30" s="141"/>
      <c r="M30" s="2415"/>
      <c r="N30" s="332" t="s">
        <v>30</v>
      </c>
      <c r="O30" s="1074">
        <v>27769</v>
      </c>
      <c r="P30" s="1074">
        <v>28015</v>
      </c>
      <c r="Q30" s="1063">
        <v>8.8587993806042709E-3</v>
      </c>
      <c r="R30" s="41"/>
    </row>
    <row r="31" spans="1:18" ht="12" customHeight="1" x14ac:dyDescent="0.25">
      <c r="A31" s="2413"/>
      <c r="B31" s="1062" t="s">
        <v>29</v>
      </c>
      <c r="C31" s="1074">
        <v>89889</v>
      </c>
      <c r="D31" s="1074">
        <v>95946</v>
      </c>
      <c r="E31" s="1063">
        <v>6.7383105830524315E-2</v>
      </c>
      <c r="F31" s="140"/>
      <c r="G31" s="2415"/>
      <c r="H31" s="332" t="s">
        <v>28</v>
      </c>
      <c r="I31" s="1072">
        <v>29485</v>
      </c>
      <c r="J31" s="1072">
        <v>28946</v>
      </c>
      <c r="K31" s="1063">
        <v>-1.8280481600813973E-2</v>
      </c>
      <c r="L31" s="141"/>
      <c r="M31" s="2415"/>
      <c r="N31" s="332" t="s">
        <v>27</v>
      </c>
      <c r="O31" s="1074">
        <v>32330</v>
      </c>
      <c r="P31" s="1074">
        <v>32147</v>
      </c>
      <c r="Q31" s="1063">
        <v>-5.6603773584905656E-3</v>
      </c>
      <c r="R31" s="41"/>
    </row>
    <row r="32" spans="1:18" ht="12" customHeight="1" x14ac:dyDescent="0.25">
      <c r="A32" s="2413"/>
      <c r="B32" s="1062" t="s">
        <v>26</v>
      </c>
      <c r="C32" s="1074">
        <v>19109</v>
      </c>
      <c r="D32" s="1074">
        <v>19119</v>
      </c>
      <c r="E32" s="1063">
        <v>5.2331362185357685E-4</v>
      </c>
      <c r="F32" s="140"/>
      <c r="G32" s="2415"/>
      <c r="H32" s="332" t="s">
        <v>25</v>
      </c>
      <c r="I32" s="1072">
        <v>24690</v>
      </c>
      <c r="J32" s="1072">
        <v>24363</v>
      </c>
      <c r="K32" s="1063">
        <v>-1.3244228432563791E-2</v>
      </c>
      <c r="L32" s="141"/>
      <c r="M32" s="2415"/>
      <c r="N32" s="332" t="s">
        <v>24</v>
      </c>
      <c r="O32" s="1074">
        <v>7832</v>
      </c>
      <c r="P32" s="1074">
        <v>7576</v>
      </c>
      <c r="Q32" s="1063">
        <v>-3.268641470888662E-2</v>
      </c>
      <c r="R32" s="41"/>
    </row>
    <row r="33" spans="1:18" ht="12" customHeight="1" x14ac:dyDescent="0.25">
      <c r="A33" s="2413">
        <v>3</v>
      </c>
      <c r="B33" s="1062" t="s">
        <v>23</v>
      </c>
      <c r="C33" s="1074">
        <v>12876</v>
      </c>
      <c r="D33" s="1074">
        <v>14502</v>
      </c>
      <c r="E33" s="1063">
        <v>0.12628145386766076</v>
      </c>
      <c r="F33" s="140"/>
      <c r="G33" s="2415"/>
      <c r="H33" s="332" t="s">
        <v>22</v>
      </c>
      <c r="I33" s="1072">
        <v>8426</v>
      </c>
      <c r="J33" s="1072">
        <v>8149</v>
      </c>
      <c r="K33" s="1063">
        <v>-3.2874436268692145E-2</v>
      </c>
      <c r="L33" s="141"/>
      <c r="M33" s="2415"/>
      <c r="N33" s="332" t="s">
        <v>21</v>
      </c>
      <c r="O33" s="1074">
        <v>27815</v>
      </c>
      <c r="P33" s="1074">
        <v>26936</v>
      </c>
      <c r="Q33" s="1063">
        <v>-3.1601653783929533E-2</v>
      </c>
      <c r="R33" s="41"/>
    </row>
    <row r="34" spans="1:18" ht="12" customHeight="1" x14ac:dyDescent="0.25">
      <c r="A34" s="2413"/>
      <c r="B34" s="1062" t="s">
        <v>20</v>
      </c>
      <c r="C34" s="1074">
        <v>98963</v>
      </c>
      <c r="D34" s="1074">
        <v>104091</v>
      </c>
      <c r="E34" s="1063">
        <v>5.1817345876741812E-2</v>
      </c>
      <c r="F34" s="140"/>
      <c r="G34" s="2415"/>
      <c r="H34" s="332" t="s">
        <v>19</v>
      </c>
      <c r="I34" s="1072">
        <v>18538</v>
      </c>
      <c r="J34" s="1072">
        <v>18135</v>
      </c>
      <c r="K34" s="1063">
        <v>-2.1739130434782608E-2</v>
      </c>
      <c r="L34" s="141"/>
      <c r="M34" s="2415"/>
      <c r="N34" s="332" t="s">
        <v>18</v>
      </c>
      <c r="O34" s="1074">
        <v>98294</v>
      </c>
      <c r="P34" s="1074">
        <v>97610</v>
      </c>
      <c r="Q34" s="1063">
        <v>-6.9587156896656968E-3</v>
      </c>
      <c r="R34" s="41"/>
    </row>
    <row r="35" spans="1:18" ht="12" customHeight="1" x14ac:dyDescent="0.25">
      <c r="A35" s="2413"/>
      <c r="B35" s="1062" t="s">
        <v>17</v>
      </c>
      <c r="C35" s="1074">
        <v>7861</v>
      </c>
      <c r="D35" s="1074">
        <v>7771</v>
      </c>
      <c r="E35" s="1063">
        <v>-1.144892507314591E-2</v>
      </c>
      <c r="F35" s="140"/>
      <c r="G35" s="2415"/>
      <c r="H35" s="332" t="s">
        <v>16</v>
      </c>
      <c r="I35" s="1072">
        <v>41869</v>
      </c>
      <c r="J35" s="1072">
        <v>42564</v>
      </c>
      <c r="K35" s="1063">
        <v>1.6599393345912251E-2</v>
      </c>
      <c r="L35" s="141"/>
      <c r="M35" s="2415"/>
      <c r="N35" s="332" t="s">
        <v>15</v>
      </c>
      <c r="O35" s="1074">
        <v>26075</v>
      </c>
      <c r="P35" s="1074">
        <v>26066</v>
      </c>
      <c r="Q35" s="1063">
        <v>-3.4515819750719081E-4</v>
      </c>
    </row>
    <row r="36" spans="1:18" ht="12" customHeight="1" x14ac:dyDescent="0.25">
      <c r="A36" s="2413"/>
      <c r="B36" s="1062" t="s">
        <v>14</v>
      </c>
      <c r="C36" s="1074">
        <v>56053</v>
      </c>
      <c r="D36" s="1074">
        <v>58229</v>
      </c>
      <c r="E36" s="1063">
        <v>3.8820402119422691E-2</v>
      </c>
      <c r="F36" s="140"/>
      <c r="G36" s="2415"/>
      <c r="H36" s="332" t="s">
        <v>13</v>
      </c>
      <c r="I36" s="1072">
        <v>12161</v>
      </c>
      <c r="J36" s="1072">
        <v>11854</v>
      </c>
      <c r="K36" s="1063">
        <v>-2.5244634487295452E-2</v>
      </c>
      <c r="L36" s="141"/>
      <c r="M36" s="2415"/>
      <c r="N36" s="332" t="s">
        <v>12</v>
      </c>
      <c r="O36" s="1074">
        <v>31807</v>
      </c>
      <c r="P36" s="1074">
        <v>30639</v>
      </c>
      <c r="Q36" s="1063">
        <v>-3.672147640456503E-2</v>
      </c>
    </row>
    <row r="37" spans="1:18" ht="12" customHeight="1" x14ac:dyDescent="0.25">
      <c r="A37" s="2413"/>
      <c r="B37" s="1062" t="s">
        <v>11</v>
      </c>
      <c r="C37" s="1074">
        <v>18723</v>
      </c>
      <c r="D37" s="1074">
        <v>19182</v>
      </c>
      <c r="E37" s="1063">
        <v>2.4515302034930301E-2</v>
      </c>
      <c r="F37" s="140"/>
      <c r="G37" s="2415"/>
      <c r="H37" s="332" t="s">
        <v>10</v>
      </c>
      <c r="I37" s="1072">
        <v>33361</v>
      </c>
      <c r="J37" s="1072">
        <v>33743</v>
      </c>
      <c r="K37" s="1063">
        <v>1.1450496088246755E-2</v>
      </c>
      <c r="L37" s="141"/>
      <c r="M37" s="2415"/>
      <c r="N37" s="332" t="s">
        <v>9</v>
      </c>
      <c r="O37" s="1074">
        <v>61081</v>
      </c>
      <c r="P37" s="1074">
        <v>61870</v>
      </c>
      <c r="Q37" s="1063">
        <v>1.2917273783991748E-2</v>
      </c>
    </row>
    <row r="38" spans="1:18" ht="12" customHeight="1" x14ac:dyDescent="0.25">
      <c r="A38" s="2413"/>
      <c r="B38" s="1062" t="s">
        <v>8</v>
      </c>
      <c r="C38" s="1074">
        <v>17959</v>
      </c>
      <c r="D38" s="1074">
        <v>17917</v>
      </c>
      <c r="E38" s="1063">
        <v>-2.3386602817528817E-3</v>
      </c>
      <c r="F38" s="140"/>
      <c r="G38" s="2415"/>
      <c r="H38" s="332" t="s">
        <v>7</v>
      </c>
      <c r="I38" s="1072">
        <v>30617</v>
      </c>
      <c r="J38" s="1072">
        <v>31552</v>
      </c>
      <c r="K38" s="1063">
        <v>3.0538589672404221E-2</v>
      </c>
      <c r="L38" s="141"/>
      <c r="M38" s="2415"/>
      <c r="N38" s="332" t="s">
        <v>6</v>
      </c>
      <c r="O38" s="1074">
        <v>35021</v>
      </c>
      <c r="P38" s="1074">
        <v>33960</v>
      </c>
      <c r="Q38" s="1063">
        <v>-3.0296108049456042E-2</v>
      </c>
    </row>
    <row r="39" spans="1:18" ht="12" customHeight="1" x14ac:dyDescent="0.25">
      <c r="A39" s="2413"/>
      <c r="B39" s="1062" t="s">
        <v>5</v>
      </c>
      <c r="C39" s="1074">
        <v>13703</v>
      </c>
      <c r="D39" s="1074">
        <v>13441</v>
      </c>
      <c r="E39" s="1063">
        <v>-1.9119900751660219E-2</v>
      </c>
      <c r="F39" s="140"/>
      <c r="G39" s="2415"/>
      <c r="H39" s="332" t="s">
        <v>4</v>
      </c>
      <c r="I39" s="1072">
        <v>80956</v>
      </c>
      <c r="J39" s="1072">
        <v>87757</v>
      </c>
      <c r="K39" s="1063">
        <v>8.4008597262710608E-2</v>
      </c>
      <c r="L39" s="141"/>
      <c r="M39" s="442">
        <v>7</v>
      </c>
      <c r="N39" s="1069" t="s">
        <v>3</v>
      </c>
      <c r="O39" s="1074">
        <v>927644</v>
      </c>
      <c r="P39" s="1074">
        <v>938069</v>
      </c>
      <c r="Q39" s="1063">
        <v>1.1238147392749805E-2</v>
      </c>
    </row>
    <row r="40" spans="1:18" ht="15.75" thickBot="1" x14ac:dyDescent="0.3">
      <c r="A40" s="2414"/>
      <c r="B40" s="1064" t="s">
        <v>2</v>
      </c>
      <c r="C40" s="1066">
        <v>336463</v>
      </c>
      <c r="D40" s="1066">
        <v>354098</v>
      </c>
      <c r="E40" s="1065">
        <v>5.2412895325786191E-2</v>
      </c>
      <c r="F40" s="140"/>
      <c r="G40" s="2416"/>
      <c r="H40" s="336" t="s">
        <v>1</v>
      </c>
      <c r="I40" s="1066">
        <v>172331</v>
      </c>
      <c r="J40" s="1066">
        <v>193479</v>
      </c>
      <c r="K40" s="1065">
        <v>0.12271732886131921</v>
      </c>
      <c r="L40" s="141"/>
      <c r="M40" s="2411" t="s">
        <v>0</v>
      </c>
      <c r="N40" s="2412"/>
      <c r="O40" s="1068">
        <v>6346105</v>
      </c>
      <c r="P40" s="1068">
        <v>6600299</v>
      </c>
      <c r="Q40" s="1070">
        <v>3.9E-2</v>
      </c>
    </row>
    <row r="41" spans="1:18" ht="48" customHeight="1" x14ac:dyDescent="0.25">
      <c r="A41" s="2399" t="s">
        <v>510</v>
      </c>
      <c r="B41" s="2400"/>
      <c r="C41" s="2400"/>
      <c r="D41" s="2400"/>
      <c r="E41" s="2400"/>
      <c r="F41" s="2400"/>
      <c r="G41" s="2400"/>
      <c r="H41" s="2400"/>
      <c r="I41" s="2400"/>
      <c r="J41" s="2400"/>
      <c r="K41" s="2400"/>
      <c r="L41" s="2400"/>
      <c r="M41" s="2400"/>
      <c r="N41" s="2400"/>
      <c r="O41" s="2400"/>
      <c r="P41" s="2400"/>
      <c r="Q41" s="2400"/>
    </row>
    <row r="42" spans="1:18" ht="8.25" customHeight="1" x14ac:dyDescent="0.25">
      <c r="A42" s="465"/>
    </row>
    <row r="44" spans="1:18" x14ac:dyDescent="0.25">
      <c r="E44" s="2186"/>
      <c r="K44" s="2186"/>
      <c r="Q44" s="2186"/>
    </row>
    <row r="45" spans="1:18" x14ac:dyDescent="0.25">
      <c r="E45" s="2186"/>
      <c r="K45" s="2186"/>
      <c r="Q45" s="2186"/>
    </row>
    <row r="46" spans="1:18" x14ac:dyDescent="0.25">
      <c r="E46" s="2186"/>
      <c r="K46" s="2186"/>
      <c r="Q46" s="2186"/>
    </row>
    <row r="47" spans="1:18" x14ac:dyDescent="0.25">
      <c r="E47" s="2186"/>
      <c r="K47" s="2186"/>
      <c r="Q47" s="2186"/>
    </row>
    <row r="48" spans="1:18" x14ac:dyDescent="0.25">
      <c r="E48" s="2186"/>
      <c r="K48" s="2186"/>
      <c r="Q48" s="2186"/>
    </row>
    <row r="49" spans="5:17" x14ac:dyDescent="0.25">
      <c r="E49" s="2186"/>
      <c r="K49" s="2186"/>
      <c r="Q49" s="2186"/>
    </row>
    <row r="50" spans="5:17" x14ac:dyDescent="0.25">
      <c r="E50" s="2186"/>
      <c r="K50" s="2186"/>
      <c r="Q50" s="2186"/>
    </row>
    <row r="51" spans="5:17" x14ac:dyDescent="0.25">
      <c r="E51" s="2186"/>
      <c r="K51" s="2186"/>
      <c r="Q51" s="2186"/>
    </row>
    <row r="52" spans="5:17" x14ac:dyDescent="0.25">
      <c r="E52" s="2186"/>
      <c r="K52" s="2186"/>
      <c r="Q52" s="2186"/>
    </row>
    <row r="53" spans="5:17" x14ac:dyDescent="0.25">
      <c r="E53" s="2186"/>
      <c r="K53" s="2186"/>
      <c r="Q53" s="2186"/>
    </row>
    <row r="54" spans="5:17" x14ac:dyDescent="0.25">
      <c r="E54" s="2186"/>
      <c r="K54" s="2186"/>
      <c r="Q54" s="2186"/>
    </row>
    <row r="55" spans="5:17" x14ac:dyDescent="0.25">
      <c r="E55" s="2186"/>
      <c r="K55" s="2186"/>
      <c r="Q55" s="2186"/>
    </row>
    <row r="56" spans="5:17" x14ac:dyDescent="0.25">
      <c r="E56" s="2186"/>
      <c r="K56" s="2186"/>
      <c r="Q56" s="2186"/>
    </row>
    <row r="57" spans="5:17" x14ac:dyDescent="0.25">
      <c r="E57" s="2186"/>
      <c r="K57" s="2186"/>
      <c r="Q57" s="2186"/>
    </row>
    <row r="58" spans="5:17" x14ac:dyDescent="0.25">
      <c r="E58" s="2186"/>
      <c r="K58" s="2186"/>
      <c r="Q58" s="2186"/>
    </row>
    <row r="59" spans="5:17" x14ac:dyDescent="0.25">
      <c r="E59" s="2186"/>
      <c r="K59" s="2186"/>
      <c r="Q59" s="2186"/>
    </row>
    <row r="60" spans="5:17" x14ac:dyDescent="0.25">
      <c r="E60" s="2186"/>
      <c r="K60" s="2186"/>
      <c r="Q60" s="2186"/>
    </row>
    <row r="61" spans="5:17" x14ac:dyDescent="0.25">
      <c r="E61" s="2186"/>
      <c r="K61" s="2186"/>
      <c r="Q61" s="2186"/>
    </row>
    <row r="62" spans="5:17" x14ac:dyDescent="0.25">
      <c r="E62" s="2186"/>
      <c r="K62" s="2186"/>
      <c r="Q62" s="2186"/>
    </row>
    <row r="63" spans="5:17" x14ac:dyDescent="0.25">
      <c r="E63" s="2186"/>
      <c r="K63" s="2186"/>
      <c r="Q63" s="2186"/>
    </row>
    <row r="64" spans="5:17" x14ac:dyDescent="0.25">
      <c r="E64" s="2186"/>
      <c r="K64" s="2186"/>
      <c r="Q64" s="2186"/>
    </row>
    <row r="65" spans="5:17" x14ac:dyDescent="0.25">
      <c r="E65" s="2186"/>
      <c r="K65" s="2186"/>
      <c r="Q65" s="2186"/>
    </row>
    <row r="66" spans="5:17" x14ac:dyDescent="0.25">
      <c r="E66" s="2186"/>
      <c r="K66" s="2186"/>
      <c r="Q66" s="2186"/>
    </row>
    <row r="67" spans="5:17" x14ac:dyDescent="0.25">
      <c r="E67" s="2186"/>
      <c r="K67" s="2186"/>
      <c r="Q67" s="2186"/>
    </row>
    <row r="68" spans="5:17" x14ac:dyDescent="0.25">
      <c r="E68" s="2186"/>
      <c r="K68" s="2186"/>
      <c r="Q68" s="2186"/>
    </row>
    <row r="69" spans="5:17" x14ac:dyDescent="0.25">
      <c r="E69" s="2186"/>
      <c r="K69" s="2186"/>
      <c r="Q69" s="2186"/>
    </row>
    <row r="70" spans="5:17" x14ac:dyDescent="0.25">
      <c r="E70" s="2186"/>
      <c r="K70" s="2186"/>
      <c r="Q70" s="2186"/>
    </row>
    <row r="71" spans="5:17" x14ac:dyDescent="0.25">
      <c r="E71" s="2186"/>
      <c r="K71" s="2186"/>
      <c r="Q71" s="2186"/>
    </row>
    <row r="72" spans="5:17" x14ac:dyDescent="0.25">
      <c r="E72" s="2186"/>
      <c r="K72" s="2186"/>
      <c r="Q72" s="2186"/>
    </row>
    <row r="73" spans="5:17" x14ac:dyDescent="0.25">
      <c r="E73" s="2186"/>
      <c r="K73" s="2186"/>
      <c r="Q73" s="2186"/>
    </row>
    <row r="74" spans="5:17" x14ac:dyDescent="0.25">
      <c r="E74" s="2186"/>
      <c r="K74" s="2186"/>
      <c r="Q74" s="2186"/>
    </row>
    <row r="75" spans="5:17" x14ac:dyDescent="0.25">
      <c r="E75" s="2186"/>
      <c r="K75" s="2186"/>
      <c r="Q75" s="946"/>
    </row>
    <row r="76" spans="5:17" x14ac:dyDescent="0.25">
      <c r="K76" s="946"/>
      <c r="Q76" s="946"/>
    </row>
    <row r="77" spans="5:17" x14ac:dyDescent="0.25">
      <c r="Q77" s="946"/>
    </row>
    <row r="78" spans="5:17" x14ac:dyDescent="0.25">
      <c r="Q78" s="946"/>
    </row>
    <row r="79" spans="5:17" x14ac:dyDescent="0.25">
      <c r="Q79" s="946"/>
    </row>
    <row r="80" spans="5:17" x14ac:dyDescent="0.25">
      <c r="Q80" s="946"/>
    </row>
  </sheetData>
  <mergeCells count="15">
    <mergeCell ref="A1:J1"/>
    <mergeCell ref="M40:N40"/>
    <mergeCell ref="A9:A16"/>
    <mergeCell ref="A17:A32"/>
    <mergeCell ref="A33:A40"/>
    <mergeCell ref="G9:G23"/>
    <mergeCell ref="G25:G40"/>
    <mergeCell ref="M9:M18"/>
    <mergeCell ref="M19:M38"/>
    <mergeCell ref="A7:Q7"/>
    <mergeCell ref="A41:Q41"/>
    <mergeCell ref="A3:C3"/>
    <mergeCell ref="A4:C4"/>
    <mergeCell ref="A5:C5"/>
    <mergeCell ref="A2:C2"/>
  </mergeCells>
  <conditionalFormatting sqref="C9:C40 I9:I40 O9:O39">
    <cfRule type="top10" dxfId="944" priority="28" percent="1" bottom="1" rank="25"/>
    <cfRule type="top10" dxfId="943" priority="29" percent="1" rank="25"/>
  </conditionalFormatting>
  <conditionalFormatting sqref="D9:D40 J9:J40 P9:P39">
    <cfRule type="top10" dxfId="942" priority="26" percent="1" bottom="1" rank="25"/>
    <cfRule type="top10" dxfId="941" priority="27" percent="1" rank="25"/>
  </conditionalFormatting>
  <conditionalFormatting sqref="E9:E40 K9:K40 Q9:Q39">
    <cfRule type="top10" dxfId="940" priority="24" percent="1" bottom="1" rank="25"/>
    <cfRule type="top10" dxfId="939" priority="25" percent="1" rank="25"/>
  </conditionalFormatting>
  <conditionalFormatting sqref="D3:J3">
    <cfRule type="top10" dxfId="938" priority="3" percent="1" rank="25"/>
    <cfRule type="top10" dxfId="937" priority="8" percent="1" bottom="1" rank="25"/>
  </conditionalFormatting>
  <conditionalFormatting sqref="D4:J4">
    <cfRule type="top10" dxfId="936" priority="1" percent="1" rank="25"/>
    <cfRule type="top10" dxfId="935" priority="6" percent="1" bottom="1" rank="25"/>
  </conditionalFormatting>
  <conditionalFormatting sqref="D5:J5">
    <cfRule type="top10" dxfId="934" priority="4" percent="1" bottom="1" rank="25"/>
    <cfRule type="top10" dxfId="933" priority="5" percent="1" rank="25"/>
  </conditionalFormatting>
  <pageMargins left="0.25" right="0.25" top="0.75" bottom="0.75" header="0.3" footer="0.3"/>
  <pageSetup scale="8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40"/>
  <sheetViews>
    <sheetView zoomScaleNormal="100" zoomScalePageLayoutView="90" workbookViewId="0">
      <selection activeCell="A14" sqref="A14"/>
    </sheetView>
  </sheetViews>
  <sheetFormatPr defaultRowHeight="15" x14ac:dyDescent="0.25"/>
  <cols>
    <col min="1" max="1" width="4.5703125" style="509" bestFit="1" customWidth="1"/>
    <col min="2" max="2" width="10.42578125" style="32" bestFit="1" customWidth="1"/>
    <col min="3" max="3" width="5.28515625" style="1508" bestFit="1" customWidth="1"/>
    <col min="4" max="4" width="4.42578125" style="1537" bestFit="1" customWidth="1"/>
    <col min="5" max="5" width="5.28515625" style="1508" bestFit="1" customWidth="1"/>
    <col min="6" max="6" width="4.42578125" style="1537" bestFit="1" customWidth="1"/>
    <col min="7" max="7" width="5.28515625" style="1508" bestFit="1" customWidth="1"/>
    <col min="8" max="8" width="4.42578125" style="1537" bestFit="1" customWidth="1"/>
    <col min="9" max="9" width="0.85546875" style="509" customWidth="1"/>
    <col min="10" max="10" width="4.42578125" style="509" bestFit="1" customWidth="1"/>
    <col min="11" max="11" width="10.5703125" style="32" bestFit="1" customWidth="1"/>
    <col min="12" max="12" width="5.28515625" style="1508" bestFit="1" customWidth="1"/>
    <col min="13" max="13" width="4.42578125" style="1537" bestFit="1" customWidth="1"/>
    <col min="14" max="14" width="5.28515625" style="1508" bestFit="1" customWidth="1"/>
    <col min="15" max="15" width="4.42578125" style="1537" bestFit="1" customWidth="1"/>
    <col min="16" max="16" width="5.28515625" style="1508" bestFit="1" customWidth="1"/>
    <col min="17" max="17" width="4.42578125" style="1537" bestFit="1" customWidth="1"/>
    <col min="18" max="18" width="0.85546875" style="509" customWidth="1"/>
    <col min="19" max="19" width="4.42578125" style="509" bestFit="1" customWidth="1"/>
    <col min="20" max="20" width="10.140625" style="509" bestFit="1" customWidth="1"/>
    <col min="21" max="21" width="6.42578125" style="1508" bestFit="1" customWidth="1"/>
    <col min="22" max="22" width="4.42578125" style="1537" bestFit="1" customWidth="1"/>
    <col min="23" max="23" width="6.42578125" style="1508" bestFit="1" customWidth="1"/>
    <col min="24" max="24" width="4.42578125" style="1537" bestFit="1" customWidth="1"/>
    <col min="25" max="25" width="6.42578125" style="1508" bestFit="1" customWidth="1"/>
    <col min="26" max="26" width="4.42578125" style="1537" bestFit="1" customWidth="1"/>
    <col min="27" max="27" width="9.140625" style="509"/>
    <col min="28" max="28" width="1.7109375" style="509" bestFit="1" customWidth="1"/>
    <col min="29" max="29" width="2.85546875" style="509" customWidth="1"/>
    <col min="30" max="30" width="1.7109375" style="509" bestFit="1" customWidth="1"/>
    <col min="31" max="31" width="1.5703125" style="509" bestFit="1" customWidth="1"/>
    <col min="32" max="32" width="2.28515625" style="509" bestFit="1" customWidth="1"/>
    <col min="33" max="33" width="1.5703125" style="509" bestFit="1" customWidth="1"/>
    <col min="34" max="36" width="1.85546875" style="509" bestFit="1" customWidth="1"/>
    <col min="37" max="37" width="2.42578125" style="509" bestFit="1" customWidth="1"/>
    <col min="38" max="38" width="1.5703125" style="509" bestFit="1" customWidth="1"/>
    <col min="39" max="39" width="1.85546875" style="509" bestFit="1" customWidth="1"/>
    <col min="40" max="40" width="1.5703125" style="509" bestFit="1" customWidth="1"/>
    <col min="41" max="41" width="1.85546875" style="509" bestFit="1" customWidth="1"/>
    <col min="42" max="42" width="1.5703125" style="509" bestFit="1" customWidth="1"/>
    <col min="43" max="43" width="2.42578125" style="509" bestFit="1" customWidth="1"/>
    <col min="44" max="44" width="1.7109375" style="509" bestFit="1" customWidth="1"/>
    <col min="45" max="45" width="1.85546875" style="509" bestFit="1" customWidth="1"/>
    <col min="46" max="46" width="1.7109375" style="509" bestFit="1" customWidth="1"/>
    <col min="47" max="47" width="1.5703125" style="509" bestFit="1" customWidth="1"/>
    <col min="48" max="48" width="1.85546875" style="509" bestFit="1" customWidth="1"/>
    <col min="49" max="49" width="1.5703125" style="509" bestFit="1" customWidth="1"/>
    <col min="50" max="50" width="2.42578125" style="509" bestFit="1" customWidth="1"/>
    <col min="51" max="51" width="1.5703125" style="509" bestFit="1" customWidth="1"/>
    <col min="52" max="52" width="1.85546875" style="509" bestFit="1" customWidth="1"/>
    <col min="53" max="53" width="1.7109375" style="509" bestFit="1" customWidth="1"/>
    <col min="54" max="54" width="1.85546875" style="509" bestFit="1" customWidth="1"/>
    <col min="55" max="55" width="1.7109375" style="509" bestFit="1" customWidth="1"/>
    <col min="56" max="56" width="1.5703125" style="509" bestFit="1" customWidth="1"/>
    <col min="57" max="57" width="2.28515625" style="509" bestFit="1" customWidth="1"/>
    <col min="58" max="16384" width="9.140625" style="509"/>
  </cols>
  <sheetData>
    <row r="1" spans="1:57" ht="15.75" thickBot="1" x14ac:dyDescent="0.3">
      <c r="A1" s="2601" t="s">
        <v>778</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row>
    <row r="2" spans="1:57" x14ac:dyDescent="0.25">
      <c r="A2" s="2673" t="s">
        <v>197</v>
      </c>
      <c r="B2" s="2675" t="s">
        <v>100</v>
      </c>
      <c r="C2" s="2599" t="s">
        <v>120</v>
      </c>
      <c r="D2" s="2600"/>
      <c r="E2" s="2677" t="s">
        <v>122</v>
      </c>
      <c r="F2" s="2678"/>
      <c r="G2" s="2599" t="s">
        <v>518</v>
      </c>
      <c r="H2" s="2600"/>
      <c r="I2" s="564"/>
      <c r="J2" s="2673" t="s">
        <v>197</v>
      </c>
      <c r="K2" s="2675" t="s">
        <v>100</v>
      </c>
      <c r="L2" s="2599" t="s">
        <v>120</v>
      </c>
      <c r="M2" s="2600"/>
      <c r="N2" s="2677" t="s">
        <v>122</v>
      </c>
      <c r="O2" s="2678"/>
      <c r="P2" s="2599" t="s">
        <v>518</v>
      </c>
      <c r="Q2" s="2600"/>
      <c r="S2" s="2673" t="s">
        <v>197</v>
      </c>
      <c r="T2" s="2675" t="s">
        <v>100</v>
      </c>
      <c r="U2" s="2599" t="s">
        <v>120</v>
      </c>
      <c r="V2" s="2600"/>
      <c r="W2" s="2677" t="s">
        <v>122</v>
      </c>
      <c r="X2" s="2678"/>
      <c r="Y2" s="2599" t="s">
        <v>518</v>
      </c>
      <c r="Z2" s="2600"/>
    </row>
    <row r="3" spans="1:57" ht="15.75" thickBot="1" x14ac:dyDescent="0.3">
      <c r="A3" s="2674"/>
      <c r="B3" s="2676"/>
      <c r="C3" s="1303" t="s">
        <v>99</v>
      </c>
      <c r="D3" s="1489" t="s">
        <v>312</v>
      </c>
      <c r="E3" s="1502" t="s">
        <v>99</v>
      </c>
      <c r="F3" s="1494" t="s">
        <v>312</v>
      </c>
      <c r="G3" s="1303" t="s">
        <v>99</v>
      </c>
      <c r="H3" s="1489" t="s">
        <v>312</v>
      </c>
      <c r="I3" s="561"/>
      <c r="J3" s="2674"/>
      <c r="K3" s="2676"/>
      <c r="L3" s="1303" t="s">
        <v>99</v>
      </c>
      <c r="M3" s="1489" t="s">
        <v>312</v>
      </c>
      <c r="N3" s="1502" t="s">
        <v>99</v>
      </c>
      <c r="O3" s="1494" t="s">
        <v>312</v>
      </c>
      <c r="P3" s="1303" t="s">
        <v>99</v>
      </c>
      <c r="Q3" s="1489" t="s">
        <v>312</v>
      </c>
      <c r="S3" s="2674"/>
      <c r="T3" s="2676"/>
      <c r="U3" s="1303" t="s">
        <v>99</v>
      </c>
      <c r="V3" s="1489" t="s">
        <v>312</v>
      </c>
      <c r="W3" s="1502" t="s">
        <v>99</v>
      </c>
      <c r="X3" s="1494" t="s">
        <v>312</v>
      </c>
      <c r="Y3" s="1303" t="s">
        <v>99</v>
      </c>
      <c r="Z3" s="1489" t="s">
        <v>312</v>
      </c>
    </row>
    <row r="4" spans="1:57" s="32" customFormat="1" ht="12" x14ac:dyDescent="0.15">
      <c r="A4" s="2661">
        <v>1</v>
      </c>
      <c r="B4" s="542" t="s">
        <v>97</v>
      </c>
      <c r="C4" s="1517">
        <v>141</v>
      </c>
      <c r="D4" s="1559">
        <v>3.0889891775840161</v>
      </c>
      <c r="E4" s="1560">
        <v>128</v>
      </c>
      <c r="F4" s="1544">
        <v>2.8041887569557025</v>
      </c>
      <c r="G4" s="1524">
        <v>154</v>
      </c>
      <c r="H4" s="1544">
        <v>3.3737895982123298</v>
      </c>
      <c r="I4" s="584"/>
      <c r="J4" s="2670">
        <v>3</v>
      </c>
      <c r="K4" s="1555" t="s">
        <v>96</v>
      </c>
      <c r="L4" s="1539">
        <v>11</v>
      </c>
      <c r="M4" s="1498" t="s">
        <v>49</v>
      </c>
      <c r="N4" s="1539">
        <v>10</v>
      </c>
      <c r="O4" s="1498" t="s">
        <v>49</v>
      </c>
      <c r="P4" s="1539">
        <v>10</v>
      </c>
      <c r="Q4" s="1498" t="s">
        <v>49</v>
      </c>
      <c r="R4" s="531"/>
      <c r="S4" s="2670">
        <v>5</v>
      </c>
      <c r="T4" s="1505" t="s">
        <v>92</v>
      </c>
      <c r="U4" s="1514">
        <v>18</v>
      </c>
      <c r="V4" s="1559" t="s">
        <v>49</v>
      </c>
      <c r="W4" s="1514">
        <v>11</v>
      </c>
      <c r="X4" s="1544" t="s">
        <v>49</v>
      </c>
      <c r="Y4" s="1530">
        <v>12</v>
      </c>
      <c r="Z4" s="1544" t="s">
        <v>49</v>
      </c>
    </row>
    <row r="5" spans="1:57" s="32" customFormat="1" ht="12" x14ac:dyDescent="0.15">
      <c r="A5" s="2662"/>
      <c r="B5" s="563" t="s">
        <v>94</v>
      </c>
      <c r="C5" s="749">
        <v>126</v>
      </c>
      <c r="D5" s="1479">
        <v>2.2942879513465284</v>
      </c>
      <c r="E5" s="546">
        <v>147</v>
      </c>
      <c r="F5" s="1549">
        <v>2.6766692765709497</v>
      </c>
      <c r="G5" s="1509">
        <v>167</v>
      </c>
      <c r="H5" s="1549">
        <v>3.0408419672608749</v>
      </c>
      <c r="I5" s="584"/>
      <c r="J5" s="2671"/>
      <c r="K5" s="1488" t="s">
        <v>93</v>
      </c>
      <c r="L5" s="1539">
        <v>29</v>
      </c>
      <c r="M5" s="1498">
        <v>1.6584696328491364</v>
      </c>
      <c r="N5" s="1539">
        <v>29</v>
      </c>
      <c r="O5" s="1498">
        <v>1.6584696328491364</v>
      </c>
      <c r="P5" s="1539">
        <v>26</v>
      </c>
      <c r="Q5" s="1498">
        <v>1.4869038087612949</v>
      </c>
      <c r="R5" s="531"/>
      <c r="S5" s="2671"/>
      <c r="T5" s="1505" t="s">
        <v>89</v>
      </c>
      <c r="U5" s="1500">
        <v>66</v>
      </c>
      <c r="V5" s="1479">
        <v>1.2806830309498398</v>
      </c>
      <c r="W5" s="1500">
        <v>55</v>
      </c>
      <c r="X5" s="1549">
        <v>1.0672358591248667</v>
      </c>
      <c r="Y5" s="1504">
        <v>59</v>
      </c>
      <c r="Z5" s="1549">
        <v>1.1448530125157659</v>
      </c>
    </row>
    <row r="6" spans="1:57" s="32" customFormat="1" ht="12" x14ac:dyDescent="0.15">
      <c r="A6" s="2662"/>
      <c r="B6" s="563" t="s">
        <v>91</v>
      </c>
      <c r="C6" s="749">
        <v>12</v>
      </c>
      <c r="D6" s="1479" t="s">
        <v>49</v>
      </c>
      <c r="E6" s="546">
        <v>17</v>
      </c>
      <c r="F6" s="1549" t="s">
        <v>49</v>
      </c>
      <c r="G6" s="1509">
        <v>16</v>
      </c>
      <c r="H6" s="1549" t="s">
        <v>49</v>
      </c>
      <c r="I6" s="584"/>
      <c r="J6" s="2671"/>
      <c r="K6" s="1488" t="s">
        <v>90</v>
      </c>
      <c r="L6" s="1539">
        <v>67</v>
      </c>
      <c r="M6" s="1498">
        <v>2.9942795852699322</v>
      </c>
      <c r="N6" s="1539">
        <v>49</v>
      </c>
      <c r="O6" s="1498">
        <v>2.1898462638541294</v>
      </c>
      <c r="P6" s="1539">
        <v>66</v>
      </c>
      <c r="Q6" s="1498">
        <v>2.9495888451912764</v>
      </c>
      <c r="R6" s="531"/>
      <c r="S6" s="2671"/>
      <c r="T6" s="1505" t="s">
        <v>86</v>
      </c>
      <c r="U6" s="1500">
        <v>357</v>
      </c>
      <c r="V6" s="1479">
        <v>1.5925697920291213</v>
      </c>
      <c r="W6" s="1500">
        <v>388</v>
      </c>
      <c r="X6" s="1549">
        <v>1.7308601661268881</v>
      </c>
      <c r="Y6" s="1504">
        <v>407</v>
      </c>
      <c r="Z6" s="1549">
        <v>1.8156187825093903</v>
      </c>
    </row>
    <row r="7" spans="1:57" s="32" customFormat="1" ht="12" x14ac:dyDescent="0.15">
      <c r="A7" s="2662"/>
      <c r="B7" s="563" t="s">
        <v>88</v>
      </c>
      <c r="C7" s="1518">
        <v>92</v>
      </c>
      <c r="D7" s="1479">
        <v>2.0529298879814344</v>
      </c>
      <c r="E7" s="546">
        <v>125</v>
      </c>
      <c r="F7" s="1549">
        <v>2.7893069130182533</v>
      </c>
      <c r="G7" s="1509">
        <v>72</v>
      </c>
      <c r="H7" s="1549">
        <v>1.606640781898514</v>
      </c>
      <c r="I7" s="584"/>
      <c r="J7" s="2671"/>
      <c r="K7" s="1488" t="s">
        <v>87</v>
      </c>
      <c r="L7" s="1539">
        <v>105</v>
      </c>
      <c r="M7" s="1498">
        <v>2.5423113241810125</v>
      </c>
      <c r="N7" s="1539">
        <v>140</v>
      </c>
      <c r="O7" s="1498">
        <v>3.3897484322413503</v>
      </c>
      <c r="P7" s="1539">
        <v>117</v>
      </c>
      <c r="Q7" s="1498">
        <v>2.8328611898017</v>
      </c>
      <c r="R7" s="531"/>
      <c r="S7" s="2671"/>
      <c r="T7" s="1505" t="s">
        <v>83</v>
      </c>
      <c r="U7" s="1500">
        <v>16</v>
      </c>
      <c r="V7" s="1479">
        <v>1.5281757402101241</v>
      </c>
      <c r="W7" s="1500">
        <v>12</v>
      </c>
      <c r="X7" s="1549" t="s">
        <v>49</v>
      </c>
      <c r="Y7" s="1504">
        <v>16</v>
      </c>
      <c r="Z7" s="1549" t="s">
        <v>49</v>
      </c>
    </row>
    <row r="8" spans="1:57" s="32" customFormat="1" ht="12" x14ac:dyDescent="0.15">
      <c r="A8" s="2662"/>
      <c r="B8" s="563" t="s">
        <v>85</v>
      </c>
      <c r="C8" s="749">
        <v>47</v>
      </c>
      <c r="D8" s="1479">
        <v>3.1881698548365218</v>
      </c>
      <c r="E8" s="546">
        <v>35</v>
      </c>
      <c r="F8" s="1549">
        <v>2.3741690408357075</v>
      </c>
      <c r="G8" s="1509">
        <v>29</v>
      </c>
      <c r="H8" s="1549">
        <v>1.9671686338353007</v>
      </c>
      <c r="I8" s="584"/>
      <c r="J8" s="2671"/>
      <c r="K8" s="1488" t="s">
        <v>84</v>
      </c>
      <c r="L8" s="1539">
        <v>31</v>
      </c>
      <c r="M8" s="1498">
        <v>3.3087842886113776</v>
      </c>
      <c r="N8" s="1539">
        <v>30</v>
      </c>
      <c r="O8" s="1498">
        <v>3.202049311559398</v>
      </c>
      <c r="P8" s="1539">
        <v>29</v>
      </c>
      <c r="Q8" s="1498">
        <v>3.0953143345074179</v>
      </c>
      <c r="R8" s="531"/>
      <c r="S8" s="2671"/>
      <c r="T8" s="1505" t="s">
        <v>80</v>
      </c>
      <c r="U8" s="1500">
        <v>221</v>
      </c>
      <c r="V8" s="1479">
        <v>1.6547489798210475</v>
      </c>
      <c r="W8" s="1500">
        <v>217</v>
      </c>
      <c r="X8" s="1549">
        <v>1.6247987720414812</v>
      </c>
      <c r="Y8" s="1504">
        <v>209</v>
      </c>
      <c r="Z8" s="1549">
        <v>1.564898356482348</v>
      </c>
    </row>
    <row r="9" spans="1:57" s="32" customFormat="1" ht="12" x14ac:dyDescent="0.15">
      <c r="A9" s="2662"/>
      <c r="B9" s="563" t="s">
        <v>82</v>
      </c>
      <c r="C9" s="749">
        <v>352</v>
      </c>
      <c r="D9" s="1479">
        <v>2.7977808510976523</v>
      </c>
      <c r="E9" s="546">
        <v>289</v>
      </c>
      <c r="F9" s="1549">
        <v>3.0918657701050756</v>
      </c>
      <c r="G9" s="1509">
        <v>394</v>
      </c>
      <c r="H9" s="1549">
        <v>3.1316069753763491</v>
      </c>
      <c r="I9" s="584"/>
      <c r="J9" s="2671"/>
      <c r="K9" s="1488" t="s">
        <v>81</v>
      </c>
      <c r="L9" s="1539">
        <v>11</v>
      </c>
      <c r="M9" s="1498" t="s">
        <v>49</v>
      </c>
      <c r="N9" s="1539">
        <v>18</v>
      </c>
      <c r="O9" s="1498" t="s">
        <v>49</v>
      </c>
      <c r="P9" s="1539">
        <v>26</v>
      </c>
      <c r="Q9" s="1498">
        <v>1.508645700359754</v>
      </c>
      <c r="R9" s="531"/>
      <c r="S9" s="2671"/>
      <c r="T9" s="1505" t="s">
        <v>77</v>
      </c>
      <c r="U9" s="1500">
        <v>21</v>
      </c>
      <c r="V9" s="1479">
        <v>3.3881897386253628</v>
      </c>
      <c r="W9" s="1500">
        <v>15</v>
      </c>
      <c r="X9" s="1549" t="s">
        <v>49</v>
      </c>
      <c r="Y9" s="1504">
        <v>15</v>
      </c>
      <c r="Z9" s="1549" t="s">
        <v>49</v>
      </c>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row>
    <row r="10" spans="1:57" s="32" customFormat="1" ht="12" x14ac:dyDescent="0.15">
      <c r="A10" s="2662"/>
      <c r="B10" s="563" t="s">
        <v>79</v>
      </c>
      <c r="C10" s="749">
        <v>52</v>
      </c>
      <c r="D10" s="1479">
        <v>3.593393683919563</v>
      </c>
      <c r="E10" s="546">
        <v>47</v>
      </c>
      <c r="F10" s="1549">
        <v>3.2478750604657591</v>
      </c>
      <c r="G10" s="1509">
        <v>50</v>
      </c>
      <c r="H10" s="1549">
        <v>3.4551862345380417</v>
      </c>
      <c r="I10" s="584"/>
      <c r="J10" s="2671"/>
      <c r="K10" s="1488" t="s">
        <v>78</v>
      </c>
      <c r="L10" s="1539">
        <v>0</v>
      </c>
      <c r="M10" s="1498" t="s">
        <v>49</v>
      </c>
      <c r="N10" s="1539" t="s">
        <v>101</v>
      </c>
      <c r="O10" s="1498" t="s">
        <v>49</v>
      </c>
      <c r="P10" s="1539" t="s">
        <v>101</v>
      </c>
      <c r="Q10" s="1498" t="s">
        <v>49</v>
      </c>
      <c r="R10" s="531"/>
      <c r="S10" s="2671"/>
      <c r="T10" s="1505" t="s">
        <v>74</v>
      </c>
      <c r="U10" s="1500">
        <v>22</v>
      </c>
      <c r="V10" s="1479">
        <v>1.5989534123119413</v>
      </c>
      <c r="W10" s="1500">
        <v>26</v>
      </c>
      <c r="X10" s="1549">
        <v>1.8896722145504761</v>
      </c>
      <c r="Y10" s="1504">
        <v>29</v>
      </c>
      <c r="Z10" s="1549">
        <v>2.1077113162293775</v>
      </c>
    </row>
    <row r="11" spans="1:57" s="32" customFormat="1" ht="12.75" thickBot="1" x14ac:dyDescent="0.2">
      <c r="A11" s="2663"/>
      <c r="B11" s="524" t="s">
        <v>76</v>
      </c>
      <c r="C11" s="1526">
        <v>448</v>
      </c>
      <c r="D11" s="1499">
        <v>4.4115330077201822</v>
      </c>
      <c r="E11" s="1512">
        <v>516</v>
      </c>
      <c r="F11" s="1513">
        <v>5.0811406963919969</v>
      </c>
      <c r="G11" s="1534">
        <v>530</v>
      </c>
      <c r="H11" s="1513">
        <v>5.2190011028832526</v>
      </c>
      <c r="I11" s="584"/>
      <c r="J11" s="2671"/>
      <c r="K11" s="1488" t="s">
        <v>75</v>
      </c>
      <c r="L11" s="1539">
        <v>44</v>
      </c>
      <c r="M11" s="1498">
        <v>3.2958801498127341</v>
      </c>
      <c r="N11" s="1539">
        <v>49</v>
      </c>
      <c r="O11" s="1498">
        <v>3.6704119850187267</v>
      </c>
      <c r="P11" s="1539">
        <v>36</v>
      </c>
      <c r="Q11" s="1498">
        <v>2.696629213483146</v>
      </c>
      <c r="R11" s="531"/>
      <c r="S11" s="2671"/>
      <c r="T11" s="1505" t="s">
        <v>71</v>
      </c>
      <c r="U11" s="1500">
        <v>95</v>
      </c>
      <c r="V11" s="1479">
        <v>0.62268541277488287</v>
      </c>
      <c r="W11" s="1500">
        <v>113</v>
      </c>
      <c r="X11" s="1549">
        <v>0.74066791203749227</v>
      </c>
      <c r="Y11" s="1504">
        <v>90</v>
      </c>
      <c r="Z11" s="1549">
        <v>0.58991249631304687</v>
      </c>
    </row>
    <row r="12" spans="1:57" s="32" customFormat="1" ht="12.75" thickBot="1" x14ac:dyDescent="0.2">
      <c r="A12" s="2608" t="s">
        <v>125</v>
      </c>
      <c r="B12" s="2609"/>
      <c r="C12" s="1536">
        <v>1270</v>
      </c>
      <c r="D12" s="1496">
        <v>3.1191515907673115</v>
      </c>
      <c r="E12" s="1536">
        <v>1404</v>
      </c>
      <c r="F12" s="1510">
        <v>3.4482589239663817</v>
      </c>
      <c r="G12" s="1540">
        <v>1412</v>
      </c>
      <c r="H12" s="1510">
        <v>3.4679071229633416</v>
      </c>
      <c r="I12" s="584"/>
      <c r="J12" s="2671"/>
      <c r="K12" s="1488" t="s">
        <v>72</v>
      </c>
      <c r="L12" s="1539">
        <v>105</v>
      </c>
      <c r="M12" s="1498">
        <v>1.7867474389953375</v>
      </c>
      <c r="N12" s="1539">
        <v>136</v>
      </c>
      <c r="O12" s="1498">
        <v>2.3142633495558655</v>
      </c>
      <c r="P12" s="1539">
        <v>140</v>
      </c>
      <c r="Q12" s="1498">
        <v>2.3823299186604503</v>
      </c>
      <c r="R12" s="531"/>
      <c r="S12" s="2672"/>
      <c r="T12" s="1492" t="s">
        <v>68</v>
      </c>
      <c r="U12" s="1515">
        <v>125</v>
      </c>
      <c r="V12" s="1528">
        <v>1.2757705654215146</v>
      </c>
      <c r="W12" s="1515">
        <v>139</v>
      </c>
      <c r="X12" s="1561">
        <v>1.4186568687487242</v>
      </c>
      <c r="Y12" s="1533">
        <v>162</v>
      </c>
      <c r="Z12" s="1561">
        <v>1.653398652786283</v>
      </c>
    </row>
    <row r="13" spans="1:57" s="32" customFormat="1" ht="12.75" thickBot="1" x14ac:dyDescent="0.2">
      <c r="A13" s="2661">
        <v>2</v>
      </c>
      <c r="B13" s="569" t="s">
        <v>73</v>
      </c>
      <c r="C13" s="1514">
        <v>203</v>
      </c>
      <c r="D13" s="1501">
        <v>3.2</v>
      </c>
      <c r="E13" s="1514">
        <v>215</v>
      </c>
      <c r="F13" s="1544">
        <v>3.5926142534881782</v>
      </c>
      <c r="G13" s="1530">
        <v>222</v>
      </c>
      <c r="H13" s="1544">
        <v>3.709583089648258</v>
      </c>
      <c r="I13" s="584"/>
      <c r="J13" s="2671"/>
      <c r="K13" s="1488" t="s">
        <v>69</v>
      </c>
      <c r="L13" s="1539">
        <v>103</v>
      </c>
      <c r="M13" s="1498">
        <v>4.1112840777551591</v>
      </c>
      <c r="N13" s="1539">
        <v>108</v>
      </c>
      <c r="O13" s="1498">
        <v>4.3108609747335649</v>
      </c>
      <c r="P13" s="1539">
        <v>78</v>
      </c>
      <c r="Q13" s="1498">
        <v>3.1133995928631304</v>
      </c>
      <c r="R13" s="531"/>
      <c r="S13" s="2664" t="s">
        <v>129</v>
      </c>
      <c r="T13" s="2665"/>
      <c r="U13" s="1033">
        <v>2078</v>
      </c>
      <c r="V13" s="1538">
        <v>1.6573087475275954</v>
      </c>
      <c r="W13" s="1033">
        <v>2142</v>
      </c>
      <c r="X13" s="1491">
        <v>1.7083519428316212</v>
      </c>
      <c r="Y13" s="519">
        <v>2145</v>
      </c>
      <c r="Z13" s="1491">
        <v>1.7107445926114975</v>
      </c>
    </row>
    <row r="14" spans="1:57" s="32" customFormat="1" ht="12" x14ac:dyDescent="0.15">
      <c r="A14" s="2662"/>
      <c r="B14" s="563" t="s">
        <v>70</v>
      </c>
      <c r="C14" s="1500">
        <v>189</v>
      </c>
      <c r="D14" s="1486">
        <v>1.2</v>
      </c>
      <c r="E14" s="1500">
        <v>171</v>
      </c>
      <c r="F14" s="1549">
        <v>1.6987879992052455</v>
      </c>
      <c r="G14" s="1504">
        <v>124</v>
      </c>
      <c r="H14" s="1549">
        <v>1.2318696602424</v>
      </c>
      <c r="I14" s="584"/>
      <c r="J14" s="2671"/>
      <c r="K14" s="1488" t="s">
        <v>66</v>
      </c>
      <c r="L14" s="1539">
        <v>20</v>
      </c>
      <c r="M14" s="1498">
        <v>1.7287578874578615</v>
      </c>
      <c r="N14" s="1539">
        <v>46</v>
      </c>
      <c r="O14" s="1498">
        <v>3.9761431411530812</v>
      </c>
      <c r="P14" s="1539">
        <v>33</v>
      </c>
      <c r="Q14" s="1498">
        <v>2.8524505143054713</v>
      </c>
      <c r="R14" s="531"/>
      <c r="S14" s="2670">
        <v>6</v>
      </c>
      <c r="T14" s="1503" t="s">
        <v>65</v>
      </c>
      <c r="U14" s="1519">
        <v>28</v>
      </c>
      <c r="V14" s="1483">
        <v>2.168189561715967</v>
      </c>
      <c r="W14" s="1519">
        <v>42</v>
      </c>
      <c r="X14" s="1535">
        <v>3.2522843425739509</v>
      </c>
      <c r="Y14" s="1542">
        <v>34</v>
      </c>
      <c r="Z14" s="1535">
        <v>2.6328016106551031</v>
      </c>
    </row>
    <row r="15" spans="1:57" s="32" customFormat="1" ht="12" x14ac:dyDescent="0.15">
      <c r="A15" s="2662"/>
      <c r="B15" s="563" t="s">
        <v>67</v>
      </c>
      <c r="C15" s="1500">
        <v>96</v>
      </c>
      <c r="D15" s="1486">
        <v>3.4</v>
      </c>
      <c r="E15" s="1500">
        <v>123</v>
      </c>
      <c r="F15" s="1549">
        <v>3.9079875452754651</v>
      </c>
      <c r="G15" s="1504">
        <v>93</v>
      </c>
      <c r="H15" s="1549">
        <v>2.9548198513058397</v>
      </c>
      <c r="I15" s="584"/>
      <c r="J15" s="2671"/>
      <c r="K15" s="1488" t="s">
        <v>63</v>
      </c>
      <c r="L15" s="1539">
        <v>15</v>
      </c>
      <c r="M15" s="1498" t="s">
        <v>49</v>
      </c>
      <c r="N15" s="1539">
        <v>23</v>
      </c>
      <c r="O15" s="1498">
        <v>1.5575269181282589</v>
      </c>
      <c r="P15" s="1539">
        <v>23</v>
      </c>
      <c r="Q15" s="1498">
        <v>1.5575269181282589</v>
      </c>
      <c r="R15" s="531"/>
      <c r="S15" s="2671"/>
      <c r="T15" s="1505" t="s">
        <v>62</v>
      </c>
      <c r="U15" s="1500">
        <v>60</v>
      </c>
      <c r="V15" s="1479">
        <v>2.7363524421945544</v>
      </c>
      <c r="W15" s="1500">
        <v>45</v>
      </c>
      <c r="X15" s="1549">
        <v>2.0522643316459157</v>
      </c>
      <c r="Y15" s="1504">
        <v>49</v>
      </c>
      <c r="Z15" s="1549">
        <v>2.2346878277922197</v>
      </c>
    </row>
    <row r="16" spans="1:57" s="32" customFormat="1" ht="12" x14ac:dyDescent="0.15">
      <c r="A16" s="2662"/>
      <c r="B16" s="563" t="s">
        <v>64</v>
      </c>
      <c r="C16" s="1500">
        <v>50</v>
      </c>
      <c r="D16" s="1486">
        <v>1</v>
      </c>
      <c r="E16" s="1500">
        <v>63</v>
      </c>
      <c r="F16" s="1549">
        <v>2.4715574735190269</v>
      </c>
      <c r="G16" s="1504">
        <v>63</v>
      </c>
      <c r="H16" s="1549">
        <v>2.4715574735190269</v>
      </c>
      <c r="I16" s="584"/>
      <c r="J16" s="2671"/>
      <c r="K16" s="1488" t="s">
        <v>60</v>
      </c>
      <c r="L16" s="1539">
        <v>14</v>
      </c>
      <c r="M16" s="1498" t="s">
        <v>49</v>
      </c>
      <c r="N16" s="1539">
        <v>11</v>
      </c>
      <c r="O16" s="1498" t="s">
        <v>49</v>
      </c>
      <c r="P16" s="1539">
        <v>5</v>
      </c>
      <c r="Q16" s="1498" t="s">
        <v>49</v>
      </c>
      <c r="R16" s="531"/>
      <c r="S16" s="2671"/>
      <c r="T16" s="1505" t="s">
        <v>59</v>
      </c>
      <c r="U16" s="1500">
        <v>10</v>
      </c>
      <c r="V16" s="1479">
        <v>0.73329911270807369</v>
      </c>
      <c r="W16" s="1500">
        <v>22</v>
      </c>
      <c r="X16" s="1549">
        <v>1.6132580479577618</v>
      </c>
      <c r="Y16" s="1504">
        <v>12</v>
      </c>
      <c r="Z16" s="1549" t="s">
        <v>49</v>
      </c>
    </row>
    <row r="17" spans="1:26" s="32" customFormat="1" ht="12" x14ac:dyDescent="0.15">
      <c r="A17" s="2662"/>
      <c r="B17" s="563" t="s">
        <v>61</v>
      </c>
      <c r="C17" s="1500">
        <v>43</v>
      </c>
      <c r="D17" s="1486">
        <v>1.7</v>
      </c>
      <c r="E17" s="1500">
        <v>58</v>
      </c>
      <c r="F17" s="1549">
        <v>2.0775127158105882</v>
      </c>
      <c r="G17" s="1504">
        <v>45</v>
      </c>
      <c r="H17" s="1549">
        <v>1.6118633139909735</v>
      </c>
      <c r="I17" s="584"/>
      <c r="J17" s="2671"/>
      <c r="K17" s="1488" t="s">
        <v>57</v>
      </c>
      <c r="L17" s="1539">
        <v>68</v>
      </c>
      <c r="M17" s="1498">
        <v>2.2072189041807322</v>
      </c>
      <c r="N17" s="1539">
        <v>88</v>
      </c>
      <c r="O17" s="1498">
        <v>2.856400934822124</v>
      </c>
      <c r="P17" s="1539">
        <v>91</v>
      </c>
      <c r="Q17" s="1498">
        <v>2.953778239418333</v>
      </c>
      <c r="R17" s="531"/>
      <c r="S17" s="2671"/>
      <c r="T17" s="1505" t="s">
        <v>56</v>
      </c>
      <c r="U17" s="1500">
        <v>11</v>
      </c>
      <c r="V17" s="1479" t="s">
        <v>49</v>
      </c>
      <c r="W17" s="1500">
        <v>9</v>
      </c>
      <c r="X17" s="1549" t="s">
        <v>49</v>
      </c>
      <c r="Y17" s="1504">
        <v>9</v>
      </c>
      <c r="Z17" s="1549" t="s">
        <v>49</v>
      </c>
    </row>
    <row r="18" spans="1:26" s="32" customFormat="1" ht="12.75" thickBot="1" x14ac:dyDescent="0.2">
      <c r="A18" s="2662"/>
      <c r="B18" s="563" t="s">
        <v>58</v>
      </c>
      <c r="C18" s="1500">
        <v>31</v>
      </c>
      <c r="D18" s="1486">
        <v>1.2</v>
      </c>
      <c r="E18" s="1500">
        <v>26</v>
      </c>
      <c r="F18" s="1549">
        <v>1.4387692988766532</v>
      </c>
      <c r="G18" s="1504">
        <v>36</v>
      </c>
      <c r="H18" s="1549">
        <v>1.9921421061369045</v>
      </c>
      <c r="I18" s="584"/>
      <c r="J18" s="2671"/>
      <c r="K18" s="1485" t="s">
        <v>54</v>
      </c>
      <c r="L18" s="1545">
        <v>21</v>
      </c>
      <c r="M18" s="1482">
        <v>1.0163585325718711</v>
      </c>
      <c r="N18" s="1545">
        <v>29</v>
      </c>
      <c r="O18" s="1482">
        <v>1.4035427354563932</v>
      </c>
      <c r="P18" s="1545">
        <v>36</v>
      </c>
      <c r="Q18" s="1482">
        <v>1.7423289129803503</v>
      </c>
      <c r="R18" s="531"/>
      <c r="S18" s="2671"/>
      <c r="T18" s="1505" t="s">
        <v>53</v>
      </c>
      <c r="U18" s="1500">
        <v>13</v>
      </c>
      <c r="V18" s="1479" t="s">
        <v>49</v>
      </c>
      <c r="W18" s="1500">
        <v>23</v>
      </c>
      <c r="X18" s="1549">
        <v>2.491334488734835</v>
      </c>
      <c r="Y18" s="1504">
        <v>12</v>
      </c>
      <c r="Z18" s="1549" t="s">
        <v>49</v>
      </c>
    </row>
    <row r="19" spans="1:26" s="32" customFormat="1" ht="12.75" thickBot="1" x14ac:dyDescent="0.2">
      <c r="A19" s="2662"/>
      <c r="B19" s="563" t="s">
        <v>55</v>
      </c>
      <c r="C19" s="1500">
        <v>73</v>
      </c>
      <c r="D19" s="1486">
        <v>1.7</v>
      </c>
      <c r="E19" s="1500">
        <v>94</v>
      </c>
      <c r="F19" s="1549">
        <v>1.933639150021599</v>
      </c>
      <c r="G19" s="1504">
        <v>90</v>
      </c>
      <c r="H19" s="1549">
        <v>1.8513566329994036</v>
      </c>
      <c r="I19" s="584"/>
      <c r="J19" s="2664" t="s">
        <v>127</v>
      </c>
      <c r="K19" s="2665"/>
      <c r="L19" s="1523">
        <v>1964</v>
      </c>
      <c r="M19" s="1495">
        <v>2.5612335652006082</v>
      </c>
      <c r="N19" s="1523">
        <v>2216</v>
      </c>
      <c r="O19" s="1495">
        <v>2.889864348515554</v>
      </c>
      <c r="P19" s="1523">
        <v>1921</v>
      </c>
      <c r="Q19" s="1491">
        <v>2.5051576775714706</v>
      </c>
      <c r="R19" s="531"/>
      <c r="S19" s="2671"/>
      <c r="T19" s="1505" t="s">
        <v>48</v>
      </c>
      <c r="U19" s="1500">
        <v>53</v>
      </c>
      <c r="V19" s="1479">
        <v>1.8452111548236605</v>
      </c>
      <c r="W19" s="1500">
        <v>56</v>
      </c>
      <c r="X19" s="1549">
        <v>1.9496570692476414</v>
      </c>
      <c r="Y19" s="1504">
        <v>54</v>
      </c>
      <c r="Z19" s="1549">
        <v>1.880026459631654</v>
      </c>
    </row>
    <row r="20" spans="1:26" s="32" customFormat="1" ht="13.5" thickBot="1" x14ac:dyDescent="0.2">
      <c r="A20" s="2662"/>
      <c r="B20" s="563" t="s">
        <v>52</v>
      </c>
      <c r="C20" s="1500">
        <v>60</v>
      </c>
      <c r="D20" s="1486">
        <v>1.7</v>
      </c>
      <c r="E20" s="1500">
        <v>58</v>
      </c>
      <c r="F20" s="1549">
        <v>1.3697336104288684</v>
      </c>
      <c r="G20" s="1504">
        <v>60</v>
      </c>
      <c r="H20" s="1549">
        <v>1.4169658038919326</v>
      </c>
      <c r="I20" s="584"/>
      <c r="J20" s="2664" t="s">
        <v>488</v>
      </c>
      <c r="K20" s="2665"/>
      <c r="L20" s="1523">
        <v>1704</v>
      </c>
      <c r="M20" s="1495">
        <v>3.1933314842994536</v>
      </c>
      <c r="N20" s="1523">
        <v>1740</v>
      </c>
      <c r="O20" s="1495">
        <v>3.2607962339677519</v>
      </c>
      <c r="P20" s="1523">
        <v>1778</v>
      </c>
      <c r="Q20" s="1491">
        <v>3.3320090252842891</v>
      </c>
      <c r="R20" s="531"/>
      <c r="S20" s="2671"/>
      <c r="T20" s="1505" t="s">
        <v>45</v>
      </c>
      <c r="U20" s="1500">
        <v>25</v>
      </c>
      <c r="V20" s="1479">
        <v>0.80135910504215146</v>
      </c>
      <c r="W20" s="1500">
        <v>30</v>
      </c>
      <c r="X20" s="1549">
        <v>0.96163092605058176</v>
      </c>
      <c r="Y20" s="1504">
        <v>39</v>
      </c>
      <c r="Z20" s="1549">
        <v>1.2501202038657562</v>
      </c>
    </row>
    <row r="21" spans="1:26" s="32" customFormat="1" ht="12" x14ac:dyDescent="0.15">
      <c r="A21" s="2662"/>
      <c r="B21" s="563" t="s">
        <v>47</v>
      </c>
      <c r="C21" s="1500">
        <v>853</v>
      </c>
      <c r="D21" s="1486">
        <v>1.9</v>
      </c>
      <c r="E21" s="1500">
        <v>860</v>
      </c>
      <c r="F21" s="1549">
        <v>2.4216279534709533</v>
      </c>
      <c r="G21" s="1504">
        <v>841</v>
      </c>
      <c r="H21" s="1549">
        <v>2.3681268707779903</v>
      </c>
      <c r="I21" s="584"/>
      <c r="J21" s="2671">
        <v>5</v>
      </c>
      <c r="K21" s="1490" t="s">
        <v>46</v>
      </c>
      <c r="L21" s="1525">
        <v>78</v>
      </c>
      <c r="M21" s="1522">
        <v>2.2384847180370211</v>
      </c>
      <c r="N21" s="1525">
        <v>90</v>
      </c>
      <c r="O21" s="1522">
        <v>2.5828669823504091</v>
      </c>
      <c r="P21" s="1525">
        <v>80</v>
      </c>
      <c r="Q21" s="1544">
        <v>2.2958817620892527</v>
      </c>
      <c r="R21" s="531"/>
      <c r="S21" s="2671"/>
      <c r="T21" s="1505" t="s">
        <v>42</v>
      </c>
      <c r="U21" s="1500">
        <v>46</v>
      </c>
      <c r="V21" s="1479">
        <v>1.2289278939916113</v>
      </c>
      <c r="W21" s="1500">
        <v>52</v>
      </c>
      <c r="X21" s="1549">
        <v>1.3892228366861692</v>
      </c>
      <c r="Y21" s="1504">
        <v>48</v>
      </c>
      <c r="Z21" s="1549">
        <v>1.2823595415564637</v>
      </c>
    </row>
    <row r="22" spans="1:26" s="32" customFormat="1" ht="12" x14ac:dyDescent="0.15">
      <c r="A22" s="2662"/>
      <c r="B22" s="563" t="s">
        <v>44</v>
      </c>
      <c r="C22" s="1500">
        <v>65</v>
      </c>
      <c r="D22" s="1486">
        <v>1.5</v>
      </c>
      <c r="E22" s="1500">
        <v>53</v>
      </c>
      <c r="F22" s="1549">
        <v>1.2930298372734148</v>
      </c>
      <c r="G22" s="1504">
        <v>66</v>
      </c>
      <c r="H22" s="1549">
        <v>1.610188099246139</v>
      </c>
      <c r="I22" s="584"/>
      <c r="J22" s="2671"/>
      <c r="K22" s="1488" t="s">
        <v>43</v>
      </c>
      <c r="L22" s="1539">
        <v>34</v>
      </c>
      <c r="M22" s="1498">
        <v>3.1055900621118009</v>
      </c>
      <c r="N22" s="1539">
        <v>19</v>
      </c>
      <c r="O22" s="1498">
        <v>1.7354767994154183</v>
      </c>
      <c r="P22" s="1539">
        <v>27</v>
      </c>
      <c r="Q22" s="1549">
        <v>2.4662038728534892</v>
      </c>
      <c r="R22" s="531"/>
      <c r="S22" s="2671"/>
      <c r="T22" s="1505" t="s">
        <v>39</v>
      </c>
      <c r="U22" s="1500">
        <v>111</v>
      </c>
      <c r="V22" s="1479">
        <v>5.3849512443603551</v>
      </c>
      <c r="W22" s="1500">
        <v>112</v>
      </c>
      <c r="X22" s="1549">
        <v>5.433464318633872</v>
      </c>
      <c r="Y22" s="1504">
        <v>130</v>
      </c>
      <c r="Z22" s="1549">
        <v>6.3066996555571722</v>
      </c>
    </row>
    <row r="23" spans="1:26" s="32" customFormat="1" ht="12" x14ac:dyDescent="0.15">
      <c r="A23" s="2662"/>
      <c r="B23" s="563" t="s">
        <v>41</v>
      </c>
      <c r="C23" s="1500">
        <v>73</v>
      </c>
      <c r="D23" s="1486">
        <v>1.4</v>
      </c>
      <c r="E23" s="1500">
        <v>82</v>
      </c>
      <c r="F23" s="1549">
        <v>2.293193131606913</v>
      </c>
      <c r="G23" s="1504">
        <v>78</v>
      </c>
      <c r="H23" s="1549">
        <v>2.1813300520163321</v>
      </c>
      <c r="I23" s="584"/>
      <c r="J23" s="2671"/>
      <c r="K23" s="1488" t="s">
        <v>40</v>
      </c>
      <c r="L23" s="1539">
        <v>45</v>
      </c>
      <c r="M23" s="1498">
        <v>1.4699157248317762</v>
      </c>
      <c r="N23" s="1539">
        <v>45</v>
      </c>
      <c r="O23" s="1498">
        <v>1.4699157248317762</v>
      </c>
      <c r="P23" s="1539">
        <v>54</v>
      </c>
      <c r="Q23" s="1549">
        <v>1.7638988697981315</v>
      </c>
      <c r="R23" s="531"/>
      <c r="S23" s="2671"/>
      <c r="T23" s="1505" t="s">
        <v>36</v>
      </c>
      <c r="U23" s="1500">
        <v>31</v>
      </c>
      <c r="V23" s="1479">
        <v>1.5211737572991806</v>
      </c>
      <c r="W23" s="1500">
        <v>36</v>
      </c>
      <c r="X23" s="1549">
        <v>1.7665243633151775</v>
      </c>
      <c r="Y23" s="1504">
        <v>43</v>
      </c>
      <c r="Z23" s="1549">
        <v>2.110015211737573</v>
      </c>
    </row>
    <row r="24" spans="1:26" s="32" customFormat="1" ht="12" x14ac:dyDescent="0.15">
      <c r="A24" s="2662"/>
      <c r="B24" s="563" t="s">
        <v>38</v>
      </c>
      <c r="C24" s="1500">
        <v>47</v>
      </c>
      <c r="D24" s="1486">
        <v>2</v>
      </c>
      <c r="E24" s="1500">
        <v>49</v>
      </c>
      <c r="F24" s="1549">
        <v>2.8418976916830996</v>
      </c>
      <c r="G24" s="1504">
        <v>51</v>
      </c>
      <c r="H24" s="1549">
        <v>2.9578935158334301</v>
      </c>
      <c r="I24" s="584"/>
      <c r="J24" s="2671"/>
      <c r="K24" s="1488" t="s">
        <v>37</v>
      </c>
      <c r="L24" s="1539">
        <v>126</v>
      </c>
      <c r="M24" s="1498">
        <v>3.0543973625521188</v>
      </c>
      <c r="N24" s="1539">
        <v>127</v>
      </c>
      <c r="O24" s="1498">
        <v>3.0786386114612627</v>
      </c>
      <c r="P24" s="1539">
        <v>97</v>
      </c>
      <c r="Q24" s="1549">
        <v>2.3514011441869482</v>
      </c>
      <c r="R24" s="531"/>
      <c r="S24" s="2671"/>
      <c r="T24" s="1505" t="s">
        <v>33</v>
      </c>
      <c r="U24" s="1500">
        <v>23</v>
      </c>
      <c r="V24" s="1479">
        <v>1.6655804185676009</v>
      </c>
      <c r="W24" s="1500">
        <v>15</v>
      </c>
      <c r="X24" s="1549">
        <v>1.0862480990658268</v>
      </c>
      <c r="Y24" s="1504">
        <v>22</v>
      </c>
      <c r="Z24" s="1549">
        <v>1.593163878629879</v>
      </c>
    </row>
    <row r="25" spans="1:26" s="32" customFormat="1" ht="12" x14ac:dyDescent="0.15">
      <c r="A25" s="2662"/>
      <c r="B25" s="563" t="s">
        <v>35</v>
      </c>
      <c r="C25" s="1500">
        <v>128</v>
      </c>
      <c r="D25" s="1486">
        <v>3.5</v>
      </c>
      <c r="E25" s="1500">
        <v>149</v>
      </c>
      <c r="F25" s="1549">
        <v>3.5083588415352014</v>
      </c>
      <c r="G25" s="1504">
        <v>134</v>
      </c>
      <c r="H25" s="1549">
        <v>3.155168354132329</v>
      </c>
      <c r="I25" s="584"/>
      <c r="J25" s="2671"/>
      <c r="K25" s="1488" t="s">
        <v>34</v>
      </c>
      <c r="L25" s="1539">
        <v>87</v>
      </c>
      <c r="M25" s="1498">
        <v>2.2076735688185138</v>
      </c>
      <c r="N25" s="1539">
        <v>86</v>
      </c>
      <c r="O25" s="1498">
        <v>2.1822980105562322</v>
      </c>
      <c r="P25" s="1539">
        <v>100</v>
      </c>
      <c r="Q25" s="1549">
        <v>2.5375558262281768</v>
      </c>
      <c r="R25" s="531"/>
      <c r="S25" s="2671"/>
      <c r="T25" s="1505" t="s">
        <v>30</v>
      </c>
      <c r="U25" s="1500">
        <v>40</v>
      </c>
      <c r="V25" s="1479">
        <v>1.8588224359868024</v>
      </c>
      <c r="W25" s="1500">
        <v>35</v>
      </c>
      <c r="X25" s="1549">
        <v>1.6264696314884519</v>
      </c>
      <c r="Y25" s="1504">
        <v>25</v>
      </c>
      <c r="Z25" s="1549">
        <v>1.1617640224917516</v>
      </c>
    </row>
    <row r="26" spans="1:26" s="32" customFormat="1" ht="12" x14ac:dyDescent="0.15">
      <c r="A26" s="2662"/>
      <c r="B26" s="563" t="s">
        <v>32</v>
      </c>
      <c r="C26" s="1500">
        <v>37</v>
      </c>
      <c r="D26" s="1486">
        <v>2.2000000000000002</v>
      </c>
      <c r="E26" s="1500">
        <v>38</v>
      </c>
      <c r="F26" s="1549">
        <v>2.2980164489598454</v>
      </c>
      <c r="G26" s="1504">
        <v>29</v>
      </c>
      <c r="H26" s="1549">
        <v>1.7537493952588292</v>
      </c>
      <c r="I26" s="584"/>
      <c r="J26" s="2671"/>
      <c r="K26" s="1488" t="s">
        <v>31</v>
      </c>
      <c r="L26" s="1539">
        <v>71</v>
      </c>
      <c r="M26" s="1498">
        <v>2.1577923656698275</v>
      </c>
      <c r="N26" s="1539">
        <v>73</v>
      </c>
      <c r="O26" s="1498">
        <v>2.2185752492098225</v>
      </c>
      <c r="P26" s="1539">
        <v>79</v>
      </c>
      <c r="Q26" s="1549">
        <v>2.4009238998298081</v>
      </c>
      <c r="R26" s="531"/>
      <c r="S26" s="2671"/>
      <c r="T26" s="1505" t="s">
        <v>27</v>
      </c>
      <c r="U26" s="1500">
        <v>26</v>
      </c>
      <c r="V26" s="1479">
        <v>1.0208087946603848</v>
      </c>
      <c r="W26" s="1500">
        <v>30</v>
      </c>
      <c r="X26" s="1549">
        <v>1.1778563015312131</v>
      </c>
      <c r="Y26" s="1504">
        <v>24</v>
      </c>
      <c r="Z26" s="1549">
        <v>0.94228504122497059</v>
      </c>
    </row>
    <row r="27" spans="1:26" s="32" customFormat="1" ht="12" x14ac:dyDescent="0.15">
      <c r="A27" s="2662"/>
      <c r="B27" s="563" t="s">
        <v>29</v>
      </c>
      <c r="C27" s="1500">
        <v>113</v>
      </c>
      <c r="D27" s="1486">
        <v>1.4</v>
      </c>
      <c r="E27" s="1500">
        <v>114</v>
      </c>
      <c r="F27" s="1549">
        <v>1.506621203711046</v>
      </c>
      <c r="G27" s="1504">
        <v>113</v>
      </c>
      <c r="H27" s="1549">
        <v>1.4934052282398964</v>
      </c>
      <c r="I27" s="584"/>
      <c r="J27" s="2671"/>
      <c r="K27" s="1488" t="s">
        <v>28</v>
      </c>
      <c r="L27" s="1539">
        <v>67</v>
      </c>
      <c r="M27" s="1498">
        <v>2.9320379852085248</v>
      </c>
      <c r="N27" s="1539">
        <v>58</v>
      </c>
      <c r="O27" s="1498">
        <v>2.538182136449171</v>
      </c>
      <c r="P27" s="1539">
        <v>88</v>
      </c>
      <c r="Q27" s="1549">
        <v>3.8510349656470177</v>
      </c>
      <c r="R27" s="531"/>
      <c r="S27" s="2671"/>
      <c r="T27" s="1505" t="s">
        <v>24</v>
      </c>
      <c r="U27" s="1500">
        <v>8</v>
      </c>
      <c r="V27" s="1479" t="s">
        <v>49</v>
      </c>
      <c r="W27" s="1500" t="s">
        <v>101</v>
      </c>
      <c r="X27" s="1549" t="s">
        <v>49</v>
      </c>
      <c r="Y27" s="1504" t="s">
        <v>101</v>
      </c>
      <c r="Z27" s="1549" t="s">
        <v>49</v>
      </c>
    </row>
    <row r="28" spans="1:26" s="32" customFormat="1" ht="12.75" thickBot="1" x14ac:dyDescent="0.2">
      <c r="A28" s="2663"/>
      <c r="B28" s="523" t="s">
        <v>26</v>
      </c>
      <c r="C28" s="1511">
        <v>22</v>
      </c>
      <c r="D28" s="1541">
        <v>1.4</v>
      </c>
      <c r="E28" s="1511">
        <v>17</v>
      </c>
      <c r="F28" s="1513" t="s">
        <v>49</v>
      </c>
      <c r="G28" s="1532">
        <v>16</v>
      </c>
      <c r="H28" s="1513" t="s">
        <v>49</v>
      </c>
      <c r="I28" s="584"/>
      <c r="J28" s="2671"/>
      <c r="K28" s="1488" t="s">
        <v>25</v>
      </c>
      <c r="L28" s="1539">
        <v>40</v>
      </c>
      <c r="M28" s="1498">
        <v>2.0970955227010588</v>
      </c>
      <c r="N28" s="1539">
        <v>70</v>
      </c>
      <c r="O28" s="1498">
        <v>3.6699171647268534</v>
      </c>
      <c r="P28" s="1539">
        <v>41</v>
      </c>
      <c r="Q28" s="1549">
        <v>2.1495229107685856</v>
      </c>
      <c r="R28" s="531"/>
      <c r="S28" s="2671"/>
      <c r="T28" s="1505" t="s">
        <v>21</v>
      </c>
      <c r="U28" s="1500">
        <v>30</v>
      </c>
      <c r="V28" s="1479">
        <v>1.4445996051427745</v>
      </c>
      <c r="W28" s="1500">
        <v>38</v>
      </c>
      <c r="X28" s="1549">
        <v>1.8298261665141813</v>
      </c>
      <c r="Y28" s="1504">
        <v>55</v>
      </c>
      <c r="Z28" s="1549">
        <v>2.6484326094284203</v>
      </c>
    </row>
    <row r="29" spans="1:26" s="32" customFormat="1" ht="12.75" thickBot="1" x14ac:dyDescent="0.2">
      <c r="A29" s="2608" t="s">
        <v>126</v>
      </c>
      <c r="B29" s="2609"/>
      <c r="C29" s="1536">
        <v>2083</v>
      </c>
      <c r="D29" s="1558">
        <v>1.9</v>
      </c>
      <c r="E29" s="1536">
        <v>2170</v>
      </c>
      <c r="F29" s="1510">
        <v>2.2770175477255532</v>
      </c>
      <c r="G29" s="1540">
        <v>2061</v>
      </c>
      <c r="H29" s="1510">
        <v>2.1626420119181406</v>
      </c>
      <c r="I29" s="584"/>
      <c r="J29" s="2671"/>
      <c r="K29" s="1488" t="s">
        <v>22</v>
      </c>
      <c r="L29" s="1539">
        <v>11</v>
      </c>
      <c r="M29" s="1498" t="s">
        <v>49</v>
      </c>
      <c r="N29" s="1539">
        <v>10</v>
      </c>
      <c r="O29" s="1498" t="s">
        <v>49</v>
      </c>
      <c r="P29" s="1539">
        <v>24</v>
      </c>
      <c r="Q29" s="1549">
        <v>3.7652965171007216</v>
      </c>
      <c r="R29" s="531"/>
      <c r="S29" s="2671"/>
      <c r="T29" s="1505" t="s">
        <v>18</v>
      </c>
      <c r="U29" s="1500">
        <v>149</v>
      </c>
      <c r="V29" s="1479">
        <v>1.9804348981870383</v>
      </c>
      <c r="W29" s="1500">
        <v>156</v>
      </c>
      <c r="X29" s="1549">
        <v>2.0734754638736774</v>
      </c>
      <c r="Y29" s="1504">
        <v>115</v>
      </c>
      <c r="Z29" s="1549">
        <v>1.5285235791376468</v>
      </c>
    </row>
    <row r="30" spans="1:26" s="32" customFormat="1" ht="12" x14ac:dyDescent="0.15">
      <c r="A30" s="2661">
        <v>3</v>
      </c>
      <c r="B30" s="552" t="s">
        <v>23</v>
      </c>
      <c r="C30" s="1514">
        <v>24</v>
      </c>
      <c r="D30" s="1559">
        <v>1.9808517662594918</v>
      </c>
      <c r="E30" s="1514">
        <v>23</v>
      </c>
      <c r="F30" s="1544">
        <v>1.8983162759986794</v>
      </c>
      <c r="G30" s="1530">
        <v>25</v>
      </c>
      <c r="H30" s="1544">
        <v>2.0633872565203037</v>
      </c>
      <c r="I30" s="584"/>
      <c r="J30" s="2671"/>
      <c r="K30" s="1488" t="s">
        <v>19</v>
      </c>
      <c r="L30" s="1539">
        <v>32</v>
      </c>
      <c r="M30" s="1498">
        <v>2.2590893046240734</v>
      </c>
      <c r="N30" s="1539">
        <v>28</v>
      </c>
      <c r="O30" s="1498">
        <v>1.9767031415460641</v>
      </c>
      <c r="P30" s="1539">
        <v>34</v>
      </c>
      <c r="Q30" s="1549">
        <v>2.4002823861630782</v>
      </c>
      <c r="R30" s="531"/>
      <c r="S30" s="2671"/>
      <c r="T30" s="1505" t="s">
        <v>15</v>
      </c>
      <c r="U30" s="1500">
        <v>53</v>
      </c>
      <c r="V30" s="1479">
        <v>2.6166378671932855</v>
      </c>
      <c r="W30" s="1500">
        <v>42</v>
      </c>
      <c r="X30" s="1549">
        <v>2.0735620834361885</v>
      </c>
      <c r="Y30" s="1504">
        <v>42</v>
      </c>
      <c r="Z30" s="1549">
        <v>2.0735620834361885</v>
      </c>
    </row>
    <row r="31" spans="1:26" s="32" customFormat="1" ht="12" x14ac:dyDescent="0.15">
      <c r="A31" s="2662"/>
      <c r="B31" s="563" t="s">
        <v>20</v>
      </c>
      <c r="C31" s="1500">
        <v>205</v>
      </c>
      <c r="D31" s="1479">
        <v>2.5370345160451961</v>
      </c>
      <c r="E31" s="1500">
        <v>229</v>
      </c>
      <c r="F31" s="1549">
        <v>2.83405319109439</v>
      </c>
      <c r="G31" s="1504">
        <v>178</v>
      </c>
      <c r="H31" s="1549">
        <v>2.2028885066148534</v>
      </c>
      <c r="I31" s="584"/>
      <c r="J31" s="2671"/>
      <c r="K31" s="1488" t="s">
        <v>16</v>
      </c>
      <c r="L31" s="1539">
        <v>67</v>
      </c>
      <c r="M31" s="1498">
        <v>2.1011038635223285</v>
      </c>
      <c r="N31" s="1539">
        <v>65</v>
      </c>
      <c r="O31" s="1498">
        <v>2.0383843452082284</v>
      </c>
      <c r="P31" s="1539">
        <v>59</v>
      </c>
      <c r="Q31" s="1549">
        <v>1.8502257902659307</v>
      </c>
      <c r="R31" s="531"/>
      <c r="S31" s="2671"/>
      <c r="T31" s="1505" t="s">
        <v>12</v>
      </c>
      <c r="U31" s="1500">
        <v>26</v>
      </c>
      <c r="V31" s="1479">
        <v>1.0864114992478691</v>
      </c>
      <c r="W31" s="1500">
        <v>29</v>
      </c>
      <c r="X31" s="1549">
        <v>1.2117666722380076</v>
      </c>
      <c r="Y31" s="1504">
        <v>31</v>
      </c>
      <c r="Z31" s="1549">
        <v>1.2953367875647668</v>
      </c>
    </row>
    <row r="32" spans="1:26" s="32" customFormat="1" ht="12" x14ac:dyDescent="0.15">
      <c r="A32" s="2662"/>
      <c r="B32" s="563" t="s">
        <v>17</v>
      </c>
      <c r="C32" s="1500">
        <v>7</v>
      </c>
      <c r="D32" s="1479" t="s">
        <v>49</v>
      </c>
      <c r="E32" s="1500">
        <v>16</v>
      </c>
      <c r="F32" s="1549" t="s">
        <v>49</v>
      </c>
      <c r="G32" s="1504">
        <v>6</v>
      </c>
      <c r="H32" s="1549" t="s">
        <v>49</v>
      </c>
      <c r="I32" s="584"/>
      <c r="J32" s="2671"/>
      <c r="K32" s="1488" t="s">
        <v>13</v>
      </c>
      <c r="L32" s="1539">
        <v>43</v>
      </c>
      <c r="M32" s="1498">
        <v>4.6286329386437028</v>
      </c>
      <c r="N32" s="1539">
        <v>29</v>
      </c>
      <c r="O32" s="1498">
        <v>3.1216361679224973</v>
      </c>
      <c r="P32" s="1539">
        <v>26</v>
      </c>
      <c r="Q32" s="1549">
        <v>2.798708288482239</v>
      </c>
      <c r="R32" s="531"/>
      <c r="S32" s="2671"/>
      <c r="T32" s="1505" t="s">
        <v>9</v>
      </c>
      <c r="U32" s="1500">
        <v>40</v>
      </c>
      <c r="V32" s="1479">
        <v>0.86570717454820911</v>
      </c>
      <c r="W32" s="1500">
        <v>45</v>
      </c>
      <c r="X32" s="1549">
        <v>0.97392057136673527</v>
      </c>
      <c r="Y32" s="1504">
        <v>55</v>
      </c>
      <c r="Z32" s="1549">
        <v>1.1903473650037875</v>
      </c>
    </row>
    <row r="33" spans="1:26" s="32" customFormat="1" ht="12.75" thickBot="1" x14ac:dyDescent="0.2">
      <c r="A33" s="2662"/>
      <c r="B33" s="545" t="s">
        <v>14</v>
      </c>
      <c r="C33" s="1500">
        <v>51</v>
      </c>
      <c r="D33" s="1479">
        <v>1.0685327578620964</v>
      </c>
      <c r="E33" s="1500">
        <v>57</v>
      </c>
      <c r="F33" s="1549">
        <v>1.1942424940811665</v>
      </c>
      <c r="G33" s="1504">
        <v>70</v>
      </c>
      <c r="H33" s="1549">
        <v>1.4666135892224854</v>
      </c>
      <c r="I33" s="584"/>
      <c r="J33" s="2671"/>
      <c r="K33" s="1488" t="s">
        <v>10</v>
      </c>
      <c r="L33" s="1539">
        <v>24</v>
      </c>
      <c r="M33" s="1498">
        <v>0.91638029782359676</v>
      </c>
      <c r="N33" s="1539">
        <v>39</v>
      </c>
      <c r="O33" s="1498">
        <v>1.4891179839633446</v>
      </c>
      <c r="P33" s="1539">
        <v>36</v>
      </c>
      <c r="Q33" s="1549">
        <v>1.3745704467353952</v>
      </c>
      <c r="R33" s="531"/>
      <c r="S33" s="2671"/>
      <c r="T33" s="1492" t="s">
        <v>6</v>
      </c>
      <c r="U33" s="1515">
        <v>44</v>
      </c>
      <c r="V33" s="1528">
        <v>1.6113674650260017</v>
      </c>
      <c r="W33" s="1515">
        <v>39</v>
      </c>
      <c r="X33" s="1561">
        <v>1.4282575258185015</v>
      </c>
      <c r="Y33" s="1533">
        <v>30</v>
      </c>
      <c r="Z33" s="1561">
        <v>1.0986596352450011</v>
      </c>
    </row>
    <row r="34" spans="1:26" s="32" customFormat="1" ht="12.75" thickBot="1" x14ac:dyDescent="0.2">
      <c r="A34" s="2662"/>
      <c r="B34" s="563" t="s">
        <v>11</v>
      </c>
      <c r="C34" s="1500">
        <v>39</v>
      </c>
      <c r="D34" s="1479">
        <v>2.607126144795775</v>
      </c>
      <c r="E34" s="1500">
        <v>48</v>
      </c>
      <c r="F34" s="1549">
        <v>3.208770639748646</v>
      </c>
      <c r="G34" s="1504">
        <v>23</v>
      </c>
      <c r="H34" s="1549">
        <v>1.5375359315462263</v>
      </c>
      <c r="I34" s="584"/>
      <c r="J34" s="2671"/>
      <c r="K34" s="1488" t="s">
        <v>7</v>
      </c>
      <c r="L34" s="1539">
        <v>38</v>
      </c>
      <c r="M34" s="1498">
        <v>1.5784663952812164</v>
      </c>
      <c r="N34" s="1539">
        <v>49</v>
      </c>
      <c r="O34" s="1498">
        <v>2.0353908781257788</v>
      </c>
      <c r="P34" s="1539">
        <v>32</v>
      </c>
      <c r="Q34" s="1549">
        <v>1.329234859184182</v>
      </c>
      <c r="R34" s="531"/>
      <c r="S34" s="2664" t="s">
        <v>130</v>
      </c>
      <c r="T34" s="2665"/>
      <c r="U34" s="1033">
        <v>827</v>
      </c>
      <c r="V34" s="1538">
        <v>1.6945401792483372</v>
      </c>
      <c r="W34" s="1033">
        <v>859</v>
      </c>
      <c r="X34" s="1491">
        <v>1.7601088439834605</v>
      </c>
      <c r="Y34" s="519">
        <v>833</v>
      </c>
      <c r="Z34" s="1491">
        <v>1.7068343038861726</v>
      </c>
    </row>
    <row r="35" spans="1:26" s="32" customFormat="1" ht="13.5" thickBot="1" x14ac:dyDescent="0.2">
      <c r="A35" s="2662"/>
      <c r="B35" s="563" t="s">
        <v>8</v>
      </c>
      <c r="C35" s="1500">
        <v>17</v>
      </c>
      <c r="D35" s="1479" t="s">
        <v>49</v>
      </c>
      <c r="E35" s="1500">
        <v>32</v>
      </c>
      <c r="F35" s="1549">
        <v>2.2795269981478841</v>
      </c>
      <c r="G35" s="1504">
        <v>32</v>
      </c>
      <c r="H35" s="1549">
        <v>2.2795269981478841</v>
      </c>
      <c r="I35" s="584"/>
      <c r="J35" s="2671"/>
      <c r="K35" s="1488" t="s">
        <v>4</v>
      </c>
      <c r="L35" s="1539">
        <v>180</v>
      </c>
      <c r="M35" s="1498">
        <v>2.6813645166095634</v>
      </c>
      <c r="N35" s="1539">
        <v>177</v>
      </c>
      <c r="O35" s="1498">
        <v>2.6366751079994044</v>
      </c>
      <c r="P35" s="1539">
        <v>142</v>
      </c>
      <c r="Q35" s="1549">
        <v>2.1152986742142112</v>
      </c>
      <c r="R35" s="531"/>
      <c r="S35" s="2664" t="s">
        <v>487</v>
      </c>
      <c r="T35" s="2665"/>
      <c r="U35" s="1033">
        <v>1522</v>
      </c>
      <c r="V35" s="1538">
        <v>2.1736118945983884</v>
      </c>
      <c r="W35" s="1033">
        <v>1480</v>
      </c>
      <c r="X35" s="1491">
        <v>2.1136304888341759</v>
      </c>
      <c r="Y35" s="519">
        <v>1485</v>
      </c>
      <c r="Z35" s="1491">
        <v>2.1207711323775342</v>
      </c>
    </row>
    <row r="36" spans="1:26" s="32" customFormat="1" ht="12.75" thickBot="1" x14ac:dyDescent="0.2">
      <c r="A36" s="2662"/>
      <c r="B36" s="563" t="s">
        <v>5</v>
      </c>
      <c r="C36" s="1500">
        <v>38</v>
      </c>
      <c r="D36" s="1479">
        <v>3.5988256463680273</v>
      </c>
      <c r="E36" s="1500">
        <v>45</v>
      </c>
      <c r="F36" s="1549">
        <v>4.2617672128042425</v>
      </c>
      <c r="G36" s="1504">
        <v>37</v>
      </c>
      <c r="H36" s="1549">
        <v>3.5041197083057107</v>
      </c>
      <c r="I36" s="531"/>
      <c r="J36" s="2671"/>
      <c r="K36" s="1488" t="s">
        <v>1</v>
      </c>
      <c r="L36" s="1539">
        <v>193</v>
      </c>
      <c r="M36" s="1498">
        <v>1.3655306112341425</v>
      </c>
      <c r="N36" s="1539">
        <v>198</v>
      </c>
      <c r="O36" s="1498">
        <v>1.4009070519396902</v>
      </c>
      <c r="P36" s="1539">
        <v>225</v>
      </c>
      <c r="Q36" s="1549">
        <v>1.591939831749648</v>
      </c>
      <c r="R36" s="531"/>
      <c r="S36" s="2666" t="s">
        <v>50</v>
      </c>
      <c r="T36" s="2667"/>
      <c r="U36" s="1554">
        <v>583</v>
      </c>
      <c r="V36" s="1496" t="s">
        <v>105</v>
      </c>
      <c r="W36" s="753">
        <v>635</v>
      </c>
      <c r="X36" s="755" t="s">
        <v>105</v>
      </c>
      <c r="Y36" s="1531">
        <v>649</v>
      </c>
      <c r="Z36" s="1510" t="s">
        <v>105</v>
      </c>
    </row>
    <row r="37" spans="1:26" s="32" customFormat="1" ht="12.75" thickBot="1" x14ac:dyDescent="0.2">
      <c r="A37" s="2663"/>
      <c r="B37" s="523" t="s">
        <v>2</v>
      </c>
      <c r="C37" s="1511">
        <v>939</v>
      </c>
      <c r="D37" s="1499">
        <v>3.3595826818700605</v>
      </c>
      <c r="E37" s="1511">
        <v>997</v>
      </c>
      <c r="F37" s="1513">
        <v>3.5670968411335999</v>
      </c>
      <c r="G37" s="1532">
        <v>830</v>
      </c>
      <c r="H37" s="1513">
        <v>2.9695991756678914</v>
      </c>
      <c r="I37" s="531"/>
      <c r="J37" s="2672"/>
      <c r="K37" s="1543" t="s">
        <v>95</v>
      </c>
      <c r="L37" s="1477" t="s">
        <v>101</v>
      </c>
      <c r="M37" s="1562" t="s">
        <v>49</v>
      </c>
      <c r="N37" s="1477" t="s">
        <v>101</v>
      </c>
      <c r="O37" s="1562" t="s">
        <v>49</v>
      </c>
      <c r="P37" s="1477" t="s">
        <v>101</v>
      </c>
      <c r="Q37" s="1513" t="s">
        <v>49</v>
      </c>
      <c r="R37" s="531"/>
      <c r="S37" s="2668" t="s">
        <v>0</v>
      </c>
      <c r="T37" s="2669"/>
      <c r="U37" s="752">
        <v>12031</v>
      </c>
      <c r="V37" s="754">
        <v>2.2435234135420399</v>
      </c>
      <c r="W37" s="752">
        <v>12646</v>
      </c>
      <c r="X37" s="757">
        <v>2.35385741789425</v>
      </c>
      <c r="Y37" s="756">
        <v>12284</v>
      </c>
      <c r="Z37" s="757">
        <v>2.2801707648988101</v>
      </c>
    </row>
    <row r="38" spans="1:26" ht="20.25" customHeight="1" x14ac:dyDescent="0.25">
      <c r="A38" s="2588" t="s">
        <v>458</v>
      </c>
      <c r="B38" s="2588"/>
      <c r="C38" s="2588"/>
      <c r="D38" s="2588"/>
      <c r="E38" s="2588"/>
      <c r="F38" s="2588"/>
      <c r="G38" s="2588"/>
      <c r="H38" s="2588"/>
      <c r="I38" s="2588"/>
      <c r="J38" s="2588"/>
      <c r="K38" s="2588"/>
      <c r="L38" s="2588"/>
      <c r="M38" s="2588"/>
      <c r="N38" s="2588"/>
      <c r="O38" s="2588"/>
      <c r="P38" s="2588"/>
      <c r="Q38" s="2588"/>
      <c r="R38" s="2588"/>
      <c r="S38" s="2588"/>
      <c r="T38" s="2588"/>
      <c r="U38" s="2588"/>
      <c r="V38" s="2588"/>
      <c r="W38" s="2588"/>
      <c r="X38" s="2588"/>
      <c r="Y38" s="2588"/>
      <c r="Z38" s="2588"/>
    </row>
    <row r="39" spans="1:26" x14ac:dyDescent="0.25">
      <c r="A39" s="2588" t="s">
        <v>313</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26" x14ac:dyDescent="0.25">
      <c r="A40" s="2589" t="s">
        <v>432</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sheetData>
  <mergeCells count="35">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18"/>
    <mergeCell ref="S4:S12"/>
    <mergeCell ref="A12:B12"/>
    <mergeCell ref="A13:A28"/>
    <mergeCell ref="S13:T13"/>
    <mergeCell ref="S14:S33"/>
    <mergeCell ref="J19:K19"/>
    <mergeCell ref="J20:K20"/>
    <mergeCell ref="J21:J37"/>
    <mergeCell ref="A38:Z38"/>
    <mergeCell ref="A40:Z40"/>
    <mergeCell ref="A39:Z39"/>
    <mergeCell ref="A29:B29"/>
    <mergeCell ref="A30:A37"/>
    <mergeCell ref="S34:T34"/>
    <mergeCell ref="S35:T35"/>
    <mergeCell ref="S36:T36"/>
    <mergeCell ref="S37:T37"/>
  </mergeCells>
  <conditionalFormatting sqref="D4:D11 D13:D28 D30:D37 M4:M18 M20:M37 V4:V12 V14:V33 V35">
    <cfRule type="top10" dxfId="175" priority="7" percent="1" bottom="1" rank="25"/>
    <cfRule type="top10" dxfId="174" priority="8" percent="1" rank="25"/>
  </conditionalFormatting>
  <conditionalFormatting sqref="F4:F11 F13:F28 F30:F37 O4:O18 O20:O37 X4:X12 X14:X33 X35">
    <cfRule type="top10" dxfId="173" priority="4" percent="1" bottom="1" rank="25"/>
    <cfRule type="top10" dxfId="172" priority="5" percent="1" rank="25"/>
  </conditionalFormatting>
  <conditionalFormatting sqref="H4:H11 H13:H28 H30:H37 Q4:Q18 Q20:Q37 Z4:Z12 Z14:Z33 Z35">
    <cfRule type="top10" dxfId="171" priority="1" percent="1" bottom="1" rank="25"/>
    <cfRule type="top10" dxfId="170" priority="2" percent="1" rank="25"/>
  </conditionalFormatting>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98"/>
  <sheetViews>
    <sheetView zoomScaleNormal="100" zoomScaleSheetLayoutView="90" zoomScalePageLayoutView="90" workbookViewId="0">
      <selection activeCell="A14" sqref="A14"/>
    </sheetView>
  </sheetViews>
  <sheetFormatPr defaultRowHeight="15" x14ac:dyDescent="0.25"/>
  <cols>
    <col min="1" max="1" width="7.140625" style="28" bestFit="1" customWidth="1"/>
    <col min="2" max="2" width="43.42578125" style="728" bestFit="1" customWidth="1"/>
    <col min="3" max="3" width="3.7109375" style="728" bestFit="1" customWidth="1"/>
    <col min="4" max="6" width="3.7109375" style="748" bestFit="1" customWidth="1"/>
    <col min="7" max="8" width="3.7109375" style="728" bestFit="1" customWidth="1"/>
    <col min="9" max="9" width="3.7109375" style="748" bestFit="1" customWidth="1"/>
    <col min="10" max="10" width="88.140625" style="748" customWidth="1"/>
    <col min="11" max="11" width="6.5703125" style="748" bestFit="1" customWidth="1"/>
    <col min="12" max="15" width="6.5703125" style="728" bestFit="1" customWidth="1"/>
    <col min="16" max="16" width="122.140625" style="728" customWidth="1"/>
    <col min="17" max="17" width="6.5703125" style="728" bestFit="1" customWidth="1"/>
    <col min="18" max="18" width="4.28515625" style="728" bestFit="1" customWidth="1"/>
    <col min="19" max="19" width="5.85546875" style="728" bestFit="1" customWidth="1"/>
    <col min="20" max="20" width="1" style="728" customWidth="1"/>
    <col min="21" max="38" width="9.140625" style="728"/>
    <col min="39" max="39" width="43.140625" style="728" bestFit="1" customWidth="1"/>
    <col min="40" max="46" width="3" style="728" bestFit="1" customWidth="1"/>
    <col min="47" max="47" width="99" style="728" customWidth="1"/>
    <col min="48" max="16384" width="9.140625" style="728"/>
  </cols>
  <sheetData>
    <row r="1" spans="1:22" s="946" customFormat="1" ht="42" customHeight="1" x14ac:dyDescent="0.25">
      <c r="A1" s="2680" t="s">
        <v>498</v>
      </c>
      <c r="B1" s="2680"/>
      <c r="C1" s="2680"/>
      <c r="D1" s="2680"/>
      <c r="E1" s="2680"/>
      <c r="F1" s="2680"/>
      <c r="G1" s="2680"/>
      <c r="H1" s="2680"/>
      <c r="I1" s="2680"/>
      <c r="J1" s="2680"/>
      <c r="K1" s="1028"/>
    </row>
    <row r="2" spans="1:22" ht="19.5" thickBot="1" x14ac:dyDescent="0.35">
      <c r="A2" s="2679" t="s">
        <v>779</v>
      </c>
      <c r="B2" s="2679"/>
      <c r="C2" s="2679"/>
      <c r="D2" s="2679"/>
      <c r="E2" s="2679"/>
      <c r="F2" s="2679"/>
      <c r="G2" s="2679"/>
      <c r="H2" s="2679"/>
      <c r="I2" s="2679"/>
      <c r="J2" s="2679"/>
      <c r="K2" s="1035"/>
      <c r="L2" s="1035"/>
      <c r="M2" s="1035"/>
      <c r="N2" s="1035"/>
      <c r="O2" s="1035"/>
      <c r="P2" s="1035"/>
      <c r="Q2" s="1035"/>
      <c r="R2" s="1035"/>
      <c r="S2" s="1035"/>
    </row>
    <row r="3" spans="1:22" customFormat="1" ht="18.75" customHeight="1" x14ac:dyDescent="0.3">
      <c r="A3" s="2689"/>
      <c r="B3" s="2685" t="s">
        <v>502</v>
      </c>
      <c r="C3" s="2682" t="s">
        <v>496</v>
      </c>
      <c r="D3" s="2683"/>
      <c r="E3" s="2683"/>
      <c r="F3" s="2683"/>
      <c r="G3" s="2683"/>
      <c r="H3" s="2683"/>
      <c r="I3" s="2684"/>
      <c r="J3" s="2687" t="s">
        <v>490</v>
      </c>
      <c r="K3" s="1034"/>
      <c r="L3" s="1034"/>
      <c r="M3" s="728"/>
      <c r="N3" s="728"/>
      <c r="O3" s="728"/>
      <c r="P3" s="728"/>
      <c r="Q3" s="728"/>
      <c r="R3" s="728"/>
      <c r="S3" s="728"/>
      <c r="T3" s="728"/>
      <c r="U3" s="728"/>
      <c r="V3" s="728"/>
    </row>
    <row r="4" spans="1:22" customFormat="1" ht="19.5" thickBot="1" x14ac:dyDescent="0.3">
      <c r="A4" s="2689"/>
      <c r="B4" s="2686"/>
      <c r="C4" s="1040">
        <v>1</v>
      </c>
      <c r="D4" s="1041">
        <v>2</v>
      </c>
      <c r="E4" s="1042">
        <v>3</v>
      </c>
      <c r="F4" s="1043">
        <v>4</v>
      </c>
      <c r="G4" s="1044">
        <v>5</v>
      </c>
      <c r="H4" s="1045">
        <v>6</v>
      </c>
      <c r="I4" s="1046">
        <v>7</v>
      </c>
      <c r="J4" s="2688"/>
      <c r="M4" s="728"/>
      <c r="N4" s="728"/>
      <c r="O4" s="728"/>
      <c r="P4" s="728"/>
      <c r="Q4" s="728"/>
      <c r="R4" s="728"/>
      <c r="S4" s="728"/>
      <c r="T4" s="728"/>
      <c r="U4" s="728"/>
      <c r="V4" s="728"/>
    </row>
    <row r="5" spans="1:22" customFormat="1" ht="25.5" x14ac:dyDescent="0.25">
      <c r="A5" s="2124"/>
      <c r="B5" s="2125" t="s">
        <v>494</v>
      </c>
      <c r="C5" s="1047" t="s">
        <v>497</v>
      </c>
      <c r="D5" s="1048"/>
      <c r="E5" s="1048"/>
      <c r="F5" s="1048"/>
      <c r="G5" s="1049"/>
      <c r="H5" s="1049"/>
      <c r="I5" s="1050"/>
      <c r="J5" s="1036" t="s">
        <v>492</v>
      </c>
      <c r="M5" s="728"/>
      <c r="N5" s="728"/>
      <c r="O5" s="728"/>
      <c r="P5" s="728"/>
      <c r="Q5" s="728"/>
      <c r="R5" s="728"/>
      <c r="S5" s="728"/>
      <c r="T5" s="728"/>
      <c r="U5" s="728"/>
      <c r="V5" s="728"/>
    </row>
    <row r="6" spans="1:22" customFormat="1" ht="25.5" x14ac:dyDescent="0.25">
      <c r="A6" s="2124"/>
      <c r="B6" s="2126" t="s">
        <v>495</v>
      </c>
      <c r="C6" s="1051"/>
      <c r="D6" s="1052" t="s">
        <v>497</v>
      </c>
      <c r="E6" s="1053"/>
      <c r="F6" s="1053"/>
      <c r="G6" s="1054"/>
      <c r="H6" s="1054"/>
      <c r="I6" s="1055"/>
      <c r="J6" s="2681" t="s">
        <v>491</v>
      </c>
      <c r="K6" s="748"/>
      <c r="M6" s="728"/>
      <c r="N6" s="728"/>
      <c r="O6" s="728"/>
      <c r="P6" s="728"/>
      <c r="Q6" s="728"/>
      <c r="R6" s="728"/>
      <c r="S6" s="728"/>
      <c r="T6" s="728"/>
      <c r="U6" s="728"/>
      <c r="V6" s="728"/>
    </row>
    <row r="7" spans="1:22" customFormat="1" ht="25.5" x14ac:dyDescent="0.25">
      <c r="A7" s="2124"/>
      <c r="B7" s="2126" t="s">
        <v>347</v>
      </c>
      <c r="C7" s="1056"/>
      <c r="D7" s="1052" t="s">
        <v>497</v>
      </c>
      <c r="E7" s="1053"/>
      <c r="F7" s="1053"/>
      <c r="G7" s="1054"/>
      <c r="H7" s="1054"/>
      <c r="I7" s="1055"/>
      <c r="J7" s="2681"/>
      <c r="M7" s="728"/>
      <c r="N7" s="728"/>
      <c r="O7" s="728"/>
      <c r="P7" s="728"/>
      <c r="Q7" s="728"/>
      <c r="R7" s="728"/>
      <c r="S7" s="728"/>
      <c r="T7" s="728"/>
      <c r="U7" s="728"/>
      <c r="V7" s="728"/>
    </row>
    <row r="8" spans="1:22" customFormat="1" ht="60" x14ac:dyDescent="0.25">
      <c r="A8" s="2124"/>
      <c r="B8" s="2126" t="s">
        <v>696</v>
      </c>
      <c r="C8" s="1051" t="s">
        <v>497</v>
      </c>
      <c r="D8" s="1052" t="s">
        <v>497</v>
      </c>
      <c r="E8" s="1052" t="s">
        <v>497</v>
      </c>
      <c r="F8" s="1053"/>
      <c r="G8" s="1054"/>
      <c r="H8" s="1054"/>
      <c r="I8" s="1055"/>
      <c r="J8" s="1037" t="s">
        <v>501</v>
      </c>
      <c r="M8" s="728"/>
      <c r="N8" s="728"/>
      <c r="O8" s="728"/>
      <c r="P8" s="728"/>
      <c r="Q8" s="728"/>
      <c r="R8" s="728"/>
      <c r="S8" s="728"/>
      <c r="T8" s="728"/>
      <c r="U8" s="728"/>
      <c r="V8" s="728"/>
    </row>
    <row r="9" spans="1:22" customFormat="1" ht="31.5" x14ac:dyDescent="0.25">
      <c r="A9" s="2124"/>
      <c r="B9" s="2126" t="s">
        <v>697</v>
      </c>
      <c r="C9" s="1056"/>
      <c r="D9" s="1053"/>
      <c r="E9" s="1053"/>
      <c r="F9" s="1052" t="s">
        <v>497</v>
      </c>
      <c r="G9" s="1052" t="s">
        <v>497</v>
      </c>
      <c r="H9" s="1054"/>
      <c r="I9" s="1055"/>
      <c r="J9" s="1038" t="s">
        <v>500</v>
      </c>
      <c r="M9" s="728"/>
      <c r="N9" s="728"/>
      <c r="O9" s="728"/>
      <c r="P9" s="728"/>
      <c r="Q9" s="728"/>
      <c r="R9" s="728"/>
      <c r="S9" s="728"/>
      <c r="T9" s="728"/>
      <c r="U9" s="728"/>
      <c r="V9" s="728"/>
    </row>
    <row r="10" spans="1:22" customFormat="1" ht="25.5" x14ac:dyDescent="0.25">
      <c r="A10" s="2124"/>
      <c r="B10" s="2126" t="s">
        <v>698</v>
      </c>
      <c r="C10" s="1056"/>
      <c r="D10" s="1053"/>
      <c r="E10" s="1053"/>
      <c r="F10" s="1053"/>
      <c r="G10" s="1054"/>
      <c r="H10" s="1052" t="s">
        <v>497</v>
      </c>
      <c r="I10" s="1055"/>
      <c r="J10" s="1037" t="s">
        <v>493</v>
      </c>
      <c r="M10" s="728"/>
      <c r="N10" s="728"/>
      <c r="O10" s="728"/>
      <c r="P10" s="728"/>
      <c r="Q10" s="728"/>
      <c r="R10" s="728"/>
      <c r="S10" s="728"/>
      <c r="T10" s="728"/>
      <c r="U10" s="728"/>
      <c r="V10" s="728"/>
    </row>
    <row r="11" spans="1:22" customFormat="1" ht="26.25" thickBot="1" x14ac:dyDescent="0.3">
      <c r="A11" s="2124"/>
      <c r="B11" s="2127" t="s">
        <v>699</v>
      </c>
      <c r="C11" s="1057"/>
      <c r="D11" s="1058"/>
      <c r="E11" s="1058"/>
      <c r="F11" s="1058"/>
      <c r="G11" s="1059"/>
      <c r="H11" s="1059"/>
      <c r="I11" s="1060" t="s">
        <v>497</v>
      </c>
      <c r="J11" s="1039" t="s">
        <v>3</v>
      </c>
      <c r="M11" s="728"/>
      <c r="N11" s="728"/>
      <c r="O11" s="728"/>
      <c r="P11" s="728"/>
      <c r="Q11" s="728"/>
      <c r="R11" s="728"/>
      <c r="S11" s="728"/>
      <c r="T11" s="728"/>
      <c r="U11" s="728"/>
      <c r="V11" s="728"/>
    </row>
    <row r="12" spans="1:22" customFormat="1" ht="8.25" customHeight="1" x14ac:dyDescent="0.25">
      <c r="A12" s="28"/>
      <c r="B12" s="728"/>
      <c r="C12" s="728"/>
      <c r="D12" s="748"/>
      <c r="E12" s="748"/>
      <c r="F12" s="748"/>
      <c r="G12" s="728"/>
      <c r="H12" s="728"/>
      <c r="I12" s="748"/>
      <c r="J12" s="748"/>
    </row>
    <row r="13" spans="1:22" customFormat="1" ht="18.75" x14ac:dyDescent="0.3">
      <c r="A13" s="2679" t="s">
        <v>499</v>
      </c>
      <c r="B13" s="2679"/>
      <c r="C13" s="2679"/>
      <c r="D13" s="2679"/>
      <c r="E13" s="2679"/>
      <c r="F13" s="2679"/>
      <c r="G13" s="2679"/>
      <c r="H13" s="2679"/>
      <c r="I13" s="2679"/>
      <c r="J13" s="2679"/>
    </row>
    <row r="14" spans="1:22" customFormat="1" x14ac:dyDescent="0.25">
      <c r="B14" s="748"/>
    </row>
    <row r="15" spans="1:22" customFormat="1" x14ac:dyDescent="0.25">
      <c r="A15" s="28"/>
      <c r="B15" s="728"/>
      <c r="C15" s="728"/>
    </row>
    <row r="16" spans="1:22" customFormat="1" x14ac:dyDescent="0.25">
      <c r="A16" s="28"/>
      <c r="B16" s="728"/>
      <c r="C16" s="728"/>
    </row>
    <row r="17" spans="1:18" customFormat="1" x14ac:dyDescent="0.25">
      <c r="A17" s="28"/>
      <c r="B17" s="728"/>
      <c r="C17" s="728"/>
      <c r="N17" s="728"/>
      <c r="O17" s="728"/>
      <c r="P17" s="728"/>
    </row>
    <row r="18" spans="1:18" customFormat="1" x14ac:dyDescent="0.25">
      <c r="A18" s="28"/>
      <c r="B18" s="728"/>
      <c r="C18" s="728"/>
    </row>
    <row r="19" spans="1:18" customFormat="1" x14ac:dyDescent="0.25">
      <c r="A19" s="28"/>
      <c r="B19" s="728"/>
      <c r="C19" s="728"/>
    </row>
    <row r="20" spans="1:18" customFormat="1" x14ac:dyDescent="0.25">
      <c r="A20" s="28"/>
      <c r="B20" s="728"/>
      <c r="C20" s="728"/>
    </row>
    <row r="21" spans="1:18" customFormat="1" x14ac:dyDescent="0.25">
      <c r="A21" s="28"/>
      <c r="B21" s="728"/>
      <c r="C21" s="728"/>
    </row>
    <row r="22" spans="1:18" customFormat="1" x14ac:dyDescent="0.25">
      <c r="A22" s="28"/>
      <c r="B22" s="728"/>
      <c r="C22" s="728"/>
    </row>
    <row r="23" spans="1:18" customFormat="1" x14ac:dyDescent="0.25">
      <c r="A23" s="28"/>
      <c r="B23" s="728"/>
      <c r="C23" s="728"/>
    </row>
    <row r="24" spans="1:18" customFormat="1" x14ac:dyDescent="0.25">
      <c r="A24" s="28"/>
      <c r="B24" s="728"/>
      <c r="C24" s="728"/>
      <c r="D24" s="748"/>
      <c r="E24" s="748"/>
      <c r="F24" s="748"/>
      <c r="G24" s="728"/>
      <c r="H24" s="728"/>
      <c r="I24" s="748"/>
      <c r="J24" s="748"/>
    </row>
    <row r="25" spans="1:18" customFormat="1" x14ac:dyDescent="0.25">
      <c r="A25" s="28"/>
      <c r="B25" s="728"/>
      <c r="C25" s="728"/>
      <c r="D25" s="748"/>
      <c r="E25" s="748"/>
      <c r="F25" s="748"/>
      <c r="G25" s="728"/>
      <c r="H25" s="728"/>
      <c r="I25" s="748"/>
      <c r="J25" s="748"/>
    </row>
    <row r="26" spans="1:18" customFormat="1" x14ac:dyDescent="0.25">
      <c r="A26" s="28"/>
      <c r="B26" s="728"/>
      <c r="C26" s="728"/>
      <c r="D26" s="748"/>
      <c r="E26" s="748"/>
      <c r="F26" s="748"/>
      <c r="G26" s="728"/>
      <c r="H26" s="728"/>
      <c r="I26" s="748"/>
      <c r="J26" s="748"/>
    </row>
    <row r="27" spans="1:18" customFormat="1" x14ac:dyDescent="0.25">
      <c r="A27" s="28"/>
      <c r="B27" s="728"/>
      <c r="C27" s="728"/>
      <c r="D27" s="748"/>
      <c r="E27" s="748"/>
      <c r="F27" s="748"/>
      <c r="G27" s="728"/>
      <c r="H27" s="728"/>
      <c r="I27" s="748"/>
      <c r="J27" s="748"/>
    </row>
    <row r="28" spans="1:18" customFormat="1" x14ac:dyDescent="0.25">
      <c r="A28" s="28"/>
      <c r="B28" s="728"/>
      <c r="C28" s="728"/>
      <c r="D28" s="748"/>
      <c r="E28" s="748"/>
      <c r="F28" s="748"/>
      <c r="G28" s="728"/>
      <c r="H28" s="728"/>
      <c r="I28" s="748"/>
      <c r="J28" s="748"/>
      <c r="O28" s="728"/>
      <c r="P28" s="728"/>
      <c r="Q28" s="728"/>
    </row>
    <row r="29" spans="1:18" customFormat="1" x14ac:dyDescent="0.25">
      <c r="A29" s="28"/>
      <c r="B29" s="728"/>
      <c r="C29" s="728"/>
      <c r="D29" s="748"/>
      <c r="E29" s="748"/>
      <c r="F29" s="748"/>
      <c r="G29" s="728"/>
      <c r="H29" s="728"/>
      <c r="I29" s="748"/>
      <c r="J29" s="748"/>
    </row>
    <row r="30" spans="1:18" x14ac:dyDescent="0.25">
      <c r="A30" s="728"/>
      <c r="D30" s="728"/>
      <c r="E30" s="728"/>
      <c r="F30" s="728"/>
      <c r="I30" s="728"/>
      <c r="J30" s="728"/>
    </row>
    <row r="32" spans="1:18" x14ac:dyDescent="0.25">
      <c r="A32" s="728"/>
      <c r="D32" s="728"/>
      <c r="E32" s="728"/>
      <c r="F32" s="728"/>
      <c r="I32" s="728"/>
      <c r="J32" s="728"/>
      <c r="K32" s="183"/>
      <c r="L32" s="183"/>
      <c r="M32" s="183"/>
      <c r="N32" s="183"/>
      <c r="O32" s="183"/>
      <c r="P32" s="183"/>
      <c r="Q32" s="183"/>
      <c r="R32" s="183"/>
    </row>
    <row r="33" spans="1:3" ht="15" customHeight="1" x14ac:dyDescent="0.25">
      <c r="A33" s="2588" t="s">
        <v>373</v>
      </c>
      <c r="B33" s="2588"/>
      <c r="C33" s="2588"/>
    </row>
    <row r="97" spans="41:46" x14ac:dyDescent="0.25">
      <c r="AO97" s="748"/>
      <c r="AP97" s="748"/>
      <c r="AQ97" s="748"/>
      <c r="AT97" s="748"/>
    </row>
    <row r="98" spans="41:46" x14ac:dyDescent="0.25">
      <c r="AO98" s="748"/>
      <c r="AP98" s="748"/>
      <c r="AQ98" s="748"/>
      <c r="AT98" s="748"/>
    </row>
  </sheetData>
  <mergeCells count="9">
    <mergeCell ref="A33:C33"/>
    <mergeCell ref="A13:J13"/>
    <mergeCell ref="A1:J1"/>
    <mergeCell ref="J6:J7"/>
    <mergeCell ref="C3:I3"/>
    <mergeCell ref="B3:B4"/>
    <mergeCell ref="A2:J2"/>
    <mergeCell ref="J3:J4"/>
    <mergeCell ref="A3:A4"/>
  </mergeCells>
  <pageMargins left="0.25" right="0.25" top="0.75" bottom="0.75" header="0.3" footer="0.3"/>
  <pageSetup scale="80"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zoomScaleNormal="100" workbookViewId="0">
      <selection activeCell="A14" sqref="A14"/>
    </sheetView>
  </sheetViews>
  <sheetFormatPr defaultRowHeight="15" x14ac:dyDescent="0.25"/>
  <cols>
    <col min="1" max="1" width="6" style="937" bestFit="1" customWidth="1"/>
    <col min="2" max="2" width="10.42578125" style="32" bestFit="1" customWidth="1"/>
    <col min="3" max="3" width="5.28515625" style="46" bestFit="1" customWidth="1"/>
    <col min="4" max="4" width="4.42578125" style="575" bestFit="1" customWidth="1"/>
    <col min="5" max="5" width="5.28515625" style="46" bestFit="1" customWidth="1"/>
    <col min="6" max="6" width="4.42578125" style="575" bestFit="1" customWidth="1"/>
    <col min="7" max="7" width="5.28515625" style="46" bestFit="1" customWidth="1"/>
    <col min="8" max="8" width="4.42578125" style="575" bestFit="1" customWidth="1"/>
    <col min="9" max="9" width="0.28515625" style="937" customWidth="1"/>
    <col min="10" max="10" width="6" style="937" bestFit="1" customWidth="1"/>
    <col min="11" max="11" width="10.5703125" style="32" bestFit="1" customWidth="1"/>
    <col min="12" max="12" width="5.28515625" style="46" bestFit="1" customWidth="1"/>
    <col min="13" max="13" width="4.42578125" style="575" bestFit="1" customWidth="1"/>
    <col min="14" max="14" width="5.28515625" style="46" bestFit="1" customWidth="1"/>
    <col min="15" max="15" width="4.42578125" style="575" bestFit="1" customWidth="1"/>
    <col min="16" max="16" width="5.28515625" style="46" bestFit="1" customWidth="1"/>
    <col min="17" max="17" width="4.42578125" style="575" bestFit="1" customWidth="1"/>
    <col min="18" max="18" width="0.28515625" style="937" customWidth="1"/>
    <col min="19" max="19" width="6" style="937" bestFit="1" customWidth="1"/>
    <col min="20" max="20" width="10.140625" style="937" bestFit="1" customWidth="1"/>
    <col min="21" max="21" width="6.42578125" style="46" bestFit="1" customWidth="1"/>
    <col min="22" max="22" width="4.42578125" style="575" bestFit="1" customWidth="1"/>
    <col min="23" max="23" width="6.42578125" style="46" bestFit="1" customWidth="1"/>
    <col min="24" max="24" width="4.42578125" style="575" bestFit="1" customWidth="1"/>
    <col min="25" max="25" width="6.42578125" style="46" bestFit="1" customWidth="1"/>
    <col min="26" max="26" width="4.42578125" style="575" bestFit="1" customWidth="1"/>
    <col min="27" max="16384" width="9.140625" style="937"/>
  </cols>
  <sheetData>
    <row r="1" spans="1:26" ht="32.25" customHeight="1" thickBot="1" x14ac:dyDescent="0.3">
      <c r="A1" s="2692" t="s">
        <v>780</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row>
    <row r="2" spans="1:26" x14ac:dyDescent="0.25">
      <c r="A2" s="2617" t="s">
        <v>367</v>
      </c>
      <c r="B2" s="2675" t="s">
        <v>100</v>
      </c>
      <c r="C2" s="2599" t="s">
        <v>120</v>
      </c>
      <c r="D2" s="2600"/>
      <c r="E2" s="2677" t="s">
        <v>122</v>
      </c>
      <c r="F2" s="2678"/>
      <c r="G2" s="2599" t="s">
        <v>518</v>
      </c>
      <c r="H2" s="2600"/>
      <c r="I2" s="564"/>
      <c r="J2" s="2617" t="s">
        <v>367</v>
      </c>
      <c r="K2" s="2675" t="s">
        <v>100</v>
      </c>
      <c r="L2" s="2599" t="s">
        <v>120</v>
      </c>
      <c r="M2" s="2600"/>
      <c r="N2" s="2677" t="s">
        <v>122</v>
      </c>
      <c r="O2" s="2678"/>
      <c r="P2" s="2599" t="s">
        <v>518</v>
      </c>
      <c r="Q2" s="2600"/>
      <c r="S2" s="2617" t="s">
        <v>367</v>
      </c>
      <c r="T2" s="2675" t="s">
        <v>100</v>
      </c>
      <c r="U2" s="2599" t="s">
        <v>120</v>
      </c>
      <c r="V2" s="2600"/>
      <c r="W2" s="2677" t="s">
        <v>122</v>
      </c>
      <c r="X2" s="2678"/>
      <c r="Y2" s="2599" t="s">
        <v>518</v>
      </c>
      <c r="Z2" s="2600"/>
    </row>
    <row r="3" spans="1:26" ht="15.75" thickBot="1" x14ac:dyDescent="0.3">
      <c r="A3" s="2693"/>
      <c r="B3" s="2694"/>
      <c r="C3" s="1303" t="s">
        <v>99</v>
      </c>
      <c r="D3" s="1489" t="s">
        <v>312</v>
      </c>
      <c r="E3" s="1502" t="s">
        <v>99</v>
      </c>
      <c r="F3" s="1494" t="s">
        <v>312</v>
      </c>
      <c r="G3" s="1303" t="s">
        <v>99</v>
      </c>
      <c r="H3" s="1489" t="s">
        <v>312</v>
      </c>
      <c r="I3" s="561"/>
      <c r="J3" s="2605"/>
      <c r="K3" s="2676"/>
      <c r="L3" s="1303" t="s">
        <v>99</v>
      </c>
      <c r="M3" s="1489" t="s">
        <v>312</v>
      </c>
      <c r="N3" s="1502" t="s">
        <v>99</v>
      </c>
      <c r="O3" s="1494" t="s">
        <v>312</v>
      </c>
      <c r="P3" s="1303" t="s">
        <v>99</v>
      </c>
      <c r="Q3" s="1489" t="s">
        <v>312</v>
      </c>
      <c r="S3" s="2605"/>
      <c r="T3" s="2676"/>
      <c r="U3" s="1303" t="s">
        <v>99</v>
      </c>
      <c r="V3" s="1489" t="s">
        <v>312</v>
      </c>
      <c r="W3" s="1502" t="s">
        <v>99</v>
      </c>
      <c r="X3" s="1494" t="s">
        <v>312</v>
      </c>
      <c r="Y3" s="1303" t="s">
        <v>99</v>
      </c>
      <c r="Z3" s="1489" t="s">
        <v>312</v>
      </c>
    </row>
    <row r="4" spans="1:26" s="32" customFormat="1" ht="13.5" customHeight="1" x14ac:dyDescent="0.15">
      <c r="A4" s="2661">
        <v>1</v>
      </c>
      <c r="B4" s="542" t="s">
        <v>97</v>
      </c>
      <c r="C4" s="1514">
        <v>141</v>
      </c>
      <c r="D4" s="1559">
        <v>3.0889891775840161</v>
      </c>
      <c r="E4" s="1514">
        <v>128</v>
      </c>
      <c r="F4" s="1544">
        <v>2.8041887569557025</v>
      </c>
      <c r="G4" s="1530">
        <v>154</v>
      </c>
      <c r="H4" s="1544">
        <v>3.3737895982123298</v>
      </c>
      <c r="I4" s="584"/>
      <c r="J4" s="2670">
        <v>3</v>
      </c>
      <c r="K4" s="1555" t="s">
        <v>31</v>
      </c>
      <c r="L4" s="1514">
        <v>71</v>
      </c>
      <c r="M4" s="1559">
        <v>2.1577923656698275</v>
      </c>
      <c r="N4" s="1514">
        <v>73</v>
      </c>
      <c r="O4" s="1544">
        <v>2.2185752492098225</v>
      </c>
      <c r="P4" s="1530">
        <v>79</v>
      </c>
      <c r="Q4" s="1544">
        <v>2.4009238998298081</v>
      </c>
      <c r="R4" s="531"/>
      <c r="S4" s="2670">
        <v>5</v>
      </c>
      <c r="T4" s="1566" t="s">
        <v>83</v>
      </c>
      <c r="U4" s="1514">
        <v>16</v>
      </c>
      <c r="V4" s="1559" t="s">
        <v>49</v>
      </c>
      <c r="W4" s="1514">
        <v>12</v>
      </c>
      <c r="X4" s="1544" t="s">
        <v>49</v>
      </c>
      <c r="Y4" s="1530">
        <v>16</v>
      </c>
      <c r="Z4" s="1544" t="s">
        <v>49</v>
      </c>
    </row>
    <row r="5" spans="1:26" s="32" customFormat="1" ht="13.5" customHeight="1" x14ac:dyDescent="0.15">
      <c r="A5" s="2662"/>
      <c r="B5" s="1574" t="s">
        <v>94</v>
      </c>
      <c r="C5" s="1575">
        <v>126</v>
      </c>
      <c r="D5" s="1479">
        <v>2.2942879513465284</v>
      </c>
      <c r="E5" s="1575">
        <v>147</v>
      </c>
      <c r="F5" s="1549">
        <v>2.6766692765709497</v>
      </c>
      <c r="G5" s="1504">
        <v>167</v>
      </c>
      <c r="H5" s="1549">
        <v>3.0408419672608749</v>
      </c>
      <c r="I5" s="584"/>
      <c r="J5" s="2671"/>
      <c r="K5" s="1572" t="s">
        <v>5</v>
      </c>
      <c r="L5" s="1575">
        <v>38</v>
      </c>
      <c r="M5" s="1479">
        <v>3.5988256463680273</v>
      </c>
      <c r="N5" s="1575">
        <v>45</v>
      </c>
      <c r="O5" s="1549">
        <v>4.2617672128042425</v>
      </c>
      <c r="P5" s="1504">
        <v>37</v>
      </c>
      <c r="Q5" s="1549">
        <v>3.5041197083057107</v>
      </c>
      <c r="R5" s="531"/>
      <c r="S5" s="2671"/>
      <c r="T5" s="1566" t="s">
        <v>80</v>
      </c>
      <c r="U5" s="1575">
        <v>221</v>
      </c>
      <c r="V5" s="1479">
        <v>1.6547489798210475</v>
      </c>
      <c r="W5" s="1575">
        <v>217</v>
      </c>
      <c r="X5" s="1549">
        <v>1.6247987720414812</v>
      </c>
      <c r="Y5" s="1504">
        <v>209</v>
      </c>
      <c r="Z5" s="1549">
        <v>1.564898356482348</v>
      </c>
    </row>
    <row r="6" spans="1:26" s="32" customFormat="1" ht="13.5" customHeight="1" x14ac:dyDescent="0.15">
      <c r="A6" s="2662"/>
      <c r="B6" s="1574" t="s">
        <v>91</v>
      </c>
      <c r="C6" s="1575">
        <v>12</v>
      </c>
      <c r="D6" s="1479" t="s">
        <v>49</v>
      </c>
      <c r="E6" s="1575">
        <v>17</v>
      </c>
      <c r="F6" s="1549">
        <v>3.2667179093005383</v>
      </c>
      <c r="G6" s="1504">
        <v>16</v>
      </c>
      <c r="H6" s="1549">
        <v>3.0745580322828592</v>
      </c>
      <c r="I6" s="584"/>
      <c r="J6" s="2671"/>
      <c r="K6" s="1572" t="s">
        <v>2</v>
      </c>
      <c r="L6" s="1575">
        <v>939</v>
      </c>
      <c r="M6" s="1479">
        <v>3.3595826818700605</v>
      </c>
      <c r="N6" s="1575">
        <v>997</v>
      </c>
      <c r="O6" s="1549">
        <v>3.5670968411335999</v>
      </c>
      <c r="P6" s="1504">
        <v>830</v>
      </c>
      <c r="Q6" s="1549">
        <v>2.9695991756678914</v>
      </c>
      <c r="R6" s="531"/>
      <c r="S6" s="2671"/>
      <c r="T6" s="1566" t="s">
        <v>77</v>
      </c>
      <c r="U6" s="1575">
        <v>21</v>
      </c>
      <c r="V6" s="1479">
        <v>3.3881897386253628</v>
      </c>
      <c r="W6" s="1575">
        <v>15</v>
      </c>
      <c r="X6" s="1549" t="s">
        <v>49</v>
      </c>
      <c r="Y6" s="1504">
        <v>15</v>
      </c>
      <c r="Z6" s="1549" t="s">
        <v>49</v>
      </c>
    </row>
    <row r="7" spans="1:26" s="32" customFormat="1" ht="13.5" customHeight="1" x14ac:dyDescent="0.15">
      <c r="A7" s="2662"/>
      <c r="B7" s="1574" t="s">
        <v>88</v>
      </c>
      <c r="C7" s="1575">
        <v>92</v>
      </c>
      <c r="D7" s="1479">
        <v>2.0529298879814344</v>
      </c>
      <c r="E7" s="1575">
        <v>125</v>
      </c>
      <c r="F7" s="1549">
        <v>2.7893069130182533</v>
      </c>
      <c r="G7" s="1504">
        <v>72</v>
      </c>
      <c r="H7" s="1549">
        <v>1.606640781898514</v>
      </c>
      <c r="I7" s="584"/>
      <c r="J7" s="2671"/>
      <c r="K7" s="1572" t="s">
        <v>96</v>
      </c>
      <c r="L7" s="1575">
        <v>11</v>
      </c>
      <c r="M7" s="1479" t="s">
        <v>49</v>
      </c>
      <c r="N7" s="1575">
        <v>10</v>
      </c>
      <c r="O7" s="1549" t="s">
        <v>49</v>
      </c>
      <c r="P7" s="1504">
        <v>10</v>
      </c>
      <c r="Q7" s="1549" t="s">
        <v>49</v>
      </c>
      <c r="R7" s="531"/>
      <c r="S7" s="2671"/>
      <c r="T7" s="1566" t="s">
        <v>71</v>
      </c>
      <c r="U7" s="1575">
        <v>95</v>
      </c>
      <c r="V7" s="1479">
        <v>0.62268541277488287</v>
      </c>
      <c r="W7" s="1575">
        <v>113</v>
      </c>
      <c r="X7" s="1549">
        <v>0.74066791203749227</v>
      </c>
      <c r="Y7" s="1504">
        <v>90</v>
      </c>
      <c r="Z7" s="1549">
        <v>0.58991249631304687</v>
      </c>
    </row>
    <row r="8" spans="1:26" s="32" customFormat="1" ht="13.5" customHeight="1" thickBot="1" x14ac:dyDescent="0.2">
      <c r="A8" s="2662"/>
      <c r="B8" s="1574" t="s">
        <v>85</v>
      </c>
      <c r="C8" s="1575">
        <v>47</v>
      </c>
      <c r="D8" s="1479">
        <v>3.1881698548365218</v>
      </c>
      <c r="E8" s="1575">
        <v>35</v>
      </c>
      <c r="F8" s="1549">
        <v>2.3741690408357075</v>
      </c>
      <c r="G8" s="1504">
        <v>29</v>
      </c>
      <c r="H8" s="1549">
        <v>1.9671686338353007</v>
      </c>
      <c r="I8" s="584"/>
      <c r="J8" s="2671"/>
      <c r="K8" s="1572" t="s">
        <v>10</v>
      </c>
      <c r="L8" s="1575">
        <v>24</v>
      </c>
      <c r="M8" s="1479">
        <v>0.91638029782359676</v>
      </c>
      <c r="N8" s="1575">
        <v>39</v>
      </c>
      <c r="O8" s="1549">
        <v>1.4891179839633446</v>
      </c>
      <c r="P8" s="1504">
        <v>36</v>
      </c>
      <c r="Q8" s="1549">
        <v>1.3745704467353952</v>
      </c>
      <c r="R8" s="531"/>
      <c r="S8" s="2672"/>
      <c r="T8" s="1566" t="s">
        <v>68</v>
      </c>
      <c r="U8" s="1511">
        <v>125</v>
      </c>
      <c r="V8" s="1567">
        <v>1.2757705654215146</v>
      </c>
      <c r="W8" s="1511">
        <v>139</v>
      </c>
      <c r="X8" s="1513">
        <v>1.4186568687487242</v>
      </c>
      <c r="Y8" s="1578">
        <v>162</v>
      </c>
      <c r="Z8" s="1513">
        <v>1.653398652786283</v>
      </c>
    </row>
    <row r="9" spans="1:26" s="32" customFormat="1" ht="13.5" customHeight="1" thickBot="1" x14ac:dyDescent="0.2">
      <c r="A9" s="2662"/>
      <c r="B9" s="1574" t="s">
        <v>82</v>
      </c>
      <c r="C9" s="1575">
        <v>352</v>
      </c>
      <c r="D9" s="1479">
        <v>2.7977808510976523</v>
      </c>
      <c r="E9" s="1575">
        <v>389</v>
      </c>
      <c r="F9" s="1549">
        <v>3.0918657701050756</v>
      </c>
      <c r="G9" s="1504">
        <v>394</v>
      </c>
      <c r="H9" s="1549">
        <v>3.1316069753763491</v>
      </c>
      <c r="I9" s="584"/>
      <c r="J9" s="2671"/>
      <c r="K9" s="1572" t="s">
        <v>93</v>
      </c>
      <c r="L9" s="1575">
        <v>29</v>
      </c>
      <c r="M9" s="1479">
        <v>1.6584696328491364</v>
      </c>
      <c r="N9" s="1575">
        <v>29</v>
      </c>
      <c r="O9" s="1549">
        <v>1.6584696328491364</v>
      </c>
      <c r="P9" s="1504">
        <v>26</v>
      </c>
      <c r="Q9" s="1549">
        <v>1.4869038087612949</v>
      </c>
      <c r="R9" s="531"/>
      <c r="S9" s="2608" t="s">
        <v>371</v>
      </c>
      <c r="T9" s="2609"/>
      <c r="U9" s="1579">
        <v>1628</v>
      </c>
      <c r="V9" s="1496">
        <v>1.5468756532414076</v>
      </c>
      <c r="W9" s="1579">
        <v>1679</v>
      </c>
      <c r="X9" s="1510">
        <v>1.5953342885702231</v>
      </c>
      <c r="Y9" s="1580">
        <v>1725</v>
      </c>
      <c r="Z9" s="1510">
        <v>1.6390420772981744</v>
      </c>
    </row>
    <row r="10" spans="1:26" s="32" customFormat="1" ht="13.5" customHeight="1" x14ac:dyDescent="0.15">
      <c r="A10" s="2662"/>
      <c r="B10" s="1574" t="s">
        <v>79</v>
      </c>
      <c r="C10" s="1575">
        <v>52</v>
      </c>
      <c r="D10" s="1479">
        <v>3.593393683919563</v>
      </c>
      <c r="E10" s="1575">
        <v>47</v>
      </c>
      <c r="F10" s="1549">
        <v>3.2478750604657591</v>
      </c>
      <c r="G10" s="1504">
        <v>50</v>
      </c>
      <c r="H10" s="1549">
        <v>3.4551862345380417</v>
      </c>
      <c r="I10" s="584"/>
      <c r="J10" s="2671"/>
      <c r="K10" s="1572" t="s">
        <v>90</v>
      </c>
      <c r="L10" s="1575">
        <v>67</v>
      </c>
      <c r="M10" s="1479">
        <v>2.9942795852699322</v>
      </c>
      <c r="N10" s="1575">
        <v>49</v>
      </c>
      <c r="O10" s="1549">
        <v>2.1898462638541294</v>
      </c>
      <c r="P10" s="1504">
        <v>66</v>
      </c>
      <c r="Q10" s="1549">
        <v>2.9495888451912764</v>
      </c>
      <c r="R10" s="531"/>
      <c r="S10" s="2670">
        <v>6</v>
      </c>
      <c r="T10" s="1503" t="s">
        <v>65</v>
      </c>
      <c r="U10" s="1514">
        <v>28</v>
      </c>
      <c r="V10" s="1559">
        <v>2.168189561715967</v>
      </c>
      <c r="W10" s="1514">
        <v>42</v>
      </c>
      <c r="X10" s="1544">
        <v>3.2522843425739509</v>
      </c>
      <c r="Y10" s="1530">
        <v>34</v>
      </c>
      <c r="Z10" s="1544">
        <v>2.6328016106551031</v>
      </c>
    </row>
    <row r="11" spans="1:26" s="32" customFormat="1" ht="13.5" customHeight="1" thickBot="1" x14ac:dyDescent="0.2">
      <c r="A11" s="2663"/>
      <c r="B11" s="524" t="s">
        <v>76</v>
      </c>
      <c r="C11" s="1511">
        <v>448</v>
      </c>
      <c r="D11" s="1567">
        <v>4.4115330077201822</v>
      </c>
      <c r="E11" s="1511">
        <v>516</v>
      </c>
      <c r="F11" s="1513">
        <v>5.0811406963919969</v>
      </c>
      <c r="G11" s="1578">
        <v>530</v>
      </c>
      <c r="H11" s="1513">
        <v>5.2190011028832526</v>
      </c>
      <c r="I11" s="584"/>
      <c r="J11" s="2671"/>
      <c r="K11" s="1572" t="s">
        <v>87</v>
      </c>
      <c r="L11" s="1575">
        <v>105</v>
      </c>
      <c r="M11" s="1479">
        <v>2.5423113241810125</v>
      </c>
      <c r="N11" s="1575">
        <v>140</v>
      </c>
      <c r="O11" s="1549">
        <v>3.3897484322413503</v>
      </c>
      <c r="P11" s="1504">
        <v>117</v>
      </c>
      <c r="Q11" s="1549">
        <v>2.8328611898017</v>
      </c>
      <c r="R11" s="531"/>
      <c r="S11" s="2671"/>
      <c r="T11" s="1566" t="s">
        <v>62</v>
      </c>
      <c r="U11" s="1575">
        <v>60</v>
      </c>
      <c r="V11" s="1479">
        <v>2.7363524421945544</v>
      </c>
      <c r="W11" s="1575">
        <v>45</v>
      </c>
      <c r="X11" s="1549">
        <v>2.0522643316459157</v>
      </c>
      <c r="Y11" s="1504">
        <v>49</v>
      </c>
      <c r="Z11" s="1549">
        <v>2.2346878277922197</v>
      </c>
    </row>
    <row r="12" spans="1:26" s="32" customFormat="1" ht="13.5" customHeight="1" thickBot="1" x14ac:dyDescent="0.2">
      <c r="A12" s="2608" t="s">
        <v>368</v>
      </c>
      <c r="B12" s="2609"/>
      <c r="C12" s="1579">
        <v>1270</v>
      </c>
      <c r="D12" s="1496">
        <v>3.1191515907673115</v>
      </c>
      <c r="E12" s="1579">
        <v>1404</v>
      </c>
      <c r="F12" s="1510">
        <v>3.4482589239663817</v>
      </c>
      <c r="G12" s="1580">
        <v>1412</v>
      </c>
      <c r="H12" s="1510">
        <v>3.4679071229633416</v>
      </c>
      <c r="I12" s="584"/>
      <c r="J12" s="2671"/>
      <c r="K12" s="1572" t="s">
        <v>84</v>
      </c>
      <c r="L12" s="1575">
        <v>31</v>
      </c>
      <c r="M12" s="1479">
        <v>3.3087842886113776</v>
      </c>
      <c r="N12" s="1575">
        <v>30</v>
      </c>
      <c r="O12" s="1549">
        <v>3.202049311559398</v>
      </c>
      <c r="P12" s="1504">
        <v>29</v>
      </c>
      <c r="Q12" s="1549">
        <v>3.0953143345074179</v>
      </c>
      <c r="R12" s="531"/>
      <c r="S12" s="2671"/>
      <c r="T12" s="1566" t="s">
        <v>59</v>
      </c>
      <c r="U12" s="1575">
        <v>10</v>
      </c>
      <c r="V12" s="1479" t="s">
        <v>49</v>
      </c>
      <c r="W12" s="1575">
        <v>22</v>
      </c>
      <c r="X12" s="1549">
        <v>1.6132580479577618</v>
      </c>
      <c r="Y12" s="1504">
        <v>12</v>
      </c>
      <c r="Z12" s="1549" t="s">
        <v>49</v>
      </c>
    </row>
    <row r="13" spans="1:26" s="32" customFormat="1" ht="13.5" customHeight="1" x14ac:dyDescent="0.15">
      <c r="A13" s="2661">
        <v>2</v>
      </c>
      <c r="B13" s="569" t="s">
        <v>73</v>
      </c>
      <c r="C13" s="1514">
        <v>203</v>
      </c>
      <c r="D13" s="1559">
        <v>3.3920962486423263</v>
      </c>
      <c r="E13" s="1514">
        <v>215</v>
      </c>
      <c r="F13" s="1544">
        <v>3.5926142534881782</v>
      </c>
      <c r="G13" s="1530">
        <v>222</v>
      </c>
      <c r="H13" s="1544">
        <v>3.709583089648258</v>
      </c>
      <c r="I13" s="584"/>
      <c r="J13" s="2671"/>
      <c r="K13" s="1572" t="s">
        <v>95</v>
      </c>
      <c r="L13" s="1575" t="s">
        <v>101</v>
      </c>
      <c r="M13" s="1479" t="s">
        <v>49</v>
      </c>
      <c r="N13" s="1575" t="s">
        <v>101</v>
      </c>
      <c r="O13" s="1549" t="s">
        <v>49</v>
      </c>
      <c r="P13" s="1504" t="s">
        <v>101</v>
      </c>
      <c r="Q13" s="1549" t="s">
        <v>49</v>
      </c>
      <c r="R13" s="531"/>
      <c r="S13" s="2671"/>
      <c r="T13" s="1566" t="s">
        <v>56</v>
      </c>
      <c r="U13" s="1575">
        <v>11</v>
      </c>
      <c r="V13" s="1479" t="s">
        <v>49</v>
      </c>
      <c r="W13" s="1575">
        <v>9</v>
      </c>
      <c r="X13" s="1549" t="s">
        <v>49</v>
      </c>
      <c r="Y13" s="1504">
        <v>9</v>
      </c>
      <c r="Z13" s="1549" t="s">
        <v>49</v>
      </c>
    </row>
    <row r="14" spans="1:26" s="32" customFormat="1" ht="13.5" customHeight="1" x14ac:dyDescent="0.15">
      <c r="A14" s="2662"/>
      <c r="B14" s="1574" t="s">
        <v>70</v>
      </c>
      <c r="C14" s="1575">
        <v>189</v>
      </c>
      <c r="D14" s="1479">
        <v>1.8776077885952711</v>
      </c>
      <c r="E14" s="1575">
        <v>171</v>
      </c>
      <c r="F14" s="1549">
        <v>1.6987879992052455</v>
      </c>
      <c r="G14" s="1504">
        <v>124</v>
      </c>
      <c r="H14" s="1549">
        <v>1.2318696602424</v>
      </c>
      <c r="I14" s="584"/>
      <c r="J14" s="2671"/>
      <c r="K14" s="1572" t="s">
        <v>81</v>
      </c>
      <c r="L14" s="1575">
        <v>11</v>
      </c>
      <c r="M14" s="1479" t="s">
        <v>49</v>
      </c>
      <c r="N14" s="1575">
        <v>18</v>
      </c>
      <c r="O14" s="1549" t="s">
        <v>49</v>
      </c>
      <c r="P14" s="1504">
        <v>26</v>
      </c>
      <c r="Q14" s="1549">
        <v>1.508645700359754</v>
      </c>
      <c r="R14" s="531"/>
      <c r="S14" s="2671"/>
      <c r="T14" s="1566" t="s">
        <v>53</v>
      </c>
      <c r="U14" s="1575">
        <v>13</v>
      </c>
      <c r="V14" s="1479" t="s">
        <v>49</v>
      </c>
      <c r="W14" s="1575">
        <v>23</v>
      </c>
      <c r="X14" s="1549">
        <v>2.491334488734835</v>
      </c>
      <c r="Y14" s="1504">
        <v>12</v>
      </c>
      <c r="Z14" s="1549" t="s">
        <v>49</v>
      </c>
    </row>
    <row r="15" spans="1:26" s="32" customFormat="1" ht="13.5" customHeight="1" x14ac:dyDescent="0.15">
      <c r="A15" s="2662"/>
      <c r="B15" s="1574" t="s">
        <v>67</v>
      </c>
      <c r="C15" s="1575">
        <v>96</v>
      </c>
      <c r="D15" s="1479">
        <v>3.0501366207028022</v>
      </c>
      <c r="E15" s="1575">
        <v>123</v>
      </c>
      <c r="F15" s="1549">
        <v>3.9079875452754651</v>
      </c>
      <c r="G15" s="1504">
        <v>93</v>
      </c>
      <c r="H15" s="1549">
        <v>2.9548198513058397</v>
      </c>
      <c r="I15" s="584"/>
      <c r="J15" s="2671"/>
      <c r="K15" s="1572" t="s">
        <v>78</v>
      </c>
      <c r="L15" s="1575">
        <v>0</v>
      </c>
      <c r="M15" s="1479" t="s">
        <v>49</v>
      </c>
      <c r="N15" s="1575" t="s">
        <v>101</v>
      </c>
      <c r="O15" s="1549" t="s">
        <v>49</v>
      </c>
      <c r="P15" s="1504" t="s">
        <v>101</v>
      </c>
      <c r="Q15" s="1549" t="s">
        <v>49</v>
      </c>
      <c r="R15" s="531"/>
      <c r="S15" s="2671"/>
      <c r="T15" s="1566" t="s">
        <v>48</v>
      </c>
      <c r="U15" s="1575">
        <v>53</v>
      </c>
      <c r="V15" s="1479">
        <v>1.8452111548236605</v>
      </c>
      <c r="W15" s="1575">
        <v>56</v>
      </c>
      <c r="X15" s="1549">
        <v>1.9496570692476414</v>
      </c>
      <c r="Y15" s="1504">
        <v>54</v>
      </c>
      <c r="Z15" s="1549">
        <v>1.880026459631654</v>
      </c>
    </row>
    <row r="16" spans="1:26" s="32" customFormat="1" ht="12" x14ac:dyDescent="0.15">
      <c r="A16" s="2662"/>
      <c r="B16" s="1574" t="s">
        <v>64</v>
      </c>
      <c r="C16" s="1575">
        <v>50</v>
      </c>
      <c r="D16" s="1479">
        <v>1.9615535504119261</v>
      </c>
      <c r="E16" s="1575">
        <v>63</v>
      </c>
      <c r="F16" s="1549">
        <v>2.4715574735190269</v>
      </c>
      <c r="G16" s="1504">
        <v>63</v>
      </c>
      <c r="H16" s="1549">
        <v>2.4715574735190269</v>
      </c>
      <c r="I16" s="584"/>
      <c r="J16" s="2671"/>
      <c r="K16" s="1572" t="s">
        <v>75</v>
      </c>
      <c r="L16" s="1575">
        <v>44</v>
      </c>
      <c r="M16" s="1479">
        <v>3.2958801498127341</v>
      </c>
      <c r="N16" s="1575">
        <v>49</v>
      </c>
      <c r="O16" s="1549">
        <v>3.6704119850187267</v>
      </c>
      <c r="P16" s="1504">
        <v>36</v>
      </c>
      <c r="Q16" s="1549">
        <v>2.696629213483146</v>
      </c>
      <c r="R16" s="531"/>
      <c r="S16" s="2671"/>
      <c r="T16" s="1566" t="s">
        <v>45</v>
      </c>
      <c r="U16" s="1575">
        <v>25</v>
      </c>
      <c r="V16" s="1479">
        <v>0.80135910504215146</v>
      </c>
      <c r="W16" s="1575">
        <v>30</v>
      </c>
      <c r="X16" s="1549">
        <v>0.96163092605058176</v>
      </c>
      <c r="Y16" s="1504">
        <v>39</v>
      </c>
      <c r="Z16" s="1549">
        <v>1.2501202038657562</v>
      </c>
    </row>
    <row r="17" spans="1:26" s="32" customFormat="1" ht="12" x14ac:dyDescent="0.15">
      <c r="A17" s="2662"/>
      <c r="B17" s="1574" t="s">
        <v>61</v>
      </c>
      <c r="C17" s="1575">
        <v>43</v>
      </c>
      <c r="D17" s="1479">
        <v>1.5402249444802638</v>
      </c>
      <c r="E17" s="1575">
        <v>58</v>
      </c>
      <c r="F17" s="1549">
        <v>2.0775127158105882</v>
      </c>
      <c r="G17" s="1504">
        <v>45</v>
      </c>
      <c r="H17" s="1549">
        <v>1.6118633139909735</v>
      </c>
      <c r="I17" s="584"/>
      <c r="J17" s="2671"/>
      <c r="K17" s="1572" t="s">
        <v>72</v>
      </c>
      <c r="L17" s="1575">
        <v>105</v>
      </c>
      <c r="M17" s="1479">
        <v>1.7867474389953375</v>
      </c>
      <c r="N17" s="1575">
        <v>136</v>
      </c>
      <c r="O17" s="1549">
        <v>2.3142633495558655</v>
      </c>
      <c r="P17" s="1504">
        <v>140</v>
      </c>
      <c r="Q17" s="1549">
        <v>2.3823299186604503</v>
      </c>
      <c r="R17" s="531"/>
      <c r="S17" s="2671"/>
      <c r="T17" s="1566" t="s">
        <v>42</v>
      </c>
      <c r="U17" s="1575">
        <v>46</v>
      </c>
      <c r="V17" s="1479">
        <v>1.2289278939916113</v>
      </c>
      <c r="W17" s="1575">
        <v>52</v>
      </c>
      <c r="X17" s="1549">
        <v>1.3892228366861692</v>
      </c>
      <c r="Y17" s="1504">
        <v>48</v>
      </c>
      <c r="Z17" s="1549">
        <v>1.2823595415564637</v>
      </c>
    </row>
    <row r="18" spans="1:26" s="32" customFormat="1" ht="12" x14ac:dyDescent="0.15">
      <c r="A18" s="2662"/>
      <c r="B18" s="1574" t="s">
        <v>58</v>
      </c>
      <c r="C18" s="1575">
        <v>31</v>
      </c>
      <c r="D18" s="1479">
        <v>1.7154557025067787</v>
      </c>
      <c r="E18" s="1575">
        <v>26</v>
      </c>
      <c r="F18" s="1549">
        <v>1.4387692988766532</v>
      </c>
      <c r="G18" s="1504">
        <v>36</v>
      </c>
      <c r="H18" s="1549">
        <v>1.9921421061369045</v>
      </c>
      <c r="I18" s="584"/>
      <c r="J18" s="2671"/>
      <c r="K18" s="1572" t="s">
        <v>69</v>
      </c>
      <c r="L18" s="1575">
        <v>103</v>
      </c>
      <c r="M18" s="1479">
        <v>4.1112840777551591</v>
      </c>
      <c r="N18" s="1575">
        <v>108</v>
      </c>
      <c r="O18" s="1549">
        <v>4.3108609747335649</v>
      </c>
      <c r="P18" s="1504">
        <v>78</v>
      </c>
      <c r="Q18" s="1549">
        <v>3.1133995928631304</v>
      </c>
      <c r="R18" s="531"/>
      <c r="S18" s="2671"/>
      <c r="T18" s="1566" t="s">
        <v>39</v>
      </c>
      <c r="U18" s="1575">
        <v>111</v>
      </c>
      <c r="V18" s="1479">
        <v>5.3849512443603551</v>
      </c>
      <c r="W18" s="1575">
        <v>112</v>
      </c>
      <c r="X18" s="1549">
        <v>5.433464318633872</v>
      </c>
      <c r="Y18" s="1504">
        <v>130</v>
      </c>
      <c r="Z18" s="1549">
        <v>6.3066996555571722</v>
      </c>
    </row>
    <row r="19" spans="1:26" s="32" customFormat="1" ht="12" x14ac:dyDescent="0.15">
      <c r="A19" s="2662"/>
      <c r="B19" s="1574" t="s">
        <v>55</v>
      </c>
      <c r="C19" s="1575">
        <v>73</v>
      </c>
      <c r="D19" s="1479">
        <v>1.5016559356550716</v>
      </c>
      <c r="E19" s="1575">
        <v>94</v>
      </c>
      <c r="F19" s="1549">
        <v>1.933639150021599</v>
      </c>
      <c r="G19" s="1504">
        <v>90</v>
      </c>
      <c r="H19" s="1549">
        <v>1.8513566329994036</v>
      </c>
      <c r="I19" s="584"/>
      <c r="J19" s="2671"/>
      <c r="K19" s="1572" t="s">
        <v>66</v>
      </c>
      <c r="L19" s="1575">
        <v>20</v>
      </c>
      <c r="M19" s="1479">
        <v>1.7287578874578615</v>
      </c>
      <c r="N19" s="1575">
        <v>46</v>
      </c>
      <c r="O19" s="1549">
        <v>3.9761431411530812</v>
      </c>
      <c r="P19" s="1504">
        <v>33</v>
      </c>
      <c r="Q19" s="1549">
        <v>2.8524505143054713</v>
      </c>
      <c r="R19" s="531"/>
      <c r="S19" s="2671"/>
      <c r="T19" s="1566" t="s">
        <v>36</v>
      </c>
      <c r="U19" s="1575">
        <v>31</v>
      </c>
      <c r="V19" s="1479">
        <v>1.5211737572991806</v>
      </c>
      <c r="W19" s="1575">
        <v>36</v>
      </c>
      <c r="X19" s="1549">
        <v>1.7665243633151775</v>
      </c>
      <c r="Y19" s="1504">
        <v>43</v>
      </c>
      <c r="Z19" s="1549">
        <v>2.110015211737573</v>
      </c>
    </row>
    <row r="20" spans="1:26" s="32" customFormat="1" ht="12" x14ac:dyDescent="0.15">
      <c r="A20" s="2662"/>
      <c r="B20" s="1574" t="s">
        <v>52</v>
      </c>
      <c r="C20" s="1575">
        <v>60</v>
      </c>
      <c r="D20" s="1479">
        <v>1.4169658038919326</v>
      </c>
      <c r="E20" s="1575">
        <v>58</v>
      </c>
      <c r="F20" s="1549">
        <v>1.3697336104288684</v>
      </c>
      <c r="G20" s="1504">
        <v>60</v>
      </c>
      <c r="H20" s="1549">
        <v>1.4169658038919326</v>
      </c>
      <c r="I20" s="584"/>
      <c r="J20" s="2671"/>
      <c r="K20" s="1572" t="s">
        <v>63</v>
      </c>
      <c r="L20" s="1575">
        <v>15</v>
      </c>
      <c r="M20" s="1479" t="s">
        <v>49</v>
      </c>
      <c r="N20" s="1575">
        <v>23</v>
      </c>
      <c r="O20" s="1549">
        <v>1.5575269181282589</v>
      </c>
      <c r="P20" s="1504">
        <v>23</v>
      </c>
      <c r="Q20" s="1549">
        <v>1.5575269181282589</v>
      </c>
      <c r="R20" s="531"/>
      <c r="S20" s="2671"/>
      <c r="T20" s="1566" t="s">
        <v>33</v>
      </c>
      <c r="U20" s="1575">
        <v>23</v>
      </c>
      <c r="V20" s="1479">
        <v>1.6655804185676009</v>
      </c>
      <c r="W20" s="1575">
        <v>15</v>
      </c>
      <c r="X20" s="1549" t="s">
        <v>49</v>
      </c>
      <c r="Y20" s="1504">
        <v>22</v>
      </c>
      <c r="Z20" s="1549">
        <v>1.593163878629879</v>
      </c>
    </row>
    <row r="21" spans="1:26" s="32" customFormat="1" ht="12" x14ac:dyDescent="0.15">
      <c r="A21" s="2662"/>
      <c r="B21" s="1574" t="s">
        <v>47</v>
      </c>
      <c r="C21" s="1575">
        <v>853</v>
      </c>
      <c r="D21" s="1479">
        <v>2.4019170282682825</v>
      </c>
      <c r="E21" s="1575">
        <v>860</v>
      </c>
      <c r="F21" s="1549">
        <v>2.4216279534709533</v>
      </c>
      <c r="G21" s="1504">
        <v>841</v>
      </c>
      <c r="H21" s="1549">
        <v>2.3681268707779903</v>
      </c>
      <c r="I21" s="584"/>
      <c r="J21" s="2671"/>
      <c r="K21" s="1572" t="s">
        <v>60</v>
      </c>
      <c r="L21" s="1575">
        <v>14</v>
      </c>
      <c r="M21" s="1479">
        <v>3.044802087864289</v>
      </c>
      <c r="N21" s="1575">
        <v>11</v>
      </c>
      <c r="O21" s="1549" t="s">
        <v>49</v>
      </c>
      <c r="P21" s="1504">
        <v>5</v>
      </c>
      <c r="Q21" s="1549" t="s">
        <v>49</v>
      </c>
      <c r="R21" s="531"/>
      <c r="S21" s="2671"/>
      <c r="T21" s="1566" t="s">
        <v>30</v>
      </c>
      <c r="U21" s="1575">
        <v>40</v>
      </c>
      <c r="V21" s="1479">
        <v>1.8588224359868024</v>
      </c>
      <c r="W21" s="1575">
        <v>35</v>
      </c>
      <c r="X21" s="1549">
        <v>1.6264696314884519</v>
      </c>
      <c r="Y21" s="1504">
        <v>25</v>
      </c>
      <c r="Z21" s="1549">
        <v>1.1617640224917516</v>
      </c>
    </row>
    <row r="22" spans="1:26" s="32" customFormat="1" ht="12" x14ac:dyDescent="0.15">
      <c r="A22" s="2662"/>
      <c r="B22" s="1574" t="s">
        <v>44</v>
      </c>
      <c r="C22" s="1575">
        <v>65</v>
      </c>
      <c r="D22" s="1479">
        <v>1.585791309863622</v>
      </c>
      <c r="E22" s="1575">
        <v>53</v>
      </c>
      <c r="F22" s="1549">
        <v>1.2930298372734148</v>
      </c>
      <c r="G22" s="1504">
        <v>66</v>
      </c>
      <c r="H22" s="1549">
        <v>1.610188099246139</v>
      </c>
      <c r="I22" s="584"/>
      <c r="J22" s="2671"/>
      <c r="K22" s="1572" t="s">
        <v>57</v>
      </c>
      <c r="L22" s="1575">
        <v>68</v>
      </c>
      <c r="M22" s="1479">
        <v>2.2072189041807322</v>
      </c>
      <c r="N22" s="1575">
        <v>88</v>
      </c>
      <c r="O22" s="1549">
        <v>2.856400934822124</v>
      </c>
      <c r="P22" s="1504">
        <v>91</v>
      </c>
      <c r="Q22" s="1549">
        <v>2.953778239418333</v>
      </c>
      <c r="R22" s="531"/>
      <c r="S22" s="2671"/>
      <c r="T22" s="1566" t="s">
        <v>27</v>
      </c>
      <c r="U22" s="1575">
        <v>26</v>
      </c>
      <c r="V22" s="1479">
        <v>1.0208087946603848</v>
      </c>
      <c r="W22" s="1575">
        <v>30</v>
      </c>
      <c r="X22" s="1549">
        <v>1.1778563015312131</v>
      </c>
      <c r="Y22" s="1504">
        <v>24</v>
      </c>
      <c r="Z22" s="1549">
        <v>0.94228504122497059</v>
      </c>
    </row>
    <row r="23" spans="1:26" s="32" customFormat="1" ht="12.75" thickBot="1" x14ac:dyDescent="0.2">
      <c r="A23" s="2662"/>
      <c r="B23" s="1574" t="s">
        <v>41</v>
      </c>
      <c r="C23" s="1575">
        <v>73</v>
      </c>
      <c r="D23" s="1479">
        <v>2.0415012025281056</v>
      </c>
      <c r="E23" s="1575">
        <v>82</v>
      </c>
      <c r="F23" s="1549">
        <v>2.293193131606913</v>
      </c>
      <c r="G23" s="1504">
        <v>78</v>
      </c>
      <c r="H23" s="1549">
        <v>2.1813300520163321</v>
      </c>
      <c r="I23" s="584"/>
      <c r="J23" s="2672"/>
      <c r="K23" s="1572" t="s">
        <v>54</v>
      </c>
      <c r="L23" s="1515">
        <v>21</v>
      </c>
      <c r="M23" s="1528">
        <v>1.0163585325718711</v>
      </c>
      <c r="N23" s="1515">
        <v>29</v>
      </c>
      <c r="O23" s="1561">
        <v>1.4035427354563932</v>
      </c>
      <c r="P23" s="1533">
        <v>36</v>
      </c>
      <c r="Q23" s="1561">
        <v>1.7423289129803503</v>
      </c>
      <c r="R23" s="531"/>
      <c r="S23" s="2671"/>
      <c r="T23" s="1566" t="s">
        <v>24</v>
      </c>
      <c r="U23" s="1575">
        <v>8</v>
      </c>
      <c r="V23" s="1479" t="s">
        <v>49</v>
      </c>
      <c r="W23" s="1575">
        <v>3</v>
      </c>
      <c r="X23" s="1549" t="s">
        <v>49</v>
      </c>
      <c r="Y23" s="1504">
        <v>4</v>
      </c>
      <c r="Z23" s="1549" t="s">
        <v>49</v>
      </c>
    </row>
    <row r="24" spans="1:26" s="32" customFormat="1" ht="12.75" thickBot="1" x14ac:dyDescent="0.2">
      <c r="A24" s="2662"/>
      <c r="B24" s="1574" t="s">
        <v>38</v>
      </c>
      <c r="C24" s="1575">
        <v>47</v>
      </c>
      <c r="D24" s="1479">
        <v>2.7259018675327691</v>
      </c>
      <c r="E24" s="1575">
        <v>49</v>
      </c>
      <c r="F24" s="1549">
        <v>2.8418976916830996</v>
      </c>
      <c r="G24" s="1504">
        <v>51</v>
      </c>
      <c r="H24" s="1549">
        <v>2.9578935158334301</v>
      </c>
      <c r="I24" s="584"/>
      <c r="J24" s="2608" t="s">
        <v>370</v>
      </c>
      <c r="K24" s="2609"/>
      <c r="L24" s="1570">
        <v>2264</v>
      </c>
      <c r="M24" s="1538">
        <v>2.4959622518783107</v>
      </c>
      <c r="N24" s="1568">
        <v>2548</v>
      </c>
      <c r="O24" s="1491">
        <v>2.8090599901881341</v>
      </c>
      <c r="P24" s="1571">
        <v>2215</v>
      </c>
      <c r="Q24" s="1491">
        <v>2.4419418674516158</v>
      </c>
      <c r="R24" s="531"/>
      <c r="S24" s="2671"/>
      <c r="T24" s="1566" t="s">
        <v>21</v>
      </c>
      <c r="U24" s="1575">
        <v>30</v>
      </c>
      <c r="V24" s="1479">
        <v>1.4445996051427745</v>
      </c>
      <c r="W24" s="1575">
        <v>38</v>
      </c>
      <c r="X24" s="1549">
        <v>1.8298261665141813</v>
      </c>
      <c r="Y24" s="1504">
        <v>55</v>
      </c>
      <c r="Z24" s="1549">
        <v>2.6484326094284203</v>
      </c>
    </row>
    <row r="25" spans="1:26" s="32" customFormat="1" ht="13.5" thickBot="1" x14ac:dyDescent="0.2">
      <c r="A25" s="2662"/>
      <c r="B25" s="1574" t="s">
        <v>35</v>
      </c>
      <c r="C25" s="1575">
        <v>128</v>
      </c>
      <c r="D25" s="1479">
        <v>3.0138921591711796</v>
      </c>
      <c r="E25" s="1575">
        <v>149</v>
      </c>
      <c r="F25" s="1549">
        <v>3.5083588415352014</v>
      </c>
      <c r="G25" s="1504">
        <v>134</v>
      </c>
      <c r="H25" s="1549">
        <v>3.155168354132329</v>
      </c>
      <c r="I25" s="584"/>
      <c r="J25" s="2608" t="s">
        <v>488</v>
      </c>
      <c r="K25" s="2609"/>
      <c r="L25" s="1570">
        <v>1704</v>
      </c>
      <c r="M25" s="1538">
        <v>3.1933314842994536</v>
      </c>
      <c r="N25" s="1570">
        <v>1740</v>
      </c>
      <c r="O25" s="1491">
        <v>3.2607962339677519</v>
      </c>
      <c r="P25" s="1571">
        <v>1778</v>
      </c>
      <c r="Q25" s="1491">
        <v>3.2607962339677519</v>
      </c>
      <c r="R25" s="531"/>
      <c r="S25" s="2671"/>
      <c r="T25" s="1566" t="s">
        <v>16</v>
      </c>
      <c r="U25" s="1575">
        <v>67</v>
      </c>
      <c r="V25" s="1479">
        <v>2.1011038635223285</v>
      </c>
      <c r="W25" s="1575">
        <v>65</v>
      </c>
      <c r="X25" s="1549">
        <v>2.0383843452082284</v>
      </c>
      <c r="Y25" s="1504">
        <v>59</v>
      </c>
      <c r="Z25" s="1549">
        <v>1.8502257902659307</v>
      </c>
    </row>
    <row r="26" spans="1:26" s="32" customFormat="1" ht="12" x14ac:dyDescent="0.15">
      <c r="A26" s="2662"/>
      <c r="B26" s="1574" t="s">
        <v>32</v>
      </c>
      <c r="C26" s="1575">
        <v>37</v>
      </c>
      <c r="D26" s="1479">
        <v>2.2375423318819547</v>
      </c>
      <c r="E26" s="1575">
        <v>38</v>
      </c>
      <c r="F26" s="1549">
        <v>2.2980164489598454</v>
      </c>
      <c r="G26" s="1504">
        <v>29</v>
      </c>
      <c r="H26" s="1549">
        <v>1.7537493952588292</v>
      </c>
      <c r="I26" s="584"/>
      <c r="J26" s="2670">
        <v>5</v>
      </c>
      <c r="K26" s="1572" t="s">
        <v>43</v>
      </c>
      <c r="L26" s="1519">
        <v>34</v>
      </c>
      <c r="M26" s="1483">
        <v>3.1055900621118009</v>
      </c>
      <c r="N26" s="1519">
        <v>19</v>
      </c>
      <c r="O26" s="1549" t="s">
        <v>49</v>
      </c>
      <c r="P26" s="1542">
        <v>27</v>
      </c>
      <c r="Q26" s="1535">
        <v>2.4662038728534892</v>
      </c>
      <c r="R26" s="531"/>
      <c r="S26" s="2671"/>
      <c r="T26" s="1566" t="s">
        <v>13</v>
      </c>
      <c r="U26" s="1575">
        <v>43</v>
      </c>
      <c r="V26" s="1479">
        <v>4.6286329386437028</v>
      </c>
      <c r="W26" s="1575">
        <v>29</v>
      </c>
      <c r="X26" s="1549">
        <v>3.1216361679224973</v>
      </c>
      <c r="Y26" s="1504">
        <v>26</v>
      </c>
      <c r="Z26" s="1549">
        <v>2.798708288482239</v>
      </c>
    </row>
    <row r="27" spans="1:26" s="32" customFormat="1" ht="12" x14ac:dyDescent="0.15">
      <c r="A27" s="2662"/>
      <c r="B27" s="1574" t="s">
        <v>29</v>
      </c>
      <c r="C27" s="1575">
        <v>113</v>
      </c>
      <c r="D27" s="1479">
        <v>1.4934052282398964</v>
      </c>
      <c r="E27" s="1575">
        <v>114</v>
      </c>
      <c r="F27" s="1549">
        <v>1.506621203711046</v>
      </c>
      <c r="G27" s="1504">
        <v>113</v>
      </c>
      <c r="H27" s="1549">
        <v>1.4934052282398964</v>
      </c>
      <c r="I27" s="584"/>
      <c r="J27" s="2671"/>
      <c r="K27" s="1572" t="s">
        <v>40</v>
      </c>
      <c r="L27" s="1575">
        <v>45</v>
      </c>
      <c r="M27" s="1479">
        <v>1.4699157248317762</v>
      </c>
      <c r="N27" s="1575">
        <v>45</v>
      </c>
      <c r="O27" s="1549">
        <v>1.4699157248317762</v>
      </c>
      <c r="P27" s="1504">
        <v>54</v>
      </c>
      <c r="Q27" s="1549">
        <v>1.7638988697981315</v>
      </c>
      <c r="R27" s="531"/>
      <c r="S27" s="2671"/>
      <c r="T27" s="1566" t="s">
        <v>18</v>
      </c>
      <c r="U27" s="1575">
        <v>149</v>
      </c>
      <c r="V27" s="1479">
        <v>1.9804348981870383</v>
      </c>
      <c r="W27" s="1575">
        <v>156</v>
      </c>
      <c r="X27" s="1549">
        <v>2.0734754638736774</v>
      </c>
      <c r="Y27" s="1504">
        <v>115</v>
      </c>
      <c r="Z27" s="1549">
        <v>1.5285235791376468</v>
      </c>
    </row>
    <row r="28" spans="1:26" s="32" customFormat="1" ht="12.75" thickBot="1" x14ac:dyDescent="0.2">
      <c r="A28" s="2663"/>
      <c r="B28" s="523" t="s">
        <v>26</v>
      </c>
      <c r="C28" s="1511">
        <v>22</v>
      </c>
      <c r="D28" s="1567">
        <v>1.4872904272579772</v>
      </c>
      <c r="E28" s="1511">
        <v>17</v>
      </c>
      <c r="F28" s="1513" t="s">
        <v>49</v>
      </c>
      <c r="G28" s="1578">
        <v>16</v>
      </c>
      <c r="H28" s="1513" t="s">
        <v>49</v>
      </c>
      <c r="I28" s="584"/>
      <c r="J28" s="2671"/>
      <c r="K28" s="1572" t="s">
        <v>34</v>
      </c>
      <c r="L28" s="1575">
        <v>87</v>
      </c>
      <c r="M28" s="1479">
        <v>2.2076735688185138</v>
      </c>
      <c r="N28" s="1575">
        <v>86</v>
      </c>
      <c r="O28" s="1549">
        <v>2.1822980105562322</v>
      </c>
      <c r="P28" s="1504">
        <v>100</v>
      </c>
      <c r="Q28" s="1549">
        <v>2.5375558262281768</v>
      </c>
      <c r="R28" s="531"/>
      <c r="S28" s="2671"/>
      <c r="T28" s="1566" t="s">
        <v>15</v>
      </c>
      <c r="U28" s="1575">
        <v>53</v>
      </c>
      <c r="V28" s="1479">
        <v>2.6166378671932855</v>
      </c>
      <c r="W28" s="1575">
        <v>42</v>
      </c>
      <c r="X28" s="1549">
        <v>2.0735620834361885</v>
      </c>
      <c r="Y28" s="1504">
        <v>42</v>
      </c>
      <c r="Z28" s="1549">
        <v>2.0735620834361885</v>
      </c>
    </row>
    <row r="29" spans="1:26" s="32" customFormat="1" ht="12.75" thickBot="1" x14ac:dyDescent="0.2">
      <c r="A29" s="2608" t="s">
        <v>369</v>
      </c>
      <c r="B29" s="2609"/>
      <c r="C29" s="1579">
        <v>2083</v>
      </c>
      <c r="D29" s="1496">
        <v>2.1857269824480769</v>
      </c>
      <c r="E29" s="1569">
        <v>2170</v>
      </c>
      <c r="F29" s="1510">
        <v>2.2770175477255532</v>
      </c>
      <c r="G29" s="1580">
        <v>2061</v>
      </c>
      <c r="H29" s="1510">
        <v>2.1626420119181406</v>
      </c>
      <c r="I29" s="584"/>
      <c r="J29" s="2671"/>
      <c r="K29" s="1572" t="s">
        <v>28</v>
      </c>
      <c r="L29" s="1575">
        <v>67</v>
      </c>
      <c r="M29" s="1479">
        <v>2.9320379852085248</v>
      </c>
      <c r="N29" s="1575">
        <v>58</v>
      </c>
      <c r="O29" s="1549">
        <v>2.538182136449171</v>
      </c>
      <c r="P29" s="1504">
        <v>88</v>
      </c>
      <c r="Q29" s="1549">
        <v>3.8510349656470177</v>
      </c>
      <c r="R29" s="531"/>
      <c r="S29" s="2671"/>
      <c r="T29" s="1566" t="s">
        <v>12</v>
      </c>
      <c r="U29" s="1575">
        <v>26</v>
      </c>
      <c r="V29" s="1479">
        <v>1.0864114992478691</v>
      </c>
      <c r="W29" s="1575">
        <v>29</v>
      </c>
      <c r="X29" s="1549">
        <v>1.2117666722380076</v>
      </c>
      <c r="Y29" s="1504">
        <v>31</v>
      </c>
      <c r="Z29" s="1549">
        <v>1.2953367875647668</v>
      </c>
    </row>
    <row r="30" spans="1:26" s="32" customFormat="1" ht="12" x14ac:dyDescent="0.15">
      <c r="A30" s="2661">
        <v>3</v>
      </c>
      <c r="B30" s="552" t="s">
        <v>46</v>
      </c>
      <c r="C30" s="1514">
        <v>78</v>
      </c>
      <c r="D30" s="1559">
        <v>2.2384847180370211</v>
      </c>
      <c r="E30" s="1514">
        <v>90</v>
      </c>
      <c r="F30" s="1544">
        <v>2.5828669823504091</v>
      </c>
      <c r="G30" s="1530">
        <v>80</v>
      </c>
      <c r="H30" s="1544">
        <v>2.2958817620892527</v>
      </c>
      <c r="I30" s="584"/>
      <c r="J30" s="2671"/>
      <c r="K30" s="1572" t="s">
        <v>25</v>
      </c>
      <c r="L30" s="1575">
        <v>40</v>
      </c>
      <c r="M30" s="1479">
        <v>2.0970955227010588</v>
      </c>
      <c r="N30" s="1575">
        <v>70</v>
      </c>
      <c r="O30" s="1549">
        <v>3.6699171647268534</v>
      </c>
      <c r="P30" s="1504">
        <v>41</v>
      </c>
      <c r="Q30" s="1549">
        <v>2.1495229107685856</v>
      </c>
      <c r="R30" s="531"/>
      <c r="S30" s="2671"/>
      <c r="T30" s="1566" t="s">
        <v>92</v>
      </c>
      <c r="U30" s="1575">
        <v>18</v>
      </c>
      <c r="V30" s="1479" t="s">
        <v>49</v>
      </c>
      <c r="W30" s="1575">
        <v>11</v>
      </c>
      <c r="X30" s="1549" t="s">
        <v>49</v>
      </c>
      <c r="Y30" s="1504">
        <v>12</v>
      </c>
      <c r="Z30" s="1549" t="s">
        <v>49</v>
      </c>
    </row>
    <row r="31" spans="1:26" s="32" customFormat="1" ht="12" x14ac:dyDescent="0.15">
      <c r="A31" s="2662"/>
      <c r="B31" s="1574" t="s">
        <v>23</v>
      </c>
      <c r="C31" s="1575">
        <v>24</v>
      </c>
      <c r="D31" s="1479">
        <v>1.9808517662594918</v>
      </c>
      <c r="E31" s="1575">
        <v>23</v>
      </c>
      <c r="F31" s="1549">
        <v>1.8983162759986794</v>
      </c>
      <c r="G31" s="1504">
        <v>25</v>
      </c>
      <c r="H31" s="1549">
        <v>2.0633872565203037</v>
      </c>
      <c r="I31" s="584"/>
      <c r="J31" s="2671"/>
      <c r="K31" s="1572" t="s">
        <v>22</v>
      </c>
      <c r="L31" s="1575">
        <v>11</v>
      </c>
      <c r="M31" s="1479" t="s">
        <v>49</v>
      </c>
      <c r="N31" s="1575">
        <v>10</v>
      </c>
      <c r="O31" s="1549">
        <v>1.5688735487919674</v>
      </c>
      <c r="P31" s="1504">
        <v>24</v>
      </c>
      <c r="Q31" s="1549">
        <v>3.7652965171007216</v>
      </c>
      <c r="R31" s="531"/>
      <c r="S31" s="2671"/>
      <c r="T31" s="1566" t="s">
        <v>9</v>
      </c>
      <c r="U31" s="1575">
        <v>40</v>
      </c>
      <c r="V31" s="1479">
        <v>0.86570717454820911</v>
      </c>
      <c r="W31" s="1575">
        <v>45</v>
      </c>
      <c r="X31" s="1549">
        <v>0.97392057136673527</v>
      </c>
      <c r="Y31" s="1504">
        <v>55</v>
      </c>
      <c r="Z31" s="1549">
        <v>1.1903473650037875</v>
      </c>
    </row>
    <row r="32" spans="1:26" s="32" customFormat="1" ht="12" x14ac:dyDescent="0.15">
      <c r="A32" s="2662"/>
      <c r="B32" s="1574" t="s">
        <v>20</v>
      </c>
      <c r="C32" s="1575">
        <v>205</v>
      </c>
      <c r="D32" s="1479">
        <v>2.5370345160451961</v>
      </c>
      <c r="E32" s="1575">
        <v>229</v>
      </c>
      <c r="F32" s="1549">
        <v>2.83405319109439</v>
      </c>
      <c r="G32" s="1504">
        <v>178</v>
      </c>
      <c r="H32" s="1549">
        <v>2.2028885066148534</v>
      </c>
      <c r="I32" s="584"/>
      <c r="J32" s="2671"/>
      <c r="K32" s="1572" t="s">
        <v>19</v>
      </c>
      <c r="L32" s="1575">
        <v>32</v>
      </c>
      <c r="M32" s="1479">
        <v>2.2590893046240734</v>
      </c>
      <c r="N32" s="1575">
        <v>28</v>
      </c>
      <c r="O32" s="1549">
        <v>1.9767031415460641</v>
      </c>
      <c r="P32" s="1504">
        <v>34</v>
      </c>
      <c r="Q32" s="1549">
        <v>2.4002823861630782</v>
      </c>
      <c r="R32" s="531"/>
      <c r="S32" s="2671"/>
      <c r="T32" s="1566" t="s">
        <v>74</v>
      </c>
      <c r="U32" s="1575">
        <v>22</v>
      </c>
      <c r="V32" s="1479">
        <v>1.5989534123119413</v>
      </c>
      <c r="W32" s="1575">
        <v>26</v>
      </c>
      <c r="X32" s="1549">
        <v>1.8896722145504761</v>
      </c>
      <c r="Y32" s="1504">
        <v>29</v>
      </c>
      <c r="Z32" s="1549">
        <v>2.1077113162293775</v>
      </c>
    </row>
    <row r="33" spans="1:26" s="32" customFormat="1" ht="12.75" thickBot="1" x14ac:dyDescent="0.2">
      <c r="A33" s="2662"/>
      <c r="B33" s="1577" t="s">
        <v>17</v>
      </c>
      <c r="C33" s="1575">
        <v>7</v>
      </c>
      <c r="D33" s="1479" t="s">
        <v>49</v>
      </c>
      <c r="E33" s="1575">
        <v>16</v>
      </c>
      <c r="F33" s="1549">
        <v>2.5682182985553772</v>
      </c>
      <c r="G33" s="1504">
        <v>6</v>
      </c>
      <c r="H33" s="1549" t="s">
        <v>49</v>
      </c>
      <c r="I33" s="584"/>
      <c r="J33" s="2671"/>
      <c r="K33" s="1572" t="s">
        <v>7</v>
      </c>
      <c r="L33" s="1575">
        <v>38</v>
      </c>
      <c r="M33" s="1479">
        <v>1.5784663952812164</v>
      </c>
      <c r="N33" s="1575">
        <v>49</v>
      </c>
      <c r="O33" s="1549">
        <v>2.0353908781257788</v>
      </c>
      <c r="P33" s="1504">
        <v>32</v>
      </c>
      <c r="Q33" s="1549">
        <v>1.329234859184182</v>
      </c>
      <c r="R33" s="531"/>
      <c r="S33" s="2672"/>
      <c r="T33" s="1566" t="s">
        <v>6</v>
      </c>
      <c r="U33" s="1511">
        <v>44</v>
      </c>
      <c r="V33" s="1567">
        <v>1.6113674650260017</v>
      </c>
      <c r="W33" s="1511">
        <v>39</v>
      </c>
      <c r="X33" s="1513">
        <v>1.4282575258185015</v>
      </c>
      <c r="Y33" s="1578">
        <v>30</v>
      </c>
      <c r="Z33" s="1513">
        <v>1.0986596352450011</v>
      </c>
    </row>
    <row r="34" spans="1:26" s="32" customFormat="1" ht="12.75" thickBot="1" x14ac:dyDescent="0.2">
      <c r="A34" s="2662"/>
      <c r="B34" s="1574" t="s">
        <v>37</v>
      </c>
      <c r="C34" s="1575">
        <v>126</v>
      </c>
      <c r="D34" s="1479">
        <v>3.0543973625521188</v>
      </c>
      <c r="E34" s="1575">
        <v>127</v>
      </c>
      <c r="F34" s="1549">
        <v>3.0786386114612627</v>
      </c>
      <c r="G34" s="1504">
        <v>97</v>
      </c>
      <c r="H34" s="1549">
        <v>2.3514011441869482</v>
      </c>
      <c r="I34" s="584"/>
      <c r="J34" s="2671"/>
      <c r="K34" s="1572" t="s">
        <v>4</v>
      </c>
      <c r="L34" s="1575">
        <v>180</v>
      </c>
      <c r="M34" s="1479">
        <v>2.6813645166095634</v>
      </c>
      <c r="N34" s="1575">
        <v>177</v>
      </c>
      <c r="O34" s="1549">
        <v>2.6366751079994044</v>
      </c>
      <c r="P34" s="1504">
        <v>142</v>
      </c>
      <c r="Q34" s="1549">
        <v>2.1152986742142112</v>
      </c>
      <c r="R34" s="531"/>
      <c r="S34" s="2608" t="s">
        <v>372</v>
      </c>
      <c r="T34" s="2609"/>
      <c r="U34" s="1579">
        <v>977</v>
      </c>
      <c r="V34" s="1496">
        <v>1.7789933119320012</v>
      </c>
      <c r="W34" s="1579">
        <v>990</v>
      </c>
      <c r="X34" s="1510">
        <v>1.8026646661337578</v>
      </c>
      <c r="Y34" s="1580">
        <v>959</v>
      </c>
      <c r="Z34" s="1510">
        <v>1.7462175907295694</v>
      </c>
    </row>
    <row r="35" spans="1:26" s="32" customFormat="1" ht="13.5" thickBot="1" x14ac:dyDescent="0.2">
      <c r="A35" s="2662"/>
      <c r="B35" s="1574" t="s">
        <v>14</v>
      </c>
      <c r="C35" s="1575">
        <v>51</v>
      </c>
      <c r="D35" s="1479">
        <v>1.0685327578620964</v>
      </c>
      <c r="E35" s="1575">
        <v>57</v>
      </c>
      <c r="F35" s="1549">
        <v>1.1942424940811665</v>
      </c>
      <c r="G35" s="1504">
        <v>70</v>
      </c>
      <c r="H35" s="1549">
        <v>1.4666135892224854</v>
      </c>
      <c r="I35" s="584"/>
      <c r="J35" s="2671"/>
      <c r="K35" s="1572" t="s">
        <v>1</v>
      </c>
      <c r="L35" s="1575">
        <v>193</v>
      </c>
      <c r="M35" s="1479">
        <v>1.3655306112341425</v>
      </c>
      <c r="N35" s="1575">
        <v>198</v>
      </c>
      <c r="O35" s="1549">
        <v>1.4009070519396902</v>
      </c>
      <c r="P35" s="1504">
        <v>225</v>
      </c>
      <c r="Q35" s="1549">
        <v>1.591939831749648</v>
      </c>
      <c r="R35" s="531"/>
      <c r="S35" s="2608" t="s">
        <v>489</v>
      </c>
      <c r="T35" s="2609"/>
      <c r="U35" s="1570">
        <v>1522</v>
      </c>
      <c r="V35" s="1538">
        <v>2.1736118945983884</v>
      </c>
      <c r="W35" s="1570">
        <v>1480</v>
      </c>
      <c r="X35" s="1491">
        <v>2.1136304888341759</v>
      </c>
      <c r="Y35" s="1571">
        <v>1485</v>
      </c>
      <c r="Z35" s="1491">
        <v>2.1207711323775342</v>
      </c>
    </row>
    <row r="36" spans="1:26" s="32" customFormat="1" ht="12.75" thickBot="1" x14ac:dyDescent="0.2">
      <c r="A36" s="2662"/>
      <c r="B36" s="1574" t="s">
        <v>11</v>
      </c>
      <c r="C36" s="1575">
        <v>39</v>
      </c>
      <c r="D36" s="1479">
        <v>2.607126144795775</v>
      </c>
      <c r="E36" s="1575">
        <v>48</v>
      </c>
      <c r="F36" s="1549">
        <v>3.208770639748646</v>
      </c>
      <c r="G36" s="1504">
        <v>23</v>
      </c>
      <c r="H36" s="1549">
        <v>1.5375359315462263</v>
      </c>
      <c r="I36" s="531"/>
      <c r="J36" s="2671"/>
      <c r="K36" s="1572" t="s">
        <v>89</v>
      </c>
      <c r="L36" s="1575">
        <v>66</v>
      </c>
      <c r="M36" s="1479">
        <v>1.2806830309498398</v>
      </c>
      <c r="N36" s="1575">
        <v>55</v>
      </c>
      <c r="O36" s="1549">
        <v>1.0672358591248667</v>
      </c>
      <c r="P36" s="1504">
        <v>59</v>
      </c>
      <c r="Q36" s="1549">
        <v>1.1448530125157659</v>
      </c>
      <c r="R36" s="531"/>
      <c r="S36" s="2690" t="s">
        <v>50</v>
      </c>
      <c r="T36" s="2691"/>
      <c r="U36" s="1519">
        <v>583</v>
      </c>
      <c r="V36" s="1483" t="s">
        <v>105</v>
      </c>
      <c r="W36" s="1519">
        <v>635</v>
      </c>
      <c r="X36" s="1535" t="s">
        <v>105</v>
      </c>
      <c r="Y36" s="1542">
        <v>649</v>
      </c>
      <c r="Z36" s="1535" t="s">
        <v>105</v>
      </c>
    </row>
    <row r="37" spans="1:26" s="32" customFormat="1" ht="12.75" thickBot="1" x14ac:dyDescent="0.2">
      <c r="A37" s="2663"/>
      <c r="B37" s="523" t="s">
        <v>8</v>
      </c>
      <c r="C37" s="1511">
        <v>17</v>
      </c>
      <c r="D37" s="1567" t="s">
        <v>49</v>
      </c>
      <c r="E37" s="1511">
        <v>32</v>
      </c>
      <c r="F37" s="1513">
        <v>2.2795269981478841</v>
      </c>
      <c r="G37" s="1578">
        <v>32</v>
      </c>
      <c r="H37" s="1513">
        <v>2.2795269981478841</v>
      </c>
      <c r="I37" s="531"/>
      <c r="J37" s="2672"/>
      <c r="K37" s="1543" t="s">
        <v>86</v>
      </c>
      <c r="L37" s="1511">
        <v>357</v>
      </c>
      <c r="M37" s="1567">
        <v>1.5925697920291213</v>
      </c>
      <c r="N37" s="1511">
        <v>388</v>
      </c>
      <c r="O37" s="1513">
        <v>1.7308601661268881</v>
      </c>
      <c r="P37" s="1578">
        <v>407</v>
      </c>
      <c r="Q37" s="1513">
        <v>1.8156187825093903</v>
      </c>
      <c r="R37" s="531"/>
      <c r="S37" s="2668" t="s">
        <v>0</v>
      </c>
      <c r="T37" s="2669"/>
      <c r="U37" s="1576">
        <v>12031</v>
      </c>
      <c r="V37" s="1581">
        <v>2.2435234135420399</v>
      </c>
      <c r="W37" s="1576">
        <v>12646</v>
      </c>
      <c r="X37" s="1573">
        <v>2.35385741789425</v>
      </c>
      <c r="Y37" s="1582">
        <v>12284</v>
      </c>
      <c r="Z37" s="1573">
        <v>2.2801707648988101</v>
      </c>
    </row>
    <row r="38" spans="1:26" s="32" customFormat="1" ht="11.25" x14ac:dyDescent="0.15">
      <c r="A38" s="2588" t="s">
        <v>458</v>
      </c>
      <c r="B38" s="2588"/>
      <c r="C38" s="2588"/>
      <c r="D38" s="2588"/>
      <c r="E38" s="2588"/>
      <c r="F38" s="2588"/>
      <c r="G38" s="2588"/>
      <c r="H38" s="2588"/>
      <c r="I38" s="2588"/>
      <c r="J38" s="2588"/>
      <c r="K38" s="2588"/>
      <c r="L38" s="2588"/>
      <c r="M38" s="2588"/>
      <c r="N38" s="2588"/>
      <c r="O38" s="2588"/>
      <c r="P38" s="2588"/>
      <c r="Q38" s="2588"/>
      <c r="R38" s="2588"/>
      <c r="S38" s="2588"/>
      <c r="T38" s="2588"/>
      <c r="U38" s="2588"/>
      <c r="V38" s="2588"/>
      <c r="W38" s="2588"/>
      <c r="X38" s="2588"/>
      <c r="Y38" s="2588"/>
      <c r="Z38" s="2588"/>
    </row>
    <row r="39" spans="1:26" s="32" customFormat="1" ht="11.25" customHeight="1" x14ac:dyDescent="0.15">
      <c r="A39" s="2588" t="s">
        <v>313</v>
      </c>
      <c r="B39" s="2588"/>
      <c r="C39" s="2588"/>
      <c r="D39" s="2588"/>
      <c r="E39" s="2588"/>
      <c r="F39" s="2588"/>
      <c r="G39" s="2588"/>
      <c r="H39" s="2588"/>
      <c r="I39" s="2588"/>
      <c r="J39" s="2588"/>
      <c r="K39" s="2588"/>
      <c r="L39" s="2588"/>
      <c r="M39" s="2588"/>
      <c r="N39" s="2588"/>
      <c r="O39" s="2588"/>
      <c r="P39" s="2588"/>
      <c r="Q39" s="2588"/>
      <c r="R39" s="2588"/>
      <c r="S39" s="2588"/>
      <c r="T39" s="2588"/>
      <c r="U39" s="2588"/>
      <c r="V39" s="2588"/>
      <c r="W39" s="2588"/>
      <c r="X39" s="2588"/>
      <c r="Y39" s="2588"/>
      <c r="Z39" s="2588"/>
    </row>
    <row r="40" spans="1:26" ht="15" customHeight="1" x14ac:dyDescent="0.25">
      <c r="A40" s="2589" t="s">
        <v>432</v>
      </c>
      <c r="B40" s="2589"/>
      <c r="C40" s="2589"/>
      <c r="D40" s="2589"/>
      <c r="E40" s="2589"/>
      <c r="F40" s="2589"/>
      <c r="G40" s="2589"/>
      <c r="H40" s="2589"/>
      <c r="I40" s="2589"/>
      <c r="J40" s="2589"/>
      <c r="K40" s="2589"/>
      <c r="L40" s="2589"/>
      <c r="M40" s="2589"/>
      <c r="N40" s="2589"/>
      <c r="O40" s="2589"/>
      <c r="P40" s="2589"/>
      <c r="Q40" s="2589"/>
      <c r="R40" s="2589"/>
      <c r="S40" s="2589"/>
      <c r="T40" s="2589"/>
      <c r="U40" s="2589"/>
      <c r="V40" s="2589"/>
      <c r="W40" s="2589"/>
      <c r="X40" s="2589"/>
      <c r="Y40" s="2589"/>
      <c r="Z40" s="2589"/>
    </row>
    <row r="41" spans="1:26" x14ac:dyDescent="0.25">
      <c r="B41" s="937"/>
      <c r="C41" s="937"/>
      <c r="D41" s="937"/>
      <c r="E41" s="937"/>
      <c r="F41" s="937"/>
      <c r="G41" s="937"/>
      <c r="H41" s="937"/>
      <c r="K41" s="937"/>
      <c r="L41" s="937"/>
      <c r="M41" s="937"/>
      <c r="N41" s="937"/>
      <c r="O41" s="937"/>
      <c r="P41" s="937"/>
      <c r="Q41" s="937"/>
    </row>
    <row r="42" spans="1:26" x14ac:dyDescent="0.25">
      <c r="B42" s="937"/>
      <c r="C42" s="937"/>
      <c r="D42" s="937"/>
      <c r="E42" s="937"/>
      <c r="F42" s="937"/>
      <c r="G42" s="937"/>
      <c r="H42" s="937"/>
      <c r="K42" s="937"/>
      <c r="L42" s="937"/>
      <c r="M42" s="937"/>
      <c r="N42" s="937"/>
      <c r="O42" s="937"/>
      <c r="P42" s="937"/>
      <c r="Q42" s="937"/>
    </row>
    <row r="43" spans="1:26" x14ac:dyDescent="0.25">
      <c r="S43" s="933"/>
      <c r="T43" s="933"/>
      <c r="U43" s="933"/>
      <c r="V43" s="933"/>
      <c r="W43" s="933"/>
      <c r="X43" s="933"/>
      <c r="Y43" s="933"/>
      <c r="Z43" s="933"/>
    </row>
    <row r="44" spans="1:26" x14ac:dyDescent="0.25">
      <c r="S44" s="933"/>
      <c r="T44" s="933"/>
      <c r="U44" s="933"/>
      <c r="V44" s="933"/>
      <c r="W44" s="933"/>
      <c r="X44" s="933"/>
      <c r="Y44" s="933"/>
      <c r="Z44" s="933"/>
    </row>
    <row r="45" spans="1:26" x14ac:dyDescent="0.25">
      <c r="S45" s="934"/>
      <c r="T45" s="934"/>
      <c r="U45" s="934"/>
      <c r="V45" s="934"/>
      <c r="W45" s="934"/>
      <c r="X45" s="934"/>
      <c r="Y45" s="934"/>
      <c r="Z45" s="934"/>
    </row>
    <row r="47" spans="1:26" ht="15" customHeight="1" x14ac:dyDescent="0.25"/>
    <row r="48" spans="1:26" ht="15" customHeight="1" x14ac:dyDescent="0.25"/>
    <row r="49" ht="15" customHeight="1" x14ac:dyDescent="0.25"/>
  </sheetData>
  <mergeCells count="35">
    <mergeCell ref="Y2:Z2"/>
    <mergeCell ref="A1:Z1"/>
    <mergeCell ref="A2:A3"/>
    <mergeCell ref="B2:B3"/>
    <mergeCell ref="C2:D2"/>
    <mergeCell ref="E2:F2"/>
    <mergeCell ref="G2:H2"/>
    <mergeCell ref="J2:J3"/>
    <mergeCell ref="K2:K3"/>
    <mergeCell ref="L2:M2"/>
    <mergeCell ref="N2:O2"/>
    <mergeCell ref="P2:Q2"/>
    <mergeCell ref="S2:S3"/>
    <mergeCell ref="T2:T3"/>
    <mergeCell ref="U2:V2"/>
    <mergeCell ref="W2:X2"/>
    <mergeCell ref="A4:A11"/>
    <mergeCell ref="J4:J23"/>
    <mergeCell ref="S4:S8"/>
    <mergeCell ref="S9:T9"/>
    <mergeCell ref="S10:S33"/>
    <mergeCell ref="A12:B12"/>
    <mergeCell ref="A13:A28"/>
    <mergeCell ref="J24:K24"/>
    <mergeCell ref="J25:K25"/>
    <mergeCell ref="J26:J37"/>
    <mergeCell ref="A38:Z38"/>
    <mergeCell ref="A39:Z39"/>
    <mergeCell ref="A40:Z40"/>
    <mergeCell ref="A29:B29"/>
    <mergeCell ref="A30:A37"/>
    <mergeCell ref="S34:T34"/>
    <mergeCell ref="S35:T35"/>
    <mergeCell ref="S36:T36"/>
    <mergeCell ref="S37:T37"/>
  </mergeCells>
  <conditionalFormatting sqref="D4:D11 D13:D28 D30:D37 M25:M30 V5:V8 V10:V11 V35 M4:M23 M32:M37 V15:V22 V24:V29 V31:V33">
    <cfRule type="top10" dxfId="169" priority="67" percent="1" bottom="1" rank="25"/>
    <cfRule type="top10" dxfId="168" priority="68" percent="1" rank="25"/>
  </conditionalFormatting>
  <conditionalFormatting sqref="F4:F11 F13:F28 F30:F37 O4:O6 O25 X5 X10:X12 X35 O8:O12 O16:O20 O22:O23 O27:O37 X7:X8 X14:X19 X21:X22 X24:X29 X31:X33">
    <cfRule type="top10" dxfId="167" priority="64" percent="1" bottom="1" rank="25"/>
    <cfRule type="top10" dxfId="166" priority="65" percent="1" rank="25"/>
  </conditionalFormatting>
  <conditionalFormatting sqref="H4:H11 H13:H28 H30:H37 Q4:Q6 Q25:Q37 Z5 Z10:Z11 Z35 Q8:Q12 Q22:Q23 Q14 Q16:Q20 Z7:Z8 Z15:Z22 Z24:Z29 Z31:Z33">
    <cfRule type="top10" dxfId="165" priority="61" percent="1" bottom="1" rank="25"/>
    <cfRule type="top10" dxfId="164" priority="62" percent="1" rank="25"/>
  </conditionalFormatting>
  <conditionalFormatting sqref="O7">
    <cfRule type="top10" dxfId="163" priority="59" percent="1" bottom="1" rank="25"/>
    <cfRule type="top10" dxfId="162" priority="60" percent="1" rank="25"/>
  </conditionalFormatting>
  <conditionalFormatting sqref="Q7">
    <cfRule type="top10" dxfId="161" priority="57" percent="1" bottom="1" rank="25"/>
    <cfRule type="top10" dxfId="160" priority="58" percent="1" rank="25"/>
  </conditionalFormatting>
  <conditionalFormatting sqref="O13">
    <cfRule type="top10" dxfId="159" priority="55" percent="1" bottom="1" rank="25"/>
    <cfRule type="top10" dxfId="158" priority="56" percent="1" rank="25"/>
  </conditionalFormatting>
  <conditionalFormatting sqref="O14">
    <cfRule type="top10" dxfId="157" priority="53" percent="1" bottom="1" rank="25"/>
    <cfRule type="top10" dxfId="156" priority="54" percent="1" rank="25"/>
  </conditionalFormatting>
  <conditionalFormatting sqref="O15">
    <cfRule type="top10" dxfId="155" priority="51" percent="1" bottom="1" rank="25"/>
    <cfRule type="top10" dxfId="154" priority="52" percent="1" rank="25"/>
  </conditionalFormatting>
  <conditionalFormatting sqref="O21">
    <cfRule type="top10" dxfId="153" priority="49" percent="1" bottom="1" rank="25"/>
    <cfRule type="top10" dxfId="152" priority="50" percent="1" rank="25"/>
  </conditionalFormatting>
  <conditionalFormatting sqref="Q21">
    <cfRule type="top10" dxfId="151" priority="47" percent="1" bottom="1" rank="25"/>
    <cfRule type="top10" dxfId="150" priority="48" percent="1" rank="25"/>
  </conditionalFormatting>
  <conditionalFormatting sqref="Q13">
    <cfRule type="top10" dxfId="149" priority="45" percent="1" bottom="1" rank="25"/>
    <cfRule type="top10" dxfId="148" priority="46" percent="1" rank="25"/>
  </conditionalFormatting>
  <conditionalFormatting sqref="Q15">
    <cfRule type="top10" dxfId="147" priority="43" percent="1" bottom="1" rank="25"/>
    <cfRule type="top10" dxfId="146" priority="44" percent="1" rank="25"/>
  </conditionalFormatting>
  <conditionalFormatting sqref="M31">
    <cfRule type="top10" dxfId="145" priority="41" percent="1" bottom="1" rank="25"/>
    <cfRule type="top10" dxfId="144" priority="42" percent="1" rank="25"/>
  </conditionalFormatting>
  <conditionalFormatting sqref="O26">
    <cfRule type="top10" dxfId="143" priority="39" percent="1" bottom="1" rank="25"/>
    <cfRule type="top10" dxfId="142" priority="40" percent="1" rank="25"/>
  </conditionalFormatting>
  <conditionalFormatting sqref="V4">
    <cfRule type="top10" dxfId="141" priority="37" percent="1" bottom="1" rank="25"/>
    <cfRule type="top10" dxfId="140" priority="38" percent="1" rank="25"/>
  </conditionalFormatting>
  <conditionalFormatting sqref="V12">
    <cfRule type="top10" dxfId="139" priority="35" percent="1" bottom="1" rank="25"/>
    <cfRule type="top10" dxfId="138" priority="36" percent="1" rank="25"/>
  </conditionalFormatting>
  <conditionalFormatting sqref="V13">
    <cfRule type="top10" dxfId="137" priority="33" percent="1" bottom="1" rank="25"/>
    <cfRule type="top10" dxfId="136" priority="34" percent="1" rank="25"/>
  </conditionalFormatting>
  <conditionalFormatting sqref="V14">
    <cfRule type="top10" dxfId="135" priority="31" percent="1" bottom="1" rank="25"/>
    <cfRule type="top10" dxfId="134" priority="32" percent="1" rank="25"/>
  </conditionalFormatting>
  <conditionalFormatting sqref="V23">
    <cfRule type="top10" dxfId="133" priority="29" percent="1" bottom="1" rank="25"/>
    <cfRule type="top10" dxfId="132" priority="30" percent="1" rank="25"/>
  </conditionalFormatting>
  <conditionalFormatting sqref="V30">
    <cfRule type="top10" dxfId="131" priority="27" percent="1" bottom="1" rank="25"/>
    <cfRule type="top10" dxfId="130" priority="28" percent="1" rank="25"/>
  </conditionalFormatting>
  <conditionalFormatting sqref="X4">
    <cfRule type="top10" dxfId="129" priority="25" percent="1" bottom="1" rank="25"/>
    <cfRule type="top10" dxfId="128" priority="26" percent="1" rank="25"/>
  </conditionalFormatting>
  <conditionalFormatting sqref="X6">
    <cfRule type="top10" dxfId="127" priority="23" percent="1" bottom="1" rank="25"/>
    <cfRule type="top10" dxfId="126" priority="24" percent="1" rank="25"/>
  </conditionalFormatting>
  <conditionalFormatting sqref="X13">
    <cfRule type="top10" dxfId="125" priority="21" percent="1" bottom="1" rank="25"/>
    <cfRule type="top10" dxfId="124" priority="22" percent="1" rank="25"/>
  </conditionalFormatting>
  <conditionalFormatting sqref="X20">
    <cfRule type="top10" dxfId="123" priority="19" percent="1" bottom="1" rank="25"/>
    <cfRule type="top10" dxfId="122" priority="20" percent="1" rank="25"/>
  </conditionalFormatting>
  <conditionalFormatting sqref="X23">
    <cfRule type="top10" dxfId="121" priority="17" percent="1" bottom="1" rank="25"/>
    <cfRule type="top10" dxfId="120" priority="18" percent="1" rank="25"/>
  </conditionalFormatting>
  <conditionalFormatting sqref="X30">
    <cfRule type="top10" dxfId="119" priority="15" percent="1" bottom="1" rank="25"/>
    <cfRule type="top10" dxfId="118" priority="16" percent="1" rank="25"/>
  </conditionalFormatting>
  <conditionalFormatting sqref="Z4">
    <cfRule type="top10" dxfId="117" priority="13" percent="1" bottom="1" rank="25"/>
    <cfRule type="top10" dxfId="116" priority="14" percent="1" rank="25"/>
  </conditionalFormatting>
  <conditionalFormatting sqref="Z6">
    <cfRule type="top10" dxfId="115" priority="11" percent="1" bottom="1" rank="25"/>
    <cfRule type="top10" dxfId="114" priority="12" percent="1" rank="25"/>
  </conditionalFormatting>
  <conditionalFormatting sqref="Z12">
    <cfRule type="top10" dxfId="113" priority="9" percent="1" bottom="1" rank="25"/>
    <cfRule type="top10" dxfId="112" priority="10" percent="1" rank="25"/>
  </conditionalFormatting>
  <conditionalFormatting sqref="Z13">
    <cfRule type="top10" dxfId="111" priority="7" percent="1" bottom="1" rank="25"/>
    <cfRule type="top10" dxfId="110" priority="8" percent="1" rank="25"/>
  </conditionalFormatting>
  <conditionalFormatting sqref="Z14">
    <cfRule type="top10" dxfId="109" priority="5" percent="1" bottom="1" rank="25"/>
    <cfRule type="top10" dxfId="108" priority="6" percent="1" rank="25"/>
  </conditionalFormatting>
  <conditionalFormatting sqref="Z23">
    <cfRule type="top10" dxfId="107" priority="3" percent="1" bottom="1" rank="25"/>
    <cfRule type="top10" dxfId="106" priority="4" percent="1" rank="25"/>
  </conditionalFormatting>
  <conditionalFormatting sqref="Z30">
    <cfRule type="top10" dxfId="105" priority="1" percent="1" bottom="1" rank="25"/>
    <cfRule type="top10" dxfId="104" priority="2" percent="1" rank="25"/>
  </conditionalFormatting>
  <pageMargins left="0.25" right="0.25" top="0.75" bottom="0.75" header="0.3" footer="0.3"/>
  <pageSetup scale="9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7" zoomScaleNormal="100" zoomScaleSheetLayoutView="85" zoomScalePageLayoutView="80" workbookViewId="0">
      <selection activeCell="A14" sqref="A14"/>
    </sheetView>
  </sheetViews>
  <sheetFormatPr defaultRowHeight="15" x14ac:dyDescent="0.25"/>
  <cols>
    <col min="1" max="1" width="9.140625" style="407"/>
    <col min="2" max="2" width="12.85546875" style="407" bestFit="1" customWidth="1"/>
    <col min="3" max="3" width="14.7109375" style="407" bestFit="1" customWidth="1"/>
    <col min="4" max="5" width="13.85546875" style="407" customWidth="1"/>
    <col min="6" max="6" width="6.28515625" style="407" bestFit="1" customWidth="1"/>
    <col min="7" max="7" width="7" style="407" bestFit="1" customWidth="1"/>
    <col min="8" max="8" width="6.28515625" style="407" bestFit="1" customWidth="1"/>
    <col min="9" max="9" width="9.140625" style="407"/>
    <col min="10" max="10" width="10.5703125" style="407" bestFit="1" customWidth="1"/>
    <col min="11" max="11" width="13.28515625" style="407" customWidth="1"/>
    <col min="12" max="16384" width="9.140625" style="407"/>
  </cols>
  <sheetData>
    <row r="1" spans="1:11" ht="21" x14ac:dyDescent="0.25">
      <c r="A1" s="2394"/>
      <c r="B1" s="2394"/>
      <c r="C1" s="2394"/>
      <c r="D1" s="2394"/>
      <c r="E1" s="2394"/>
      <c r="F1" s="2394"/>
      <c r="G1" s="2394"/>
      <c r="H1" s="2394"/>
      <c r="I1" s="2394"/>
      <c r="J1" s="2394"/>
      <c r="K1" s="2394"/>
    </row>
    <row r="2" spans="1:11" x14ac:dyDescent="0.25">
      <c r="A2" s="7"/>
      <c r="B2" s="7"/>
      <c r="C2" s="7"/>
      <c r="D2" s="7"/>
      <c r="E2" s="7"/>
      <c r="F2" s="7"/>
      <c r="G2" s="7"/>
      <c r="H2" s="7"/>
      <c r="I2" s="7"/>
      <c r="J2" s="7"/>
    </row>
    <row r="3" spans="1:11" x14ac:dyDescent="0.25">
      <c r="A3" s="2392"/>
      <c r="B3" s="2392"/>
      <c r="C3" s="2392"/>
      <c r="D3" s="2392"/>
      <c r="E3" s="2392"/>
      <c r="F3" s="2392"/>
      <c r="G3" s="2392"/>
      <c r="H3" s="2392"/>
      <c r="I3" s="2392"/>
      <c r="J3" s="2392"/>
      <c r="K3" s="2392"/>
    </row>
    <row r="4" spans="1:11" x14ac:dyDescent="0.25">
      <c r="A4" s="7"/>
      <c r="B4" s="7"/>
      <c r="C4" s="7"/>
      <c r="D4" s="7"/>
      <c r="E4" s="7"/>
      <c r="F4" s="7"/>
      <c r="G4" s="7"/>
      <c r="H4" s="7"/>
      <c r="I4" s="7"/>
      <c r="J4" s="7"/>
    </row>
    <row r="5" spans="1:11" x14ac:dyDescent="0.25">
      <c r="A5" s="7"/>
      <c r="B5" s="7"/>
      <c r="C5" s="7"/>
      <c r="D5" s="7"/>
      <c r="E5" s="7"/>
      <c r="F5" s="7"/>
      <c r="G5" s="7"/>
      <c r="H5" s="7"/>
      <c r="I5" s="7"/>
      <c r="J5" s="7"/>
    </row>
    <row r="6" spans="1:11" x14ac:dyDescent="0.25">
      <c r="A6" s="7"/>
      <c r="B6" s="7"/>
      <c r="C6" s="7"/>
      <c r="D6" s="7"/>
      <c r="E6" s="7"/>
      <c r="F6" s="7"/>
      <c r="G6" s="7"/>
      <c r="H6" s="7"/>
      <c r="I6" s="7"/>
      <c r="J6" s="7"/>
    </row>
    <row r="7" spans="1:11" x14ac:dyDescent="0.25">
      <c r="A7" s="7"/>
      <c r="B7" s="7"/>
      <c r="C7" s="7"/>
      <c r="D7" s="7"/>
      <c r="E7" s="7"/>
      <c r="F7" s="7"/>
      <c r="G7" s="7"/>
      <c r="H7" s="7"/>
      <c r="I7" s="7"/>
      <c r="J7" s="7"/>
    </row>
    <row r="8" spans="1:11" ht="83.25" customHeight="1" x14ac:dyDescent="0.25">
      <c r="A8" s="2395"/>
      <c r="B8" s="2395"/>
      <c r="C8" s="2395"/>
      <c r="D8" s="2395"/>
      <c r="E8" s="2395"/>
      <c r="F8" s="2395"/>
      <c r="G8" s="2395"/>
      <c r="H8" s="2395"/>
      <c r="I8" s="2395"/>
      <c r="J8" s="2395"/>
      <c r="K8" s="2395"/>
    </row>
    <row r="9" spans="1:11" ht="28.5" customHeight="1" x14ac:dyDescent="0.25">
      <c r="A9" s="2396"/>
      <c r="B9" s="2396"/>
      <c r="C9" s="2396"/>
      <c r="D9" s="2396"/>
      <c r="E9" s="2396"/>
      <c r="F9" s="2396"/>
      <c r="G9" s="2396"/>
      <c r="H9" s="2396"/>
      <c r="I9" s="2396"/>
      <c r="J9" s="2396"/>
      <c r="K9" s="2396"/>
    </row>
    <row r="10" spans="1:11" ht="61.5" customHeight="1" x14ac:dyDescent="0.25">
      <c r="A10" s="2695" t="s">
        <v>560</v>
      </c>
      <c r="B10" s="2695"/>
      <c r="C10" s="2695"/>
      <c r="D10" s="2695"/>
      <c r="E10" s="2695"/>
      <c r="F10" s="2695"/>
      <c r="G10" s="2695"/>
      <c r="H10" s="2695"/>
      <c r="I10" s="2695"/>
      <c r="J10" s="2695"/>
      <c r="K10" s="2695"/>
    </row>
    <row r="11" spans="1:11" ht="15.75" x14ac:dyDescent="0.25">
      <c r="A11" s="2398"/>
      <c r="B11" s="2398"/>
      <c r="C11" s="2398"/>
      <c r="D11" s="2398"/>
      <c r="E11" s="2398"/>
      <c r="F11" s="2398"/>
      <c r="G11" s="2398"/>
      <c r="H11" s="2398"/>
      <c r="I11" s="2398"/>
      <c r="J11" s="2398"/>
      <c r="K11" s="2398"/>
    </row>
    <row r="12" spans="1:11" x14ac:dyDescent="0.25">
      <c r="A12" s="2392"/>
      <c r="B12" s="2392"/>
      <c r="C12" s="2392"/>
      <c r="D12" s="2392"/>
      <c r="E12" s="2392"/>
      <c r="F12" s="2392"/>
      <c r="G12" s="2392"/>
      <c r="H12" s="2392"/>
      <c r="I12" s="2392"/>
      <c r="J12" s="2392"/>
      <c r="K12" s="2392"/>
    </row>
    <row r="13" spans="1:11" x14ac:dyDescent="0.25">
      <c r="A13" s="2392"/>
      <c r="B13" s="2392"/>
      <c r="C13" s="2392"/>
      <c r="D13" s="2392"/>
      <c r="E13" s="2392"/>
      <c r="F13" s="2392"/>
      <c r="G13" s="2392"/>
      <c r="H13" s="2392"/>
      <c r="I13" s="2392"/>
      <c r="J13" s="2392"/>
      <c r="K13" s="2392"/>
    </row>
    <row r="14" spans="1:11" x14ac:dyDescent="0.25">
      <c r="A14" s="2392"/>
      <c r="B14" s="2392"/>
      <c r="C14" s="2392"/>
      <c r="D14" s="2392"/>
      <c r="E14" s="2392"/>
      <c r="F14" s="2392"/>
      <c r="G14" s="2392"/>
      <c r="H14" s="2392"/>
      <c r="I14" s="2392"/>
      <c r="J14" s="2392"/>
      <c r="K14" s="2392"/>
    </row>
    <row r="15" spans="1:11" ht="20.25" customHeight="1" x14ac:dyDescent="0.25">
      <c r="A15" s="2398"/>
      <c r="B15" s="2398"/>
      <c r="C15" s="2398"/>
      <c r="D15" s="2398"/>
      <c r="E15" s="2398"/>
      <c r="F15" s="2398"/>
      <c r="G15" s="2398"/>
      <c r="H15" s="2398"/>
      <c r="I15" s="2398"/>
      <c r="J15" s="2398"/>
      <c r="K15" s="2398"/>
    </row>
    <row r="16" spans="1:11" ht="15.75" x14ac:dyDescent="0.25">
      <c r="A16" s="2398"/>
      <c r="B16" s="2398"/>
      <c r="C16" s="2398"/>
      <c r="D16" s="2398"/>
      <c r="E16" s="2398"/>
      <c r="F16" s="2398"/>
      <c r="G16" s="2398"/>
      <c r="H16" s="2398"/>
      <c r="I16" s="2398"/>
      <c r="J16" s="2398"/>
      <c r="K16" s="2398"/>
    </row>
    <row r="17" spans="1:11" x14ac:dyDescent="0.25">
      <c r="A17" s="2392"/>
      <c r="B17" s="2392"/>
      <c r="C17" s="2392"/>
      <c r="D17" s="2392"/>
      <c r="E17" s="2392"/>
      <c r="F17" s="2392"/>
      <c r="G17" s="2392"/>
      <c r="H17" s="2392"/>
      <c r="I17" s="2392"/>
      <c r="J17" s="2392"/>
      <c r="K17" s="2392"/>
    </row>
    <row r="18" spans="1:11" x14ac:dyDescent="0.25">
      <c r="A18" s="2392"/>
      <c r="B18" s="2392"/>
      <c r="C18" s="2392"/>
      <c r="D18" s="2392"/>
      <c r="E18" s="2392"/>
      <c r="F18" s="2392"/>
      <c r="G18" s="2392"/>
      <c r="H18" s="2392"/>
      <c r="I18" s="2392"/>
      <c r="J18" s="2392"/>
      <c r="K18" s="2392"/>
    </row>
    <row r="19" spans="1:11" x14ac:dyDescent="0.25">
      <c r="A19" s="2392"/>
      <c r="B19" s="2392"/>
      <c r="C19" s="2392"/>
      <c r="D19" s="2392"/>
      <c r="E19" s="2392"/>
      <c r="F19" s="2392"/>
      <c r="G19" s="2392"/>
      <c r="H19" s="2392"/>
      <c r="I19" s="2392"/>
      <c r="J19" s="2392"/>
      <c r="K19" s="2392"/>
    </row>
    <row r="20" spans="1:11" x14ac:dyDescent="0.25">
      <c r="A20" s="2392"/>
      <c r="B20" s="2392"/>
      <c r="C20" s="2392"/>
      <c r="D20" s="2392"/>
      <c r="E20" s="2392"/>
      <c r="F20" s="2392"/>
      <c r="G20" s="2392"/>
      <c r="H20" s="2392"/>
      <c r="I20" s="2392"/>
      <c r="J20" s="2392"/>
      <c r="K20" s="2392"/>
    </row>
    <row r="21" spans="1:11" x14ac:dyDescent="0.25">
      <c r="A21" s="2393"/>
      <c r="B21" s="2393"/>
      <c r="C21" s="2393"/>
      <c r="D21" s="2393"/>
      <c r="E21" s="2393"/>
      <c r="F21" s="2393"/>
      <c r="G21" s="2393"/>
      <c r="H21" s="2393"/>
      <c r="I21" s="2393"/>
      <c r="J21" s="2393"/>
      <c r="K21" s="2393"/>
    </row>
    <row r="22" spans="1:11" x14ac:dyDescent="0.25">
      <c r="A22" s="2393"/>
      <c r="B22" s="2393"/>
      <c r="C22" s="2393"/>
      <c r="D22" s="2393"/>
      <c r="E22" s="2393"/>
      <c r="F22" s="2393"/>
      <c r="G22" s="2393"/>
      <c r="H22" s="2393"/>
      <c r="I22" s="2393"/>
      <c r="J22" s="2393"/>
      <c r="K22" s="2393"/>
    </row>
    <row r="26" spans="1:11" x14ac:dyDescent="0.25">
      <c r="B26" s="2"/>
      <c r="C26" s="2"/>
      <c r="D26" s="2"/>
      <c r="E26" s="2"/>
      <c r="F26" s="2"/>
      <c r="G26" s="2"/>
      <c r="H26" s="2"/>
      <c r="I26" s="2"/>
      <c r="J26" s="2"/>
    </row>
    <row r="27" spans="1:11" x14ac:dyDescent="0.25">
      <c r="B27" s="2"/>
      <c r="C27" s="2"/>
      <c r="D27" s="2"/>
      <c r="E27" s="2"/>
      <c r="F27" s="2"/>
      <c r="G27" s="2"/>
      <c r="H27" s="2"/>
      <c r="I27" s="2"/>
      <c r="J27" s="2"/>
    </row>
    <row r="28" spans="1:11" x14ac:dyDescent="0.25">
      <c r="B28" s="1"/>
      <c r="C28" s="1"/>
      <c r="D28" s="1"/>
      <c r="E28" s="1"/>
      <c r="F28" s="1"/>
      <c r="G28" s="1"/>
      <c r="H28" s="1"/>
      <c r="I28" s="1"/>
      <c r="J28" s="1"/>
    </row>
    <row r="29" spans="1:11" x14ac:dyDescent="0.25">
      <c r="A29" s="1"/>
      <c r="B29" s="1"/>
      <c r="C29" s="1"/>
      <c r="D29" s="1"/>
      <c r="E29" s="1"/>
      <c r="F29" s="1"/>
      <c r="G29" s="1"/>
      <c r="H29" s="1"/>
      <c r="I29" s="1"/>
      <c r="J29" s="1"/>
    </row>
    <row r="30" spans="1:11" x14ac:dyDescent="0.25">
      <c r="A30" s="1"/>
      <c r="B30" s="1"/>
      <c r="C30" s="1"/>
      <c r="D30" s="1"/>
      <c r="E30" s="1"/>
      <c r="F30" s="1"/>
      <c r="G30" s="1"/>
      <c r="H30" s="1"/>
      <c r="I30" s="1"/>
      <c r="J30" s="1"/>
    </row>
  </sheetData>
  <mergeCells count="17">
    <mergeCell ref="A17:K17"/>
    <mergeCell ref="A1:K1"/>
    <mergeCell ref="A3:K3"/>
    <mergeCell ref="A8:K8"/>
    <mergeCell ref="A9:K9"/>
    <mergeCell ref="A10:K10"/>
    <mergeCell ref="A11:K11"/>
    <mergeCell ref="A12:K12"/>
    <mergeCell ref="A13:K13"/>
    <mergeCell ref="A14:K14"/>
    <mergeCell ref="A15:K15"/>
    <mergeCell ref="A16:K16"/>
    <mergeCell ref="A18:K18"/>
    <mergeCell ref="A19:K19"/>
    <mergeCell ref="A20:K20"/>
    <mergeCell ref="A21:K21"/>
    <mergeCell ref="A22:K22"/>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zoomScale="80" zoomScaleNormal="80" zoomScaleSheetLayoutView="90" zoomScalePageLayoutView="80" workbookViewId="0">
      <selection activeCell="A14" sqref="A14"/>
    </sheetView>
  </sheetViews>
  <sheetFormatPr defaultRowHeight="15" x14ac:dyDescent="0.25"/>
  <cols>
    <col min="1" max="1" width="2" style="302" customWidth="1"/>
    <col min="2" max="2" width="19.7109375" style="28" bestFit="1" customWidth="1"/>
    <col min="3" max="4" width="15.140625" style="302" customWidth="1"/>
    <col min="5" max="8" width="15.140625" style="407" customWidth="1"/>
    <col min="9" max="10" width="15.140625" style="302" customWidth="1"/>
    <col min="11" max="11" width="2.85546875" style="302" customWidth="1"/>
    <col min="12" max="12" width="4.42578125" style="302" customWidth="1"/>
    <col min="13" max="16384" width="9.140625" style="302"/>
  </cols>
  <sheetData>
    <row r="1" spans="1:18" ht="6" customHeight="1" x14ac:dyDescent="0.25"/>
    <row r="2" spans="1:18" ht="22.5" customHeight="1" thickBot="1" x14ac:dyDescent="0.3">
      <c r="B2" s="2479" t="s">
        <v>781</v>
      </c>
      <c r="C2" s="2479"/>
      <c r="D2" s="2479"/>
      <c r="E2" s="2479"/>
      <c r="F2" s="2479"/>
      <c r="G2" s="2479"/>
      <c r="H2" s="2479"/>
      <c r="I2" s="2479"/>
      <c r="J2" s="2479"/>
      <c r="K2" s="2479"/>
    </row>
    <row r="3" spans="1:18" s="239" customFormat="1" ht="16.5" thickBot="1" x14ac:dyDescent="0.3">
      <c r="B3" s="493" t="s">
        <v>142</v>
      </c>
      <c r="C3" s="490" t="s">
        <v>0</v>
      </c>
      <c r="D3" s="495" t="s">
        <v>125</v>
      </c>
      <c r="E3" s="495" t="s">
        <v>126</v>
      </c>
      <c r="F3" s="495" t="s">
        <v>127</v>
      </c>
      <c r="G3" s="495" t="s">
        <v>128</v>
      </c>
      <c r="H3" s="495" t="s">
        <v>129</v>
      </c>
      <c r="I3" s="495" t="s">
        <v>130</v>
      </c>
      <c r="J3" s="487" t="s">
        <v>131</v>
      </c>
      <c r="K3"/>
    </row>
    <row r="4" spans="1:18" s="239" customFormat="1" ht="23.25" x14ac:dyDescent="0.25">
      <c r="B4" s="2696" t="s">
        <v>120</v>
      </c>
      <c r="C4" s="761">
        <v>34668</v>
      </c>
      <c r="D4" s="371">
        <v>3321</v>
      </c>
      <c r="E4" s="371">
        <v>9014</v>
      </c>
      <c r="F4" s="371">
        <v>4567</v>
      </c>
      <c r="G4" s="371">
        <v>3378</v>
      </c>
      <c r="H4" s="371">
        <v>7115</v>
      </c>
      <c r="I4" s="371">
        <v>4142</v>
      </c>
      <c r="J4" s="362">
        <v>3131</v>
      </c>
      <c r="K4"/>
    </row>
    <row r="5" spans="1:18" s="239" customFormat="1" ht="21.75" thickBot="1" x14ac:dyDescent="0.3">
      <c r="B5" s="2697"/>
      <c r="C5" s="762">
        <v>1</v>
      </c>
      <c r="D5" s="763">
        <v>9.5794392523364483E-2</v>
      </c>
      <c r="E5" s="763">
        <v>0.26000923041421486</v>
      </c>
      <c r="F5" s="763">
        <v>0.13173531787238951</v>
      </c>
      <c r="G5" s="763">
        <v>9.7438560055382484E-2</v>
      </c>
      <c r="H5" s="763">
        <v>0.20523249105803623</v>
      </c>
      <c r="I5" s="763">
        <v>0.11947617399330795</v>
      </c>
      <c r="J5" s="764">
        <v>9.0313834083304484E-2</v>
      </c>
      <c r="K5"/>
      <c r="N5"/>
      <c r="O5"/>
      <c r="P5"/>
      <c r="Q5"/>
      <c r="R5"/>
    </row>
    <row r="6" spans="1:18" s="239" customFormat="1" ht="23.25" x14ac:dyDescent="0.25">
      <c r="B6" s="2698" t="s">
        <v>122</v>
      </c>
      <c r="C6" s="765" t="s">
        <v>703</v>
      </c>
      <c r="D6" s="371">
        <v>3067</v>
      </c>
      <c r="E6" s="371">
        <v>8277</v>
      </c>
      <c r="F6" s="371">
        <v>4295</v>
      </c>
      <c r="G6" s="371">
        <v>3296</v>
      </c>
      <c r="H6" s="371">
        <v>6612</v>
      </c>
      <c r="I6" s="371">
        <v>3729</v>
      </c>
      <c r="J6" s="362">
        <v>3133</v>
      </c>
      <c r="K6"/>
      <c r="N6"/>
      <c r="O6"/>
      <c r="P6"/>
      <c r="Q6"/>
      <c r="R6"/>
    </row>
    <row r="7" spans="1:18" s="239" customFormat="1" ht="21.75" thickBot="1" x14ac:dyDescent="0.3">
      <c r="B7" s="2699"/>
      <c r="C7" s="1365">
        <v>1</v>
      </c>
      <c r="D7" s="1412">
        <v>9.4600000000000004E-2</v>
      </c>
      <c r="E7" s="1412">
        <v>0.25540000000000002</v>
      </c>
      <c r="F7" s="1412">
        <v>0.13250000000000001</v>
      </c>
      <c r="G7" s="1412">
        <v>0.1017</v>
      </c>
      <c r="H7" s="1412">
        <v>0.20399999999999999</v>
      </c>
      <c r="I7" s="1412">
        <v>0.11509999999999999</v>
      </c>
      <c r="J7" s="1413">
        <v>9.0313834083304484E-2</v>
      </c>
      <c r="K7"/>
      <c r="N7"/>
      <c r="O7"/>
      <c r="P7"/>
      <c r="Q7"/>
      <c r="R7"/>
    </row>
    <row r="8" spans="1:18" s="239" customFormat="1" ht="23.25" x14ac:dyDescent="0.25">
      <c r="B8" s="2700" t="s">
        <v>518</v>
      </c>
      <c r="C8" s="1422" t="s">
        <v>704</v>
      </c>
      <c r="D8" s="985">
        <v>2827</v>
      </c>
      <c r="E8" s="1426">
        <v>7.32</v>
      </c>
      <c r="F8" s="1145">
        <v>4222</v>
      </c>
      <c r="G8" s="1145">
        <v>3191</v>
      </c>
      <c r="H8" s="1145">
        <v>5991</v>
      </c>
      <c r="I8" s="1145">
        <v>3259</v>
      </c>
      <c r="J8" s="2158">
        <v>3015</v>
      </c>
      <c r="K8"/>
      <c r="N8"/>
      <c r="O8"/>
      <c r="P8"/>
      <c r="Q8"/>
      <c r="R8"/>
    </row>
    <row r="9" spans="1:18" s="239" customFormat="1" ht="31.5" customHeight="1" thickBot="1" x14ac:dyDescent="0.3">
      <c r="B9" s="2701"/>
      <c r="C9" s="1387">
        <v>1</v>
      </c>
      <c r="D9" s="1410">
        <v>9.4779897408388367E-2</v>
      </c>
      <c r="E9" s="1415">
        <v>0.24541522781372582</v>
      </c>
      <c r="F9" s="1415">
        <v>0.14154960270895497</v>
      </c>
      <c r="G9" s="1415">
        <v>0.10698360545814195</v>
      </c>
      <c r="H9" s="1415">
        <v>0.20085828276393872</v>
      </c>
      <c r="I9" s="1415">
        <v>0.10926341904985416</v>
      </c>
      <c r="J9" s="1417">
        <v>0.1010829114560633</v>
      </c>
      <c r="K9"/>
      <c r="N9"/>
      <c r="O9"/>
      <c r="P9"/>
      <c r="Q9"/>
      <c r="R9"/>
    </row>
    <row r="10" spans="1:18" ht="13.5" customHeight="1" x14ac:dyDescent="0.25">
      <c r="A10" s="302" t="s">
        <v>560</v>
      </c>
      <c r="B10" s="119"/>
      <c r="C10" s="117"/>
      <c r="D10" s="118"/>
      <c r="E10" s="118"/>
      <c r="F10" s="118"/>
      <c r="G10" s="118"/>
      <c r="H10" s="118"/>
      <c r="I10" s="118"/>
      <c r="J10" s="118"/>
      <c r="N10"/>
      <c r="O10"/>
      <c r="P10"/>
      <c r="Q10"/>
      <c r="R10"/>
    </row>
    <row r="11" spans="1:18" ht="15.75" thickBot="1" x14ac:dyDescent="0.3">
      <c r="B11" s="302"/>
      <c r="N11"/>
      <c r="O11"/>
      <c r="P11"/>
      <c r="Q11"/>
      <c r="R11"/>
    </row>
    <row r="12" spans="1:18" x14ac:dyDescent="0.25">
      <c r="C12" s="489"/>
      <c r="D12" s="494" t="s">
        <v>125</v>
      </c>
      <c r="E12" s="494" t="s">
        <v>126</v>
      </c>
      <c r="F12" s="494" t="s">
        <v>127</v>
      </c>
      <c r="G12" s="494" t="s">
        <v>128</v>
      </c>
      <c r="H12" s="494" t="s">
        <v>129</v>
      </c>
      <c r="I12" s="494" t="s">
        <v>130</v>
      </c>
      <c r="J12" s="494" t="s">
        <v>131</v>
      </c>
      <c r="K12" s="488" t="s">
        <v>118</v>
      </c>
      <c r="N12"/>
      <c r="O12"/>
      <c r="P12"/>
      <c r="Q12"/>
      <c r="R12"/>
    </row>
    <row r="13" spans="1:18" x14ac:dyDescent="0.25">
      <c r="B13" s="302"/>
      <c r="C13" s="491" t="s">
        <v>133</v>
      </c>
      <c r="D13" s="492">
        <v>47.88</v>
      </c>
      <c r="E13" s="492">
        <v>62.02</v>
      </c>
      <c r="F13" s="492">
        <v>35.86</v>
      </c>
      <c r="G13" s="492">
        <v>41.49</v>
      </c>
      <c r="H13" s="492">
        <v>48.77</v>
      </c>
      <c r="I13" s="492">
        <v>49.01</v>
      </c>
      <c r="J13" s="492">
        <v>25.96</v>
      </c>
      <c r="K13" s="492">
        <v>44.76</v>
      </c>
      <c r="N13"/>
      <c r="O13"/>
      <c r="P13"/>
      <c r="Q13"/>
      <c r="R13"/>
    </row>
    <row r="14" spans="1:18" ht="13.5" customHeight="1" x14ac:dyDescent="0.25">
      <c r="B14" s="302"/>
      <c r="C14" s="491" t="s">
        <v>134</v>
      </c>
      <c r="D14" s="492">
        <v>44.22</v>
      </c>
      <c r="E14" s="492">
        <v>56.94</v>
      </c>
      <c r="F14" s="492">
        <v>33.72</v>
      </c>
      <c r="G14" s="492">
        <v>40.49</v>
      </c>
      <c r="H14" s="492">
        <v>45.32</v>
      </c>
      <c r="I14" s="492">
        <v>44.12</v>
      </c>
      <c r="J14" s="492">
        <v>25.97</v>
      </c>
      <c r="K14" s="492">
        <v>41.85</v>
      </c>
      <c r="N14"/>
      <c r="O14"/>
      <c r="P14"/>
      <c r="Q14"/>
      <c r="R14"/>
    </row>
    <row r="15" spans="1:18" ht="13.5" customHeight="1" x14ac:dyDescent="0.25">
      <c r="B15" s="302"/>
      <c r="C15" s="1368" t="s">
        <v>517</v>
      </c>
      <c r="D15" s="1423">
        <v>40.536277602523661</v>
      </c>
      <c r="E15" s="1423">
        <v>49.89264901339331</v>
      </c>
      <c r="F15" s="1423">
        <v>32.880339550640549</v>
      </c>
      <c r="G15" s="1423">
        <v>39.946921045054516</v>
      </c>
      <c r="H15" s="1423">
        <v>41.482886837786744</v>
      </c>
      <c r="I15" s="1423">
        <v>38.845250724102172</v>
      </c>
      <c r="J15" s="1423">
        <v>25.127093924493707</v>
      </c>
      <c r="K15" s="1423">
        <v>38.580995512574233</v>
      </c>
      <c r="N15"/>
      <c r="O15"/>
      <c r="P15"/>
      <c r="Q15"/>
      <c r="R15"/>
    </row>
    <row r="16" spans="1:18" ht="13.5" customHeight="1" x14ac:dyDescent="0.25">
      <c r="B16" s="302"/>
      <c r="C16" s="123"/>
      <c r="D16" s="45"/>
      <c r="E16" s="46"/>
      <c r="F16" s="46"/>
      <c r="G16" s="46"/>
      <c r="H16" s="46"/>
      <c r="I16" s="45"/>
      <c r="J16" s="45"/>
      <c r="K16" s="45"/>
      <c r="N16"/>
      <c r="O16"/>
      <c r="P16"/>
      <c r="Q16"/>
      <c r="R16"/>
    </row>
    <row r="17" spans="2:18" ht="13.5" customHeight="1" x14ac:dyDescent="0.25">
      <c r="B17" s="122"/>
      <c r="E17" s="302"/>
      <c r="F17" s="302"/>
      <c r="G17" s="302"/>
      <c r="H17" s="302"/>
      <c r="N17"/>
      <c r="O17"/>
      <c r="P17"/>
      <c r="Q17"/>
      <c r="R17"/>
    </row>
    <row r="18" spans="2:18" ht="13.5" customHeight="1" x14ac:dyDescent="0.25">
      <c r="C18" s="44"/>
      <c r="D18" s="45"/>
      <c r="N18"/>
      <c r="O18"/>
      <c r="P18"/>
      <c r="Q18"/>
      <c r="R18"/>
    </row>
    <row r="19" spans="2:18" ht="13.5" customHeight="1" x14ac:dyDescent="0.25">
      <c r="C19" s="44"/>
      <c r="D19" s="45"/>
      <c r="N19"/>
      <c r="O19"/>
      <c r="P19"/>
      <c r="Q19"/>
      <c r="R19"/>
    </row>
    <row r="20" spans="2:18" ht="13.5" customHeight="1" x14ac:dyDescent="0.25">
      <c r="C20" s="44"/>
      <c r="D20" s="45"/>
      <c r="N20"/>
      <c r="O20"/>
      <c r="P20"/>
      <c r="Q20"/>
      <c r="R20"/>
    </row>
    <row r="21" spans="2:18" x14ac:dyDescent="0.25">
      <c r="N21"/>
      <c r="O21"/>
      <c r="P21"/>
      <c r="Q21"/>
      <c r="R21"/>
    </row>
    <row r="22" spans="2:18" ht="6" customHeight="1" x14ac:dyDescent="0.25">
      <c r="N22"/>
      <c r="O22"/>
      <c r="P22"/>
      <c r="Q22"/>
      <c r="R22"/>
    </row>
    <row r="23" spans="2:18" ht="17.25" customHeight="1" x14ac:dyDescent="0.25">
      <c r="N23"/>
      <c r="O23"/>
      <c r="P23"/>
      <c r="Q23"/>
      <c r="R23"/>
    </row>
    <row r="25" spans="2:18" ht="13.5" customHeight="1" x14ac:dyDescent="0.25"/>
    <row r="26" spans="2:18" ht="13.5" customHeight="1" x14ac:dyDescent="0.25"/>
    <row r="27" spans="2:18" ht="13.5" customHeight="1" x14ac:dyDescent="0.25"/>
    <row r="28" spans="2:18" ht="13.5" customHeight="1" x14ac:dyDescent="0.25"/>
    <row r="29" spans="2:18" ht="13.5" customHeight="1" x14ac:dyDescent="0.25"/>
    <row r="30" spans="2:18" ht="13.5" customHeight="1" x14ac:dyDescent="0.25"/>
    <row r="31" spans="2:18" ht="13.5" customHeight="1" x14ac:dyDescent="0.25"/>
    <row r="32" spans="2:18" ht="12.75" customHeight="1" x14ac:dyDescent="0.25"/>
    <row r="33" spans="2:11" ht="14.25" customHeight="1" x14ac:dyDescent="0.25"/>
    <row r="34" spans="2:11" ht="12" customHeight="1" x14ac:dyDescent="0.25">
      <c r="B34" s="2481" t="s">
        <v>529</v>
      </c>
      <c r="C34" s="2481"/>
      <c r="D34" s="2481"/>
      <c r="E34" s="2481"/>
      <c r="F34" s="2481"/>
      <c r="G34" s="2481"/>
      <c r="H34" s="2481"/>
      <c r="I34" s="2481"/>
      <c r="J34" s="2481"/>
      <c r="K34" s="2481"/>
    </row>
    <row r="35" spans="2:11" ht="12.75" customHeight="1" x14ac:dyDescent="0.25">
      <c r="B35" s="2481" t="s">
        <v>558</v>
      </c>
      <c r="C35" s="2481"/>
      <c r="D35" s="2481"/>
      <c r="E35" s="2481"/>
      <c r="F35" s="2481"/>
      <c r="G35" s="2481"/>
      <c r="H35" s="2481"/>
      <c r="I35" s="2481"/>
      <c r="J35" s="2481"/>
      <c r="K35" s="2481"/>
    </row>
    <row r="36" spans="2:11" ht="29.25" customHeight="1" x14ac:dyDescent="0.25">
      <c r="B36" s="2497" t="s">
        <v>335</v>
      </c>
      <c r="C36" s="2497"/>
      <c r="D36" s="2497"/>
      <c r="E36" s="2497"/>
      <c r="F36" s="2497"/>
      <c r="G36" s="2497"/>
      <c r="H36" s="2497"/>
      <c r="I36" s="2497"/>
      <c r="J36" s="2497"/>
      <c r="K36" s="2497"/>
    </row>
  </sheetData>
  <mergeCells count="7">
    <mergeCell ref="B36:K36"/>
    <mergeCell ref="B35:K35"/>
    <mergeCell ref="B2:K2"/>
    <mergeCell ref="B34:K34"/>
    <mergeCell ref="B4:B5"/>
    <mergeCell ref="B6:B7"/>
    <mergeCell ref="B8:B9"/>
  </mergeCells>
  <conditionalFormatting sqref="D5:J5">
    <cfRule type="top10" dxfId="103" priority="5" percent="1" bottom="1" rank="25"/>
    <cfRule type="top10" dxfId="102" priority="6" percent="1" rank="25"/>
  </conditionalFormatting>
  <conditionalFormatting sqref="D7:J7">
    <cfRule type="top10" dxfId="101" priority="3" percent="1" bottom="1" rank="25"/>
    <cfRule type="top10" dxfId="100" priority="4" percent="1" rank="25"/>
  </conditionalFormatting>
  <conditionalFormatting sqref="D9:J9">
    <cfRule type="top10" dxfId="99" priority="1" percent="1" bottom="1" rank="25"/>
    <cfRule type="top10" dxfId="98" priority="2" percent="1" rank="25"/>
  </conditionalFormatting>
  <pageMargins left="0.25" right="0.25" top="0.75" bottom="0.75" header="0.3" footer="0.3"/>
  <pageSetup scale="8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
  <sheetViews>
    <sheetView zoomScaleNormal="100" workbookViewId="0">
      <selection activeCell="A14" sqref="A14"/>
    </sheetView>
  </sheetViews>
  <sheetFormatPr defaultRowHeight="15" x14ac:dyDescent="0.25"/>
  <cols>
    <col min="1" max="1" width="3.5703125" style="216" bestFit="1" customWidth="1"/>
    <col min="2" max="2" width="9.28515625" style="32" bestFit="1" customWidth="1"/>
    <col min="3" max="3" width="5.7109375" style="216" bestFit="1" customWidth="1"/>
    <col min="4" max="4" width="4.28515625" style="216" bestFit="1" customWidth="1"/>
    <col min="5" max="5" width="5.7109375" style="216" customWidth="1"/>
    <col min="6" max="6" width="4.28515625" style="216" bestFit="1" customWidth="1"/>
    <col min="7" max="7" width="4.42578125" style="216" bestFit="1" customWidth="1"/>
    <col min="8" max="8" width="4.28515625" style="216" bestFit="1" customWidth="1"/>
    <col min="9" max="9" width="0.5703125" style="216" customWidth="1"/>
    <col min="10" max="10" width="3.5703125" style="216" customWidth="1"/>
    <col min="11" max="11" width="9.5703125" style="32" bestFit="1" customWidth="1"/>
    <col min="12" max="12" width="5.7109375" style="216" bestFit="1" customWidth="1"/>
    <col min="13" max="13" width="5.140625" style="216" bestFit="1" customWidth="1"/>
    <col min="14" max="14" width="5.7109375" style="216" bestFit="1" customWidth="1"/>
    <col min="15" max="15" width="5.140625" style="216" bestFit="1" customWidth="1"/>
    <col min="16" max="16" width="4.42578125" style="216" bestFit="1" customWidth="1"/>
    <col min="17" max="17" width="4.28515625" style="216" bestFit="1" customWidth="1"/>
    <col min="18" max="18" width="0.5703125" style="216" customWidth="1"/>
    <col min="19" max="19" width="3.5703125" style="216" bestFit="1" customWidth="1"/>
    <col min="20" max="20" width="8.7109375" style="216" bestFit="1" customWidth="1"/>
    <col min="21" max="21" width="6.28515625" style="216" bestFit="1" customWidth="1"/>
    <col min="22" max="22" width="4.42578125" style="216" bestFit="1" customWidth="1"/>
    <col min="23" max="23" width="6.28515625" style="216" bestFit="1" customWidth="1"/>
    <col min="24" max="24" width="4.42578125" style="216" bestFit="1" customWidth="1"/>
    <col min="25" max="25" width="5.7109375" style="216" bestFit="1" customWidth="1"/>
    <col min="26" max="26" width="4.42578125" style="216" bestFit="1" customWidth="1"/>
    <col min="27" max="27" width="6.85546875" style="216" customWidth="1"/>
    <col min="28" max="16384" width="9.140625" style="216"/>
  </cols>
  <sheetData>
    <row r="1" spans="1:27" ht="15.75" thickBot="1" x14ac:dyDescent="0.3">
      <c r="A1" s="2601" t="s">
        <v>782</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26"/>
    </row>
    <row r="2" spans="1:27" ht="12" customHeight="1" x14ac:dyDescent="0.25">
      <c r="A2" s="2602" t="s">
        <v>197</v>
      </c>
      <c r="B2" s="2704" t="s">
        <v>100</v>
      </c>
      <c r="C2" s="2706" t="s">
        <v>120</v>
      </c>
      <c r="D2" s="2707"/>
      <c r="E2" s="2708" t="s">
        <v>122</v>
      </c>
      <c r="F2" s="2709"/>
      <c r="G2" s="2706" t="s">
        <v>518</v>
      </c>
      <c r="H2" s="2707"/>
      <c r="I2" s="227"/>
      <c r="J2" s="2602" t="s">
        <v>197</v>
      </c>
      <c r="K2" s="2704" t="s">
        <v>100</v>
      </c>
      <c r="L2" s="2706" t="s">
        <v>120</v>
      </c>
      <c r="M2" s="2707"/>
      <c r="N2" s="2708" t="s">
        <v>122</v>
      </c>
      <c r="O2" s="2709"/>
      <c r="P2" s="2706" t="s">
        <v>518</v>
      </c>
      <c r="Q2" s="2707"/>
      <c r="R2" s="31"/>
      <c r="S2" s="2602" t="s">
        <v>197</v>
      </c>
      <c r="T2" s="2704" t="s">
        <v>100</v>
      </c>
      <c r="U2" s="2706" t="s">
        <v>120</v>
      </c>
      <c r="V2" s="2707"/>
      <c r="W2" s="2708" t="s">
        <v>122</v>
      </c>
      <c r="X2" s="2709"/>
      <c r="Y2" s="2706" t="s">
        <v>518</v>
      </c>
      <c r="Z2" s="2707"/>
    </row>
    <row r="3" spans="1:27" ht="12" customHeight="1" thickBot="1" x14ac:dyDescent="0.3">
      <c r="A3" s="2603"/>
      <c r="B3" s="2705"/>
      <c r="C3" s="228" t="s">
        <v>99</v>
      </c>
      <c r="D3" s="229" t="s">
        <v>98</v>
      </c>
      <c r="E3" s="230" t="s">
        <v>99</v>
      </c>
      <c r="F3" s="231" t="s">
        <v>98</v>
      </c>
      <c r="G3" s="228" t="s">
        <v>99</v>
      </c>
      <c r="H3" s="229" t="s">
        <v>98</v>
      </c>
      <c r="I3" s="232"/>
      <c r="J3" s="2603"/>
      <c r="K3" s="2705"/>
      <c r="L3" s="228" t="s">
        <v>99</v>
      </c>
      <c r="M3" s="229" t="s">
        <v>98</v>
      </c>
      <c r="N3" s="230" t="s">
        <v>99</v>
      </c>
      <c r="O3" s="231" t="s">
        <v>98</v>
      </c>
      <c r="P3" s="228" t="s">
        <v>99</v>
      </c>
      <c r="Q3" s="229" t="s">
        <v>98</v>
      </c>
      <c r="R3" s="31"/>
      <c r="S3" s="2603"/>
      <c r="T3" s="2705"/>
      <c r="U3" s="228" t="s">
        <v>99</v>
      </c>
      <c r="V3" s="229" t="s">
        <v>98</v>
      </c>
      <c r="W3" s="230" t="s">
        <v>99</v>
      </c>
      <c r="X3" s="231" t="s">
        <v>98</v>
      </c>
      <c r="Y3" s="228" t="s">
        <v>99</v>
      </c>
      <c r="Z3" s="229" t="s">
        <v>98</v>
      </c>
    </row>
    <row r="4" spans="1:27" s="32" customFormat="1" ht="12.75" customHeight="1" x14ac:dyDescent="0.15">
      <c r="A4" s="2592">
        <v>1</v>
      </c>
      <c r="B4" s="383" t="s">
        <v>97</v>
      </c>
      <c r="C4" s="628">
        <v>342</v>
      </c>
      <c r="D4" s="1393">
        <v>3.6609470613139052E-2</v>
      </c>
      <c r="E4" s="1394">
        <v>277</v>
      </c>
      <c r="F4" s="1393">
        <v>2.9651530291928411E-2</v>
      </c>
      <c r="G4" s="1360">
        <v>291</v>
      </c>
      <c r="H4" s="620">
        <v>3.0676786843769767E-2</v>
      </c>
      <c r="I4" s="384"/>
      <c r="J4" s="2592">
        <v>3</v>
      </c>
      <c r="K4" s="385" t="s">
        <v>96</v>
      </c>
      <c r="L4" s="631">
        <v>62</v>
      </c>
      <c r="M4" s="1395">
        <v>3.2434581541584274E-2</v>
      </c>
      <c r="N4" s="1400">
        <v>57</v>
      </c>
      <c r="O4" s="1395">
        <v>2.981888948177909E-2</v>
      </c>
      <c r="P4" s="1360">
        <v>58</v>
      </c>
      <c r="Q4" s="620">
        <v>2.7724665391969407E-2</v>
      </c>
      <c r="R4" s="386"/>
      <c r="S4" s="2592">
        <v>5</v>
      </c>
      <c r="T4" s="604" t="s">
        <v>95</v>
      </c>
      <c r="U4" s="628">
        <v>10</v>
      </c>
      <c r="V4" s="1393" t="s">
        <v>49</v>
      </c>
      <c r="W4" s="1401">
        <v>5</v>
      </c>
      <c r="X4" s="1393" t="s">
        <v>49</v>
      </c>
      <c r="Y4" s="1360">
        <v>9</v>
      </c>
      <c r="Z4" s="624" t="s">
        <v>49</v>
      </c>
    </row>
    <row r="5" spans="1:27" s="32" customFormat="1" ht="11.25" x14ac:dyDescent="0.15">
      <c r="A5" s="2593"/>
      <c r="B5" s="387" t="s">
        <v>94</v>
      </c>
      <c r="C5" s="634">
        <v>754</v>
      </c>
      <c r="D5" s="635">
        <v>7.3579510467905188E-2</v>
      </c>
      <c r="E5" s="636">
        <v>667</v>
      </c>
      <c r="F5" s="635">
        <v>6.5089566952377664E-2</v>
      </c>
      <c r="G5" s="1384">
        <v>531</v>
      </c>
      <c r="H5" s="1356">
        <v>5.539906103286385E-2</v>
      </c>
      <c r="I5" s="384"/>
      <c r="J5" s="2593"/>
      <c r="K5" s="637" t="s">
        <v>93</v>
      </c>
      <c r="L5" s="640">
        <v>101</v>
      </c>
      <c r="M5" s="624">
        <v>3.0269273660307426E-2</v>
      </c>
      <c r="N5" s="625">
        <v>88</v>
      </c>
      <c r="O5" s="624">
        <v>2.6373228535713399E-2</v>
      </c>
      <c r="P5" s="1384">
        <v>88</v>
      </c>
      <c r="Q5" s="1356">
        <v>2.8268551236749116E-2</v>
      </c>
      <c r="R5" s="386"/>
      <c r="S5" s="2593"/>
      <c r="T5" s="1351" t="s">
        <v>92</v>
      </c>
      <c r="U5" s="1353">
        <v>25</v>
      </c>
      <c r="V5" s="1392">
        <v>2.0184062502775307E-2</v>
      </c>
      <c r="W5" s="641">
        <v>19</v>
      </c>
      <c r="X5" s="624" t="s">
        <v>49</v>
      </c>
      <c r="Y5" s="1384">
        <v>15</v>
      </c>
      <c r="Z5" s="624" t="s">
        <v>49</v>
      </c>
    </row>
    <row r="6" spans="1:27" s="32" customFormat="1" ht="12.75" customHeight="1" x14ac:dyDescent="0.15">
      <c r="A6" s="2593"/>
      <c r="B6" s="387" t="s">
        <v>91</v>
      </c>
      <c r="C6" s="634">
        <v>79</v>
      </c>
      <c r="D6" s="635">
        <v>5.8721084511533489E-2</v>
      </c>
      <c r="E6" s="636">
        <v>59</v>
      </c>
      <c r="F6" s="635">
        <v>4.3854987166841462E-2</v>
      </c>
      <c r="G6" s="1384">
        <v>56</v>
      </c>
      <c r="H6" s="1356">
        <v>4.1791044776119404E-2</v>
      </c>
      <c r="I6" s="384"/>
      <c r="J6" s="2593"/>
      <c r="K6" s="642" t="s">
        <v>90</v>
      </c>
      <c r="L6" s="640">
        <v>149</v>
      </c>
      <c r="M6" s="624">
        <v>3.9363942100660736E-2</v>
      </c>
      <c r="N6" s="625">
        <v>139</v>
      </c>
      <c r="O6" s="624">
        <v>3.6722066791891557E-2</v>
      </c>
      <c r="P6" s="1384">
        <v>134</v>
      </c>
      <c r="Q6" s="1356">
        <v>3.7242912729294052E-2</v>
      </c>
      <c r="R6" s="386"/>
      <c r="S6" s="2593"/>
      <c r="T6" s="1351" t="s">
        <v>89</v>
      </c>
      <c r="U6" s="1353">
        <v>298</v>
      </c>
      <c r="V6" s="1392">
        <v>5.5860423920633208E-2</v>
      </c>
      <c r="W6" s="641">
        <v>279</v>
      </c>
      <c r="X6" s="635">
        <v>5.2298853267975384E-2</v>
      </c>
      <c r="Y6" s="1384">
        <v>243</v>
      </c>
      <c r="Z6" s="1356">
        <v>4.5242971513684602E-2</v>
      </c>
    </row>
    <row r="7" spans="1:27" s="32" customFormat="1" ht="12.75" customHeight="1" x14ac:dyDescent="0.15">
      <c r="A7" s="2593"/>
      <c r="B7" s="387" t="s">
        <v>88</v>
      </c>
      <c r="C7" s="634">
        <v>366</v>
      </c>
      <c r="D7" s="635">
        <v>5.4880281514851713E-2</v>
      </c>
      <c r="E7" s="636">
        <v>318</v>
      </c>
      <c r="F7" s="635">
        <v>4.7682867545690837E-2</v>
      </c>
      <c r="G7" s="1384">
        <v>303</v>
      </c>
      <c r="H7" s="1356">
        <v>4.1421736158578262E-2</v>
      </c>
      <c r="I7" s="384"/>
      <c r="J7" s="2593"/>
      <c r="K7" s="642" t="s">
        <v>87</v>
      </c>
      <c r="L7" s="640">
        <v>303</v>
      </c>
      <c r="M7" s="624">
        <v>4.5541892152891499E-2</v>
      </c>
      <c r="N7" s="625">
        <v>288</v>
      </c>
      <c r="O7" s="624">
        <v>4.328734303641172E-2</v>
      </c>
      <c r="P7" s="1384">
        <v>263</v>
      </c>
      <c r="Q7" s="1356">
        <v>3.6497363308354153E-2</v>
      </c>
      <c r="R7" s="386"/>
      <c r="S7" s="2593"/>
      <c r="T7" s="1351" t="s">
        <v>86</v>
      </c>
      <c r="U7" s="1353">
        <v>890</v>
      </c>
      <c r="V7" s="1392">
        <v>3.3912130849309122E-2</v>
      </c>
      <c r="W7" s="641">
        <v>840</v>
      </c>
      <c r="X7" s="635">
        <v>3.2006954958898493E-2</v>
      </c>
      <c r="Y7" s="1384">
        <v>748</v>
      </c>
      <c r="Z7" s="1356">
        <v>2.886804831924665E-2</v>
      </c>
    </row>
    <row r="8" spans="1:27" s="32" customFormat="1" ht="12" customHeight="1" x14ac:dyDescent="0.15">
      <c r="A8" s="2593"/>
      <c r="B8" s="387" t="s">
        <v>85</v>
      </c>
      <c r="C8" s="634">
        <v>89</v>
      </c>
      <c r="D8" s="635">
        <v>2.7536004098842496E-2</v>
      </c>
      <c r="E8" s="636">
        <v>80</v>
      </c>
      <c r="F8" s="635">
        <v>2.4751464358510111E-2</v>
      </c>
      <c r="G8" s="1384">
        <v>72</v>
      </c>
      <c r="H8" s="1356">
        <v>2.0425531914893616E-2</v>
      </c>
      <c r="I8" s="384"/>
      <c r="J8" s="2593"/>
      <c r="K8" s="642" t="s">
        <v>84</v>
      </c>
      <c r="L8" s="640">
        <v>70</v>
      </c>
      <c r="M8" s="624">
        <v>3.6835591179665068E-2</v>
      </c>
      <c r="N8" s="625">
        <v>74</v>
      </c>
      <c r="O8" s="624">
        <v>3.8940482104217355E-2</v>
      </c>
      <c r="P8" s="1384">
        <v>61</v>
      </c>
      <c r="Q8" s="1356">
        <v>3.4269662921348316E-2</v>
      </c>
      <c r="R8" s="386"/>
      <c r="S8" s="2593"/>
      <c r="T8" s="1351" t="s">
        <v>83</v>
      </c>
      <c r="U8" s="1353">
        <v>22</v>
      </c>
      <c r="V8" s="1392">
        <v>1.2075929050623392E-2</v>
      </c>
      <c r="W8" s="641">
        <v>22</v>
      </c>
      <c r="X8" s="635">
        <v>1.2075929050623392E-2</v>
      </c>
      <c r="Y8" s="1384">
        <v>19</v>
      </c>
      <c r="Z8" s="624" t="s">
        <v>49</v>
      </c>
    </row>
    <row r="9" spans="1:27" s="32" customFormat="1" ht="12.75" customHeight="1" x14ac:dyDescent="0.15">
      <c r="A9" s="2593"/>
      <c r="B9" s="387" t="s">
        <v>82</v>
      </c>
      <c r="C9" s="634">
        <v>963</v>
      </c>
      <c r="D9" s="635">
        <v>5.0303928710713972E-2</v>
      </c>
      <c r="E9" s="636">
        <v>916</v>
      </c>
      <c r="F9" s="635">
        <v>4.7848804464188988E-2</v>
      </c>
      <c r="G9" s="1384">
        <v>900</v>
      </c>
      <c r="H9" s="1356">
        <v>4.7626607397999683E-2</v>
      </c>
      <c r="I9" s="384"/>
      <c r="J9" s="2593"/>
      <c r="K9" s="642" t="s">
        <v>81</v>
      </c>
      <c r="L9" s="640">
        <v>95</v>
      </c>
      <c r="M9" s="624">
        <v>2.8540398934692058E-2</v>
      </c>
      <c r="N9" s="625">
        <v>89</v>
      </c>
      <c r="O9" s="624">
        <v>2.6737847423027296E-2</v>
      </c>
      <c r="P9" s="1384">
        <v>84</v>
      </c>
      <c r="Q9" s="1356">
        <v>2.591792656587473E-2</v>
      </c>
      <c r="R9" s="386"/>
      <c r="S9" s="2593"/>
      <c r="T9" s="1351" t="s">
        <v>80</v>
      </c>
      <c r="U9" s="1353">
        <v>759</v>
      </c>
      <c r="V9" s="1392">
        <v>6.6945019175911225E-2</v>
      </c>
      <c r="W9" s="641">
        <v>587</v>
      </c>
      <c r="X9" s="635">
        <v>5.1774342893623038E-2</v>
      </c>
      <c r="Y9" s="1384">
        <v>508</v>
      </c>
      <c r="Z9" s="1356">
        <v>4.6363055580907184E-2</v>
      </c>
    </row>
    <row r="10" spans="1:27" s="32" customFormat="1" ht="12.75" customHeight="1" x14ac:dyDescent="0.15">
      <c r="A10" s="2593"/>
      <c r="B10" s="387" t="s">
        <v>79</v>
      </c>
      <c r="C10" s="634">
        <v>82</v>
      </c>
      <c r="D10" s="635">
        <v>3.0854372629010789E-2</v>
      </c>
      <c r="E10" s="636">
        <v>76</v>
      </c>
      <c r="F10" s="635">
        <v>2.8596735607375853E-2</v>
      </c>
      <c r="G10" s="1384">
        <v>69</v>
      </c>
      <c r="H10" s="1356">
        <v>2.3573624871882474E-2</v>
      </c>
      <c r="I10" s="384"/>
      <c r="J10" s="2593"/>
      <c r="K10" s="642" t="s">
        <v>78</v>
      </c>
      <c r="L10" s="640">
        <v>10</v>
      </c>
      <c r="M10" s="624" t="s">
        <v>49</v>
      </c>
      <c r="N10" s="625">
        <v>9</v>
      </c>
      <c r="O10" s="624" t="s">
        <v>49</v>
      </c>
      <c r="P10" s="1384">
        <v>5</v>
      </c>
      <c r="Q10" s="624" t="s">
        <v>49</v>
      </c>
      <c r="R10" s="386"/>
      <c r="S10" s="2593"/>
      <c r="T10" s="1351" t="s">
        <v>77</v>
      </c>
      <c r="U10" s="1353">
        <v>56</v>
      </c>
      <c r="V10" s="1392">
        <v>6.1785331279706611E-2</v>
      </c>
      <c r="W10" s="641">
        <v>47</v>
      </c>
      <c r="X10" s="635">
        <v>5.185554589546805E-2</v>
      </c>
      <c r="Y10" s="1384">
        <v>40</v>
      </c>
      <c r="Z10" s="1356">
        <v>4.004004004004004E-2</v>
      </c>
    </row>
    <row r="11" spans="1:27" s="32" customFormat="1" ht="12.75" customHeight="1" thickBot="1" x14ac:dyDescent="0.2">
      <c r="A11" s="2594"/>
      <c r="B11" s="388" t="s">
        <v>76</v>
      </c>
      <c r="C11" s="645">
        <v>646</v>
      </c>
      <c r="D11" s="1396">
        <v>3.8643135429833102E-2</v>
      </c>
      <c r="E11" s="646">
        <v>674</v>
      </c>
      <c r="F11" s="1396">
        <v>4.0318070092426488E-2</v>
      </c>
      <c r="G11" s="1388">
        <v>605</v>
      </c>
      <c r="H11" s="610">
        <v>3.6303630363036306E-2</v>
      </c>
      <c r="I11" s="384"/>
      <c r="J11" s="2593"/>
      <c r="K11" s="642" t="s">
        <v>75</v>
      </c>
      <c r="L11" s="640">
        <v>45</v>
      </c>
      <c r="M11" s="624">
        <v>2.009780933878207E-2</v>
      </c>
      <c r="N11" s="625">
        <v>47</v>
      </c>
      <c r="O11" s="624">
        <v>2.0991045309394607E-2</v>
      </c>
      <c r="P11" s="1384">
        <v>59</v>
      </c>
      <c r="Q11" s="1356">
        <v>2.7002288329519449E-2</v>
      </c>
      <c r="R11" s="386"/>
      <c r="S11" s="2593"/>
      <c r="T11" s="1351" t="s">
        <v>74</v>
      </c>
      <c r="U11" s="1353">
        <v>83</v>
      </c>
      <c r="V11" s="1392">
        <v>3.2939828062034826E-2</v>
      </c>
      <c r="W11" s="641">
        <v>54</v>
      </c>
      <c r="X11" s="635">
        <v>2.1430731510239522E-2</v>
      </c>
      <c r="Y11" s="1384">
        <v>57</v>
      </c>
      <c r="Z11" s="1356">
        <v>2.1948402002310359E-2</v>
      </c>
    </row>
    <row r="12" spans="1:27" s="32" customFormat="1" ht="12.75" customHeight="1" x14ac:dyDescent="0.15">
      <c r="A12" s="2592">
        <v>2</v>
      </c>
      <c r="B12" s="389" t="s">
        <v>73</v>
      </c>
      <c r="C12" s="628">
        <v>406</v>
      </c>
      <c r="D12" s="1393">
        <v>4.8616943747322179E-2</v>
      </c>
      <c r="E12" s="1394">
        <v>330</v>
      </c>
      <c r="F12" s="1393">
        <v>3.9516235065557438E-2</v>
      </c>
      <c r="G12" s="1360">
        <v>345</v>
      </c>
      <c r="H12" s="620">
        <v>3.9591462015148036E-2</v>
      </c>
      <c r="I12" s="384"/>
      <c r="J12" s="2593"/>
      <c r="K12" s="642" t="s">
        <v>72</v>
      </c>
      <c r="L12" s="640">
        <v>450</v>
      </c>
      <c r="M12" s="624">
        <v>3.366425545813536E-2</v>
      </c>
      <c r="N12" s="625">
        <v>420</v>
      </c>
      <c r="O12" s="624">
        <v>3.1419971760926334E-2</v>
      </c>
      <c r="P12" s="1384">
        <v>410</v>
      </c>
      <c r="Q12" s="1356">
        <v>2.9898636330489316E-2</v>
      </c>
      <c r="R12" s="386"/>
      <c r="S12" s="2593"/>
      <c r="T12" s="1351" t="s">
        <v>71</v>
      </c>
      <c r="U12" s="1353">
        <v>164</v>
      </c>
      <c r="V12" s="1392">
        <v>2.2358725574455646E-2</v>
      </c>
      <c r="W12" s="641">
        <v>143</v>
      </c>
      <c r="X12" s="635">
        <v>1.9495718031385105E-2</v>
      </c>
      <c r="Y12" s="1384">
        <v>154</v>
      </c>
      <c r="Z12" s="1356">
        <v>2.1788341822297681E-2</v>
      </c>
    </row>
    <row r="13" spans="1:27" s="32" customFormat="1" ht="12.75" customHeight="1" thickBot="1" x14ac:dyDescent="0.2">
      <c r="A13" s="2593"/>
      <c r="B13" s="387" t="s">
        <v>70</v>
      </c>
      <c r="C13" s="634">
        <v>880</v>
      </c>
      <c r="D13" s="635">
        <v>6.8614828787289042E-2</v>
      </c>
      <c r="E13" s="636">
        <v>768</v>
      </c>
      <c r="F13" s="635">
        <v>5.9882032396179521E-2</v>
      </c>
      <c r="G13" s="1384">
        <v>725</v>
      </c>
      <c r="H13" s="1356">
        <v>5.7732122949514256E-2</v>
      </c>
      <c r="I13" s="384"/>
      <c r="J13" s="2593"/>
      <c r="K13" s="637" t="s">
        <v>69</v>
      </c>
      <c r="L13" s="640">
        <v>280</v>
      </c>
      <c r="M13" s="624">
        <v>5.7131873831602169E-2</v>
      </c>
      <c r="N13" s="625">
        <v>232</v>
      </c>
      <c r="O13" s="624">
        <v>4.7337838317613228E-2</v>
      </c>
      <c r="P13" s="1384">
        <v>210</v>
      </c>
      <c r="Q13" s="1356">
        <v>4.0705563093622797E-2</v>
      </c>
      <c r="R13" s="386"/>
      <c r="S13" s="2594"/>
      <c r="T13" s="601" t="s">
        <v>68</v>
      </c>
      <c r="U13" s="645">
        <v>379</v>
      </c>
      <c r="V13" s="1396">
        <v>4.4321954207586022E-2</v>
      </c>
      <c r="W13" s="1397">
        <v>341</v>
      </c>
      <c r="X13" s="1396">
        <v>3.9878064339806944E-2</v>
      </c>
      <c r="Y13" s="1388">
        <v>307</v>
      </c>
      <c r="Z13" s="610">
        <v>3.5401291512915128E-2</v>
      </c>
    </row>
    <row r="14" spans="1:27" s="32" customFormat="1" ht="12.75" customHeight="1" x14ac:dyDescent="0.15">
      <c r="A14" s="2593"/>
      <c r="B14" s="387" t="s">
        <v>67</v>
      </c>
      <c r="C14" s="634">
        <v>228</v>
      </c>
      <c r="D14" s="635">
        <v>3.4626301713546324E-2</v>
      </c>
      <c r="E14" s="636">
        <v>214</v>
      </c>
      <c r="F14" s="635">
        <v>3.2500125292539095E-2</v>
      </c>
      <c r="G14" s="1384">
        <v>183</v>
      </c>
      <c r="H14" s="1356">
        <v>2.7756711663885939E-2</v>
      </c>
      <c r="I14" s="384"/>
      <c r="J14" s="2593"/>
      <c r="K14" s="642" t="s">
        <v>66</v>
      </c>
      <c r="L14" s="640">
        <v>70</v>
      </c>
      <c r="M14" s="624">
        <v>3.6375881335639224E-2</v>
      </c>
      <c r="N14" s="625">
        <v>72</v>
      </c>
      <c r="O14" s="624">
        <v>3.7415192230943195E-2</v>
      </c>
      <c r="P14" s="1384">
        <v>61</v>
      </c>
      <c r="Q14" s="1356">
        <v>3.3738938053097342E-2</v>
      </c>
      <c r="R14" s="386"/>
      <c r="S14" s="2592">
        <v>6</v>
      </c>
      <c r="T14" s="604" t="s">
        <v>65</v>
      </c>
      <c r="U14" s="628">
        <v>124</v>
      </c>
      <c r="V14" s="1393">
        <v>4.8752927632962788E-2</v>
      </c>
      <c r="W14" s="1401">
        <v>115</v>
      </c>
      <c r="X14" s="1393">
        <v>4.521440869186065E-2</v>
      </c>
      <c r="Y14" s="1360">
        <v>111</v>
      </c>
      <c r="Z14" s="620">
        <v>4.1479820627802692E-2</v>
      </c>
    </row>
    <row r="15" spans="1:27" s="32" customFormat="1" ht="12.75" customHeight="1" x14ac:dyDescent="0.15">
      <c r="A15" s="2593"/>
      <c r="B15" s="387" t="s">
        <v>64</v>
      </c>
      <c r="C15" s="634">
        <v>336</v>
      </c>
      <c r="D15" s="635">
        <v>6.1178149131570721E-2</v>
      </c>
      <c r="E15" s="636">
        <v>294</v>
      </c>
      <c r="F15" s="635">
        <v>5.3530880490124381E-2</v>
      </c>
      <c r="G15" s="1384">
        <v>220</v>
      </c>
      <c r="H15" s="1356">
        <v>4.3213514044392068E-2</v>
      </c>
      <c r="I15" s="384"/>
      <c r="J15" s="2593"/>
      <c r="K15" s="642" t="s">
        <v>63</v>
      </c>
      <c r="L15" s="640">
        <v>60</v>
      </c>
      <c r="M15" s="624">
        <v>2.8374576568558418E-2</v>
      </c>
      <c r="N15" s="625">
        <v>60</v>
      </c>
      <c r="O15" s="624">
        <v>2.8374576568558418E-2</v>
      </c>
      <c r="P15" s="1384">
        <v>47</v>
      </c>
      <c r="Q15" s="1356">
        <v>2.2402287893231648E-2</v>
      </c>
      <c r="R15" s="386"/>
      <c r="S15" s="2593"/>
      <c r="T15" s="1351" t="s">
        <v>62</v>
      </c>
      <c r="U15" s="1353">
        <v>179</v>
      </c>
      <c r="V15" s="1392">
        <v>4.3764628449306744E-2</v>
      </c>
      <c r="W15" s="641">
        <v>165</v>
      </c>
      <c r="X15" s="635">
        <v>4.0341696615282752E-2</v>
      </c>
      <c r="Y15" s="1384">
        <v>147</v>
      </c>
      <c r="Z15" s="1356">
        <v>3.4686172722982536E-2</v>
      </c>
    </row>
    <row r="16" spans="1:27" s="32" customFormat="1" ht="12.75" customHeight="1" x14ac:dyDescent="0.15">
      <c r="A16" s="2593"/>
      <c r="B16" s="387" t="s">
        <v>61</v>
      </c>
      <c r="C16" s="634">
        <v>487</v>
      </c>
      <c r="D16" s="635">
        <v>7.2838081244523123E-2</v>
      </c>
      <c r="E16" s="636">
        <v>430</v>
      </c>
      <c r="F16" s="635">
        <v>6.4312884877094342E-2</v>
      </c>
      <c r="G16" s="1384">
        <v>365</v>
      </c>
      <c r="H16" s="1356">
        <v>5.8167330677290838E-2</v>
      </c>
      <c r="I16" s="384"/>
      <c r="J16" s="2593"/>
      <c r="K16" s="642" t="s">
        <v>60</v>
      </c>
      <c r="L16" s="640">
        <v>28</v>
      </c>
      <c r="M16" s="624">
        <v>3.2804170816003751E-2</v>
      </c>
      <c r="N16" s="625">
        <v>22</v>
      </c>
      <c r="O16" s="624">
        <v>2.5774705641145805E-2</v>
      </c>
      <c r="P16" s="1384">
        <v>29</v>
      </c>
      <c r="Q16" s="1356">
        <v>4.2028985507246375E-2</v>
      </c>
      <c r="R16" s="386"/>
      <c r="S16" s="2593"/>
      <c r="T16" s="1351" t="s">
        <v>59</v>
      </c>
      <c r="U16" s="1353">
        <v>92</v>
      </c>
      <c r="V16" s="1392">
        <v>3.455824792688076E-2</v>
      </c>
      <c r="W16" s="641">
        <v>95</v>
      </c>
      <c r="X16" s="635">
        <v>3.5685147315800782E-2</v>
      </c>
      <c r="Y16" s="1384">
        <v>63</v>
      </c>
      <c r="Z16" s="1356">
        <v>2.3093841642228739E-2</v>
      </c>
    </row>
    <row r="17" spans="1:26" s="32" customFormat="1" ht="12.75" customHeight="1" x14ac:dyDescent="0.15">
      <c r="A17" s="2593"/>
      <c r="B17" s="387" t="s">
        <v>58</v>
      </c>
      <c r="C17" s="634">
        <v>183</v>
      </c>
      <c r="D17" s="635">
        <v>5.3382246639981375E-2</v>
      </c>
      <c r="E17" s="636">
        <v>165</v>
      </c>
      <c r="F17" s="635">
        <v>4.8131533855720908E-2</v>
      </c>
      <c r="G17" s="1384">
        <v>127</v>
      </c>
      <c r="H17" s="1356">
        <v>3.7276196066921043E-2</v>
      </c>
      <c r="I17" s="384"/>
      <c r="J17" s="2593"/>
      <c r="K17" s="642" t="s">
        <v>57</v>
      </c>
      <c r="L17" s="640">
        <v>240</v>
      </c>
      <c r="M17" s="624">
        <v>4.1507798450583062E-2</v>
      </c>
      <c r="N17" s="625">
        <v>238</v>
      </c>
      <c r="O17" s="624">
        <v>4.1161900130161536E-2</v>
      </c>
      <c r="P17" s="1384">
        <v>233</v>
      </c>
      <c r="Q17" s="1356">
        <v>4.1570026761819805E-2</v>
      </c>
      <c r="R17" s="386"/>
      <c r="S17" s="2593"/>
      <c r="T17" s="1351" t="s">
        <v>56</v>
      </c>
      <c r="U17" s="1353">
        <v>70</v>
      </c>
      <c r="V17" s="1392">
        <v>4.2603538771654778E-2</v>
      </c>
      <c r="W17" s="641">
        <v>65</v>
      </c>
      <c r="X17" s="635">
        <v>3.9560428859393718E-2</v>
      </c>
      <c r="Y17" s="1384">
        <v>53</v>
      </c>
      <c r="Z17" s="1356">
        <v>2.6659959758551309E-2</v>
      </c>
    </row>
    <row r="18" spans="1:26" s="32" customFormat="1" ht="12.75" customHeight="1" thickBot="1" x14ac:dyDescent="0.2">
      <c r="A18" s="2593"/>
      <c r="B18" s="390" t="s">
        <v>55</v>
      </c>
      <c r="C18" s="647">
        <v>551</v>
      </c>
      <c r="D18" s="648">
        <v>6.2543544949966293E-2</v>
      </c>
      <c r="E18" s="649">
        <v>522</v>
      </c>
      <c r="F18" s="648">
        <v>5.9251779426283853E-2</v>
      </c>
      <c r="G18" s="1384">
        <v>491</v>
      </c>
      <c r="H18" s="1356">
        <v>5.529279279279279E-2</v>
      </c>
      <c r="I18" s="384"/>
      <c r="J18" s="2594"/>
      <c r="K18" s="650" t="s">
        <v>54</v>
      </c>
      <c r="L18" s="647">
        <v>146</v>
      </c>
      <c r="M18" s="648">
        <v>3.57914369232308E-2</v>
      </c>
      <c r="N18" s="649">
        <v>124</v>
      </c>
      <c r="O18" s="648">
        <v>3.0398206701922049E-2</v>
      </c>
      <c r="P18" s="1388">
        <v>125</v>
      </c>
      <c r="Q18" s="610">
        <v>3.37655321447866E-2</v>
      </c>
      <c r="R18" s="386"/>
      <c r="S18" s="2593"/>
      <c r="T18" s="1351" t="s">
        <v>53</v>
      </c>
      <c r="U18" s="1353">
        <v>96</v>
      </c>
      <c r="V18" s="1392">
        <v>5.2604815094074948E-2</v>
      </c>
      <c r="W18" s="641">
        <v>80</v>
      </c>
      <c r="X18" s="635">
        <v>4.3837345911729123E-2</v>
      </c>
      <c r="Y18" s="1384">
        <v>60</v>
      </c>
      <c r="Z18" s="1356">
        <v>3.5087719298245612E-2</v>
      </c>
    </row>
    <row r="19" spans="1:26" s="32" customFormat="1" ht="12.75" customHeight="1" thickBot="1" x14ac:dyDescent="0.2">
      <c r="A19" s="2593"/>
      <c r="B19" s="387" t="s">
        <v>52</v>
      </c>
      <c r="C19" s="634">
        <v>334</v>
      </c>
      <c r="D19" s="635">
        <v>5.3323234913116649E-2</v>
      </c>
      <c r="E19" s="636">
        <v>322</v>
      </c>
      <c r="F19" s="635">
        <v>5.1407430065938807E-2</v>
      </c>
      <c r="G19" s="1384">
        <v>305</v>
      </c>
      <c r="H19" s="1356">
        <v>4.8964520789853909E-2</v>
      </c>
      <c r="I19" s="384"/>
      <c r="J19" s="651">
        <v>4</v>
      </c>
      <c r="K19" s="652" t="s">
        <v>51</v>
      </c>
      <c r="L19" s="653">
        <v>3378</v>
      </c>
      <c r="M19" s="1402">
        <v>4.1492579215573575E-2</v>
      </c>
      <c r="N19" s="1403">
        <v>3296</v>
      </c>
      <c r="O19" s="1402">
        <v>4.0485358524135734E-2</v>
      </c>
      <c r="P19" s="1380">
        <v>3191</v>
      </c>
      <c r="Q19" s="1385">
        <v>3.9946921045054519E-2</v>
      </c>
      <c r="R19" s="386"/>
      <c r="S19" s="2593"/>
      <c r="T19" s="1351" t="s">
        <v>48</v>
      </c>
      <c r="U19" s="1353">
        <v>349</v>
      </c>
      <c r="V19" s="1392">
        <v>8.5207408015062908E-2</v>
      </c>
      <c r="W19" s="641">
        <v>307</v>
      </c>
      <c r="X19" s="635">
        <v>7.4953221377147036E-2</v>
      </c>
      <c r="Y19" s="1384">
        <v>249</v>
      </c>
      <c r="Z19" s="1356">
        <v>5.590480466995959E-2</v>
      </c>
    </row>
    <row r="20" spans="1:26" s="32" customFormat="1" ht="12.75" customHeight="1" x14ac:dyDescent="0.15">
      <c r="A20" s="2593"/>
      <c r="B20" s="385" t="s">
        <v>47</v>
      </c>
      <c r="C20" s="629">
        <v>3879</v>
      </c>
      <c r="D20" s="630">
        <v>7.8242894142326255E-2</v>
      </c>
      <c r="E20" s="1398">
        <v>3728</v>
      </c>
      <c r="F20" s="1395">
        <v>7.5197089291722682E-2</v>
      </c>
      <c r="G20" s="1384">
        <v>3230</v>
      </c>
      <c r="H20" s="1356">
        <v>6.2399783629233235E-2</v>
      </c>
      <c r="I20" s="384"/>
      <c r="J20" s="2592">
        <v>5</v>
      </c>
      <c r="K20" s="385" t="s">
        <v>46</v>
      </c>
      <c r="L20" s="626">
        <v>207</v>
      </c>
      <c r="M20" s="627">
        <v>3.5152811138040842E-2</v>
      </c>
      <c r="N20" s="1401">
        <v>217</v>
      </c>
      <c r="O20" s="1393">
        <v>3.6851014574661174E-2</v>
      </c>
      <c r="P20" s="1360">
        <v>212</v>
      </c>
      <c r="Q20" s="620">
        <v>4.1609421000981354E-2</v>
      </c>
      <c r="R20" s="386"/>
      <c r="S20" s="2593"/>
      <c r="T20" s="1351" t="s">
        <v>45</v>
      </c>
      <c r="U20" s="1353">
        <v>107</v>
      </c>
      <c r="V20" s="1392">
        <v>2.8099743058050391E-2</v>
      </c>
      <c r="W20" s="641">
        <v>90</v>
      </c>
      <c r="X20" s="635">
        <v>2.3635297899294722E-2</v>
      </c>
      <c r="Y20" s="1384">
        <v>85</v>
      </c>
      <c r="Z20" s="1356">
        <v>2.3217700081944823E-2</v>
      </c>
    </row>
    <row r="21" spans="1:26" s="32" customFormat="1" ht="12" customHeight="1" x14ac:dyDescent="0.15">
      <c r="A21" s="2593"/>
      <c r="B21" s="387" t="s">
        <v>44</v>
      </c>
      <c r="C21" s="632">
        <v>284</v>
      </c>
      <c r="D21" s="633">
        <v>5.9749611259351396E-2</v>
      </c>
      <c r="E21" s="641">
        <v>255</v>
      </c>
      <c r="F21" s="635">
        <v>5.3648418560333117E-2</v>
      </c>
      <c r="G21" s="1384">
        <v>247</v>
      </c>
      <c r="H21" s="1356">
        <v>5.5705908885881825E-2</v>
      </c>
      <c r="I21" s="384"/>
      <c r="J21" s="2593"/>
      <c r="K21" s="642" t="s">
        <v>43</v>
      </c>
      <c r="L21" s="638">
        <v>47</v>
      </c>
      <c r="M21" s="639">
        <v>2.7875721729125089E-2</v>
      </c>
      <c r="N21" s="654">
        <v>49</v>
      </c>
      <c r="O21" s="624">
        <v>2.906192265376871E-2</v>
      </c>
      <c r="P21" s="1384">
        <v>46</v>
      </c>
      <c r="Q21" s="1356">
        <v>2.621082621082621E-2</v>
      </c>
      <c r="R21" s="386"/>
      <c r="S21" s="2593"/>
      <c r="T21" s="1351" t="s">
        <v>42</v>
      </c>
      <c r="U21" s="1353">
        <v>370</v>
      </c>
      <c r="V21" s="1392">
        <v>6.1060790968283873E-2</v>
      </c>
      <c r="W21" s="641">
        <v>356</v>
      </c>
      <c r="X21" s="635">
        <v>5.8750382661375833E-2</v>
      </c>
      <c r="Y21" s="1384">
        <v>304</v>
      </c>
      <c r="Z21" s="1356">
        <v>5.1779935275080909E-2</v>
      </c>
    </row>
    <row r="22" spans="1:26" s="32" customFormat="1" ht="12.75" customHeight="1" x14ac:dyDescent="0.15">
      <c r="A22" s="2593"/>
      <c r="B22" s="387" t="s">
        <v>41</v>
      </c>
      <c r="C22" s="632">
        <v>271</v>
      </c>
      <c r="D22" s="633">
        <v>4.7741021693097456E-2</v>
      </c>
      <c r="E22" s="641">
        <v>241</v>
      </c>
      <c r="F22" s="635">
        <v>4.2456037741832056E-2</v>
      </c>
      <c r="G22" s="1384">
        <v>235</v>
      </c>
      <c r="H22" s="1356">
        <v>4.1184717840869259E-2</v>
      </c>
      <c r="I22" s="384"/>
      <c r="J22" s="2593"/>
      <c r="K22" s="642" t="s">
        <v>40</v>
      </c>
      <c r="L22" s="638">
        <v>124</v>
      </c>
      <c r="M22" s="639">
        <v>3.2455881594662159E-2</v>
      </c>
      <c r="N22" s="654">
        <v>116</v>
      </c>
      <c r="O22" s="624">
        <v>3.0361953749845245E-2</v>
      </c>
      <c r="P22" s="1384">
        <v>101</v>
      </c>
      <c r="Q22" s="1356">
        <v>2.7012570205937416E-2</v>
      </c>
      <c r="R22" s="386"/>
      <c r="S22" s="2593"/>
      <c r="T22" s="1351" t="s">
        <v>39</v>
      </c>
      <c r="U22" s="1353">
        <v>146</v>
      </c>
      <c r="V22" s="1392">
        <v>3.1123308416211578E-2</v>
      </c>
      <c r="W22" s="641">
        <v>109</v>
      </c>
      <c r="X22" s="635">
        <v>2.3235894639500425E-2</v>
      </c>
      <c r="Y22" s="1384">
        <v>95</v>
      </c>
      <c r="Z22" s="1356">
        <v>2.0670147954743257E-2</v>
      </c>
    </row>
    <row r="23" spans="1:26" s="32" customFormat="1" ht="12.75" customHeight="1" x14ac:dyDescent="0.15">
      <c r="A23" s="2593"/>
      <c r="B23" s="387" t="s">
        <v>38</v>
      </c>
      <c r="C23" s="632">
        <v>37</v>
      </c>
      <c r="D23" s="633">
        <v>1.0892640078615422E-2</v>
      </c>
      <c r="E23" s="641">
        <v>32</v>
      </c>
      <c r="F23" s="635">
        <v>9.420661689613339E-3</v>
      </c>
      <c r="G23" s="1384">
        <v>36</v>
      </c>
      <c r="H23" s="1356">
        <v>1.0672991402312482E-2</v>
      </c>
      <c r="I23" s="384"/>
      <c r="J23" s="2593"/>
      <c r="K23" s="642" t="s">
        <v>37</v>
      </c>
      <c r="L23" s="638">
        <v>366</v>
      </c>
      <c r="M23" s="639">
        <v>4.8905100320929693E-2</v>
      </c>
      <c r="N23" s="654">
        <v>329</v>
      </c>
      <c r="O23" s="624">
        <v>4.3961142091764674E-2</v>
      </c>
      <c r="P23" s="1384">
        <v>288</v>
      </c>
      <c r="Q23" s="1356">
        <v>4.221635883905013E-2</v>
      </c>
      <c r="R23" s="386"/>
      <c r="S23" s="2593"/>
      <c r="T23" s="1352" t="s">
        <v>36</v>
      </c>
      <c r="U23" s="1353">
        <v>150</v>
      </c>
      <c r="V23" s="1392">
        <v>3.7301138306403983E-2</v>
      </c>
      <c r="W23" s="641">
        <v>117</v>
      </c>
      <c r="X23" s="635">
        <v>2.9094887878995109E-2</v>
      </c>
      <c r="Y23" s="1384">
        <v>108</v>
      </c>
      <c r="Z23" s="1356">
        <v>2.5358065273538389E-2</v>
      </c>
    </row>
    <row r="24" spans="1:26" s="32" customFormat="1" ht="12.75" customHeight="1" x14ac:dyDescent="0.15">
      <c r="A24" s="2593"/>
      <c r="B24" s="387" t="s">
        <v>35</v>
      </c>
      <c r="C24" s="632">
        <v>199</v>
      </c>
      <c r="D24" s="633">
        <v>3.2288578767095497E-2</v>
      </c>
      <c r="E24" s="641">
        <v>181</v>
      </c>
      <c r="F24" s="635">
        <v>2.9368003803237615E-2</v>
      </c>
      <c r="G24" s="1384">
        <v>180</v>
      </c>
      <c r="H24" s="1356">
        <v>2.6603606266627253E-2</v>
      </c>
      <c r="I24" s="384"/>
      <c r="J24" s="2593"/>
      <c r="K24" s="642" t="s">
        <v>34</v>
      </c>
      <c r="L24" s="638">
        <v>364</v>
      </c>
      <c r="M24" s="639">
        <v>7.5343038510228028E-2</v>
      </c>
      <c r="N24" s="654">
        <v>326</v>
      </c>
      <c r="O24" s="624">
        <v>6.7477556467951477E-2</v>
      </c>
      <c r="P24" s="1384">
        <v>301</v>
      </c>
      <c r="Q24" s="1356">
        <v>5.5067691181851446E-2</v>
      </c>
      <c r="R24" s="386"/>
      <c r="S24" s="2593"/>
      <c r="T24" s="1351" t="s">
        <v>33</v>
      </c>
      <c r="U24" s="1353">
        <v>118</v>
      </c>
      <c r="V24" s="1392">
        <v>4.0778510139853008E-2</v>
      </c>
      <c r="W24" s="641">
        <v>113</v>
      </c>
      <c r="X24" s="635">
        <v>3.9050607167825338E-2</v>
      </c>
      <c r="Y24" s="1384">
        <v>107</v>
      </c>
      <c r="Z24" s="1356">
        <v>3.9338235294117646E-2</v>
      </c>
    </row>
    <row r="25" spans="1:26" s="32" customFormat="1" ht="12.75" customHeight="1" x14ac:dyDescent="0.15">
      <c r="A25" s="2593"/>
      <c r="B25" s="387" t="s">
        <v>32</v>
      </c>
      <c r="C25" s="632">
        <v>135</v>
      </c>
      <c r="D25" s="633">
        <v>3.2137118371719335E-2</v>
      </c>
      <c r="E25" s="641">
        <v>82</v>
      </c>
      <c r="F25" s="635">
        <v>1.9520323751711005E-2</v>
      </c>
      <c r="G25" s="1384">
        <v>56</v>
      </c>
      <c r="H25" s="1356">
        <v>1.4184397163120567E-2</v>
      </c>
      <c r="I25" s="384"/>
      <c r="J25" s="2593"/>
      <c r="K25" s="642" t="s">
        <v>31</v>
      </c>
      <c r="L25" s="638">
        <v>189</v>
      </c>
      <c r="M25" s="639">
        <v>3.9436619718309862E-2</v>
      </c>
      <c r="N25" s="654">
        <v>189</v>
      </c>
      <c r="O25" s="624">
        <v>3.9436619718309862E-2</v>
      </c>
      <c r="P25" s="1384">
        <v>179</v>
      </c>
      <c r="Q25" s="1356">
        <v>3.4304331161364505E-2</v>
      </c>
      <c r="R25" s="386"/>
      <c r="S25" s="2593"/>
      <c r="T25" s="1351" t="s">
        <v>30</v>
      </c>
      <c r="U25" s="1353">
        <v>311</v>
      </c>
      <c r="V25" s="1392">
        <v>8.3930947769312425E-2</v>
      </c>
      <c r="W25" s="641">
        <v>285</v>
      </c>
      <c r="X25" s="635">
        <v>7.6914212586025849E-2</v>
      </c>
      <c r="Y25" s="1384">
        <v>245</v>
      </c>
      <c r="Z25" s="1356">
        <v>6.413612565445026E-2</v>
      </c>
    </row>
    <row r="26" spans="1:26" s="32" customFormat="1" ht="12.75" customHeight="1" x14ac:dyDescent="0.15">
      <c r="A26" s="2593"/>
      <c r="B26" s="387" t="s">
        <v>29</v>
      </c>
      <c r="C26" s="632">
        <v>557</v>
      </c>
      <c r="D26" s="633">
        <v>5.4054547151965865E-2</v>
      </c>
      <c r="E26" s="641">
        <v>477</v>
      </c>
      <c r="F26" s="635">
        <v>4.6290877902132349E-2</v>
      </c>
      <c r="G26" s="1384">
        <v>406</v>
      </c>
      <c r="H26" s="1356">
        <v>3.9846893708901758E-2</v>
      </c>
      <c r="I26" s="384"/>
      <c r="J26" s="2593"/>
      <c r="K26" s="642" t="s">
        <v>28</v>
      </c>
      <c r="L26" s="638">
        <v>233</v>
      </c>
      <c r="M26" s="639">
        <v>6.1313159461844138E-2</v>
      </c>
      <c r="N26" s="654">
        <v>214</v>
      </c>
      <c r="O26" s="624">
        <v>5.6313373926328951E-2</v>
      </c>
      <c r="P26" s="1384">
        <v>183</v>
      </c>
      <c r="Q26" s="1356">
        <v>5.2330569059193595E-2</v>
      </c>
      <c r="R26" s="386"/>
      <c r="S26" s="2593"/>
      <c r="T26" s="1351" t="s">
        <v>27</v>
      </c>
      <c r="U26" s="1353">
        <v>271</v>
      </c>
      <c r="V26" s="1392">
        <v>6.2228310850390045E-2</v>
      </c>
      <c r="W26" s="641">
        <v>268</v>
      </c>
      <c r="X26" s="635">
        <v>6.1539436560533331E-2</v>
      </c>
      <c r="Y26" s="1384">
        <v>218</v>
      </c>
      <c r="Z26" s="1356">
        <v>5.3588987217305803E-2</v>
      </c>
    </row>
    <row r="27" spans="1:26" s="32" customFormat="1" ht="12.75" customHeight="1" thickBot="1" x14ac:dyDescent="0.2">
      <c r="A27" s="2594"/>
      <c r="B27" s="391" t="s">
        <v>26</v>
      </c>
      <c r="C27" s="643">
        <v>247</v>
      </c>
      <c r="D27" s="644">
        <v>8.6987697051786217E-2</v>
      </c>
      <c r="E27" s="1397">
        <v>236</v>
      </c>
      <c r="F27" s="1396">
        <v>8.3113751029237043E-2</v>
      </c>
      <c r="G27" s="1388">
        <v>169</v>
      </c>
      <c r="H27" s="610">
        <v>6.0595195410541411E-2</v>
      </c>
      <c r="I27" s="384"/>
      <c r="J27" s="2593"/>
      <c r="K27" s="642" t="s">
        <v>25</v>
      </c>
      <c r="L27" s="638">
        <v>152</v>
      </c>
      <c r="M27" s="639">
        <v>4.7808033133483176E-2</v>
      </c>
      <c r="N27" s="654">
        <v>139</v>
      </c>
      <c r="O27" s="624">
        <v>4.3719188194435273E-2</v>
      </c>
      <c r="P27" s="1384">
        <v>133</v>
      </c>
      <c r="Q27" s="1356">
        <v>3.8054363376251787E-2</v>
      </c>
      <c r="R27" s="386"/>
      <c r="S27" s="2593"/>
      <c r="T27" s="1351" t="s">
        <v>24</v>
      </c>
      <c r="U27" s="1353">
        <v>12</v>
      </c>
      <c r="V27" s="1392" t="s">
        <v>49</v>
      </c>
      <c r="W27" s="641">
        <v>16</v>
      </c>
      <c r="X27" s="635" t="s">
        <v>49</v>
      </c>
      <c r="Y27" s="1384">
        <v>21</v>
      </c>
      <c r="Z27" s="1356">
        <v>1.417004048582996E-2</v>
      </c>
    </row>
    <row r="28" spans="1:26" s="32" customFormat="1" ht="12.75" customHeight="1" x14ac:dyDescent="0.15">
      <c r="A28" s="2593">
        <v>3</v>
      </c>
      <c r="B28" s="385" t="s">
        <v>23</v>
      </c>
      <c r="C28" s="629">
        <v>49</v>
      </c>
      <c r="D28" s="630">
        <v>2.0587846028121318E-2</v>
      </c>
      <c r="E28" s="1398">
        <v>41</v>
      </c>
      <c r="F28" s="1395">
        <v>1.7226565043938245E-2</v>
      </c>
      <c r="G28" s="1360">
        <v>49</v>
      </c>
      <c r="H28" s="620">
        <v>1.8904320987654322E-2</v>
      </c>
      <c r="I28" s="384"/>
      <c r="J28" s="2593"/>
      <c r="K28" s="642" t="s">
        <v>22</v>
      </c>
      <c r="L28" s="638">
        <v>26</v>
      </c>
      <c r="M28" s="639">
        <v>2.150676387723939E-2</v>
      </c>
      <c r="N28" s="654">
        <v>24</v>
      </c>
      <c r="O28" s="624">
        <v>1.9852397425144053E-2</v>
      </c>
      <c r="P28" s="1384">
        <v>29</v>
      </c>
      <c r="Q28" s="1356">
        <v>2.4328859060402684E-2</v>
      </c>
      <c r="R28" s="386"/>
      <c r="S28" s="2593"/>
      <c r="T28" s="1351" t="s">
        <v>21</v>
      </c>
      <c r="U28" s="1353">
        <v>181</v>
      </c>
      <c r="V28" s="1392">
        <v>3.6809386759683919E-2</v>
      </c>
      <c r="W28" s="641">
        <v>163</v>
      </c>
      <c r="X28" s="635">
        <v>3.3148784761483308E-2</v>
      </c>
      <c r="Y28" s="1384">
        <v>154</v>
      </c>
      <c r="Z28" s="1356">
        <v>3.1211998378597488E-2</v>
      </c>
    </row>
    <row r="29" spans="1:26" s="32" customFormat="1" ht="12.75" customHeight="1" x14ac:dyDescent="0.15">
      <c r="A29" s="2593"/>
      <c r="B29" s="642" t="s">
        <v>20</v>
      </c>
      <c r="C29" s="638">
        <v>305</v>
      </c>
      <c r="D29" s="639">
        <v>2.2510555790050762E-2</v>
      </c>
      <c r="E29" s="654">
        <v>313</v>
      </c>
      <c r="F29" s="624">
        <v>2.310099659765865E-2</v>
      </c>
      <c r="G29" s="1384">
        <v>340</v>
      </c>
      <c r="H29" s="1356">
        <v>2.4974291170853532E-2</v>
      </c>
      <c r="I29" s="384"/>
      <c r="J29" s="2593"/>
      <c r="K29" s="642" t="s">
        <v>19</v>
      </c>
      <c r="L29" s="638">
        <v>109</v>
      </c>
      <c r="M29" s="639">
        <v>5.4181655682040177E-2</v>
      </c>
      <c r="N29" s="654">
        <v>96</v>
      </c>
      <c r="O29" s="624">
        <v>4.7719623352989508E-2</v>
      </c>
      <c r="P29" s="1384">
        <v>90</v>
      </c>
      <c r="Q29" s="1356">
        <v>4.5158053186151528E-2</v>
      </c>
      <c r="R29" s="386"/>
      <c r="S29" s="2593"/>
      <c r="T29" s="1351" t="s">
        <v>18</v>
      </c>
      <c r="U29" s="1353">
        <v>615</v>
      </c>
      <c r="V29" s="1392">
        <v>4.9053424443488897E-2</v>
      </c>
      <c r="W29" s="641">
        <v>546</v>
      </c>
      <c r="X29" s="635">
        <v>4.3549869505926729E-2</v>
      </c>
      <c r="Y29" s="1384">
        <v>465</v>
      </c>
      <c r="Z29" s="1356">
        <v>3.8221272398487591E-2</v>
      </c>
    </row>
    <row r="30" spans="1:26" s="32" customFormat="1" ht="12.75" customHeight="1" x14ac:dyDescent="0.15">
      <c r="A30" s="2593"/>
      <c r="B30" s="642" t="s">
        <v>17</v>
      </c>
      <c r="C30" s="638">
        <v>32</v>
      </c>
      <c r="D30" s="639">
        <v>2.4654186512002733E-2</v>
      </c>
      <c r="E30" s="654">
        <v>24</v>
      </c>
      <c r="F30" s="624">
        <v>1.8490639884002048E-2</v>
      </c>
      <c r="G30" s="1384">
        <v>34</v>
      </c>
      <c r="H30" s="1356">
        <v>2.4079320113314446E-2</v>
      </c>
      <c r="I30" s="384"/>
      <c r="J30" s="2593"/>
      <c r="K30" s="642" t="s">
        <v>16</v>
      </c>
      <c r="L30" s="638">
        <v>260</v>
      </c>
      <c r="M30" s="639">
        <v>4.9485700821253274E-2</v>
      </c>
      <c r="N30" s="654">
        <v>245</v>
      </c>
      <c r="O30" s="624">
        <v>4.663075654310405E-2</v>
      </c>
      <c r="P30" s="1384">
        <v>230</v>
      </c>
      <c r="Q30" s="1356">
        <v>4.3135783945986494E-2</v>
      </c>
      <c r="R30" s="386"/>
      <c r="S30" s="2593"/>
      <c r="T30" s="1351" t="s">
        <v>15</v>
      </c>
      <c r="U30" s="1353">
        <v>143</v>
      </c>
      <c r="V30" s="1392">
        <v>3.3472153041237691E-2</v>
      </c>
      <c r="W30" s="641">
        <v>155</v>
      </c>
      <c r="X30" s="635">
        <v>3.6281005044698195E-2</v>
      </c>
      <c r="Y30" s="1384">
        <v>125</v>
      </c>
      <c r="Z30" s="1356">
        <v>3.2316442605997933E-2</v>
      </c>
    </row>
    <row r="31" spans="1:26" s="32" customFormat="1" ht="12.75" customHeight="1" x14ac:dyDescent="0.15">
      <c r="A31" s="2593"/>
      <c r="B31" s="637" t="s">
        <v>14</v>
      </c>
      <c r="C31" s="638">
        <v>223</v>
      </c>
      <c r="D31" s="639">
        <v>3.2081008718985185E-2</v>
      </c>
      <c r="E31" s="654">
        <v>239</v>
      </c>
      <c r="F31" s="624">
        <v>3.438278512931596E-2</v>
      </c>
      <c r="G31" s="1384">
        <v>208</v>
      </c>
      <c r="H31" s="1356">
        <v>2.9842180774748924E-2</v>
      </c>
      <c r="I31" s="384"/>
      <c r="J31" s="2593"/>
      <c r="K31" s="642" t="s">
        <v>13</v>
      </c>
      <c r="L31" s="638">
        <v>93</v>
      </c>
      <c r="M31" s="639">
        <v>5.2667733990566248E-2</v>
      </c>
      <c r="N31" s="654">
        <v>66</v>
      </c>
      <c r="O31" s="624">
        <v>3.7377101541692173E-2</v>
      </c>
      <c r="P31" s="1384">
        <v>87</v>
      </c>
      <c r="Q31" s="1356">
        <v>5.1693404634581108E-2</v>
      </c>
      <c r="R31" s="386"/>
      <c r="S31" s="2593"/>
      <c r="T31" s="1351" t="s">
        <v>12</v>
      </c>
      <c r="U31" s="1353">
        <v>285</v>
      </c>
      <c r="V31" s="1392">
        <v>7.3038343849146356E-2</v>
      </c>
      <c r="W31" s="641">
        <v>303</v>
      </c>
      <c r="X31" s="635">
        <v>7.7651291881724011E-2</v>
      </c>
      <c r="Y31" s="1384">
        <v>313</v>
      </c>
      <c r="Z31" s="1356">
        <v>7.3942830144105839E-2</v>
      </c>
    </row>
    <row r="32" spans="1:26" s="32" customFormat="1" ht="12.75" customHeight="1" x14ac:dyDescent="0.15">
      <c r="A32" s="2593"/>
      <c r="B32" s="642" t="s">
        <v>11</v>
      </c>
      <c r="C32" s="638">
        <v>93</v>
      </c>
      <c r="D32" s="639">
        <v>3.4143977442946512E-2</v>
      </c>
      <c r="E32" s="654">
        <v>85</v>
      </c>
      <c r="F32" s="624">
        <v>3.1206861103768319E-2</v>
      </c>
      <c r="G32" s="1384">
        <v>104</v>
      </c>
      <c r="H32" s="1356">
        <v>3.8319823139277821E-2</v>
      </c>
      <c r="I32" s="384"/>
      <c r="J32" s="2593"/>
      <c r="K32" s="642" t="s">
        <v>10</v>
      </c>
      <c r="L32" s="638">
        <v>200</v>
      </c>
      <c r="M32" s="639">
        <v>5.4271845503251967E-2</v>
      </c>
      <c r="N32" s="654">
        <v>174</v>
      </c>
      <c r="O32" s="624">
        <v>4.7216505587829215E-2</v>
      </c>
      <c r="P32" s="1384">
        <v>178</v>
      </c>
      <c r="Q32" s="1356">
        <v>4.731525784157363E-2</v>
      </c>
      <c r="R32" s="386"/>
      <c r="S32" s="2593"/>
      <c r="T32" s="1351" t="s">
        <v>9</v>
      </c>
      <c r="U32" s="1353">
        <v>359</v>
      </c>
      <c r="V32" s="1392">
        <v>6.6553803281046889E-2</v>
      </c>
      <c r="W32" s="655">
        <v>275</v>
      </c>
      <c r="X32" s="635">
        <v>5.0981325633113916E-2</v>
      </c>
      <c r="Y32" s="1384">
        <v>248</v>
      </c>
      <c r="Z32" s="1356">
        <v>4.5363087616608747E-2</v>
      </c>
    </row>
    <row r="33" spans="1:27" s="32" customFormat="1" ht="12.75" customHeight="1" thickBot="1" x14ac:dyDescent="0.2">
      <c r="A33" s="2593"/>
      <c r="B33" s="642" t="s">
        <v>8</v>
      </c>
      <c r="C33" s="638">
        <v>71</v>
      </c>
      <c r="D33" s="639">
        <v>2.3839350978706091E-2</v>
      </c>
      <c r="E33" s="654">
        <v>70</v>
      </c>
      <c r="F33" s="624">
        <v>2.350358547196375E-2</v>
      </c>
      <c r="G33" s="1384">
        <v>77</v>
      </c>
      <c r="H33" s="1356">
        <v>2.3736128236744758E-2</v>
      </c>
      <c r="I33" s="384"/>
      <c r="J33" s="2593"/>
      <c r="K33" s="642" t="s">
        <v>7</v>
      </c>
      <c r="L33" s="638">
        <v>310</v>
      </c>
      <c r="M33" s="639">
        <v>0.10150010608398186</v>
      </c>
      <c r="N33" s="654">
        <v>262</v>
      </c>
      <c r="O33" s="624">
        <v>8.5783960625816918E-2</v>
      </c>
      <c r="P33" s="1384">
        <v>226</v>
      </c>
      <c r="Q33" s="1356">
        <v>7.0979899497487439E-2</v>
      </c>
      <c r="R33" s="386"/>
      <c r="S33" s="2594"/>
      <c r="T33" s="601" t="s">
        <v>6</v>
      </c>
      <c r="U33" s="1354">
        <v>164</v>
      </c>
      <c r="V33" s="1396">
        <v>3.0062915816869918E-2</v>
      </c>
      <c r="W33" s="1406">
        <v>106</v>
      </c>
      <c r="X33" s="1396">
        <v>1.9430909003586655E-2</v>
      </c>
      <c r="Y33" s="1388">
        <v>88</v>
      </c>
      <c r="Z33" s="610">
        <v>1.7749092375958047E-2</v>
      </c>
    </row>
    <row r="34" spans="1:27" s="32" customFormat="1" ht="12.75" customHeight="1" thickBot="1" x14ac:dyDescent="0.2">
      <c r="A34" s="2593"/>
      <c r="B34" s="642" t="s">
        <v>5</v>
      </c>
      <c r="C34" s="638">
        <v>50</v>
      </c>
      <c r="D34" s="639">
        <v>1.8664669795860771E-2</v>
      </c>
      <c r="E34" s="654">
        <v>61</v>
      </c>
      <c r="F34" s="624">
        <v>2.2770897150950143E-2</v>
      </c>
      <c r="G34" s="1384">
        <v>49</v>
      </c>
      <c r="H34" s="1356">
        <v>1.8047882136279926E-2</v>
      </c>
      <c r="I34" s="384"/>
      <c r="J34" s="2593"/>
      <c r="K34" s="642" t="s">
        <v>4</v>
      </c>
      <c r="L34" s="638">
        <v>598</v>
      </c>
      <c r="M34" s="639">
        <v>6.8090773426926654E-2</v>
      </c>
      <c r="N34" s="654">
        <v>588</v>
      </c>
      <c r="O34" s="624">
        <v>6.6952131730824205E-2</v>
      </c>
      <c r="P34" s="1384">
        <v>511</v>
      </c>
      <c r="Q34" s="1356">
        <v>5.9564051754283719E-2</v>
      </c>
      <c r="R34" s="386"/>
      <c r="S34" s="656">
        <v>7</v>
      </c>
      <c r="T34" s="657" t="s">
        <v>3</v>
      </c>
      <c r="U34" s="1355">
        <v>3131</v>
      </c>
      <c r="V34" s="1407">
        <v>2.5955982202303829E-2</v>
      </c>
      <c r="W34" s="1409">
        <v>3133</v>
      </c>
      <c r="X34" s="1407">
        <v>2.5972562197322864E-2</v>
      </c>
      <c r="Y34" s="1366">
        <v>3015</v>
      </c>
      <c r="Z34" s="1374">
        <v>2.5127093924493707E-2</v>
      </c>
    </row>
    <row r="35" spans="1:27" s="32" customFormat="1" ht="12.75" customHeight="1" thickBot="1" x14ac:dyDescent="0.2">
      <c r="A35" s="2594"/>
      <c r="B35" s="218" t="s">
        <v>2</v>
      </c>
      <c r="C35" s="659">
        <v>1635</v>
      </c>
      <c r="D35" s="660">
        <v>4.3042897499381408E-2</v>
      </c>
      <c r="E35" s="661">
        <v>1503</v>
      </c>
      <c r="F35" s="658">
        <v>3.9567874582000159E-2</v>
      </c>
      <c r="G35" s="1388">
        <v>1494</v>
      </c>
      <c r="H35" s="610">
        <v>3.8742803796483587E-2</v>
      </c>
      <c r="I35" s="384"/>
      <c r="J35" s="2594"/>
      <c r="K35" s="218" t="s">
        <v>1</v>
      </c>
      <c r="L35" s="659">
        <v>1151</v>
      </c>
      <c r="M35" s="660">
        <v>6.0952731977174761E-2</v>
      </c>
      <c r="N35" s="661">
        <v>1241</v>
      </c>
      <c r="O35" s="658">
        <v>6.5718801375911282E-2</v>
      </c>
      <c r="P35" s="1388">
        <v>1097</v>
      </c>
      <c r="Q35" s="610">
        <v>5.9223667872374888E-2</v>
      </c>
      <c r="R35" s="386"/>
      <c r="S35" s="2702" t="s">
        <v>196</v>
      </c>
      <c r="T35" s="2703"/>
      <c r="U35" s="1399" t="s">
        <v>105</v>
      </c>
      <c r="V35" s="1408" t="s">
        <v>105</v>
      </c>
      <c r="W35" s="1399" t="s">
        <v>101</v>
      </c>
      <c r="X35" s="1408" t="s">
        <v>49</v>
      </c>
      <c r="Y35" s="1399" t="s">
        <v>101</v>
      </c>
      <c r="Z35" s="1408" t="s">
        <v>49</v>
      </c>
    </row>
    <row r="36" spans="1:27" s="32" customFormat="1" ht="18" customHeight="1" thickBot="1" x14ac:dyDescent="0.3">
      <c r="A36" s="224"/>
      <c r="B36" s="225"/>
      <c r="C36" s="662"/>
      <c r="D36" s="662"/>
      <c r="E36" s="662"/>
      <c r="F36" s="662"/>
      <c r="G36" s="662"/>
      <c r="H36" s="662"/>
      <c r="I36" s="663"/>
      <c r="J36" s="224"/>
      <c r="K36" s="225"/>
      <c r="L36" s="662"/>
      <c r="M36" s="664"/>
      <c r="N36" s="662"/>
      <c r="O36" s="664"/>
      <c r="P36" s="665"/>
      <c r="Q36" s="408"/>
      <c r="R36" s="408"/>
      <c r="S36" s="2605" t="s">
        <v>0</v>
      </c>
      <c r="T36" s="2710"/>
      <c r="U36" s="623">
        <v>34668</v>
      </c>
      <c r="V36" s="1404">
        <v>4.4761804218954239E-2</v>
      </c>
      <c r="W36" s="1405">
        <v>32410</v>
      </c>
      <c r="X36" s="1404">
        <v>4.1846352485474497E-2</v>
      </c>
      <c r="Y36" s="1427">
        <v>29827</v>
      </c>
      <c r="Z36" s="1371">
        <v>3.864697368813174E-2</v>
      </c>
      <c r="AA36"/>
    </row>
    <row r="37" spans="1:27" ht="11.25" customHeight="1" x14ac:dyDescent="0.25">
      <c r="A37" s="2588" t="s">
        <v>527</v>
      </c>
      <c r="B37" s="2588"/>
      <c r="C37" s="2588"/>
      <c r="D37" s="2588"/>
      <c r="E37" s="2588"/>
      <c r="F37" s="2588"/>
      <c r="G37" s="2588"/>
      <c r="H37" s="2588"/>
      <c r="I37" s="2588"/>
      <c r="J37" s="2588"/>
      <c r="K37" s="2588"/>
      <c r="L37" s="2588"/>
      <c r="M37" s="2588"/>
      <c r="N37" s="2588"/>
      <c r="O37" s="2588"/>
      <c r="P37" s="2588"/>
      <c r="Q37" s="2588"/>
      <c r="R37" s="2588"/>
      <c r="S37" s="2588"/>
      <c r="T37" s="2588"/>
      <c r="U37" s="2588"/>
      <c r="V37" s="2588"/>
      <c r="W37" s="2588"/>
      <c r="X37" s="2588"/>
      <c r="Y37" s="2588"/>
      <c r="Z37" s="2588"/>
      <c r="AA37" s="223"/>
    </row>
    <row r="38" spans="1:27" ht="50.25" customHeight="1" x14ac:dyDescent="0.25">
      <c r="A38" s="2588" t="s">
        <v>528</v>
      </c>
      <c r="B38" s="2588"/>
      <c r="C38" s="2588"/>
      <c r="D38" s="2588"/>
      <c r="E38" s="2588"/>
      <c r="F38" s="2588"/>
      <c r="G38" s="2588"/>
      <c r="H38" s="2588"/>
      <c r="I38" s="2588"/>
      <c r="J38" s="2588"/>
      <c r="K38" s="2588"/>
      <c r="L38" s="2588"/>
      <c r="M38" s="2588"/>
      <c r="N38" s="2588"/>
      <c r="O38" s="2588"/>
      <c r="P38" s="2588"/>
      <c r="Q38" s="2588"/>
      <c r="R38" s="2588"/>
      <c r="S38" s="2588"/>
      <c r="T38" s="2588"/>
      <c r="U38" s="2588"/>
      <c r="V38" s="2588"/>
      <c r="W38" s="2588"/>
      <c r="X38" s="2588"/>
      <c r="Y38" s="2588"/>
      <c r="Z38" s="2588"/>
      <c r="AA38" s="223"/>
    </row>
  </sheetData>
  <mergeCells count="27">
    <mergeCell ref="Y2:Z2"/>
    <mergeCell ref="P2:Q2"/>
    <mergeCell ref="S2:S3"/>
    <mergeCell ref="T2:T3"/>
    <mergeCell ref="U2:V2"/>
    <mergeCell ref="W2:X2"/>
    <mergeCell ref="S36:T36"/>
    <mergeCell ref="J4:J18"/>
    <mergeCell ref="S4:S13"/>
    <mergeCell ref="S14:S33"/>
    <mergeCell ref="J20:J35"/>
    <mergeCell ref="A38:Z38"/>
    <mergeCell ref="A12:A27"/>
    <mergeCell ref="A28:A35"/>
    <mergeCell ref="S35:T35"/>
    <mergeCell ref="A1:Z1"/>
    <mergeCell ref="A37:Z37"/>
    <mergeCell ref="J2:J3"/>
    <mergeCell ref="K2:K3"/>
    <mergeCell ref="L2:M2"/>
    <mergeCell ref="N2:O2"/>
    <mergeCell ref="A4:A11"/>
    <mergeCell ref="A2:A3"/>
    <mergeCell ref="B2:B3"/>
    <mergeCell ref="C2:D2"/>
    <mergeCell ref="E2:F2"/>
    <mergeCell ref="G2:H2"/>
  </mergeCells>
  <conditionalFormatting sqref="D4:D35 M4:M35 V4:V34">
    <cfRule type="top10" dxfId="97" priority="37" percent="1" bottom="1" rank="25"/>
    <cfRule type="top10" dxfId="96" priority="38" percent="1" rank="25"/>
  </conditionalFormatting>
  <conditionalFormatting sqref="F4:F35 O4:O35 X4:X34">
    <cfRule type="top10" dxfId="95" priority="34" percent="1" bottom="1" rank="25"/>
    <cfRule type="top10" dxfId="94" priority="35" percent="1" rank="25"/>
  </conditionalFormatting>
  <conditionalFormatting sqref="H4:H35 Q4:Q9 Z6:Z7 Q11:Q35 Z9:Z34">
    <cfRule type="top10" dxfId="93" priority="31" percent="1" bottom="1" rank="25"/>
    <cfRule type="top10" dxfId="92" priority="32" percent="1" rank="25"/>
  </conditionalFormatting>
  <conditionalFormatting sqref="D4:D35">
    <cfRule type="top10" dxfId="91" priority="29" percent="1" bottom="1" rank="25"/>
    <cfRule type="top10" dxfId="90" priority="30" percent="1" rank="25"/>
  </conditionalFormatting>
  <conditionalFormatting sqref="F4:F35">
    <cfRule type="top10" dxfId="89" priority="27" percent="1" bottom="1" rank="25"/>
    <cfRule type="top10" dxfId="88" priority="28" percent="1" rank="25"/>
  </conditionalFormatting>
  <conditionalFormatting sqref="M4:M35">
    <cfRule type="top10" dxfId="87" priority="25" percent="1" bottom="1" rank="25"/>
    <cfRule type="top10" dxfId="86" priority="26" percent="1" rank="25"/>
  </conditionalFormatting>
  <conditionalFormatting sqref="O4:O35">
    <cfRule type="top10" dxfId="85" priority="23" percent="1" bottom="1" rank="25"/>
    <cfRule type="top10" dxfId="84" priority="24" percent="1" rank="25"/>
  </conditionalFormatting>
  <conditionalFormatting sqref="V4:V34">
    <cfRule type="top10" dxfId="83" priority="21" percent="1" bottom="1" rank="25"/>
    <cfRule type="top10" dxfId="82" priority="22" percent="1" rank="25"/>
  </conditionalFormatting>
  <conditionalFormatting sqref="X4:X34">
    <cfRule type="top10" dxfId="81" priority="19" percent="1" bottom="1" rank="25"/>
    <cfRule type="top10" dxfId="80" priority="20" percent="1" rank="25"/>
  </conditionalFormatting>
  <conditionalFormatting sqref="Q10">
    <cfRule type="top10" dxfId="79" priority="17" percent="1" bottom="1" rank="25"/>
    <cfRule type="top10" dxfId="78" priority="18" percent="1" rank="25"/>
  </conditionalFormatting>
  <conditionalFormatting sqref="Q10">
    <cfRule type="top10" dxfId="77" priority="15" percent="1" bottom="1" rank="25"/>
    <cfRule type="top10" dxfId="76" priority="16" percent="1" rank="25"/>
  </conditionalFormatting>
  <conditionalFormatting sqref="Z4">
    <cfRule type="top10" dxfId="75" priority="13" percent="1" bottom="1" rank="25"/>
    <cfRule type="top10" dxfId="74" priority="14" percent="1" rank="25"/>
  </conditionalFormatting>
  <conditionalFormatting sqref="Z4">
    <cfRule type="top10" dxfId="73" priority="11" percent="1" bottom="1" rank="25"/>
    <cfRule type="top10" dxfId="72" priority="12" percent="1" rank="25"/>
  </conditionalFormatting>
  <conditionalFormatting sqref="Z5">
    <cfRule type="top10" dxfId="71" priority="9" percent="1" bottom="1" rank="25"/>
    <cfRule type="top10" dxfId="70" priority="10" percent="1" rank="25"/>
  </conditionalFormatting>
  <conditionalFormatting sqref="Z5">
    <cfRule type="top10" dxfId="69" priority="7" percent="1" bottom="1" rank="25"/>
    <cfRule type="top10" dxfId="68" priority="8" percent="1" rank="25"/>
  </conditionalFormatting>
  <conditionalFormatting sqref="Z8">
    <cfRule type="top10" dxfId="67" priority="5" percent="1" bottom="1" rank="25"/>
    <cfRule type="top10" dxfId="66" priority="6" percent="1" rank="25"/>
  </conditionalFormatting>
  <conditionalFormatting sqref="Z8">
    <cfRule type="top10" dxfId="65" priority="3" percent="1" bottom="1" rank="25"/>
    <cfRule type="top10" dxfId="64" priority="4" percent="1" rank="25"/>
  </conditionalFormatting>
  <conditionalFormatting sqref="X5">
    <cfRule type="top10" dxfId="63" priority="1" percent="1" bottom="1" rank="25"/>
    <cfRule type="top10" dxfId="62" priority="2" percent="1" rank="25"/>
  </conditionalFormatting>
  <pageMargins left="0.25" right="0.25" top="0.75" bottom="0.75" header="0.3" footer="0.3"/>
  <pageSetup scale="99"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zoomScaleSheetLayoutView="85" zoomScalePageLayoutView="80" workbookViewId="0">
      <selection activeCell="A14" sqref="A14"/>
    </sheetView>
  </sheetViews>
  <sheetFormatPr defaultRowHeight="15" x14ac:dyDescent="0.25"/>
  <cols>
    <col min="1" max="1" width="9.140625" style="407"/>
    <col min="2" max="2" width="12.85546875" style="407" bestFit="1" customWidth="1"/>
    <col min="3" max="3" width="14.7109375" style="407" bestFit="1" customWidth="1"/>
    <col min="4" max="5" width="13.85546875" style="407" customWidth="1"/>
    <col min="6" max="6" width="6.28515625" style="407" bestFit="1" customWidth="1"/>
    <col min="7" max="7" width="7" style="407" bestFit="1" customWidth="1"/>
    <col min="8" max="8" width="6.28515625" style="407" bestFit="1" customWidth="1"/>
    <col min="9" max="9" width="9.140625" style="407"/>
    <col min="10" max="10" width="10.5703125" style="407" bestFit="1" customWidth="1"/>
    <col min="11" max="11" width="13.28515625" style="407" customWidth="1"/>
    <col min="12" max="16384" width="9.140625" style="407"/>
  </cols>
  <sheetData>
    <row r="1" spans="1:11" ht="21" x14ac:dyDescent="0.25">
      <c r="A1" s="2394"/>
      <c r="B1" s="2394"/>
      <c r="C1" s="2394"/>
      <c r="D1" s="2394"/>
      <c r="E1" s="2394"/>
      <c r="F1" s="2394"/>
      <c r="G1" s="2394"/>
      <c r="H1" s="2394"/>
      <c r="I1" s="2394"/>
      <c r="J1" s="2394"/>
      <c r="K1" s="2394"/>
    </row>
    <row r="2" spans="1:11" x14ac:dyDescent="0.25">
      <c r="A2" s="7"/>
      <c r="B2" s="7"/>
      <c r="C2" s="7"/>
      <c r="D2" s="7"/>
      <c r="E2" s="7"/>
      <c r="F2" s="7"/>
      <c r="G2" s="7"/>
      <c r="H2" s="7"/>
      <c r="I2" s="7"/>
      <c r="J2" s="7"/>
    </row>
    <row r="3" spans="1:11" x14ac:dyDescent="0.25">
      <c r="A3" s="2392"/>
      <c r="B3" s="2392"/>
      <c r="C3" s="2392"/>
      <c r="D3" s="2392"/>
      <c r="E3" s="2392"/>
      <c r="F3" s="2392"/>
      <c r="G3" s="2392"/>
      <c r="H3" s="2392"/>
      <c r="I3" s="2392"/>
      <c r="J3" s="2392"/>
      <c r="K3" s="2392"/>
    </row>
    <row r="4" spans="1:11" x14ac:dyDescent="0.25">
      <c r="A4" s="7"/>
      <c r="B4" s="7"/>
      <c r="C4" s="7"/>
      <c r="D4" s="7"/>
      <c r="E4" s="7"/>
      <c r="F4" s="7"/>
      <c r="G4" s="7"/>
      <c r="H4" s="7"/>
      <c r="I4" s="7"/>
      <c r="J4" s="7"/>
    </row>
    <row r="5" spans="1:11" x14ac:dyDescent="0.25">
      <c r="A5" s="7"/>
      <c r="B5" s="7"/>
      <c r="C5" s="7"/>
      <c r="D5" s="7"/>
      <c r="E5" s="7"/>
      <c r="F5" s="7"/>
      <c r="G5" s="7"/>
      <c r="H5" s="7"/>
      <c r="I5" s="7"/>
      <c r="J5" s="7"/>
    </row>
    <row r="6" spans="1:11" x14ac:dyDescent="0.25">
      <c r="A6" s="7"/>
      <c r="B6" s="7"/>
      <c r="C6" s="7"/>
      <c r="D6" s="7"/>
      <c r="E6" s="7"/>
      <c r="F6" s="7"/>
      <c r="G6" s="7"/>
      <c r="H6" s="7"/>
      <c r="I6" s="7"/>
      <c r="J6" s="7"/>
    </row>
    <row r="7" spans="1:11" x14ac:dyDescent="0.25">
      <c r="A7" s="7"/>
      <c r="B7" s="7"/>
      <c r="C7" s="7"/>
      <c r="D7" s="7"/>
      <c r="E7" s="7"/>
      <c r="F7" s="7"/>
      <c r="G7" s="7"/>
      <c r="H7" s="7"/>
      <c r="I7" s="7"/>
      <c r="J7" s="7"/>
    </row>
    <row r="8" spans="1:11" ht="83.25" customHeight="1" x14ac:dyDescent="0.25">
      <c r="A8" s="2395"/>
      <c r="B8" s="2395"/>
      <c r="C8" s="2395"/>
      <c r="D8" s="2395"/>
      <c r="E8" s="2395"/>
      <c r="F8" s="2395"/>
      <c r="G8" s="2395"/>
      <c r="H8" s="2395"/>
      <c r="I8" s="2395"/>
      <c r="J8" s="2395"/>
      <c r="K8" s="2395"/>
    </row>
    <row r="9" spans="1:11" ht="28.5" customHeight="1" x14ac:dyDescent="0.25">
      <c r="A9" s="2396"/>
      <c r="B9" s="2396"/>
      <c r="C9" s="2396"/>
      <c r="D9" s="2396"/>
      <c r="E9" s="2396"/>
      <c r="F9" s="2396"/>
      <c r="G9" s="2396"/>
      <c r="H9" s="2396"/>
      <c r="I9" s="2396"/>
      <c r="J9" s="2396"/>
      <c r="K9" s="2396"/>
    </row>
    <row r="10" spans="1:11" ht="61.5" customHeight="1" x14ac:dyDescent="0.25">
      <c r="A10" s="2695" t="s">
        <v>433</v>
      </c>
      <c r="B10" s="2695"/>
      <c r="C10" s="2695"/>
      <c r="D10" s="2695"/>
      <c r="E10" s="2695"/>
      <c r="F10" s="2695"/>
      <c r="G10" s="2695"/>
      <c r="H10" s="2695"/>
      <c r="I10" s="2695"/>
      <c r="J10" s="2695"/>
      <c r="K10" s="2695"/>
    </row>
    <row r="11" spans="1:11" ht="15.75" x14ac:dyDescent="0.25">
      <c r="A11" s="2398"/>
      <c r="B11" s="2398"/>
      <c r="C11" s="2398"/>
      <c r="D11" s="2398"/>
      <c r="E11" s="2398"/>
      <c r="F11" s="2398"/>
      <c r="G11" s="2398"/>
      <c r="H11" s="2398"/>
      <c r="I11" s="2398"/>
      <c r="J11" s="2398"/>
      <c r="K11" s="2398"/>
    </row>
    <row r="12" spans="1:11" x14ac:dyDescent="0.25">
      <c r="A12" s="2392"/>
      <c r="B12" s="2392"/>
      <c r="C12" s="2392"/>
      <c r="D12" s="2392"/>
      <c r="E12" s="2392"/>
      <c r="F12" s="2392"/>
      <c r="G12" s="2392"/>
      <c r="H12" s="2392"/>
      <c r="I12" s="2392"/>
      <c r="J12" s="2392"/>
      <c r="K12" s="2392"/>
    </row>
    <row r="13" spans="1:11" x14ac:dyDescent="0.25">
      <c r="A13" s="2392"/>
      <c r="B13" s="2392"/>
      <c r="C13" s="2392"/>
      <c r="D13" s="2392"/>
      <c r="E13" s="2392"/>
      <c r="F13" s="2392"/>
      <c r="G13" s="2392"/>
      <c r="H13" s="2392"/>
      <c r="I13" s="2392"/>
      <c r="J13" s="2392"/>
      <c r="K13" s="2392"/>
    </row>
    <row r="14" spans="1:11" x14ac:dyDescent="0.25">
      <c r="A14" s="2392"/>
      <c r="B14" s="2392"/>
      <c r="C14" s="2392"/>
      <c r="D14" s="2392"/>
      <c r="E14" s="2392"/>
      <c r="F14" s="2392"/>
      <c r="G14" s="2392"/>
      <c r="H14" s="2392"/>
      <c r="I14" s="2392"/>
      <c r="J14" s="2392"/>
      <c r="K14" s="2392"/>
    </row>
    <row r="15" spans="1:11" ht="20.25" customHeight="1" x14ac:dyDescent="0.25">
      <c r="A15" s="2398"/>
      <c r="B15" s="2398"/>
      <c r="C15" s="2398"/>
      <c r="D15" s="2398"/>
      <c r="E15" s="2398"/>
      <c r="F15" s="2398"/>
      <c r="G15" s="2398"/>
      <c r="H15" s="2398"/>
      <c r="I15" s="2398"/>
      <c r="J15" s="2398"/>
      <c r="K15" s="2398"/>
    </row>
    <row r="16" spans="1:11" ht="15.75" x14ac:dyDescent="0.25">
      <c r="A16" s="2398"/>
      <c r="B16" s="2398"/>
      <c r="C16" s="2398"/>
      <c r="D16" s="2398"/>
      <c r="E16" s="2398"/>
      <c r="F16" s="2398"/>
      <c r="G16" s="2398"/>
      <c r="H16" s="2398"/>
      <c r="I16" s="2398"/>
      <c r="J16" s="2398"/>
      <c r="K16" s="2398"/>
    </row>
    <row r="17" spans="1:11" x14ac:dyDescent="0.25">
      <c r="A17" s="2392"/>
      <c r="B17" s="2392"/>
      <c r="C17" s="2392"/>
      <c r="D17" s="2392"/>
      <c r="E17" s="2392"/>
      <c r="F17" s="2392"/>
      <c r="G17" s="2392"/>
      <c r="H17" s="2392"/>
      <c r="I17" s="2392"/>
      <c r="J17" s="2392"/>
      <c r="K17" s="2392"/>
    </row>
    <row r="18" spans="1:11" x14ac:dyDescent="0.25">
      <c r="A18" s="2392"/>
      <c r="B18" s="2392"/>
      <c r="C18" s="2392"/>
      <c r="D18" s="2392"/>
      <c r="E18" s="2392"/>
      <c r="F18" s="2392"/>
      <c r="G18" s="2392"/>
      <c r="H18" s="2392"/>
      <c r="I18" s="2392"/>
      <c r="J18" s="2392"/>
      <c r="K18" s="2392"/>
    </row>
    <row r="19" spans="1:11" x14ac:dyDescent="0.25">
      <c r="A19" s="2392"/>
      <c r="B19" s="2392"/>
      <c r="C19" s="2392"/>
      <c r="D19" s="2392"/>
      <c r="E19" s="2392"/>
      <c r="F19" s="2392"/>
      <c r="G19" s="2392"/>
      <c r="H19" s="2392"/>
      <c r="I19" s="2392"/>
      <c r="J19" s="2392"/>
      <c r="K19" s="2392"/>
    </row>
    <row r="20" spans="1:11" x14ac:dyDescent="0.25">
      <c r="A20" s="2392"/>
      <c r="B20" s="2392"/>
      <c r="C20" s="2392"/>
      <c r="D20" s="2392"/>
      <c r="E20" s="2392"/>
      <c r="F20" s="2392"/>
      <c r="G20" s="2392"/>
      <c r="H20" s="2392"/>
      <c r="I20" s="2392"/>
      <c r="J20" s="2392"/>
      <c r="K20" s="2392"/>
    </row>
    <row r="21" spans="1:11" x14ac:dyDescent="0.25">
      <c r="A21" s="2393"/>
      <c r="B21" s="2393"/>
      <c r="C21" s="2393"/>
      <c r="D21" s="2393"/>
      <c r="E21" s="2393"/>
      <c r="F21" s="2393"/>
      <c r="G21" s="2393"/>
      <c r="H21" s="2393"/>
      <c r="I21" s="2393"/>
      <c r="J21" s="2393"/>
      <c r="K21" s="2393"/>
    </row>
    <row r="22" spans="1:11" x14ac:dyDescent="0.25">
      <c r="A22" s="2393"/>
      <c r="B22" s="2393"/>
      <c r="C22" s="2393"/>
      <c r="D22" s="2393"/>
      <c r="E22" s="2393"/>
      <c r="F22" s="2393"/>
      <c r="G22" s="2393"/>
      <c r="H22" s="2393"/>
      <c r="I22" s="2393"/>
      <c r="J22" s="2393"/>
      <c r="K22" s="2393"/>
    </row>
    <row r="26" spans="1:11" x14ac:dyDescent="0.25">
      <c r="B26" s="2"/>
      <c r="C26" s="2"/>
      <c r="D26" s="2"/>
      <c r="E26" s="2"/>
      <c r="F26" s="2"/>
      <c r="G26" s="2"/>
      <c r="H26" s="2"/>
      <c r="I26" s="2"/>
      <c r="J26" s="2"/>
    </row>
    <row r="27" spans="1:11" x14ac:dyDescent="0.25">
      <c r="B27" s="2"/>
      <c r="C27" s="2"/>
      <c r="D27" s="2"/>
      <c r="E27" s="2"/>
      <c r="F27" s="2"/>
      <c r="G27" s="2"/>
      <c r="H27" s="2"/>
      <c r="I27" s="2"/>
      <c r="J27" s="2"/>
    </row>
    <row r="28" spans="1:11" x14ac:dyDescent="0.25">
      <c r="B28" s="1"/>
      <c r="C28" s="1"/>
      <c r="D28" s="1"/>
      <c r="E28" s="1"/>
      <c r="F28" s="1"/>
      <c r="G28" s="1"/>
      <c r="H28" s="1"/>
      <c r="I28" s="1"/>
      <c r="J28" s="1"/>
    </row>
    <row r="29" spans="1:11" x14ac:dyDescent="0.25">
      <c r="A29" s="1"/>
      <c r="B29" s="1"/>
      <c r="C29" s="1"/>
      <c r="D29" s="1"/>
      <c r="E29" s="1"/>
      <c r="F29" s="1"/>
      <c r="G29" s="1"/>
      <c r="H29" s="1"/>
      <c r="I29" s="1"/>
      <c r="J29" s="1"/>
    </row>
    <row r="30" spans="1:11" x14ac:dyDescent="0.25">
      <c r="A30" s="1"/>
      <c r="B30" s="1"/>
      <c r="C30" s="1"/>
      <c r="D30" s="1"/>
      <c r="E30" s="1"/>
      <c r="F30" s="1"/>
      <c r="G30" s="1"/>
      <c r="H30" s="1"/>
      <c r="I30" s="1"/>
      <c r="J30" s="1"/>
    </row>
  </sheetData>
  <mergeCells count="17">
    <mergeCell ref="A17:K17"/>
    <mergeCell ref="A1:K1"/>
    <mergeCell ref="A3:K3"/>
    <mergeCell ref="A8:K8"/>
    <mergeCell ref="A9:K9"/>
    <mergeCell ref="A10:K10"/>
    <mergeCell ref="A11:K11"/>
    <mergeCell ref="A12:K12"/>
    <mergeCell ref="A13:K13"/>
    <mergeCell ref="A14:K14"/>
    <mergeCell ref="A15:K15"/>
    <mergeCell ref="A16:K16"/>
    <mergeCell ref="A18:K18"/>
    <mergeCell ref="A19:K19"/>
    <mergeCell ref="A20:K20"/>
    <mergeCell ref="A21:K21"/>
    <mergeCell ref="A22:K22"/>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topLeftCell="A7" zoomScaleNormal="100" workbookViewId="0">
      <selection activeCell="A14" sqref="A14"/>
    </sheetView>
  </sheetViews>
  <sheetFormatPr defaultRowHeight="15" x14ac:dyDescent="0.25"/>
  <cols>
    <col min="1" max="1" width="9.140625" style="668"/>
    <col min="2" max="2" width="17.140625" style="668" customWidth="1"/>
    <col min="3" max="3" width="7.42578125" style="668" bestFit="1" customWidth="1"/>
    <col min="4" max="4" width="9.28515625" style="668" customWidth="1"/>
    <col min="5" max="5" width="14" style="668" bestFit="1" customWidth="1"/>
    <col min="6" max="6" width="4.85546875" style="668" bestFit="1" customWidth="1"/>
    <col min="7" max="7" width="5.28515625" style="668" bestFit="1" customWidth="1"/>
    <col min="8" max="8" width="4.85546875" style="668" bestFit="1" customWidth="1"/>
    <col min="9" max="9" width="5.28515625" style="668" bestFit="1" customWidth="1"/>
    <col min="10" max="10" width="4.85546875" style="668" bestFit="1" customWidth="1"/>
    <col min="11" max="11" width="5.28515625" style="668" bestFit="1" customWidth="1"/>
    <col min="12" max="12" width="9.140625" style="668"/>
    <col min="13" max="13" width="6.7109375" style="668" customWidth="1"/>
    <col min="14" max="14" width="9.140625" style="668"/>
    <col min="15" max="15" width="7.42578125" style="668" customWidth="1"/>
    <col min="16" max="16" width="14.7109375" style="668" customWidth="1"/>
    <col min="17" max="16384" width="9.140625" style="668"/>
  </cols>
  <sheetData>
    <row r="1" spans="1:16" ht="15.75" customHeight="1" x14ac:dyDescent="0.25">
      <c r="A1" s="2618" t="s">
        <v>784</v>
      </c>
      <c r="B1" s="2618"/>
      <c r="C1" s="2618"/>
      <c r="D1" s="2618"/>
      <c r="E1" s="2618"/>
      <c r="F1" s="2618"/>
      <c r="G1" s="2618"/>
      <c r="H1" s="2618"/>
      <c r="I1" s="2618"/>
      <c r="J1" s="2618"/>
      <c r="K1" s="2618"/>
      <c r="L1" s="2618"/>
      <c r="M1" s="2618"/>
      <c r="N1" s="2618"/>
      <c r="O1" s="2618"/>
      <c r="P1" s="2618"/>
    </row>
    <row r="2" spans="1:16" ht="21" customHeight="1" x14ac:dyDescent="0.25"/>
    <row r="3" spans="1:16" ht="9.75" customHeight="1" x14ac:dyDescent="0.25"/>
    <row r="4" spans="1:16" ht="9.75" customHeight="1" x14ac:dyDescent="0.25">
      <c r="B4" s="1319" t="s">
        <v>124</v>
      </c>
      <c r="C4" s="1320" t="s">
        <v>134</v>
      </c>
      <c r="D4" s="1320" t="s">
        <v>517</v>
      </c>
    </row>
    <row r="5" spans="1:16" ht="9.75" customHeight="1" x14ac:dyDescent="0.25">
      <c r="B5" s="1320" t="s">
        <v>125</v>
      </c>
      <c r="C5" s="1321">
        <v>11.38438939177386</v>
      </c>
      <c r="D5" s="1322">
        <v>12.844680637721849</v>
      </c>
    </row>
    <row r="6" spans="1:16" ht="9.75" customHeight="1" x14ac:dyDescent="0.25">
      <c r="B6" s="1320" t="s">
        <v>126</v>
      </c>
      <c r="C6" s="1321">
        <v>8.1358344214995597</v>
      </c>
      <c r="D6" s="1322">
        <v>8.2706384510353992</v>
      </c>
    </row>
    <row r="7" spans="1:16" ht="9.75" customHeight="1" x14ac:dyDescent="0.25">
      <c r="B7" s="1320" t="s">
        <v>127</v>
      </c>
      <c r="C7" s="1321">
        <v>6.6819332288779085</v>
      </c>
      <c r="D7" s="1323">
        <v>7.9260873120079269</v>
      </c>
    </row>
    <row r="8" spans="1:16" ht="9.75" customHeight="1" x14ac:dyDescent="0.25">
      <c r="B8" s="1320" t="s">
        <v>128</v>
      </c>
      <c r="C8" s="1321">
        <v>7.4158941776898235</v>
      </c>
      <c r="D8" s="1323">
        <v>7.0004198875252106</v>
      </c>
    </row>
    <row r="9" spans="1:16" ht="9.75" customHeight="1" x14ac:dyDescent="0.25">
      <c r="B9" s="1320" t="s">
        <v>129</v>
      </c>
      <c r="C9" s="1321">
        <v>6.2108276168385732</v>
      </c>
      <c r="D9" s="1323">
        <v>5.6021795180810887</v>
      </c>
    </row>
    <row r="10" spans="1:16" ht="9.75" customHeight="1" x14ac:dyDescent="0.25">
      <c r="B10" s="1320" t="s">
        <v>130</v>
      </c>
      <c r="C10" s="1321">
        <v>6.644213967645566</v>
      </c>
      <c r="D10" s="1323">
        <v>5.829388946225845</v>
      </c>
    </row>
    <row r="11" spans="1:16" ht="9.75" customHeight="1" x14ac:dyDescent="0.25">
      <c r="B11" s="1320" t="s">
        <v>131</v>
      </c>
      <c r="C11" s="1321">
        <v>5.1469728112832343</v>
      </c>
      <c r="D11" s="1323">
        <v>5.6253468543464002</v>
      </c>
    </row>
    <row r="12" spans="1:16" ht="9.75" customHeight="1" x14ac:dyDescent="0.25">
      <c r="B12" s="1320" t="s">
        <v>0</v>
      </c>
      <c r="C12" s="1321">
        <v>6.9868306071624051</v>
      </c>
      <c r="D12" s="1324">
        <v>7.3804212175257797</v>
      </c>
    </row>
    <row r="14" spans="1:16" ht="133.5" customHeight="1" x14ac:dyDescent="0.25">
      <c r="E14" s="237"/>
      <c r="F14" s="237"/>
      <c r="G14" s="237"/>
      <c r="H14" s="237"/>
      <c r="I14" s="237"/>
      <c r="J14" s="237"/>
      <c r="K14" s="237"/>
    </row>
    <row r="15" spans="1:16" ht="5.25" customHeight="1" x14ac:dyDescent="0.25">
      <c r="C15" s="47"/>
      <c r="D15" s="47"/>
      <c r="E15" s="2711"/>
      <c r="F15" s="2712"/>
      <c r="G15" s="2712"/>
      <c r="H15" s="2712"/>
      <c r="I15" s="2712"/>
      <c r="J15" s="2712"/>
      <c r="K15" s="2712"/>
      <c r="L15" s="39"/>
      <c r="M15" s="39"/>
      <c r="N15" s="39"/>
      <c r="O15" s="39"/>
      <c r="P15" s="39"/>
    </row>
    <row r="16" spans="1:16" ht="5.25" customHeight="1" x14ac:dyDescent="0.25">
      <c r="A16" s="14"/>
      <c r="B16" s="14"/>
      <c r="C16" s="14"/>
      <c r="D16" s="14"/>
      <c r="E16" s="233"/>
      <c r="F16" s="234"/>
      <c r="G16" s="234"/>
      <c r="H16" s="234"/>
      <c r="I16" s="234"/>
      <c r="J16" s="234"/>
      <c r="K16" s="234"/>
      <c r="L16" s="40"/>
      <c r="M16" s="40"/>
      <c r="N16" s="40"/>
      <c r="O16" s="40"/>
      <c r="P16" s="40"/>
    </row>
    <row r="17" spans="1:16" s="47" customFormat="1" ht="11.25" customHeight="1" x14ac:dyDescent="0.25">
      <c r="A17" s="2619" t="s">
        <v>526</v>
      </c>
      <c r="B17" s="2619"/>
      <c r="C17" s="2619"/>
      <c r="D17" s="2619"/>
      <c r="E17" s="2619"/>
      <c r="F17" s="2619"/>
      <c r="G17" s="2619"/>
      <c r="H17" s="2619"/>
      <c r="I17" s="2619"/>
      <c r="J17" s="2619"/>
      <c r="K17" s="2619"/>
      <c r="L17" s="2619"/>
      <c r="M17" s="2619"/>
      <c r="N17" s="2619"/>
      <c r="O17" s="2619"/>
      <c r="P17" s="2619"/>
    </row>
    <row r="18" spans="1:16" s="47" customFormat="1" ht="14.25" customHeight="1" x14ac:dyDescent="0.25"/>
    <row r="19" spans="1:16" s="47" customFormat="1" ht="15" customHeight="1" x14ac:dyDescent="0.25"/>
    <row r="20" spans="1:16" ht="15" customHeight="1" x14ac:dyDescent="0.25"/>
    <row r="21" spans="1:16" ht="15" customHeight="1" x14ac:dyDescent="0.25"/>
    <row r="22" spans="1:16" ht="9.75" customHeight="1" x14ac:dyDescent="0.25"/>
    <row r="23" spans="1:16" ht="37.5" customHeight="1" x14ac:dyDescent="0.25"/>
    <row r="24" spans="1:16" x14ac:dyDescent="0.25">
      <c r="O24" s="36"/>
      <c r="P24" s="36"/>
    </row>
    <row r="26" spans="1:16" ht="39" customHeight="1" x14ac:dyDescent="0.25"/>
    <row r="27" spans="1:16" ht="25.5" customHeight="1" x14ac:dyDescent="0.25">
      <c r="A27" s="2588" t="s">
        <v>559</v>
      </c>
      <c r="B27" s="2588"/>
      <c r="C27" s="2588"/>
      <c r="D27" s="2588"/>
      <c r="E27" s="2588"/>
      <c r="F27" s="2588"/>
      <c r="G27" s="2588"/>
      <c r="H27" s="2588"/>
      <c r="I27" s="2588"/>
      <c r="J27" s="2588"/>
      <c r="K27" s="2588"/>
      <c r="L27" s="2588"/>
      <c r="M27" s="2588"/>
      <c r="N27" s="2588"/>
      <c r="O27" s="2588"/>
      <c r="P27" s="2588"/>
    </row>
    <row r="28" spans="1:16" ht="17.25" customHeight="1" x14ac:dyDescent="0.25">
      <c r="A28" s="2588" t="s">
        <v>434</v>
      </c>
      <c r="B28" s="2588"/>
      <c r="C28" s="2588"/>
      <c r="D28" s="2588"/>
      <c r="E28" s="2588"/>
      <c r="F28" s="2588"/>
      <c r="G28" s="2588"/>
      <c r="H28" s="2588"/>
      <c r="I28" s="2588"/>
      <c r="J28" s="2588"/>
      <c r="K28" s="2588"/>
      <c r="L28" s="2588"/>
      <c r="M28" s="2588"/>
      <c r="N28" s="2588"/>
      <c r="O28" s="2588"/>
      <c r="P28" s="2588"/>
    </row>
  </sheetData>
  <mergeCells count="5">
    <mergeCell ref="A1:P1"/>
    <mergeCell ref="E15:K15"/>
    <mergeCell ref="A17:P17"/>
    <mergeCell ref="A27:P27"/>
    <mergeCell ref="A28:P28"/>
  </mergeCells>
  <conditionalFormatting sqref="D8">
    <cfRule type="top10" dxfId="61" priority="7" percent="1" bottom="1" rank="25"/>
    <cfRule type="top10" dxfId="60" priority="8" percent="1" rank="25"/>
  </conditionalFormatting>
  <conditionalFormatting sqref="D8">
    <cfRule type="top10" dxfId="59" priority="5" percent="1" bottom="1" rank="25"/>
    <cfRule type="top10" dxfId="58" priority="6" percent="1" rank="25"/>
  </conditionalFormatting>
  <conditionalFormatting sqref="D11">
    <cfRule type="top10" dxfId="57" priority="3" percent="1" bottom="1" rank="25"/>
    <cfRule type="top10" dxfId="56" priority="4" percent="1" rank="25"/>
  </conditionalFormatting>
  <conditionalFormatting sqref="D11">
    <cfRule type="top10" dxfId="55" priority="1" percent="1" bottom="1" rank="25"/>
    <cfRule type="top10" dxfId="54" priority="2" percent="1" rank="25"/>
  </conditionalFormatting>
  <pageMargins left="0.25" right="0.25" top="0.75" bottom="0.75" header="0.3" footer="0.3"/>
  <pageSetup scale="99"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zoomScaleNormal="100" workbookViewId="0">
      <selection activeCell="A13" sqref="A13:A28"/>
    </sheetView>
  </sheetViews>
  <sheetFormatPr defaultRowHeight="15" x14ac:dyDescent="0.25"/>
  <cols>
    <col min="1" max="1" width="3.7109375" style="668" bestFit="1" customWidth="1"/>
    <col min="2" max="2" width="10.5703125" style="32" bestFit="1" customWidth="1"/>
    <col min="3" max="3" width="5.42578125" style="668" bestFit="1" customWidth="1"/>
    <col min="4" max="4" width="5.42578125" style="667" bestFit="1" customWidth="1"/>
    <col min="5" max="5" width="6.42578125" style="668" bestFit="1" customWidth="1"/>
    <col min="6" max="6" width="5.42578125" style="667" bestFit="1" customWidth="1"/>
    <col min="7" max="7" width="0.85546875" style="668" customWidth="1"/>
    <col min="8" max="8" width="3.7109375" style="668" bestFit="1" customWidth="1"/>
    <col min="9" max="9" width="10.85546875" style="32" bestFit="1" customWidth="1"/>
    <col min="10" max="10" width="5.42578125" style="668" bestFit="1" customWidth="1"/>
    <col min="11" max="11" width="5.42578125" style="667" bestFit="1" customWidth="1"/>
    <col min="12" max="12" width="5.42578125" style="668" bestFit="1" customWidth="1"/>
    <col min="13" max="13" width="5.42578125" style="667" bestFit="1" customWidth="1"/>
    <col min="14" max="14" width="0.85546875" style="668" customWidth="1"/>
    <col min="15" max="15" width="3.7109375" style="668" bestFit="1" customWidth="1"/>
    <col min="16" max="16" width="10.28515625" style="668" bestFit="1" customWidth="1"/>
    <col min="17" max="17" width="6.42578125" style="668" bestFit="1" customWidth="1"/>
    <col min="18" max="18" width="5.42578125" style="667" bestFit="1" customWidth="1"/>
    <col min="19" max="19" width="6.42578125" style="668" bestFit="1" customWidth="1"/>
    <col min="20" max="20" width="5.42578125" style="667" bestFit="1" customWidth="1"/>
    <col min="21" max="21" width="9.140625" style="668" customWidth="1"/>
    <col min="22" max="16384" width="9.140625" style="668"/>
  </cols>
  <sheetData>
    <row r="1" spans="1:20" ht="15.75" thickBot="1" x14ac:dyDescent="0.3">
      <c r="A1" s="2601" t="s">
        <v>783</v>
      </c>
      <c r="B1" s="2601"/>
      <c r="C1" s="2601"/>
      <c r="D1" s="2601"/>
      <c r="E1" s="2601"/>
      <c r="F1" s="2601"/>
      <c r="G1" s="2601"/>
      <c r="H1" s="2601"/>
      <c r="I1" s="2601"/>
      <c r="J1" s="2601"/>
      <c r="K1" s="2601"/>
      <c r="L1" s="2601"/>
      <c r="M1" s="2601"/>
      <c r="N1" s="2601"/>
      <c r="O1" s="2601"/>
      <c r="P1" s="2601"/>
      <c r="Q1" s="2601"/>
      <c r="R1" s="2601"/>
      <c r="S1" s="2601"/>
      <c r="T1" s="2601"/>
    </row>
    <row r="2" spans="1:20" x14ac:dyDescent="0.25">
      <c r="A2" s="2627" t="s">
        <v>197</v>
      </c>
      <c r="B2" s="2604" t="s">
        <v>100</v>
      </c>
      <c r="C2" s="2625" t="s">
        <v>122</v>
      </c>
      <c r="D2" s="2626"/>
      <c r="E2" s="2625" t="s">
        <v>518</v>
      </c>
      <c r="F2" s="2626"/>
      <c r="G2" s="564"/>
      <c r="H2" s="2627" t="s">
        <v>197</v>
      </c>
      <c r="I2" s="2604" t="s">
        <v>100</v>
      </c>
      <c r="J2" s="2625" t="s">
        <v>122</v>
      </c>
      <c r="K2" s="2626"/>
      <c r="L2" s="2625" t="s">
        <v>518</v>
      </c>
      <c r="M2" s="2626"/>
      <c r="O2" s="2627" t="s">
        <v>197</v>
      </c>
      <c r="P2" s="2604" t="s">
        <v>100</v>
      </c>
      <c r="Q2" s="2625" t="s">
        <v>122</v>
      </c>
      <c r="R2" s="2626"/>
      <c r="S2" s="2625" t="s">
        <v>518</v>
      </c>
      <c r="T2" s="2626"/>
    </row>
    <row r="3" spans="1:20" ht="15.75" thickBot="1" x14ac:dyDescent="0.3">
      <c r="A3" s="2628"/>
      <c r="B3" s="2605"/>
      <c r="C3" s="588" t="s">
        <v>99</v>
      </c>
      <c r="D3" s="666" t="s">
        <v>312</v>
      </c>
      <c r="E3" s="1303" t="s">
        <v>99</v>
      </c>
      <c r="F3" s="1301" t="s">
        <v>312</v>
      </c>
      <c r="G3" s="561"/>
      <c r="H3" s="2628"/>
      <c r="I3" s="2605"/>
      <c r="J3" s="588" t="s">
        <v>99</v>
      </c>
      <c r="K3" s="666" t="s">
        <v>312</v>
      </c>
      <c r="L3" s="1303" t="s">
        <v>99</v>
      </c>
      <c r="M3" s="1301" t="s">
        <v>312</v>
      </c>
      <c r="O3" s="2628"/>
      <c r="P3" s="2605"/>
      <c r="Q3" s="588" t="s">
        <v>99</v>
      </c>
      <c r="R3" s="666" t="s">
        <v>312</v>
      </c>
      <c r="S3" s="1303" t="s">
        <v>99</v>
      </c>
      <c r="T3" s="1301" t="s">
        <v>312</v>
      </c>
    </row>
    <row r="4" spans="1:20" s="32" customFormat="1" ht="12" customHeight="1" x14ac:dyDescent="0.15">
      <c r="A4" s="2713">
        <v>1</v>
      </c>
      <c r="B4" s="669" t="s">
        <v>97</v>
      </c>
      <c r="C4" s="1291">
        <v>85</v>
      </c>
      <c r="D4" s="1363">
        <v>7.8326580000000003</v>
      </c>
      <c r="E4" s="1424">
        <v>95</v>
      </c>
      <c r="F4" s="1304">
        <v>8.7638376383763834</v>
      </c>
      <c r="G4" s="672"/>
      <c r="H4" s="2713">
        <v>3</v>
      </c>
      <c r="I4" s="673" t="s">
        <v>96</v>
      </c>
      <c r="J4" s="1294">
        <v>16</v>
      </c>
      <c r="K4" s="1419" t="s">
        <v>49</v>
      </c>
      <c r="L4" s="1309">
        <v>20</v>
      </c>
      <c r="M4" s="1310">
        <v>9.3327111525898268</v>
      </c>
      <c r="N4" s="676"/>
      <c r="O4" s="2713">
        <v>5</v>
      </c>
      <c r="P4" s="677" t="s">
        <v>92</v>
      </c>
      <c r="Q4" s="1296">
        <v>14</v>
      </c>
      <c r="R4" s="679" t="s">
        <v>49</v>
      </c>
      <c r="S4" s="1429">
        <v>5</v>
      </c>
      <c r="T4" s="1376" t="s">
        <v>49</v>
      </c>
    </row>
    <row r="5" spans="1:20" s="32" customFormat="1" ht="12" customHeight="1" x14ac:dyDescent="0.15">
      <c r="A5" s="2714"/>
      <c r="B5" s="680" t="s">
        <v>94</v>
      </c>
      <c r="C5" s="1291">
        <v>208</v>
      </c>
      <c r="D5" s="1363">
        <v>15.210240000000001</v>
      </c>
      <c r="E5" s="1332">
        <v>247</v>
      </c>
      <c r="F5" s="1305">
        <v>18.080667593880392</v>
      </c>
      <c r="G5" s="672"/>
      <c r="H5" s="2714"/>
      <c r="I5" s="681" t="s">
        <v>93</v>
      </c>
      <c r="J5" s="1294">
        <v>30</v>
      </c>
      <c r="K5" s="1419">
        <v>5.3087949999999999</v>
      </c>
      <c r="L5" s="1337">
        <v>101</v>
      </c>
      <c r="M5" s="1311">
        <v>17.74732033034616</v>
      </c>
      <c r="N5" s="676"/>
      <c r="O5" s="2714"/>
      <c r="P5" s="677" t="s">
        <v>89</v>
      </c>
      <c r="Q5" s="1296">
        <v>152</v>
      </c>
      <c r="R5" s="679">
        <v>8.8836940000000002</v>
      </c>
      <c r="S5" s="1364">
        <v>136</v>
      </c>
      <c r="T5" s="1311">
        <v>7.983563252127972</v>
      </c>
    </row>
    <row r="6" spans="1:20" s="32" customFormat="1" ht="12" customHeight="1" x14ac:dyDescent="0.15">
      <c r="A6" s="2714"/>
      <c r="B6" s="680" t="s">
        <v>91</v>
      </c>
      <c r="C6" s="1291" t="s">
        <v>101</v>
      </c>
      <c r="D6" s="1363" t="s">
        <v>49</v>
      </c>
      <c r="E6" s="1332">
        <v>9</v>
      </c>
      <c r="F6" s="1421" t="s">
        <v>49</v>
      </c>
      <c r="G6" s="672"/>
      <c r="H6" s="2714"/>
      <c r="I6" s="680" t="s">
        <v>90</v>
      </c>
      <c r="J6" s="1294">
        <v>28</v>
      </c>
      <c r="K6" s="1419">
        <v>4.6319270000000001</v>
      </c>
      <c r="L6" s="1337">
        <v>47</v>
      </c>
      <c r="M6" s="1311">
        <v>7.6910489281623304</v>
      </c>
      <c r="N6" s="676"/>
      <c r="O6" s="2714"/>
      <c r="P6" s="677" t="s">
        <v>86</v>
      </c>
      <c r="Q6" s="1296">
        <v>479</v>
      </c>
      <c r="R6" s="679">
        <v>6.6235239999999997</v>
      </c>
      <c r="S6" s="1364">
        <v>440</v>
      </c>
      <c r="T6" s="1311">
        <v>5.9103242618810947</v>
      </c>
    </row>
    <row r="7" spans="1:20" s="32" customFormat="1" ht="12" customHeight="1" x14ac:dyDescent="0.15">
      <c r="A7" s="2714"/>
      <c r="B7" s="680" t="s">
        <v>88</v>
      </c>
      <c r="C7" s="1291">
        <v>101</v>
      </c>
      <c r="D7" s="1363">
        <v>8.438466</v>
      </c>
      <c r="E7" s="1332">
        <v>109</v>
      </c>
      <c r="F7" s="1305">
        <v>9.3506047868233679</v>
      </c>
      <c r="G7" s="672"/>
      <c r="H7" s="2714"/>
      <c r="I7" s="680" t="s">
        <v>87</v>
      </c>
      <c r="J7" s="1294">
        <v>92</v>
      </c>
      <c r="K7" s="1419">
        <v>8.0581589999999998</v>
      </c>
      <c r="L7" s="1337">
        <v>10</v>
      </c>
      <c r="M7" s="1421" t="s">
        <v>49</v>
      </c>
      <c r="N7" s="676"/>
      <c r="O7" s="2714"/>
      <c r="P7" s="677" t="s">
        <v>83</v>
      </c>
      <c r="Q7" s="1296">
        <v>15</v>
      </c>
      <c r="R7" s="679" t="s">
        <v>49</v>
      </c>
      <c r="S7" s="1364">
        <v>21</v>
      </c>
      <c r="T7" s="1311">
        <v>7.5295804948010039</v>
      </c>
    </row>
    <row r="8" spans="1:20" s="32" customFormat="1" ht="12" customHeight="1" x14ac:dyDescent="0.15">
      <c r="A8" s="2714"/>
      <c r="B8" s="680" t="s">
        <v>85</v>
      </c>
      <c r="C8" s="1291">
        <v>35</v>
      </c>
      <c r="D8" s="1363">
        <v>11.20717</v>
      </c>
      <c r="E8" s="1332">
        <v>36</v>
      </c>
      <c r="F8" s="1305">
        <v>11.658031088082902</v>
      </c>
      <c r="G8" s="672"/>
      <c r="H8" s="2714"/>
      <c r="I8" s="680" t="s">
        <v>84</v>
      </c>
      <c r="J8" s="1294">
        <v>12</v>
      </c>
      <c r="K8" s="1419" t="s">
        <v>49</v>
      </c>
      <c r="L8" s="1337">
        <v>38</v>
      </c>
      <c r="M8" s="1311">
        <v>15.440877691995123</v>
      </c>
      <c r="N8" s="676"/>
      <c r="O8" s="2714"/>
      <c r="P8" s="677" t="s">
        <v>80</v>
      </c>
      <c r="Q8" s="1296">
        <v>272</v>
      </c>
      <c r="R8" s="679">
        <v>6.4681819999999997</v>
      </c>
      <c r="S8" s="1364">
        <v>286</v>
      </c>
      <c r="T8" s="1311">
        <v>6.7398783993967104</v>
      </c>
    </row>
    <row r="9" spans="1:20" s="32" customFormat="1" ht="12" customHeight="1" x14ac:dyDescent="0.15">
      <c r="A9" s="2714"/>
      <c r="B9" s="680" t="s">
        <v>82</v>
      </c>
      <c r="C9" s="1291">
        <v>363</v>
      </c>
      <c r="D9" s="1363">
        <v>11.6082</v>
      </c>
      <c r="E9" s="1332">
        <v>421</v>
      </c>
      <c r="F9" s="1305">
        <v>13.590728605094101</v>
      </c>
      <c r="G9" s="672"/>
      <c r="H9" s="2714"/>
      <c r="I9" s="680" t="s">
        <v>81</v>
      </c>
      <c r="J9" s="1294">
        <v>18</v>
      </c>
      <c r="K9" s="1419" t="s">
        <v>49</v>
      </c>
      <c r="L9" s="1337">
        <v>47</v>
      </c>
      <c r="M9" s="1311">
        <v>9.6016343207354442</v>
      </c>
      <c r="N9" s="676"/>
      <c r="O9" s="2714"/>
      <c r="P9" s="677" t="s">
        <v>77</v>
      </c>
      <c r="Q9" s="1296">
        <v>9</v>
      </c>
      <c r="R9" s="679" t="s">
        <v>49</v>
      </c>
      <c r="S9" s="1364">
        <v>7</v>
      </c>
      <c r="T9" s="1421" t="s">
        <v>49</v>
      </c>
    </row>
    <row r="10" spans="1:20" s="32" customFormat="1" ht="12" customHeight="1" x14ac:dyDescent="0.15">
      <c r="A10" s="2714"/>
      <c r="B10" s="680" t="s">
        <v>79</v>
      </c>
      <c r="C10" s="1291">
        <v>29</v>
      </c>
      <c r="D10" s="1363">
        <v>8.3309390000000008</v>
      </c>
      <c r="E10" s="1332">
        <v>20</v>
      </c>
      <c r="F10" s="1305">
        <v>5.9014458542342876</v>
      </c>
      <c r="G10" s="672"/>
      <c r="H10" s="2714"/>
      <c r="I10" s="680" t="s">
        <v>78</v>
      </c>
      <c r="J10" s="1294" t="s">
        <v>101</v>
      </c>
      <c r="K10" s="1419" t="s">
        <v>49</v>
      </c>
      <c r="L10" s="1337">
        <v>6</v>
      </c>
      <c r="M10" s="1421" t="s">
        <v>49</v>
      </c>
      <c r="N10" s="676"/>
      <c r="O10" s="2714"/>
      <c r="P10" s="677" t="s">
        <v>74</v>
      </c>
      <c r="Q10" s="1296">
        <v>22</v>
      </c>
      <c r="R10" s="679">
        <v>7.0354970000000003</v>
      </c>
      <c r="S10" s="1364">
        <v>18</v>
      </c>
      <c r="T10" s="1421" t="s">
        <v>49</v>
      </c>
    </row>
    <row r="11" spans="1:20" s="32" customFormat="1" ht="12" customHeight="1" thickBot="1" x14ac:dyDescent="0.2">
      <c r="A11" s="2715"/>
      <c r="B11" s="682" t="s">
        <v>76</v>
      </c>
      <c r="C11" s="1291">
        <v>322</v>
      </c>
      <c r="D11" s="1363">
        <v>12.89547</v>
      </c>
      <c r="E11" s="1357">
        <v>344</v>
      </c>
      <c r="F11" s="1308">
        <v>13.898989898989898</v>
      </c>
      <c r="G11" s="672"/>
      <c r="H11" s="2714"/>
      <c r="I11" s="680" t="s">
        <v>75</v>
      </c>
      <c r="J11" s="1294">
        <v>11</v>
      </c>
      <c r="K11" s="1419" t="s">
        <v>49</v>
      </c>
      <c r="L11" s="1337">
        <v>36</v>
      </c>
      <c r="M11" s="1311">
        <v>10.517090271691499</v>
      </c>
      <c r="N11" s="676"/>
      <c r="O11" s="2714"/>
      <c r="P11" s="677" t="s">
        <v>71</v>
      </c>
      <c r="Q11" s="1296">
        <v>150</v>
      </c>
      <c r="R11" s="679">
        <v>2.605343</v>
      </c>
      <c r="S11" s="1364">
        <v>164</v>
      </c>
      <c r="T11" s="1311">
        <v>2.7746290625475831</v>
      </c>
    </row>
    <row r="12" spans="1:20" s="32" customFormat="1" ht="12" customHeight="1" thickBot="1" x14ac:dyDescent="0.2">
      <c r="A12" s="2716" t="s">
        <v>125</v>
      </c>
      <c r="B12" s="2717"/>
      <c r="C12" s="1289">
        <v>1147</v>
      </c>
      <c r="D12" s="683">
        <v>11.38</v>
      </c>
      <c r="E12" s="1315">
        <v>1281</v>
      </c>
      <c r="F12" s="1389">
        <v>12.844680637721849</v>
      </c>
      <c r="G12" s="672"/>
      <c r="H12" s="2714"/>
      <c r="I12" s="680" t="s">
        <v>72</v>
      </c>
      <c r="J12" s="1294">
        <v>150</v>
      </c>
      <c r="K12" s="1419">
        <v>9.5099219999999995</v>
      </c>
      <c r="L12" s="1337">
        <v>190</v>
      </c>
      <c r="M12" s="1311">
        <v>12.035218850953317</v>
      </c>
      <c r="N12" s="676"/>
      <c r="O12" s="2715"/>
      <c r="P12" s="684" t="s">
        <v>68</v>
      </c>
      <c r="Q12" s="1296">
        <v>179</v>
      </c>
      <c r="R12" s="679">
        <v>5.8906770000000002</v>
      </c>
      <c r="S12" s="1370">
        <v>189</v>
      </c>
      <c r="T12" s="1312">
        <v>6.1103747049885229</v>
      </c>
    </row>
    <row r="13" spans="1:20" s="32" customFormat="1" ht="12" customHeight="1" thickBot="1" x14ac:dyDescent="0.2">
      <c r="A13" s="2713">
        <v>2</v>
      </c>
      <c r="B13" s="685" t="s">
        <v>73</v>
      </c>
      <c r="C13" s="1292">
        <v>185</v>
      </c>
      <c r="D13" s="687">
        <v>11.639609999999999</v>
      </c>
      <c r="E13" s="1302">
        <v>197</v>
      </c>
      <c r="F13" s="1307">
        <v>12.386820925553319</v>
      </c>
      <c r="G13" s="672"/>
      <c r="H13" s="2714"/>
      <c r="I13" s="681" t="s">
        <v>69</v>
      </c>
      <c r="J13" s="1294">
        <v>45</v>
      </c>
      <c r="K13" s="1419">
        <v>5.9721299999999999</v>
      </c>
      <c r="L13" s="1337">
        <v>35</v>
      </c>
      <c r="M13" s="1311">
        <v>4.6835273651813187</v>
      </c>
      <c r="N13" s="676"/>
      <c r="O13" s="2716" t="s">
        <v>129</v>
      </c>
      <c r="P13" s="2717"/>
      <c r="Q13" s="1289">
        <v>2517</v>
      </c>
      <c r="R13" s="683">
        <v>6.21</v>
      </c>
      <c r="S13" s="1315">
        <v>2301</v>
      </c>
      <c r="T13" s="1372">
        <v>5.6021795180810887</v>
      </c>
    </row>
    <row r="14" spans="1:20" s="32" customFormat="1" ht="12" customHeight="1" x14ac:dyDescent="0.15">
      <c r="A14" s="2714"/>
      <c r="B14" s="680" t="s">
        <v>70</v>
      </c>
      <c r="C14" s="1292">
        <v>228</v>
      </c>
      <c r="D14" s="687">
        <v>8.5630590000000009</v>
      </c>
      <c r="E14" s="1300">
        <v>200</v>
      </c>
      <c r="F14" s="1305">
        <v>7.5207761440980709</v>
      </c>
      <c r="G14" s="672"/>
      <c r="H14" s="2714"/>
      <c r="I14" s="680" t="s">
        <v>66</v>
      </c>
      <c r="J14" s="1294">
        <v>8</v>
      </c>
      <c r="K14" s="1419" t="s">
        <v>49</v>
      </c>
      <c r="L14" s="1337">
        <v>11</v>
      </c>
      <c r="M14" s="1421" t="s">
        <v>49</v>
      </c>
      <c r="N14" s="676"/>
      <c r="O14" s="2713">
        <v>6</v>
      </c>
      <c r="P14" s="688" t="s">
        <v>65</v>
      </c>
      <c r="Q14" s="1297">
        <v>30</v>
      </c>
      <c r="R14" s="689">
        <v>9.4043890000000001</v>
      </c>
      <c r="S14" s="1383">
        <v>33</v>
      </c>
      <c r="T14" s="1367">
        <v>10.26438569206843</v>
      </c>
    </row>
    <row r="15" spans="1:20" s="32" customFormat="1" ht="12" customHeight="1" x14ac:dyDescent="0.15">
      <c r="A15" s="2714"/>
      <c r="B15" s="680" t="s">
        <v>67</v>
      </c>
      <c r="C15" s="1292">
        <v>50</v>
      </c>
      <c r="D15" s="687">
        <v>5.9537990000000001</v>
      </c>
      <c r="E15" s="1300">
        <v>45</v>
      </c>
      <c r="F15" s="1305">
        <v>5.4360956752838856</v>
      </c>
      <c r="G15" s="672"/>
      <c r="H15" s="2714"/>
      <c r="I15" s="680" t="s">
        <v>63</v>
      </c>
      <c r="J15" s="1294">
        <v>31</v>
      </c>
      <c r="K15" s="1419">
        <v>6.9725599999999996</v>
      </c>
      <c r="L15" s="1337">
        <v>24</v>
      </c>
      <c r="M15" s="1311">
        <v>5.3003533568904597</v>
      </c>
      <c r="N15" s="676"/>
      <c r="O15" s="2714"/>
      <c r="P15" s="677" t="s">
        <v>62</v>
      </c>
      <c r="Q15" s="1297">
        <v>34</v>
      </c>
      <c r="R15" s="689">
        <v>5.5437799999999999</v>
      </c>
      <c r="S15" s="1383">
        <v>39</v>
      </c>
      <c r="T15" s="1377">
        <v>6.5184689954872139</v>
      </c>
    </row>
    <row r="16" spans="1:20" s="32" customFormat="1" ht="12" customHeight="1" x14ac:dyDescent="0.15">
      <c r="A16" s="2714"/>
      <c r="B16" s="680" t="s">
        <v>64</v>
      </c>
      <c r="C16" s="1292">
        <v>28</v>
      </c>
      <c r="D16" s="687">
        <v>4.5154009999999998</v>
      </c>
      <c r="E16" s="1300">
        <v>29</v>
      </c>
      <c r="F16" s="1305">
        <v>4.6631291204373699</v>
      </c>
      <c r="G16" s="672"/>
      <c r="H16" s="2714"/>
      <c r="I16" s="680" t="s">
        <v>60</v>
      </c>
      <c r="J16" s="1294" t="s">
        <v>101</v>
      </c>
      <c r="K16" s="1419" t="s">
        <v>49</v>
      </c>
      <c r="L16" s="1337">
        <v>7</v>
      </c>
      <c r="M16" s="1421" t="s">
        <v>49</v>
      </c>
      <c r="N16" s="676"/>
      <c r="O16" s="2714"/>
      <c r="P16" s="677" t="s">
        <v>59</v>
      </c>
      <c r="Q16" s="1297">
        <v>28</v>
      </c>
      <c r="R16" s="689">
        <v>7.3568049999999996</v>
      </c>
      <c r="S16" s="1383">
        <v>16</v>
      </c>
      <c r="T16" s="1377">
        <v>4.1731872717788212</v>
      </c>
    </row>
    <row r="17" spans="1:20" s="32" customFormat="1" ht="12" customHeight="1" x14ac:dyDescent="0.15">
      <c r="A17" s="2714"/>
      <c r="B17" s="680" t="s">
        <v>61</v>
      </c>
      <c r="C17" s="1292">
        <v>74</v>
      </c>
      <c r="D17" s="687">
        <v>10.01895</v>
      </c>
      <c r="E17" s="1300">
        <v>65</v>
      </c>
      <c r="F17" s="1305">
        <v>8.9729431253451128</v>
      </c>
      <c r="G17" s="672"/>
      <c r="H17" s="2714"/>
      <c r="I17" s="680" t="s">
        <v>57</v>
      </c>
      <c r="J17" s="1294">
        <v>56</v>
      </c>
      <c r="K17" s="1419">
        <v>5.9403839999999999</v>
      </c>
      <c r="L17" s="1337">
        <v>62</v>
      </c>
      <c r="M17" s="1311">
        <v>6.4402202139815108</v>
      </c>
      <c r="N17" s="676"/>
      <c r="O17" s="2714"/>
      <c r="P17" s="677" t="s">
        <v>56</v>
      </c>
      <c r="Q17" s="1297">
        <v>14</v>
      </c>
      <c r="R17" s="689" t="s">
        <v>49</v>
      </c>
      <c r="S17" s="1383">
        <v>28</v>
      </c>
      <c r="T17" s="1377">
        <v>7.8939949252889772</v>
      </c>
    </row>
    <row r="18" spans="1:20" s="32" customFormat="1" ht="12" customHeight="1" thickBot="1" x14ac:dyDescent="0.2">
      <c r="A18" s="2714"/>
      <c r="B18" s="680" t="s">
        <v>58</v>
      </c>
      <c r="C18" s="1292">
        <v>21</v>
      </c>
      <c r="D18" s="687">
        <v>4.3541359999999996</v>
      </c>
      <c r="E18" s="1300">
        <v>10</v>
      </c>
      <c r="F18" s="1305">
        <v>2.0942408376963355</v>
      </c>
      <c r="G18" s="672"/>
      <c r="H18" s="2715"/>
      <c r="I18" s="690" t="s">
        <v>54</v>
      </c>
      <c r="J18" s="1294">
        <v>44</v>
      </c>
      <c r="K18" s="1419">
        <v>7.6150919999999998</v>
      </c>
      <c r="L18" s="1425">
        <v>43</v>
      </c>
      <c r="M18" s="1312">
        <v>7.339136371394436</v>
      </c>
      <c r="N18" s="676"/>
      <c r="O18" s="2714"/>
      <c r="P18" s="677" t="s">
        <v>53</v>
      </c>
      <c r="Q18" s="1297">
        <v>7</v>
      </c>
      <c r="R18" s="689" t="s">
        <v>49</v>
      </c>
      <c r="S18" s="1383">
        <v>17</v>
      </c>
      <c r="T18" s="1381" t="s">
        <v>49</v>
      </c>
    </row>
    <row r="19" spans="1:20" s="32" customFormat="1" ht="12" customHeight="1" thickBot="1" x14ac:dyDescent="0.2">
      <c r="A19" s="2714"/>
      <c r="B19" s="680" t="s">
        <v>55</v>
      </c>
      <c r="C19" s="1292">
        <v>101</v>
      </c>
      <c r="D19" s="687">
        <v>6.8465290000000003</v>
      </c>
      <c r="E19" s="1300">
        <v>118</v>
      </c>
      <c r="F19" s="1305">
        <v>7.9789032388937722</v>
      </c>
      <c r="G19" s="672"/>
      <c r="H19" s="2716" t="s">
        <v>127</v>
      </c>
      <c r="I19" s="2717"/>
      <c r="J19" s="1289">
        <v>1386</v>
      </c>
      <c r="K19" s="683">
        <v>6.68</v>
      </c>
      <c r="L19" s="1315">
        <v>1648</v>
      </c>
      <c r="M19" s="1431">
        <v>7.9260873120079269</v>
      </c>
      <c r="N19" s="676"/>
      <c r="O19" s="2714"/>
      <c r="P19" s="677" t="s">
        <v>48</v>
      </c>
      <c r="Q19" s="1297">
        <v>57</v>
      </c>
      <c r="R19" s="689">
        <v>6.241104</v>
      </c>
      <c r="S19" s="1383">
        <v>84</v>
      </c>
      <c r="T19" s="1377">
        <v>9.1603053435114514</v>
      </c>
    </row>
    <row r="20" spans="1:20" s="32" customFormat="1" ht="12" customHeight="1" thickBot="1" x14ac:dyDescent="0.2">
      <c r="A20" s="2714"/>
      <c r="B20" s="680" t="s">
        <v>52</v>
      </c>
      <c r="C20" s="1292">
        <v>99</v>
      </c>
      <c r="D20" s="687">
        <v>9.0559820000000002</v>
      </c>
      <c r="E20" s="1300">
        <v>113</v>
      </c>
      <c r="F20" s="1305">
        <v>10.370778267254039</v>
      </c>
      <c r="G20" s="672"/>
      <c r="H20" s="2716" t="s">
        <v>242</v>
      </c>
      <c r="I20" s="2717"/>
      <c r="J20" s="1289">
        <v>1068</v>
      </c>
      <c r="K20" s="683">
        <v>7.42</v>
      </c>
      <c r="L20" s="1391">
        <v>1017</v>
      </c>
      <c r="M20" s="1379">
        <v>7.0004198875252106</v>
      </c>
      <c r="N20" s="676"/>
      <c r="O20" s="2714"/>
      <c r="P20" s="677" t="s">
        <v>45</v>
      </c>
      <c r="Q20" s="1297">
        <v>22</v>
      </c>
      <c r="R20" s="689">
        <v>2.7003810000000001</v>
      </c>
      <c r="S20" s="1383">
        <v>15</v>
      </c>
      <c r="T20" s="1381" t="s">
        <v>49</v>
      </c>
    </row>
    <row r="21" spans="1:20" s="32" customFormat="1" ht="12" customHeight="1" x14ac:dyDescent="0.15">
      <c r="A21" s="2714"/>
      <c r="B21" s="680" t="s">
        <v>47</v>
      </c>
      <c r="C21" s="1292">
        <v>798</v>
      </c>
      <c r="D21" s="687">
        <v>8.2880669999999999</v>
      </c>
      <c r="E21" s="1300">
        <v>823</v>
      </c>
      <c r="F21" s="1305">
        <v>8.5558940025574124</v>
      </c>
      <c r="G21" s="672"/>
      <c r="H21" s="2713">
        <v>5</v>
      </c>
      <c r="I21" s="673" t="s">
        <v>46</v>
      </c>
      <c r="J21" s="1295">
        <v>83</v>
      </c>
      <c r="K21" s="1390">
        <v>6.7882559999999996</v>
      </c>
      <c r="L21" s="1430">
        <v>87</v>
      </c>
      <c r="M21" s="1310">
        <v>7.0513859620684061</v>
      </c>
      <c r="N21" s="676"/>
      <c r="O21" s="2714"/>
      <c r="P21" s="677" t="s">
        <v>42</v>
      </c>
      <c r="Q21" s="1297">
        <v>81</v>
      </c>
      <c r="R21" s="689">
        <v>6.7421340000000001</v>
      </c>
      <c r="S21" s="1383">
        <v>67</v>
      </c>
      <c r="T21" s="1377">
        <v>5.5982620320855609</v>
      </c>
    </row>
    <row r="22" spans="1:20" s="32" customFormat="1" ht="12" customHeight="1" x14ac:dyDescent="0.15">
      <c r="A22" s="2714"/>
      <c r="B22" s="680" t="s">
        <v>44</v>
      </c>
      <c r="C22" s="1292">
        <v>87</v>
      </c>
      <c r="D22" s="687">
        <v>8.643815</v>
      </c>
      <c r="E22" s="1300">
        <v>79</v>
      </c>
      <c r="F22" s="1305">
        <v>7.7901587614633661</v>
      </c>
      <c r="G22" s="672"/>
      <c r="H22" s="2714"/>
      <c r="I22" s="680" t="s">
        <v>43</v>
      </c>
      <c r="J22" s="1295">
        <v>15</v>
      </c>
      <c r="K22" s="1390" t="s">
        <v>49</v>
      </c>
      <c r="L22" s="1338">
        <v>25</v>
      </c>
      <c r="M22" s="1311">
        <v>8.6445366528354093</v>
      </c>
      <c r="N22" s="676"/>
      <c r="O22" s="2714"/>
      <c r="P22" s="677" t="s">
        <v>39</v>
      </c>
      <c r="Q22" s="1297">
        <v>29</v>
      </c>
      <c r="R22" s="689">
        <v>5.5952149999999996</v>
      </c>
      <c r="S22" s="1383">
        <v>45</v>
      </c>
      <c r="T22" s="1377">
        <v>8.8339222614840995</v>
      </c>
    </row>
    <row r="23" spans="1:20" s="32" customFormat="1" ht="12" customHeight="1" x14ac:dyDescent="0.15">
      <c r="A23" s="2714"/>
      <c r="B23" s="680" t="s">
        <v>41</v>
      </c>
      <c r="C23" s="1292">
        <v>50</v>
      </c>
      <c r="D23" s="687">
        <v>5.1229509999999996</v>
      </c>
      <c r="E23" s="1300">
        <v>53</v>
      </c>
      <c r="F23" s="1305">
        <v>5.3</v>
      </c>
      <c r="G23" s="672"/>
      <c r="H23" s="2714"/>
      <c r="I23" s="680" t="s">
        <v>40</v>
      </c>
      <c r="J23" s="1295">
        <v>79</v>
      </c>
      <c r="K23" s="1390">
        <v>8.4212769999999999</v>
      </c>
      <c r="L23" s="1338">
        <v>79</v>
      </c>
      <c r="M23" s="1311">
        <v>8.6556371206310949</v>
      </c>
      <c r="N23" s="676"/>
      <c r="O23" s="2714"/>
      <c r="P23" s="693" t="s">
        <v>36</v>
      </c>
      <c r="Q23" s="1297">
        <v>53</v>
      </c>
      <c r="R23" s="689">
        <v>9.8641349999999992</v>
      </c>
      <c r="S23" s="1383">
        <v>44</v>
      </c>
      <c r="T23" s="1377">
        <v>8.1830016737957969</v>
      </c>
    </row>
    <row r="24" spans="1:20" s="32" customFormat="1" ht="12" customHeight="1" x14ac:dyDescent="0.15">
      <c r="A24" s="2714"/>
      <c r="B24" s="680" t="s">
        <v>38</v>
      </c>
      <c r="C24" s="1292">
        <v>20</v>
      </c>
      <c r="D24" s="687">
        <v>4.6805519999999996</v>
      </c>
      <c r="E24" s="1300">
        <v>21</v>
      </c>
      <c r="F24" s="1305">
        <v>4.9000000000000004</v>
      </c>
      <c r="G24" s="672"/>
      <c r="H24" s="2714"/>
      <c r="I24" s="680" t="s">
        <v>37</v>
      </c>
      <c r="J24" s="1295">
        <v>79</v>
      </c>
      <c r="K24" s="1390">
        <v>6.1560040000000003</v>
      </c>
      <c r="L24" s="1338">
        <v>110</v>
      </c>
      <c r="M24" s="1311">
        <v>8.4452975047984644</v>
      </c>
      <c r="N24" s="676"/>
      <c r="O24" s="2714"/>
      <c r="P24" s="677" t="s">
        <v>33</v>
      </c>
      <c r="Q24" s="1297" t="s">
        <v>101</v>
      </c>
      <c r="R24" s="689" t="s">
        <v>49</v>
      </c>
      <c r="S24" s="1383">
        <v>8</v>
      </c>
      <c r="T24" s="1381" t="s">
        <v>49</v>
      </c>
    </row>
    <row r="25" spans="1:20" s="32" customFormat="1" ht="12" customHeight="1" x14ac:dyDescent="0.15">
      <c r="A25" s="2714"/>
      <c r="B25" s="680" t="s">
        <v>35</v>
      </c>
      <c r="C25" s="1292">
        <v>125</v>
      </c>
      <c r="D25" s="687">
        <v>11.97203</v>
      </c>
      <c r="E25" s="1300">
        <v>127</v>
      </c>
      <c r="F25" s="1305">
        <v>12.35048137703005</v>
      </c>
      <c r="G25" s="672"/>
      <c r="H25" s="2714"/>
      <c r="I25" s="680" t="s">
        <v>34</v>
      </c>
      <c r="J25" s="1295">
        <v>102</v>
      </c>
      <c r="K25" s="1390">
        <v>8.6272520000000004</v>
      </c>
      <c r="L25" s="1338">
        <v>113</v>
      </c>
      <c r="M25" s="1311">
        <v>9.3550790628363263</v>
      </c>
      <c r="N25" s="676"/>
      <c r="O25" s="2714"/>
      <c r="P25" s="677" t="s">
        <v>30</v>
      </c>
      <c r="Q25" s="1297">
        <v>30</v>
      </c>
      <c r="R25" s="689">
        <v>4.589963</v>
      </c>
      <c r="S25" s="1383">
        <v>38</v>
      </c>
      <c r="T25" s="1377">
        <v>5.6911786730567622</v>
      </c>
    </row>
    <row r="26" spans="1:20" s="32" customFormat="1" ht="12" customHeight="1" x14ac:dyDescent="0.15">
      <c r="A26" s="2714"/>
      <c r="B26" s="680" t="s">
        <v>32</v>
      </c>
      <c r="C26" s="1292">
        <v>27</v>
      </c>
      <c r="D26" s="687">
        <v>5.0092759999999998</v>
      </c>
      <c r="E26" s="1300">
        <v>45</v>
      </c>
      <c r="F26" s="1305">
        <v>8.3117842630217957</v>
      </c>
      <c r="G26" s="672"/>
      <c r="H26" s="2714"/>
      <c r="I26" s="680" t="s">
        <v>31</v>
      </c>
      <c r="J26" s="1295">
        <v>53</v>
      </c>
      <c r="K26" s="1390">
        <v>6.1066940000000001</v>
      </c>
      <c r="L26" s="1338">
        <v>61</v>
      </c>
      <c r="M26" s="1311">
        <v>7.1386775892334695</v>
      </c>
      <c r="N26" s="676"/>
      <c r="O26" s="2714"/>
      <c r="P26" s="677" t="s">
        <v>27</v>
      </c>
      <c r="Q26" s="1297">
        <v>41</v>
      </c>
      <c r="R26" s="689">
        <v>6.0713759999999999</v>
      </c>
      <c r="S26" s="1383">
        <v>66</v>
      </c>
      <c r="T26" s="1377">
        <v>10.160098522167488</v>
      </c>
    </row>
    <row r="27" spans="1:20" s="32" customFormat="1" ht="12" customHeight="1" x14ac:dyDescent="0.15">
      <c r="A27" s="2714"/>
      <c r="B27" s="680" t="s">
        <v>29</v>
      </c>
      <c r="C27" s="1292">
        <v>160</v>
      </c>
      <c r="D27" s="687">
        <v>7.9594069999999997</v>
      </c>
      <c r="E27" s="1300">
        <v>167</v>
      </c>
      <c r="F27" s="1305">
        <v>8.2347140039447737</v>
      </c>
      <c r="G27" s="672"/>
      <c r="H27" s="2714"/>
      <c r="I27" s="680" t="s">
        <v>28</v>
      </c>
      <c r="J27" s="1295">
        <v>41</v>
      </c>
      <c r="K27" s="1390">
        <v>6.7701450000000003</v>
      </c>
      <c r="L27" s="1338">
        <v>55</v>
      </c>
      <c r="M27" s="1311">
        <v>9.0237899917965549</v>
      </c>
      <c r="N27" s="676"/>
      <c r="O27" s="2714"/>
      <c r="P27" s="677" t="s">
        <v>24</v>
      </c>
      <c r="Q27" s="1297" t="s">
        <v>101</v>
      </c>
      <c r="R27" s="689" t="s">
        <v>49</v>
      </c>
      <c r="S27" s="1383" t="s">
        <v>101</v>
      </c>
      <c r="T27" s="1375" t="s">
        <v>49</v>
      </c>
    </row>
    <row r="28" spans="1:20" s="32" customFormat="1" ht="12" customHeight="1" thickBot="1" x14ac:dyDescent="0.2">
      <c r="A28" s="2715"/>
      <c r="B28" s="694" t="s">
        <v>26</v>
      </c>
      <c r="C28" s="1292">
        <v>28</v>
      </c>
      <c r="D28" s="687">
        <v>6.2836619999999996</v>
      </c>
      <c r="E28" s="1300">
        <v>22</v>
      </c>
      <c r="F28" s="1306">
        <v>5.0843540559278946</v>
      </c>
      <c r="G28" s="672"/>
      <c r="H28" s="2714"/>
      <c r="I28" s="680" t="s">
        <v>25</v>
      </c>
      <c r="J28" s="1295">
        <v>41</v>
      </c>
      <c r="K28" s="1390">
        <v>7.7024229999999996</v>
      </c>
      <c r="L28" s="1338">
        <v>42</v>
      </c>
      <c r="M28" s="1311">
        <v>7.9410096426545653</v>
      </c>
      <c r="N28" s="676"/>
      <c r="O28" s="2714"/>
      <c r="P28" s="677" t="s">
        <v>21</v>
      </c>
      <c r="Q28" s="1297">
        <v>26</v>
      </c>
      <c r="R28" s="689">
        <v>4.1015930000000003</v>
      </c>
      <c r="S28" s="1383">
        <v>30</v>
      </c>
      <c r="T28" s="1377">
        <v>4.8630248014264872</v>
      </c>
    </row>
    <row r="29" spans="1:20" s="32" customFormat="1" ht="12" customHeight="1" thickBot="1" x14ac:dyDescent="0.2">
      <c r="A29" s="2716" t="s">
        <v>126</v>
      </c>
      <c r="B29" s="2717"/>
      <c r="C29" s="1289">
        <v>2081</v>
      </c>
      <c r="D29" s="683">
        <v>8.14</v>
      </c>
      <c r="E29" s="1391">
        <v>2114</v>
      </c>
      <c r="F29" s="1373">
        <v>8.2706384510353992</v>
      </c>
      <c r="G29" s="672"/>
      <c r="H29" s="2714"/>
      <c r="I29" s="680" t="s">
        <v>22</v>
      </c>
      <c r="J29" s="1295">
        <v>7</v>
      </c>
      <c r="K29" s="1390" t="s">
        <v>49</v>
      </c>
      <c r="L29" s="1338">
        <v>7</v>
      </c>
      <c r="M29" s="1421" t="s">
        <v>49</v>
      </c>
      <c r="N29" s="676"/>
      <c r="O29" s="2714"/>
      <c r="P29" s="677" t="s">
        <v>18</v>
      </c>
      <c r="Q29" s="1297">
        <v>288</v>
      </c>
      <c r="R29" s="689">
        <v>12.729279999999999</v>
      </c>
      <c r="S29" s="1383">
        <v>75</v>
      </c>
      <c r="T29" s="1377">
        <v>3.3521051220166265</v>
      </c>
    </row>
    <row r="30" spans="1:20" s="32" customFormat="1" ht="12" customHeight="1" x14ac:dyDescent="0.15">
      <c r="A30" s="2713">
        <v>3</v>
      </c>
      <c r="B30" s="673" t="s">
        <v>23</v>
      </c>
      <c r="C30" s="1293">
        <v>22</v>
      </c>
      <c r="D30" s="1418">
        <v>9.0946669999999994</v>
      </c>
      <c r="E30" s="1361">
        <v>19</v>
      </c>
      <c r="F30" s="1304">
        <v>7.96311818943839</v>
      </c>
      <c r="G30" s="672"/>
      <c r="H30" s="2714"/>
      <c r="I30" s="680" t="s">
        <v>19</v>
      </c>
      <c r="J30" s="1295">
        <v>24</v>
      </c>
      <c r="K30" s="1390">
        <v>6.0105180000000002</v>
      </c>
      <c r="L30" s="1338">
        <v>31</v>
      </c>
      <c r="M30" s="1311">
        <v>17.464788732394364</v>
      </c>
      <c r="N30" s="676"/>
      <c r="O30" s="2714"/>
      <c r="P30" s="677" t="s">
        <v>15</v>
      </c>
      <c r="Q30" s="1297">
        <v>40</v>
      </c>
      <c r="R30" s="689">
        <v>6.7102839999999997</v>
      </c>
      <c r="S30" s="1383">
        <v>18</v>
      </c>
      <c r="T30" s="1377">
        <v>3.0975735673722249</v>
      </c>
    </row>
    <row r="31" spans="1:20" s="32" customFormat="1" ht="12" customHeight="1" x14ac:dyDescent="0.15">
      <c r="A31" s="2714"/>
      <c r="B31" s="680" t="s">
        <v>20</v>
      </c>
      <c r="C31" s="1293">
        <v>167</v>
      </c>
      <c r="D31" s="1418">
        <v>7.2372699999999996</v>
      </c>
      <c r="E31" s="1334">
        <v>179</v>
      </c>
      <c r="F31" s="1305">
        <v>7.686362074888355</v>
      </c>
      <c r="G31" s="672"/>
      <c r="H31" s="2714"/>
      <c r="I31" s="680" t="s">
        <v>16</v>
      </c>
      <c r="J31" s="1295">
        <v>38</v>
      </c>
      <c r="K31" s="1390">
        <v>3.6049709999999999</v>
      </c>
      <c r="L31" s="1338">
        <v>47</v>
      </c>
      <c r="M31" s="1311">
        <v>4.4023979018358936</v>
      </c>
      <c r="N31" s="676"/>
      <c r="O31" s="2714"/>
      <c r="P31" s="677" t="s">
        <v>12</v>
      </c>
      <c r="Q31" s="1297">
        <v>35</v>
      </c>
      <c r="R31" s="689">
        <v>5.1005539999999998</v>
      </c>
      <c r="S31" s="1383">
        <v>44</v>
      </c>
      <c r="T31" s="1377">
        <v>6.5603101237513046</v>
      </c>
    </row>
    <row r="32" spans="1:20" s="32" customFormat="1" ht="12" customHeight="1" x14ac:dyDescent="0.15">
      <c r="A32" s="2714"/>
      <c r="B32" s="680" t="s">
        <v>17</v>
      </c>
      <c r="C32" s="1293">
        <v>6</v>
      </c>
      <c r="D32" s="1418" t="s">
        <v>49</v>
      </c>
      <c r="E32" s="1334">
        <v>6</v>
      </c>
      <c r="F32" s="1305">
        <v>3.8935756002595721</v>
      </c>
      <c r="G32" s="672"/>
      <c r="H32" s="2714"/>
      <c r="I32" s="680" t="s">
        <v>13</v>
      </c>
      <c r="J32" s="1295">
        <v>7</v>
      </c>
      <c r="K32" s="1390" t="s">
        <v>49</v>
      </c>
      <c r="L32" s="1338">
        <v>7</v>
      </c>
      <c r="M32" s="1421" t="s">
        <v>49</v>
      </c>
      <c r="N32" s="676"/>
      <c r="O32" s="2714"/>
      <c r="P32" s="677" t="s">
        <v>9</v>
      </c>
      <c r="Q32" s="1297">
        <v>98</v>
      </c>
      <c r="R32" s="689">
        <v>6.2080320000000002</v>
      </c>
      <c r="S32" s="1383">
        <v>125</v>
      </c>
      <c r="T32" s="1377">
        <v>7.9795722949249912</v>
      </c>
    </row>
    <row r="33" spans="1:23" s="32" customFormat="1" ht="12" customHeight="1" thickBot="1" x14ac:dyDescent="0.2">
      <c r="A33" s="2714"/>
      <c r="B33" s="681" t="s">
        <v>14</v>
      </c>
      <c r="C33" s="1293">
        <v>51</v>
      </c>
      <c r="D33" s="1418">
        <v>4.8081459999999998</v>
      </c>
      <c r="E33" s="1334">
        <v>45</v>
      </c>
      <c r="F33" s="1305">
        <v>4.2857142857142856</v>
      </c>
      <c r="G33" s="672"/>
      <c r="H33" s="2714"/>
      <c r="I33" s="680" t="s">
        <v>10</v>
      </c>
      <c r="J33" s="1295">
        <v>29</v>
      </c>
      <c r="K33" s="1390">
        <v>3.8375020000000002</v>
      </c>
      <c r="L33" s="1338">
        <v>30</v>
      </c>
      <c r="M33" s="1311">
        <v>3.9719316827750557</v>
      </c>
      <c r="N33" s="676"/>
      <c r="O33" s="2715"/>
      <c r="P33" s="697" t="s">
        <v>6</v>
      </c>
      <c r="Q33" s="1297">
        <v>22</v>
      </c>
      <c r="R33" s="689">
        <v>3.3003300000000002</v>
      </c>
      <c r="S33" s="1383">
        <v>25</v>
      </c>
      <c r="T33" s="1382">
        <v>3.7571385632702134</v>
      </c>
    </row>
    <row r="34" spans="1:23" s="32" customFormat="1" ht="12" customHeight="1" thickBot="1" x14ac:dyDescent="0.2">
      <c r="A34" s="2714"/>
      <c r="B34" s="680" t="s">
        <v>11</v>
      </c>
      <c r="C34" s="1293">
        <v>26</v>
      </c>
      <c r="D34" s="1418">
        <v>5.982513</v>
      </c>
      <c r="E34" s="1334">
        <v>40</v>
      </c>
      <c r="F34" s="1305">
        <v>9.4719393795879707</v>
      </c>
      <c r="G34" s="672"/>
      <c r="H34" s="2714"/>
      <c r="I34" s="680" t="s">
        <v>7</v>
      </c>
      <c r="J34" s="1295">
        <v>52</v>
      </c>
      <c r="K34" s="1390">
        <v>7.0014810000000001</v>
      </c>
      <c r="L34" s="1338">
        <v>260</v>
      </c>
      <c r="M34" s="1311">
        <v>34.768654720513503</v>
      </c>
      <c r="N34" s="676"/>
      <c r="O34" s="2716" t="s">
        <v>130</v>
      </c>
      <c r="P34" s="2717"/>
      <c r="Q34" s="1289">
        <v>943</v>
      </c>
      <c r="R34" s="683">
        <v>6.64</v>
      </c>
      <c r="S34" s="1299">
        <v>819</v>
      </c>
      <c r="T34" s="1372">
        <v>5.829388946225845</v>
      </c>
    </row>
    <row r="35" spans="1:23" s="32" customFormat="1" ht="12" customHeight="1" thickBot="1" x14ac:dyDescent="0.2">
      <c r="A35" s="2714"/>
      <c r="B35" s="680" t="s">
        <v>8</v>
      </c>
      <c r="C35" s="1293">
        <v>24</v>
      </c>
      <c r="D35" s="1418">
        <v>6.1475410000000004</v>
      </c>
      <c r="E35" s="1334">
        <v>24</v>
      </c>
      <c r="F35" s="1305">
        <v>6.1871616395978348</v>
      </c>
      <c r="G35" s="672"/>
      <c r="H35" s="2714"/>
      <c r="I35" s="680" t="s">
        <v>4</v>
      </c>
      <c r="J35" s="1295">
        <v>196</v>
      </c>
      <c r="K35" s="1390">
        <v>9.7217400000000005</v>
      </c>
      <c r="L35" s="1338">
        <v>63</v>
      </c>
      <c r="M35" s="1311">
        <v>3.0542492849178262</v>
      </c>
      <c r="N35" s="676"/>
      <c r="O35" s="2716" t="s">
        <v>243</v>
      </c>
      <c r="P35" s="2717"/>
      <c r="Q35" s="1289">
        <v>1232</v>
      </c>
      <c r="R35" s="683">
        <v>5.146973</v>
      </c>
      <c r="S35" s="1299">
        <v>1338</v>
      </c>
      <c r="T35" s="1313">
        <v>5.6253468543464002</v>
      </c>
    </row>
    <row r="36" spans="1:23" s="32" customFormat="1" ht="12" customHeight="1" thickBot="1" x14ac:dyDescent="0.2">
      <c r="A36" s="2714"/>
      <c r="B36" s="680" t="s">
        <v>5</v>
      </c>
      <c r="C36" s="1293" t="s">
        <v>101</v>
      </c>
      <c r="D36" s="1418" t="s">
        <v>49</v>
      </c>
      <c r="E36" s="1334">
        <v>7</v>
      </c>
      <c r="F36" s="1421" t="s">
        <v>49</v>
      </c>
      <c r="G36" s="676"/>
      <c r="H36" s="2714"/>
      <c r="I36" s="680" t="s">
        <v>1</v>
      </c>
      <c r="J36" s="1295">
        <v>378</v>
      </c>
      <c r="K36" s="1390">
        <v>7.3122610000000003</v>
      </c>
      <c r="L36" s="1338">
        <v>58</v>
      </c>
      <c r="M36" s="1311">
        <v>1.1123470522803114</v>
      </c>
      <c r="N36" s="676"/>
      <c r="O36" s="2718" t="s">
        <v>244</v>
      </c>
      <c r="P36" s="2719"/>
      <c r="Q36" s="1298">
        <v>68</v>
      </c>
      <c r="R36" s="698" t="s">
        <v>105</v>
      </c>
      <c r="S36" s="1288">
        <v>25</v>
      </c>
      <c r="T36" s="1316" t="s">
        <v>105</v>
      </c>
    </row>
    <row r="37" spans="1:23" s="32" customFormat="1" ht="12" customHeight="1" thickBot="1" x14ac:dyDescent="0.2">
      <c r="A37" s="2715"/>
      <c r="B37" s="694" t="s">
        <v>2</v>
      </c>
      <c r="C37" s="1285">
        <v>541</v>
      </c>
      <c r="D37" s="1359">
        <v>7.2787449999999998</v>
      </c>
      <c r="E37" s="1335">
        <v>651</v>
      </c>
      <c r="F37" s="1308">
        <v>8.7266585342967051</v>
      </c>
      <c r="G37" s="676"/>
      <c r="H37" s="2715"/>
      <c r="I37" s="697" t="s">
        <v>95</v>
      </c>
      <c r="J37" s="1286" t="s">
        <v>101</v>
      </c>
      <c r="K37" s="1411" t="s">
        <v>49</v>
      </c>
      <c r="L37" s="1339" t="s">
        <v>101</v>
      </c>
      <c r="M37" s="700" t="s">
        <v>49</v>
      </c>
      <c r="N37" s="676"/>
      <c r="O37" s="2720" t="s">
        <v>0</v>
      </c>
      <c r="P37" s="2721"/>
      <c r="Q37" s="1290">
        <v>10442</v>
      </c>
      <c r="R37" s="702">
        <v>6.99</v>
      </c>
      <c r="S37" s="1317">
        <v>11053</v>
      </c>
      <c r="T37" s="1318">
        <v>7.3804212175257797</v>
      </c>
    </row>
    <row r="38" spans="1:23" ht="9.75" customHeight="1" x14ac:dyDescent="0.25">
      <c r="B38" s="668"/>
      <c r="D38" s="668"/>
      <c r="F38" s="668"/>
      <c r="I38" s="668"/>
      <c r="K38" s="668"/>
      <c r="M38" s="668"/>
      <c r="R38" s="668"/>
      <c r="T38" s="668"/>
    </row>
    <row r="39" spans="1:23" ht="27.75" customHeight="1" x14ac:dyDescent="0.25">
      <c r="A39" s="2588" t="s">
        <v>559</v>
      </c>
      <c r="B39" s="2588"/>
      <c r="C39" s="2588"/>
      <c r="D39" s="2588"/>
      <c r="E39" s="2588"/>
      <c r="F39" s="2588"/>
      <c r="G39" s="2588"/>
      <c r="H39" s="2588"/>
      <c r="I39" s="2588"/>
      <c r="J39" s="2588"/>
      <c r="K39" s="2588"/>
      <c r="L39" s="2588"/>
      <c r="M39" s="2588"/>
      <c r="N39" s="2588"/>
      <c r="O39" s="2588"/>
      <c r="P39" s="2588"/>
      <c r="Q39" s="2588"/>
      <c r="R39" s="2588"/>
      <c r="S39" s="2588"/>
      <c r="T39" s="2588"/>
      <c r="U39" s="2588"/>
      <c r="V39" s="184"/>
      <c r="W39" s="184"/>
    </row>
    <row r="40" spans="1:23" ht="21.75" customHeight="1" x14ac:dyDescent="0.25">
      <c r="A40" s="2588" t="s">
        <v>556</v>
      </c>
      <c r="B40" s="2588"/>
      <c r="C40" s="2588"/>
      <c r="D40" s="2588"/>
      <c r="E40" s="2588"/>
      <c r="F40" s="2588"/>
      <c r="G40" s="2588"/>
      <c r="H40" s="2588"/>
      <c r="I40" s="2588"/>
      <c r="J40" s="2588"/>
      <c r="K40" s="2588"/>
      <c r="L40" s="2588"/>
      <c r="M40" s="2588"/>
      <c r="N40" s="2588"/>
      <c r="O40" s="2588"/>
      <c r="P40" s="2588"/>
      <c r="Q40" s="2588"/>
      <c r="R40" s="2588"/>
      <c r="S40" s="2588"/>
      <c r="T40" s="2588"/>
      <c r="U40" s="2588"/>
      <c r="V40" s="184"/>
      <c r="W40" s="184"/>
    </row>
  </sheetData>
  <mergeCells count="31">
    <mergeCell ref="A39:U39"/>
    <mergeCell ref="A40:U40"/>
    <mergeCell ref="H19:I19"/>
    <mergeCell ref="H20:I20"/>
    <mergeCell ref="H21:H37"/>
    <mergeCell ref="A29:B29"/>
    <mergeCell ref="A30:A37"/>
    <mergeCell ref="O34:P34"/>
    <mergeCell ref="O35:P35"/>
    <mergeCell ref="O36:P36"/>
    <mergeCell ref="O37:P37"/>
    <mergeCell ref="A4:A11"/>
    <mergeCell ref="H4:H18"/>
    <mergeCell ref="O4:O12"/>
    <mergeCell ref="A12:B12"/>
    <mergeCell ref="A13:A28"/>
    <mergeCell ref="O13:P13"/>
    <mergeCell ref="O14:O33"/>
    <mergeCell ref="A1:T1"/>
    <mergeCell ref="A2:A3"/>
    <mergeCell ref="B2:B3"/>
    <mergeCell ref="C2:D2"/>
    <mergeCell ref="E2:F2"/>
    <mergeCell ref="H2:H3"/>
    <mergeCell ref="I2:I3"/>
    <mergeCell ref="J2:K2"/>
    <mergeCell ref="L2:M2"/>
    <mergeCell ref="O2:O3"/>
    <mergeCell ref="P2:P3"/>
    <mergeCell ref="Q2:R2"/>
    <mergeCell ref="S2:T2"/>
  </mergeCells>
  <conditionalFormatting sqref="D4:D11 D13:D28 D30:D37 M4:M6 M20:M28 T5:T8 T14:T17 T35 T28:T33 M8:M9 M11:M13 M15 M17:M18 M30:M31 M33:M36 T11:T12 T19 T21:T23 T25:T26">
    <cfRule type="top10" dxfId="53" priority="39" percent="1" bottom="1" rank="25"/>
    <cfRule type="top10" dxfId="52" priority="40" percent="1" rank="25"/>
  </conditionalFormatting>
  <conditionalFormatting sqref="K4:K18 K20:K37">
    <cfRule type="top10" dxfId="51" priority="37" percent="1" bottom="1" rank="25"/>
    <cfRule type="top10" dxfId="50" priority="38" percent="1" rank="25"/>
  </conditionalFormatting>
  <conditionalFormatting sqref="R4:R12 R14:R33 R35">
    <cfRule type="top10" dxfId="49" priority="35" percent="1" bottom="1" rank="25"/>
    <cfRule type="top10" dxfId="48" priority="36" percent="1" rank="25"/>
  </conditionalFormatting>
  <conditionalFormatting sqref="F4:F5 F13:F28 F30:F35 M4:M6 M20:M28 T5:T8 T14:T17 T35 T28:T33 F7:F11 F37 M8:M9 M11:M13 M15 M17:M18 M30:M31 M33:M36 T11:T12 T19 T21:T23 T25:T26">
    <cfRule type="top10" dxfId="47" priority="33" percent="1" bottom="1" rank="25"/>
    <cfRule type="top10" dxfId="46" priority="34" percent="1" rank="25"/>
  </conditionalFormatting>
  <conditionalFormatting sqref="T27">
    <cfRule type="top10" dxfId="45" priority="31" percent="1" bottom="1" rank="25"/>
    <cfRule type="top10" dxfId="44" priority="32" percent="1" rank="25"/>
  </conditionalFormatting>
  <conditionalFormatting sqref="M37">
    <cfRule type="top10" dxfId="43" priority="29" percent="1" bottom="1" rank="25"/>
    <cfRule type="top10" dxfId="42" priority="30" percent="1" rank="25"/>
  </conditionalFormatting>
  <conditionalFormatting sqref="F6">
    <cfRule type="top10" dxfId="41" priority="27" percent="1" bottom="1" rank="25"/>
    <cfRule type="top10" dxfId="40" priority="28" percent="1" rank="25"/>
  </conditionalFormatting>
  <conditionalFormatting sqref="F36">
    <cfRule type="top10" dxfId="39" priority="25" percent="1" bottom="1" rank="25"/>
    <cfRule type="top10" dxfId="38" priority="26" percent="1" rank="25"/>
  </conditionalFormatting>
  <conditionalFormatting sqref="M7">
    <cfRule type="top10" dxfId="37" priority="23" percent="1" bottom="1" rank="25"/>
    <cfRule type="top10" dxfId="36" priority="24" percent="1" rank="25"/>
  </conditionalFormatting>
  <conditionalFormatting sqref="M10">
    <cfRule type="top10" dxfId="35" priority="21" percent="1" bottom="1" rank="25"/>
    <cfRule type="top10" dxfId="34" priority="22" percent="1" rank="25"/>
  </conditionalFormatting>
  <conditionalFormatting sqref="M14">
    <cfRule type="top10" dxfId="33" priority="19" percent="1" bottom="1" rank="25"/>
    <cfRule type="top10" dxfId="32" priority="20" percent="1" rank="25"/>
  </conditionalFormatting>
  <conditionalFormatting sqref="M16">
    <cfRule type="top10" dxfId="31" priority="17" percent="1" bottom="1" rank="25"/>
    <cfRule type="top10" dxfId="30" priority="18" percent="1" rank="25"/>
  </conditionalFormatting>
  <conditionalFormatting sqref="M29">
    <cfRule type="top10" dxfId="29" priority="15" percent="1" bottom="1" rank="25"/>
    <cfRule type="top10" dxfId="28" priority="16" percent="1" rank="25"/>
  </conditionalFormatting>
  <conditionalFormatting sqref="M32">
    <cfRule type="top10" dxfId="27" priority="13" percent="1" bottom="1" rank="25"/>
    <cfRule type="top10" dxfId="26" priority="14" percent="1" rank="25"/>
  </conditionalFormatting>
  <conditionalFormatting sqref="T4">
    <cfRule type="top10" dxfId="25" priority="11" percent="1" bottom="1" rank="25"/>
    <cfRule type="top10" dxfId="24" priority="12" percent="1" rank="25"/>
  </conditionalFormatting>
  <conditionalFormatting sqref="T9">
    <cfRule type="top10" dxfId="23" priority="9" percent="1" bottom="1" rank="25"/>
    <cfRule type="top10" dxfId="22" priority="10" percent="1" rank="25"/>
  </conditionalFormatting>
  <conditionalFormatting sqref="T10">
    <cfRule type="top10" dxfId="21" priority="7" percent="1" bottom="1" rank="25"/>
    <cfRule type="top10" dxfId="20" priority="8" percent="1" rank="25"/>
  </conditionalFormatting>
  <conditionalFormatting sqref="T18">
    <cfRule type="top10" dxfId="19" priority="5" percent="1" bottom="1" rank="25"/>
    <cfRule type="top10" dxfId="18" priority="6" percent="1" rank="25"/>
  </conditionalFormatting>
  <conditionalFormatting sqref="T20">
    <cfRule type="top10" dxfId="17" priority="3" percent="1" bottom="1" rank="25"/>
    <cfRule type="top10" dxfId="16" priority="4" percent="1" rank="25"/>
  </conditionalFormatting>
  <conditionalFormatting sqref="T24">
    <cfRule type="top10" dxfId="15" priority="1" percent="1" bottom="1" rank="25"/>
    <cfRule type="top10" dxfId="14"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
  <sheetViews>
    <sheetView topLeftCell="A11" zoomScaleNormal="100" zoomScalePageLayoutView="90" workbookViewId="0">
      <selection activeCell="Q20" sqref="Q20"/>
    </sheetView>
  </sheetViews>
  <sheetFormatPr defaultRowHeight="15" x14ac:dyDescent="0.25"/>
  <cols>
    <col min="1" max="1" width="9.140625" style="241"/>
    <col min="2" max="2" width="17.140625" style="241" customWidth="1"/>
    <col min="3" max="3" width="12" style="241" customWidth="1"/>
    <col min="4" max="4" width="13" style="241" customWidth="1"/>
    <col min="5" max="5" width="14" style="241" bestFit="1" customWidth="1"/>
    <col min="6" max="6" width="4.85546875" style="241" bestFit="1" customWidth="1"/>
    <col min="7" max="7" width="5.28515625" style="241" bestFit="1" customWidth="1"/>
    <col min="8" max="8" width="4.85546875" style="241" bestFit="1" customWidth="1"/>
    <col min="9" max="9" width="5.28515625" style="241" bestFit="1" customWidth="1"/>
    <col min="10" max="10" width="4.85546875" style="241" bestFit="1" customWidth="1"/>
    <col min="11" max="11" width="5.28515625" style="241" bestFit="1" customWidth="1"/>
    <col min="12" max="12" width="9.140625" style="241"/>
    <col min="13" max="13" width="6.7109375" style="241" customWidth="1"/>
    <col min="14" max="14" width="9.140625" style="241"/>
    <col min="15" max="15" width="7.42578125" style="241" customWidth="1"/>
    <col min="16" max="16" width="14.7109375" style="241" customWidth="1"/>
    <col min="17" max="16384" width="9.140625" style="241"/>
  </cols>
  <sheetData>
    <row r="1" spans="1:16" ht="15.75" customHeight="1" x14ac:dyDescent="0.25">
      <c r="A1" s="2618" t="s">
        <v>785</v>
      </c>
      <c r="B1" s="2618"/>
      <c r="C1" s="2618"/>
      <c r="D1" s="2618"/>
      <c r="E1" s="2618"/>
      <c r="F1" s="2618"/>
      <c r="G1" s="2618"/>
      <c r="H1" s="2618"/>
      <c r="I1" s="2618"/>
      <c r="J1" s="2618"/>
      <c r="K1" s="2618"/>
      <c r="L1" s="2618"/>
      <c r="M1" s="2618"/>
      <c r="N1" s="2618"/>
      <c r="O1" s="2618"/>
      <c r="P1" s="2618"/>
    </row>
    <row r="2" spans="1:16" ht="21" customHeight="1" x14ac:dyDescent="0.25"/>
    <row r="3" spans="1:16" ht="9.75" customHeight="1" x14ac:dyDescent="0.25"/>
    <row r="4" spans="1:16" ht="9.75" customHeight="1" x14ac:dyDescent="0.25">
      <c r="B4" s="113" t="s">
        <v>124</v>
      </c>
      <c r="C4" s="114" t="s">
        <v>517</v>
      </c>
      <c r="D4" s="114" t="s">
        <v>134</v>
      </c>
    </row>
    <row r="5" spans="1:16" ht="9.75" customHeight="1" x14ac:dyDescent="0.25">
      <c r="B5" s="114" t="s">
        <v>125</v>
      </c>
      <c r="C5" s="1342">
        <v>12.022940153130927</v>
      </c>
      <c r="D5" s="1343">
        <v>13.908468864972665</v>
      </c>
    </row>
    <row r="6" spans="1:16" ht="9.75" customHeight="1" x14ac:dyDescent="0.25">
      <c r="B6" s="114" t="s">
        <v>126</v>
      </c>
      <c r="C6" s="1342">
        <v>10.59238792917707</v>
      </c>
      <c r="D6" s="1344">
        <v>10.474280719537544</v>
      </c>
    </row>
    <row r="7" spans="1:16" ht="9.75" customHeight="1" x14ac:dyDescent="0.25">
      <c r="B7" s="114" t="s">
        <v>127</v>
      </c>
      <c r="C7" s="1342">
        <v>11.808973873532754</v>
      </c>
      <c r="D7" s="1345">
        <v>13.052640913489251</v>
      </c>
    </row>
    <row r="8" spans="1:16" ht="9.75" customHeight="1" x14ac:dyDescent="0.25">
      <c r="B8" s="114" t="s">
        <v>128</v>
      </c>
      <c r="C8" s="1342">
        <v>11.998123326442025</v>
      </c>
      <c r="D8" s="1346">
        <v>12.229859898203188</v>
      </c>
    </row>
    <row r="9" spans="1:16" ht="9.75" customHeight="1" x14ac:dyDescent="0.25">
      <c r="B9" s="114" t="s">
        <v>129</v>
      </c>
      <c r="C9" s="1342">
        <v>6.8996029550637692</v>
      </c>
      <c r="D9" s="1347">
        <v>7.9427997192624264</v>
      </c>
    </row>
    <row r="10" spans="1:16" ht="9.75" customHeight="1" x14ac:dyDescent="0.25">
      <c r="B10" s="114" t="s">
        <v>130</v>
      </c>
      <c r="C10" s="1342">
        <v>13.133856208081806</v>
      </c>
      <c r="D10" s="1348">
        <v>14.457890574094641</v>
      </c>
    </row>
    <row r="11" spans="1:16" ht="9.75" customHeight="1" x14ac:dyDescent="0.25">
      <c r="B11" s="114" t="s">
        <v>131</v>
      </c>
      <c r="C11" s="1342">
        <v>20.896747250296308</v>
      </c>
      <c r="D11" s="1349">
        <v>19.368281547006141</v>
      </c>
    </row>
    <row r="12" spans="1:16" ht="9.75" customHeight="1" x14ac:dyDescent="0.25">
      <c r="B12" s="114" t="s">
        <v>0</v>
      </c>
      <c r="C12" s="1342">
        <v>12.29359823661586</v>
      </c>
      <c r="D12" s="1350">
        <v>12.540841219373005</v>
      </c>
    </row>
    <row r="14" spans="1:16" ht="133.5" customHeight="1" x14ac:dyDescent="0.25">
      <c r="E14" s="237"/>
      <c r="F14" s="237"/>
      <c r="G14" s="237"/>
      <c r="H14" s="237"/>
      <c r="I14" s="237"/>
      <c r="J14" s="237"/>
      <c r="K14" s="237"/>
    </row>
    <row r="15" spans="1:16" ht="5.25" customHeight="1" x14ac:dyDescent="0.25">
      <c r="C15" s="47"/>
      <c r="D15" s="47"/>
      <c r="E15" s="2711"/>
      <c r="F15" s="2712"/>
      <c r="G15" s="2712"/>
      <c r="H15" s="2712"/>
      <c r="I15" s="2712"/>
      <c r="J15" s="2712"/>
      <c r="K15" s="2712"/>
      <c r="L15" s="39"/>
      <c r="M15" s="39"/>
      <c r="N15" s="39"/>
      <c r="O15" s="39"/>
      <c r="P15" s="39"/>
    </row>
    <row r="16" spans="1:16" ht="5.25" customHeight="1" x14ac:dyDescent="0.25">
      <c r="A16" s="14"/>
      <c r="B16" s="14"/>
      <c r="C16" s="14"/>
      <c r="D16" s="14"/>
      <c r="E16" s="233"/>
      <c r="F16" s="234"/>
      <c r="G16" s="234"/>
      <c r="H16" s="234"/>
      <c r="I16" s="234"/>
      <c r="J16" s="234"/>
      <c r="K16" s="234"/>
      <c r="L16" s="40"/>
      <c r="M16" s="40"/>
      <c r="N16" s="40"/>
      <c r="O16" s="40"/>
      <c r="P16" s="40"/>
    </row>
    <row r="17" spans="1:16" s="47" customFormat="1" ht="14.25" customHeight="1" x14ac:dyDescent="0.25">
      <c r="A17" s="2619" t="s">
        <v>557</v>
      </c>
      <c r="B17" s="2619"/>
      <c r="C17" s="2619"/>
      <c r="D17" s="2619"/>
      <c r="E17" s="2619"/>
      <c r="F17" s="2619"/>
      <c r="G17" s="2619"/>
      <c r="H17" s="2619"/>
      <c r="I17" s="2619"/>
      <c r="J17" s="2619"/>
      <c r="K17" s="2619"/>
      <c r="L17" s="2619"/>
      <c r="M17" s="2619"/>
      <c r="N17" s="2619"/>
      <c r="O17" s="2619"/>
      <c r="P17" s="2619"/>
    </row>
    <row r="18" spans="1:16" s="47" customFormat="1" ht="14.25" customHeight="1" x14ac:dyDescent="0.25"/>
    <row r="19" spans="1:16" s="47" customFormat="1" ht="15" customHeight="1" x14ac:dyDescent="0.25"/>
    <row r="20" spans="1:16" ht="15" customHeight="1" x14ac:dyDescent="0.25"/>
    <row r="21" spans="1:16" ht="15" customHeight="1" x14ac:dyDescent="0.25"/>
    <row r="22" spans="1:16" ht="9.75" customHeight="1" x14ac:dyDescent="0.25"/>
    <row r="23" spans="1:16" ht="37.5" customHeight="1" x14ac:dyDescent="0.25"/>
    <row r="24" spans="1:16" x14ac:dyDescent="0.25">
      <c r="O24" s="36"/>
      <c r="P24" s="36"/>
    </row>
    <row r="26" spans="1:16" ht="31.5" customHeight="1" x14ac:dyDescent="0.25"/>
    <row r="27" spans="1:16" ht="26.25" customHeight="1" x14ac:dyDescent="0.25">
      <c r="A27" s="2588" t="s">
        <v>559</v>
      </c>
      <c r="B27" s="2588"/>
      <c r="C27" s="2588"/>
      <c r="D27" s="2588"/>
      <c r="E27" s="2588"/>
      <c r="F27" s="2588"/>
      <c r="G27" s="2588"/>
      <c r="H27" s="2588"/>
      <c r="I27" s="2588"/>
      <c r="J27" s="2588"/>
      <c r="K27" s="2588"/>
      <c r="L27" s="2588"/>
      <c r="M27" s="2588"/>
      <c r="N27" s="2588"/>
      <c r="O27" s="2588"/>
      <c r="P27" s="2588"/>
    </row>
    <row r="28" spans="1:16" ht="12" customHeight="1" x14ac:dyDescent="0.25">
      <c r="A28" s="2588" t="s">
        <v>804</v>
      </c>
      <c r="B28" s="2588"/>
      <c r="C28" s="2588"/>
      <c r="D28" s="2588"/>
      <c r="E28" s="2588"/>
      <c r="F28" s="2588"/>
      <c r="G28" s="2588"/>
      <c r="H28" s="2588"/>
      <c r="I28" s="2588"/>
      <c r="J28" s="2588"/>
      <c r="K28" s="2588"/>
      <c r="L28" s="2588"/>
      <c r="M28" s="2588"/>
      <c r="N28" s="2588"/>
      <c r="O28" s="2588"/>
      <c r="P28" s="2588"/>
    </row>
  </sheetData>
  <mergeCells count="5">
    <mergeCell ref="A1:P1"/>
    <mergeCell ref="E15:K15"/>
    <mergeCell ref="A17:P17"/>
    <mergeCell ref="A27:P27"/>
    <mergeCell ref="A28:P28"/>
  </mergeCells>
  <pageMargins left="0.25" right="0.25" top="0.75" bottom="0.75" header="0.3" footer="0.3"/>
  <pageSetup scale="93"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30"/>
  <sheetViews>
    <sheetView zoomScale="80" zoomScaleNormal="80" zoomScaleSheetLayoutView="90" workbookViewId="0">
      <selection activeCell="A14" sqref="A14"/>
    </sheetView>
  </sheetViews>
  <sheetFormatPr defaultRowHeight="15" x14ac:dyDescent="0.25"/>
  <cols>
    <col min="1" max="1" width="79.7109375" style="28" customWidth="1"/>
    <col min="2" max="2" width="9.7109375" style="23" customWidth="1"/>
    <col min="3" max="3" width="9.5703125" style="23" bestFit="1" customWidth="1"/>
    <col min="4" max="4" width="9.28515625" style="23" customWidth="1"/>
    <col min="5" max="5" width="9.42578125" style="23" customWidth="1"/>
    <col min="6" max="6" width="10.7109375" style="23" customWidth="1"/>
    <col min="7" max="7" width="9.5703125" style="23" customWidth="1"/>
    <col min="8" max="8" width="9.7109375" style="23" customWidth="1"/>
    <col min="9" max="9" width="11" style="23" customWidth="1"/>
    <col min="10" max="11" width="9.140625" style="23"/>
    <col min="12" max="12" width="13.42578125" style="23" customWidth="1"/>
    <col min="13" max="13" width="10.85546875" style="23" customWidth="1"/>
    <col min="14" max="14" width="9.140625" style="23"/>
    <col min="15" max="15" width="14.5703125" style="23" customWidth="1"/>
    <col min="16" max="16384" width="9.140625" style="23"/>
  </cols>
  <sheetData>
    <row r="1" spans="1:17" ht="15.75" x14ac:dyDescent="0.25">
      <c r="A1" s="2410" t="s">
        <v>710</v>
      </c>
      <c r="B1" s="2410"/>
      <c r="C1" s="2410"/>
      <c r="D1" s="2410"/>
      <c r="E1" s="2410"/>
      <c r="F1" s="2410"/>
      <c r="G1" s="2410"/>
      <c r="H1" s="2410"/>
      <c r="I1" s="2410"/>
    </row>
    <row r="2" spans="1:17" ht="15.75" thickBot="1" x14ac:dyDescent="0.3">
      <c r="A2" s="27"/>
    </row>
    <row r="3" spans="1:17" ht="15.75" customHeight="1" x14ac:dyDescent="0.25">
      <c r="A3" s="2419" t="s">
        <v>117</v>
      </c>
      <c r="B3" s="2430" t="s">
        <v>195</v>
      </c>
      <c r="C3" s="2430"/>
      <c r="D3" s="2430"/>
      <c r="E3" s="2430"/>
      <c r="F3" s="2430"/>
      <c r="G3" s="2430"/>
      <c r="H3" s="2430"/>
      <c r="I3" s="2417" t="s">
        <v>118</v>
      </c>
    </row>
    <row r="4" spans="1:17" ht="16.5" thickBot="1" x14ac:dyDescent="0.3">
      <c r="A4" s="2420"/>
      <c r="B4" s="2128">
        <v>1</v>
      </c>
      <c r="C4" s="2128">
        <v>2</v>
      </c>
      <c r="D4" s="2128">
        <v>3</v>
      </c>
      <c r="E4" s="2128">
        <v>4</v>
      </c>
      <c r="F4" s="2128">
        <v>5</v>
      </c>
      <c r="G4" s="2128">
        <v>6</v>
      </c>
      <c r="H4" s="2128">
        <v>7</v>
      </c>
      <c r="I4" s="2418"/>
    </row>
    <row r="5" spans="1:17" ht="16.5" thickBot="1" x14ac:dyDescent="0.3">
      <c r="A5" s="2424" t="s">
        <v>715</v>
      </c>
      <c r="B5" s="2425"/>
      <c r="C5" s="2425"/>
      <c r="D5" s="2425"/>
      <c r="E5" s="2425"/>
      <c r="F5" s="2425"/>
      <c r="G5" s="2425"/>
      <c r="H5" s="2425"/>
      <c r="I5" s="2426"/>
      <c r="K5" s="718"/>
      <c r="L5" s="718"/>
      <c r="M5" s="718"/>
      <c r="N5" s="718"/>
      <c r="O5" s="718"/>
      <c r="P5" s="718"/>
      <c r="Q5" s="718"/>
    </row>
    <row r="6" spans="1:17" s="27" customFormat="1" x14ac:dyDescent="0.25">
      <c r="A6" s="256" t="s">
        <v>174</v>
      </c>
      <c r="B6" s="2142">
        <v>506892</v>
      </c>
      <c r="C6" s="2142">
        <v>1208604</v>
      </c>
      <c r="D6" s="2142">
        <v>974739</v>
      </c>
      <c r="E6" s="2142">
        <v>678889</v>
      </c>
      <c r="F6" s="2142">
        <v>1664573</v>
      </c>
      <c r="G6" s="1223">
        <v>628533</v>
      </c>
      <c r="H6" s="2142">
        <v>938069</v>
      </c>
      <c r="I6" s="1081">
        <f>SUM(B6:H6)</f>
        <v>6600299</v>
      </c>
    </row>
    <row r="7" spans="1:17" s="27" customFormat="1" ht="15.75" thickBot="1" x14ac:dyDescent="0.3">
      <c r="A7" s="282" t="s">
        <v>175</v>
      </c>
      <c r="B7" s="1088">
        <f>B6/6600299</f>
        <v>7.6798338984339951E-2</v>
      </c>
      <c r="C7" s="1088">
        <f t="shared" ref="C7:H7" si="0">C6/6600299</f>
        <v>0.18311352258435565</v>
      </c>
      <c r="D7" s="1088">
        <f t="shared" si="0"/>
        <v>0.14768103687423859</v>
      </c>
      <c r="E7" s="1088">
        <f t="shared" si="0"/>
        <v>0.10285730994914018</v>
      </c>
      <c r="F7" s="1088">
        <f t="shared" si="0"/>
        <v>0.25219660503259017</v>
      </c>
      <c r="G7" s="2140">
        <f t="shared" si="0"/>
        <v>9.5227958612178018E-2</v>
      </c>
      <c r="H7" s="1088">
        <f t="shared" si="0"/>
        <v>0.14212522796315744</v>
      </c>
      <c r="I7" s="2141"/>
    </row>
    <row r="8" spans="1:17" ht="16.5" thickBot="1" x14ac:dyDescent="0.3">
      <c r="A8" s="2421" t="s">
        <v>711</v>
      </c>
      <c r="B8" s="2422"/>
      <c r="C8" s="2422"/>
      <c r="D8" s="2422"/>
      <c r="E8" s="2422"/>
      <c r="F8" s="2422"/>
      <c r="G8" s="2422"/>
      <c r="H8" s="2422"/>
      <c r="I8" s="2423"/>
    </row>
    <row r="9" spans="1:17" s="27" customFormat="1" x14ac:dyDescent="0.25">
      <c r="A9" s="289" t="s">
        <v>176</v>
      </c>
      <c r="B9" s="290">
        <v>86715</v>
      </c>
      <c r="C9" s="290">
        <v>246857</v>
      </c>
      <c r="D9" s="290">
        <v>207921</v>
      </c>
      <c r="E9" s="290">
        <v>145277</v>
      </c>
      <c r="F9" s="290">
        <v>433701</v>
      </c>
      <c r="G9" s="290">
        <v>139288</v>
      </c>
      <c r="H9" s="290">
        <v>237852</v>
      </c>
      <c r="I9" s="284">
        <f>SUM(B9:H9)</f>
        <v>1497611</v>
      </c>
    </row>
    <row r="10" spans="1:17" s="27" customFormat="1" ht="15.75" thickBot="1" x14ac:dyDescent="0.3">
      <c r="A10" s="280" t="s">
        <v>177</v>
      </c>
      <c r="B10" s="251">
        <f>B9/B6</f>
        <v>0.17107194431950001</v>
      </c>
      <c r="C10" s="251">
        <f t="shared" ref="C10:H10" si="1">C9/C6</f>
        <v>0.20424969634388104</v>
      </c>
      <c r="D10" s="251">
        <f t="shared" si="1"/>
        <v>0.21330940898025011</v>
      </c>
      <c r="E10" s="251">
        <f t="shared" si="1"/>
        <v>0.21399227266902249</v>
      </c>
      <c r="F10" s="251">
        <f t="shared" si="1"/>
        <v>0.26054790027232211</v>
      </c>
      <c r="G10" s="251">
        <f t="shared" si="1"/>
        <v>0.22160809376755078</v>
      </c>
      <c r="H10" s="251">
        <f t="shared" si="1"/>
        <v>0.25355490907385275</v>
      </c>
      <c r="I10" s="278"/>
    </row>
    <row r="11" spans="1:17" s="27" customFormat="1" x14ac:dyDescent="0.25">
      <c r="A11" s="277" t="s">
        <v>178</v>
      </c>
      <c r="B11" s="290">
        <v>260284</v>
      </c>
      <c r="C11" s="290">
        <v>717271</v>
      </c>
      <c r="D11" s="290">
        <v>590370</v>
      </c>
      <c r="E11" s="1508">
        <v>457286</v>
      </c>
      <c r="F11" s="290">
        <v>1098034</v>
      </c>
      <c r="G11" s="290">
        <v>375850</v>
      </c>
      <c r="H11" s="290">
        <v>587041</v>
      </c>
      <c r="I11" s="284">
        <f>SUM(B11:H11)</f>
        <v>4086136</v>
      </c>
    </row>
    <row r="12" spans="1:17" s="27" customFormat="1" ht="15.75" thickBot="1" x14ac:dyDescent="0.3">
      <c r="A12" s="276" t="s">
        <v>179</v>
      </c>
      <c r="B12" s="251">
        <f t="shared" ref="B12:H12" si="2">B11/B$6</f>
        <v>0.51349005310795992</v>
      </c>
      <c r="C12" s="251">
        <f t="shared" si="2"/>
        <v>0.59347064878156952</v>
      </c>
      <c r="D12" s="251">
        <f t="shared" si="2"/>
        <v>0.60566982546096959</v>
      </c>
      <c r="E12" s="251">
        <f t="shared" si="2"/>
        <v>0.67357992249101106</v>
      </c>
      <c r="F12" s="251">
        <f t="shared" si="2"/>
        <v>0.65964905113803962</v>
      </c>
      <c r="G12" s="251">
        <f t="shared" si="2"/>
        <v>0.59797974012502131</v>
      </c>
      <c r="H12" s="251">
        <f t="shared" si="2"/>
        <v>0.62579724945606352</v>
      </c>
      <c r="I12" s="293"/>
    </row>
    <row r="13" spans="1:17" s="27" customFormat="1" x14ac:dyDescent="0.25">
      <c r="A13" s="277" t="s">
        <v>180</v>
      </c>
      <c r="B13" s="290">
        <v>97953</v>
      </c>
      <c r="C13" s="290">
        <v>207594</v>
      </c>
      <c r="D13" s="290">
        <v>171823</v>
      </c>
      <c r="E13" s="290">
        <v>74039</v>
      </c>
      <c r="F13" s="290">
        <v>217028</v>
      </c>
      <c r="G13" s="290">
        <v>108216</v>
      </c>
      <c r="H13" s="290">
        <v>109047</v>
      </c>
      <c r="I13" s="284">
        <f>SUM(B13:H13)</f>
        <v>985700</v>
      </c>
    </row>
    <row r="14" spans="1:17" s="27" customFormat="1" ht="15.75" thickBot="1" x14ac:dyDescent="0.3">
      <c r="A14" s="276" t="s">
        <v>181</v>
      </c>
      <c r="B14" s="251">
        <f>B13/B$6</f>
        <v>0.19324234748230393</v>
      </c>
      <c r="C14" s="251">
        <f t="shared" ref="C14:H14" si="3">C13/C$6</f>
        <v>0.17176345602033422</v>
      </c>
      <c r="D14" s="251">
        <f t="shared" si="3"/>
        <v>0.17627590565269266</v>
      </c>
      <c r="E14" s="251">
        <f t="shared" si="3"/>
        <v>0.10905906562044752</v>
      </c>
      <c r="F14" s="251">
        <f t="shared" si="3"/>
        <v>0.13038058408973352</v>
      </c>
      <c r="G14" s="251">
        <f t="shared" si="3"/>
        <v>0.17217234417285965</v>
      </c>
      <c r="H14" s="251">
        <f t="shared" si="3"/>
        <v>0.11624624627825884</v>
      </c>
      <c r="I14" s="293"/>
    </row>
    <row r="15" spans="1:17" ht="16.5" thickBot="1" x14ac:dyDescent="0.3">
      <c r="A15" s="2421" t="s">
        <v>712</v>
      </c>
      <c r="B15" s="2422"/>
      <c r="C15" s="2422"/>
      <c r="D15" s="2422"/>
      <c r="E15" s="2422"/>
      <c r="F15" s="2422"/>
      <c r="G15" s="2422"/>
      <c r="H15" s="2422"/>
      <c r="I15" s="2423"/>
    </row>
    <row r="16" spans="1:17" s="27" customFormat="1" x14ac:dyDescent="0.25">
      <c r="A16" s="286" t="s">
        <v>184</v>
      </c>
      <c r="B16" s="290">
        <v>220814</v>
      </c>
      <c r="C16" s="1089">
        <v>598100</v>
      </c>
      <c r="D16" s="290">
        <v>497919</v>
      </c>
      <c r="E16" s="1089">
        <v>352100</v>
      </c>
      <c r="F16" s="290">
        <v>904175</v>
      </c>
      <c r="G16" s="1089">
        <v>318307</v>
      </c>
      <c r="H16" s="290">
        <v>491423</v>
      </c>
      <c r="I16" s="279">
        <v>3357172</v>
      </c>
    </row>
    <row r="17" spans="1:18" s="27" customFormat="1" ht="15.75" thickBot="1" x14ac:dyDescent="0.3">
      <c r="A17" s="275" t="s">
        <v>185</v>
      </c>
      <c r="B17" s="1088">
        <v>0.50991483561935225</v>
      </c>
      <c r="C17" s="1090">
        <v>0.51109850872364238</v>
      </c>
      <c r="D17" s="1088">
        <v>0.51097018386769877</v>
      </c>
      <c r="E17" s="1090">
        <v>0.51830261825069912</v>
      </c>
      <c r="F17" s="1088">
        <v>0.50752766944530026</v>
      </c>
      <c r="G17" s="1090">
        <v>0.5106071214718173</v>
      </c>
      <c r="H17" s="1088">
        <v>0.52372968556768562</v>
      </c>
      <c r="I17" s="274"/>
    </row>
    <row r="18" spans="1:18" s="27" customFormat="1" x14ac:dyDescent="0.25">
      <c r="A18" s="286" t="s">
        <v>182</v>
      </c>
      <c r="B18" s="2143">
        <v>213193</v>
      </c>
      <c r="C18" s="1508">
        <v>573835</v>
      </c>
      <c r="D18" s="2143">
        <v>476820</v>
      </c>
      <c r="E18" s="1508">
        <v>326789</v>
      </c>
      <c r="F18" s="2143">
        <v>873604</v>
      </c>
      <c r="G18" s="1508">
        <v>306574</v>
      </c>
      <c r="H18" s="2143">
        <v>446646</v>
      </c>
      <c r="I18" s="279">
        <v>3192180</v>
      </c>
    </row>
    <row r="19" spans="1:18" s="27" customFormat="1" ht="15.75" thickBot="1" x14ac:dyDescent="0.3">
      <c r="A19" s="292" t="s">
        <v>183</v>
      </c>
      <c r="B19" s="1088">
        <v>0.49008516438064775</v>
      </c>
      <c r="C19" s="1090">
        <v>0.48890149127635762</v>
      </c>
      <c r="D19" s="1088">
        <v>0.48902981613230129</v>
      </c>
      <c r="E19" s="1090">
        <v>0.48169738174930088</v>
      </c>
      <c r="F19" s="1088">
        <v>0.49247233055469974</v>
      </c>
      <c r="G19" s="1090">
        <v>0.4893928785281827</v>
      </c>
      <c r="H19" s="1088">
        <v>0.47627031443231432</v>
      </c>
      <c r="I19" s="288"/>
    </row>
    <row r="20" spans="1:18" ht="16.5" thickBot="1" x14ac:dyDescent="0.3">
      <c r="A20" s="2421" t="s">
        <v>713</v>
      </c>
      <c r="B20" s="2428"/>
      <c r="C20" s="2428"/>
      <c r="D20" s="2428"/>
      <c r="E20" s="2428"/>
      <c r="F20" s="2428"/>
      <c r="G20" s="2428"/>
      <c r="H20" s="2428"/>
      <c r="I20" s="2429"/>
    </row>
    <row r="21" spans="1:18" s="291" customFormat="1" x14ac:dyDescent="0.25">
      <c r="A21" s="256" t="s">
        <v>187</v>
      </c>
      <c r="B21" s="1094">
        <v>13215</v>
      </c>
      <c r="C21" s="1095">
        <v>59235</v>
      </c>
      <c r="D21" s="1094">
        <v>87638</v>
      </c>
      <c r="E21" s="1095">
        <v>190308</v>
      </c>
      <c r="F21" s="1094">
        <v>178349</v>
      </c>
      <c r="G21" s="1095">
        <v>99522</v>
      </c>
      <c r="H21" s="1094">
        <v>501498</v>
      </c>
      <c r="I21" s="1081">
        <f>SUM(B21:H21)</f>
        <v>1129765</v>
      </c>
      <c r="K21" s="1030"/>
      <c r="L21" s="1087"/>
      <c r="M21" s="1085"/>
      <c r="N21" s="1085"/>
      <c r="O21" s="1085"/>
      <c r="P21" s="1085"/>
      <c r="Q21" s="1085"/>
      <c r="R21" s="1085"/>
    </row>
    <row r="22" spans="1:18" s="291" customFormat="1" ht="15.75" thickBot="1" x14ac:dyDescent="0.3">
      <c r="A22" s="459" t="s">
        <v>191</v>
      </c>
      <c r="B22" s="2144">
        <f>B21/B6</f>
        <v>2.6070642266991784E-2</v>
      </c>
      <c r="C22" s="2145">
        <f t="shared" ref="C22:H22" si="4">C21/C6</f>
        <v>4.9011090481249443E-2</v>
      </c>
      <c r="D22" s="2144">
        <f t="shared" si="4"/>
        <v>8.990919620534317E-2</v>
      </c>
      <c r="E22" s="2145">
        <f t="shared" si="4"/>
        <v>0.28032270371150514</v>
      </c>
      <c r="F22" s="2144">
        <f t="shared" si="4"/>
        <v>0.1071439942856216</v>
      </c>
      <c r="G22" s="2145">
        <f t="shared" si="4"/>
        <v>0.15834013488551912</v>
      </c>
      <c r="H22" s="2144">
        <f t="shared" si="4"/>
        <v>0.53460672935572973</v>
      </c>
      <c r="I22" s="1091"/>
      <c r="K22" s="1030"/>
      <c r="L22" s="1085"/>
      <c r="M22" s="1085"/>
      <c r="N22" s="1085"/>
      <c r="O22" s="1085"/>
      <c r="P22" s="1085"/>
      <c r="Q22" s="1085"/>
      <c r="R22" s="1085"/>
    </row>
    <row r="23" spans="1:18" s="291" customFormat="1" x14ac:dyDescent="0.25">
      <c r="A23" s="285" t="s">
        <v>186</v>
      </c>
      <c r="B23" s="1094">
        <v>480675</v>
      </c>
      <c r="C23" s="1095">
        <v>1105935</v>
      </c>
      <c r="D23" s="1094">
        <v>856496</v>
      </c>
      <c r="E23" s="1095">
        <v>444424</v>
      </c>
      <c r="F23" s="1094">
        <v>1415076</v>
      </c>
      <c r="G23" s="1095">
        <v>502563</v>
      </c>
      <c r="H23" s="1094">
        <v>394069</v>
      </c>
      <c r="I23" s="1081">
        <f>SUM(B23:H23)</f>
        <v>5199238</v>
      </c>
      <c r="K23" s="1030"/>
      <c r="L23" s="1085"/>
      <c r="M23" s="1085"/>
      <c r="N23" s="1085"/>
      <c r="O23" s="1085"/>
      <c r="P23" s="1085"/>
      <c r="Q23" s="1085"/>
      <c r="R23" s="1085"/>
    </row>
    <row r="24" spans="1:18" s="291" customFormat="1" ht="15.75" thickBot="1" x14ac:dyDescent="0.3">
      <c r="A24" s="1080" t="s">
        <v>190</v>
      </c>
      <c r="B24" s="1082">
        <f>B23/B6</f>
        <v>0.9482789233209441</v>
      </c>
      <c r="C24" s="2145">
        <f t="shared" ref="C24:H24" si="5">C23/C6</f>
        <v>0.91505158017017985</v>
      </c>
      <c r="D24" s="1082">
        <f t="shared" si="5"/>
        <v>0.87869265516204853</v>
      </c>
      <c r="E24" s="2145">
        <f t="shared" si="5"/>
        <v>0.65463426274398318</v>
      </c>
      <c r="F24" s="1082">
        <f t="shared" si="5"/>
        <v>0.85011351259452128</v>
      </c>
      <c r="G24" s="2145">
        <f t="shared" si="5"/>
        <v>0.7995809289249729</v>
      </c>
      <c r="H24" s="1082">
        <f t="shared" si="5"/>
        <v>0.42008530289349716</v>
      </c>
      <c r="I24" s="1091"/>
    </row>
    <row r="25" spans="1:18" s="291" customFormat="1" ht="32.25" customHeight="1" x14ac:dyDescent="0.25">
      <c r="A25" s="277" t="s">
        <v>211</v>
      </c>
      <c r="B25" s="1094">
        <v>13002</v>
      </c>
      <c r="C25" s="1094">
        <v>43434</v>
      </c>
      <c r="D25" s="1095">
        <v>33670</v>
      </c>
      <c r="E25" s="1094">
        <v>44157</v>
      </c>
      <c r="F25" s="1095">
        <v>77936</v>
      </c>
      <c r="G25" s="1094">
        <v>16595</v>
      </c>
      <c r="H25" s="1094">
        <v>42502</v>
      </c>
      <c r="I25" s="1081">
        <f>SUM(B25:H25)</f>
        <v>271296</v>
      </c>
    </row>
    <row r="26" spans="1:18" s="1084" customFormat="1" ht="49.5" customHeight="1" thickBot="1" x14ac:dyDescent="0.3">
      <c r="A26" s="461" t="s">
        <v>212</v>
      </c>
      <c r="B26" s="1082">
        <f>B25/B6</f>
        <v>2.5650434412064108E-2</v>
      </c>
      <c r="C26" s="1082">
        <f t="shared" ref="C26:H26" si="6">C25/C6</f>
        <v>3.5937329348570746E-2</v>
      </c>
      <c r="D26" s="1082">
        <f t="shared" si="6"/>
        <v>3.4542580116318319E-2</v>
      </c>
      <c r="E26" s="1082">
        <f t="shared" si="6"/>
        <v>6.50430335445117E-2</v>
      </c>
      <c r="F26" s="1082">
        <f t="shared" si="6"/>
        <v>4.6820415806335919E-2</v>
      </c>
      <c r="G26" s="1082">
        <f t="shared" si="6"/>
        <v>2.6402750531793875E-2</v>
      </c>
      <c r="H26" s="1082">
        <f t="shared" si="6"/>
        <v>4.5307967750773129E-2</v>
      </c>
      <c r="I26" s="1083"/>
    </row>
    <row r="27" spans="1:18" ht="16.5" thickBot="1" x14ac:dyDescent="0.3">
      <c r="A27" s="2424" t="s">
        <v>714</v>
      </c>
      <c r="B27" s="2425"/>
      <c r="C27" s="2425"/>
      <c r="D27" s="2425"/>
      <c r="E27" s="2425"/>
      <c r="F27" s="2425"/>
      <c r="G27" s="2425"/>
      <c r="H27" s="2425"/>
      <c r="I27" s="2426"/>
    </row>
    <row r="28" spans="1:18" s="27" customFormat="1" ht="21.75" customHeight="1" x14ac:dyDescent="0.25">
      <c r="A28" s="256" t="s">
        <v>188</v>
      </c>
      <c r="B28" s="2139">
        <v>11859</v>
      </c>
      <c r="C28" s="2139">
        <v>48272</v>
      </c>
      <c r="D28" s="2139">
        <v>44502</v>
      </c>
      <c r="E28" s="2139">
        <v>67768</v>
      </c>
      <c r="F28" s="2139">
        <v>92564</v>
      </c>
      <c r="G28" s="2139">
        <v>18422</v>
      </c>
      <c r="H28" s="2139">
        <v>57121</v>
      </c>
      <c r="I28" s="279">
        <f>SUM(B28:H28)</f>
        <v>340508</v>
      </c>
      <c r="K28" s="1085"/>
      <c r="L28" s="1085"/>
      <c r="M28" s="1085"/>
      <c r="N28" s="1085"/>
      <c r="O28" s="1085"/>
      <c r="P28" s="1085"/>
      <c r="Q28" s="1085"/>
      <c r="R28" s="1085"/>
    </row>
    <row r="29" spans="1:18" s="27" customFormat="1" ht="30" customHeight="1" thickBot="1" x14ac:dyDescent="0.3">
      <c r="A29" s="242" t="s">
        <v>189</v>
      </c>
      <c r="B29" s="460">
        <f t="shared" ref="B29:H29" si="7">B28/B$6</f>
        <v>2.3395516204635307E-2</v>
      </c>
      <c r="C29" s="460">
        <f t="shared" si="7"/>
        <v>3.9940294753285609E-2</v>
      </c>
      <c r="D29" s="460">
        <f t="shared" si="7"/>
        <v>4.5655298495289508E-2</v>
      </c>
      <c r="E29" s="460">
        <f t="shared" si="7"/>
        <v>9.9821914922763516E-2</v>
      </c>
      <c r="F29" s="460">
        <f t="shared" si="7"/>
        <v>5.5608255090044113E-2</v>
      </c>
      <c r="G29" s="460">
        <f t="shared" si="7"/>
        <v>2.9309519150148042E-2</v>
      </c>
      <c r="H29" s="460">
        <f t="shared" si="7"/>
        <v>6.0892109215846597E-2</v>
      </c>
      <c r="I29" s="287"/>
    </row>
    <row r="30" spans="1:18" ht="15.75" customHeight="1" x14ac:dyDescent="0.25">
      <c r="A30" s="2427" t="s">
        <v>506</v>
      </c>
      <c r="B30" s="2427"/>
      <c r="C30" s="2427"/>
      <c r="D30" s="2427"/>
      <c r="E30" s="2427"/>
      <c r="F30" s="2427"/>
      <c r="G30" s="2427"/>
      <c r="H30" s="2427"/>
      <c r="I30" s="2427"/>
    </row>
  </sheetData>
  <mergeCells count="10">
    <mergeCell ref="A30:I30"/>
    <mergeCell ref="A20:I20"/>
    <mergeCell ref="B3:H3"/>
    <mergeCell ref="A5:I5"/>
    <mergeCell ref="A8:I8"/>
    <mergeCell ref="A1:I1"/>
    <mergeCell ref="I3:I4"/>
    <mergeCell ref="A3:A4"/>
    <mergeCell ref="A15:I15"/>
    <mergeCell ref="A27:I27"/>
  </mergeCells>
  <conditionalFormatting sqref="B9:H9">
    <cfRule type="top10" dxfId="932" priority="66" percent="1" bottom="1" rank="25"/>
    <cfRule type="top10" dxfId="931" priority="67" percent="1" rank="25"/>
  </conditionalFormatting>
  <conditionalFormatting sqref="B10:H10">
    <cfRule type="top10" dxfId="930" priority="64" percent="1" bottom="1" rank="25"/>
    <cfRule type="top10" dxfId="929" priority="65" percent="1" rank="25"/>
  </conditionalFormatting>
  <conditionalFormatting sqref="B7:H7">
    <cfRule type="top10" dxfId="928" priority="91" percent="1" bottom="1" rank="25"/>
    <cfRule type="top10" dxfId="927" priority="92" percent="1" rank="25"/>
  </conditionalFormatting>
  <conditionalFormatting sqref="B11:D11 F11:H11">
    <cfRule type="top10" dxfId="926" priority="82" percent="1" bottom="1" rank="25"/>
    <cfRule type="top10" dxfId="925" priority="83" percent="1" rank="25"/>
  </conditionalFormatting>
  <conditionalFormatting sqref="B12:H12">
    <cfRule type="top10" dxfId="924" priority="79" percent="1" bottom="1" rank="25"/>
    <cfRule type="top10" dxfId="923" priority="80" percent="1" rank="25"/>
  </conditionalFormatting>
  <conditionalFormatting sqref="B13:H13">
    <cfRule type="top10" dxfId="922" priority="76" percent="1" bottom="1" rank="25"/>
    <cfRule type="top10" dxfId="921" priority="77" percent="1" rank="25"/>
  </conditionalFormatting>
  <conditionalFormatting sqref="B14:H14">
    <cfRule type="top10" dxfId="920" priority="73" percent="1" bottom="1" rank="25"/>
    <cfRule type="top10" dxfId="919" priority="74" percent="1" rank="25"/>
  </conditionalFormatting>
  <conditionalFormatting sqref="B19:H19">
    <cfRule type="top10" dxfId="918" priority="68" percent="1" rank="25"/>
    <cfRule type="top10" dxfId="917" priority="96" percent="1" bottom="1" rank="25"/>
  </conditionalFormatting>
  <conditionalFormatting sqref="B16:H16">
    <cfRule type="top10" dxfId="916" priority="97" percent="1" bottom="1" rank="25"/>
    <cfRule type="top10" dxfId="915" priority="97" percent="1" rank="25"/>
  </conditionalFormatting>
  <conditionalFormatting sqref="B17:H17">
    <cfRule type="top10" dxfId="914" priority="61" percent="1" bottom="1" rank="25"/>
    <cfRule type="top10" dxfId="913" priority="62" percent="1" rank="25"/>
  </conditionalFormatting>
  <conditionalFormatting sqref="B23:H23">
    <cfRule type="top10" dxfId="912" priority="58" percent="1" bottom="1" rank="25"/>
    <cfRule type="top10" dxfId="911" priority="59" percent="1" rank="25"/>
  </conditionalFormatting>
  <conditionalFormatting sqref="B24:H24">
    <cfRule type="top10" dxfId="910" priority="55" percent="1" bottom="1" rank="25"/>
    <cfRule type="top10" dxfId="909" priority="56" percent="1" rank="25"/>
  </conditionalFormatting>
  <conditionalFormatting sqref="B21:H21">
    <cfRule type="top10" dxfId="908" priority="52" percent="1" bottom="1" rank="25"/>
    <cfRule type="top10" dxfId="907" priority="53" percent="1" rank="25"/>
  </conditionalFormatting>
  <conditionalFormatting sqref="B22:H22">
    <cfRule type="top10" dxfId="906" priority="49" percent="1" bottom="1" rank="25"/>
    <cfRule type="top10" dxfId="905" priority="50" percent="1" rank="25"/>
  </conditionalFormatting>
  <conditionalFormatting sqref="B28:H28">
    <cfRule type="top10" dxfId="904" priority="17" percent="1" rank="25"/>
  </conditionalFormatting>
  <conditionalFormatting sqref="B28:H28">
    <cfRule type="top10" dxfId="903" priority="16" percent="1" bottom="1" rank="25"/>
  </conditionalFormatting>
  <conditionalFormatting sqref="B29:H29">
    <cfRule type="top10" dxfId="902" priority="14" percent="1" rank="25"/>
  </conditionalFormatting>
  <conditionalFormatting sqref="B29:H29">
    <cfRule type="top10" dxfId="901" priority="13" percent="1" bottom="1" rank="25"/>
  </conditionalFormatting>
  <conditionalFormatting sqref="B25:H25">
    <cfRule type="top10" dxfId="900" priority="11" percent="1" bottom="1" rank="25"/>
    <cfRule type="top10" dxfId="899" priority="12" percent="1" rank="25"/>
  </conditionalFormatting>
  <conditionalFormatting sqref="B26:H26">
    <cfRule type="top10" dxfId="898" priority="9" percent="1" bottom="1" rank="25"/>
    <cfRule type="top10" dxfId="897" priority="10" percent="1" rank="25"/>
  </conditionalFormatting>
  <conditionalFormatting sqref="B6:H6">
    <cfRule type="top10" dxfId="896" priority="5" percent="1" rank="25"/>
    <cfRule type="top10" dxfId="895" priority="6" percent="1" bottom="1" rank="25"/>
  </conditionalFormatting>
  <conditionalFormatting sqref="B18:H18">
    <cfRule type="top10" dxfId="894" priority="1" percent="1" rank="25"/>
    <cfRule type="top10" dxfId="893" priority="2" percent="1" bottom="1" rank="25"/>
  </conditionalFormatting>
  <pageMargins left="0.25" right="0.25" top="0.75" bottom="0.75" header="0.3" footer="0.3"/>
  <pageSetup scale="84"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
  <sheetViews>
    <sheetView zoomScaleNormal="100" workbookViewId="0">
      <selection activeCell="A13" sqref="A13:A28"/>
    </sheetView>
  </sheetViews>
  <sheetFormatPr defaultRowHeight="15" x14ac:dyDescent="0.25"/>
  <cols>
    <col min="1" max="1" width="3.7109375" style="592" bestFit="1" customWidth="1"/>
    <col min="2" max="2" width="10.5703125" style="32" bestFit="1" customWidth="1"/>
    <col min="3" max="3" width="5.42578125" style="592" bestFit="1" customWidth="1"/>
    <col min="4" max="4" width="5.42578125" style="667" bestFit="1" customWidth="1"/>
    <col min="5" max="5" width="6.42578125" style="592" bestFit="1" customWidth="1"/>
    <col min="6" max="6" width="5.42578125" style="667" bestFit="1" customWidth="1"/>
    <col min="7" max="7" width="0.85546875" style="592" customWidth="1"/>
    <col min="8" max="8" width="3.7109375" style="592" bestFit="1" customWidth="1"/>
    <col min="9" max="9" width="10.85546875" style="32" bestFit="1" customWidth="1"/>
    <col min="10" max="10" width="5.42578125" style="592" bestFit="1" customWidth="1"/>
    <col min="11" max="11" width="5.42578125" style="667" bestFit="1" customWidth="1"/>
    <col min="12" max="12" width="5.42578125" style="592" bestFit="1" customWidth="1"/>
    <col min="13" max="13" width="5.42578125" style="1329" bestFit="1" customWidth="1"/>
    <col min="14" max="14" width="0.85546875" style="592" customWidth="1"/>
    <col min="15" max="15" width="3.7109375" style="592" bestFit="1" customWidth="1"/>
    <col min="16" max="16" width="10.28515625" style="592" bestFit="1" customWidth="1"/>
    <col min="17" max="17" width="6.42578125" style="592" bestFit="1" customWidth="1"/>
    <col min="18" max="18" width="5.42578125" style="667" bestFit="1" customWidth="1"/>
    <col min="19" max="19" width="6.42578125" style="592" bestFit="1" customWidth="1"/>
    <col min="20" max="20" width="5.42578125" style="667" bestFit="1" customWidth="1"/>
    <col min="21" max="21" width="9.140625" style="592" customWidth="1"/>
    <col min="22" max="23" width="9.140625" style="592"/>
    <col min="24" max="24" width="2.140625" style="592" bestFit="1" customWidth="1"/>
    <col min="25" max="25" width="1.7109375" style="592" bestFit="1" customWidth="1"/>
    <col min="26" max="26" width="2.42578125" style="592" bestFit="1" customWidth="1"/>
    <col min="27" max="30" width="1.7109375" style="592" bestFit="1" customWidth="1"/>
    <col min="31" max="31" width="2.140625" style="592" bestFit="1" customWidth="1"/>
    <col min="32" max="32" width="1.7109375" style="592" bestFit="1" customWidth="1"/>
    <col min="33" max="33" width="2.42578125" style="592" bestFit="1" customWidth="1"/>
    <col min="34" max="34" width="1.7109375" style="592" bestFit="1" customWidth="1"/>
    <col min="35" max="16384" width="9.140625" style="592"/>
  </cols>
  <sheetData>
    <row r="1" spans="1:41" ht="15.75" thickBot="1" x14ac:dyDescent="0.3">
      <c r="A1" s="2601" t="s">
        <v>786</v>
      </c>
      <c r="B1" s="2601"/>
      <c r="C1" s="2601"/>
      <c r="D1" s="2601"/>
      <c r="E1" s="2601"/>
      <c r="F1" s="2601"/>
      <c r="G1" s="2601"/>
      <c r="H1" s="2601"/>
      <c r="I1" s="2601"/>
      <c r="J1" s="2601"/>
      <c r="K1" s="2601"/>
      <c r="L1" s="2601"/>
      <c r="M1" s="2601"/>
      <c r="N1" s="2601"/>
      <c r="O1" s="2601"/>
      <c r="P1" s="2601"/>
      <c r="Q1" s="2601"/>
      <c r="R1" s="2601"/>
      <c r="S1" s="2601"/>
      <c r="T1" s="2601"/>
    </row>
    <row r="2" spans="1:41" x14ac:dyDescent="0.25">
      <c r="A2" s="2627" t="s">
        <v>197</v>
      </c>
      <c r="B2" s="2604" t="s">
        <v>100</v>
      </c>
      <c r="C2" s="2625" t="s">
        <v>122</v>
      </c>
      <c r="D2" s="2626"/>
      <c r="E2" s="2625" t="s">
        <v>518</v>
      </c>
      <c r="F2" s="2626"/>
      <c r="G2" s="564"/>
      <c r="H2" s="2627" t="s">
        <v>197</v>
      </c>
      <c r="I2" s="2604" t="s">
        <v>100</v>
      </c>
      <c r="J2" s="2625" t="s">
        <v>122</v>
      </c>
      <c r="K2" s="2626"/>
      <c r="L2" s="2625" t="s">
        <v>518</v>
      </c>
      <c r="M2" s="2626"/>
      <c r="O2" s="2627" t="s">
        <v>197</v>
      </c>
      <c r="P2" s="2604" t="s">
        <v>100</v>
      </c>
      <c r="Q2" s="2625" t="s">
        <v>122</v>
      </c>
      <c r="R2" s="2626"/>
      <c r="S2" s="2625" t="s">
        <v>518</v>
      </c>
      <c r="T2" s="2626"/>
    </row>
    <row r="3" spans="1:41" ht="15.75" thickBot="1" x14ac:dyDescent="0.3">
      <c r="A3" s="2628"/>
      <c r="B3" s="2605"/>
      <c r="C3" s="588" t="s">
        <v>99</v>
      </c>
      <c r="D3" s="666" t="s">
        <v>312</v>
      </c>
      <c r="E3" s="588" t="s">
        <v>99</v>
      </c>
      <c r="F3" s="1301" t="s">
        <v>312</v>
      </c>
      <c r="G3" s="561"/>
      <c r="H3" s="2628"/>
      <c r="I3" s="2605"/>
      <c r="J3" s="588" t="s">
        <v>99</v>
      </c>
      <c r="K3" s="666" t="s">
        <v>312</v>
      </c>
      <c r="L3" s="588" t="s">
        <v>99</v>
      </c>
      <c r="M3" s="1301" t="s">
        <v>312</v>
      </c>
      <c r="O3" s="2628"/>
      <c r="P3" s="2605"/>
      <c r="Q3" s="588" t="s">
        <v>99</v>
      </c>
      <c r="R3" s="666" t="s">
        <v>312</v>
      </c>
      <c r="S3" s="1303" t="s">
        <v>99</v>
      </c>
      <c r="T3" s="1301" t="s">
        <v>312</v>
      </c>
    </row>
    <row r="4" spans="1:41" s="32" customFormat="1" ht="12" customHeight="1" x14ac:dyDescent="0.15">
      <c r="A4" s="2713">
        <v>1</v>
      </c>
      <c r="B4" s="669" t="s">
        <v>97</v>
      </c>
      <c r="C4" s="670">
        <v>288</v>
      </c>
      <c r="D4" s="671">
        <v>6.2562449999999998</v>
      </c>
      <c r="E4" s="1332">
        <v>343</v>
      </c>
      <c r="F4" s="1327">
        <v>7.5143495596547343</v>
      </c>
      <c r="G4" s="672"/>
      <c r="H4" s="2713">
        <v>3</v>
      </c>
      <c r="I4" s="673" t="s">
        <v>96</v>
      </c>
      <c r="J4" s="674">
        <v>103</v>
      </c>
      <c r="K4" s="675">
        <v>11.006629999999999</v>
      </c>
      <c r="L4" s="1337">
        <v>137</v>
      </c>
      <c r="M4" s="1327">
        <v>14.627375613922698</v>
      </c>
      <c r="N4" s="676"/>
      <c r="O4" s="2713">
        <v>5</v>
      </c>
      <c r="P4" s="677" t="s">
        <v>92</v>
      </c>
      <c r="Q4" s="678">
        <v>33</v>
      </c>
      <c r="R4" s="679">
        <v>5.3807270000000003</v>
      </c>
      <c r="S4" s="1314">
        <v>39</v>
      </c>
      <c r="T4" s="1325">
        <v>6.2781712813908568</v>
      </c>
    </row>
    <row r="5" spans="1:41" s="32" customFormat="1" ht="12" customHeight="1" x14ac:dyDescent="0.15">
      <c r="A5" s="2714"/>
      <c r="B5" s="680" t="s">
        <v>94</v>
      </c>
      <c r="C5" s="670">
        <v>576</v>
      </c>
      <c r="D5" s="671">
        <v>10.53787</v>
      </c>
      <c r="E5" s="1332">
        <v>642</v>
      </c>
      <c r="F5" s="1327">
        <v>11.689943371146597</v>
      </c>
      <c r="G5" s="672"/>
      <c r="H5" s="2714"/>
      <c r="I5" s="681" t="s">
        <v>93</v>
      </c>
      <c r="J5" s="674">
        <v>126</v>
      </c>
      <c r="K5" s="675">
        <v>7.2614109999999998</v>
      </c>
      <c r="L5" s="1337">
        <v>161</v>
      </c>
      <c r="M5" s="1327">
        <v>9.2073658927141722</v>
      </c>
      <c r="N5" s="676"/>
      <c r="O5" s="2714"/>
      <c r="P5" s="677" t="s">
        <v>89</v>
      </c>
      <c r="Q5" s="678">
        <v>329</v>
      </c>
      <c r="R5" s="679">
        <v>6.454904</v>
      </c>
      <c r="S5" s="1340">
        <v>353</v>
      </c>
      <c r="T5" s="1326">
        <v>6.8497137867468707</v>
      </c>
    </row>
    <row r="6" spans="1:41" s="32" customFormat="1" ht="12" customHeight="1" x14ac:dyDescent="0.15">
      <c r="A6" s="2714"/>
      <c r="B6" s="680" t="s">
        <v>91</v>
      </c>
      <c r="C6" s="670">
        <v>66</v>
      </c>
      <c r="D6" s="671">
        <v>12.581009999999999</v>
      </c>
      <c r="E6" s="1332">
        <v>234</v>
      </c>
      <c r="F6" s="1327">
        <v>44.965411222136822</v>
      </c>
      <c r="G6" s="672"/>
      <c r="H6" s="2714"/>
      <c r="I6" s="680" t="s">
        <v>90</v>
      </c>
      <c r="J6" s="674">
        <v>210</v>
      </c>
      <c r="K6" s="675">
        <v>9.3909310000000001</v>
      </c>
      <c r="L6" s="1337">
        <v>218</v>
      </c>
      <c r="M6" s="1327">
        <v>9.7425813371469427</v>
      </c>
      <c r="N6" s="676"/>
      <c r="O6" s="2714"/>
      <c r="P6" s="677" t="s">
        <v>86</v>
      </c>
      <c r="Q6" s="678">
        <v>1199</v>
      </c>
      <c r="R6" s="679">
        <v>5.5358559999999999</v>
      </c>
      <c r="S6" s="1340">
        <v>1612</v>
      </c>
      <c r="T6" s="1326">
        <v>7.1910994530838757</v>
      </c>
    </row>
    <row r="7" spans="1:41" s="32" customFormat="1" ht="12" customHeight="1" x14ac:dyDescent="0.15">
      <c r="A7" s="2714"/>
      <c r="B7" s="680" t="s">
        <v>88</v>
      </c>
      <c r="C7" s="670">
        <v>535</v>
      </c>
      <c r="D7" s="671">
        <v>11.951029999999999</v>
      </c>
      <c r="E7" s="1332">
        <v>556</v>
      </c>
      <c r="F7" s="1327">
        <v>12.40683714910519</v>
      </c>
      <c r="G7" s="672"/>
      <c r="H7" s="2714"/>
      <c r="I7" s="680" t="s">
        <v>87</v>
      </c>
      <c r="J7" s="674">
        <v>456</v>
      </c>
      <c r="K7" s="675">
        <v>11.06554</v>
      </c>
      <c r="L7" s="1337">
        <v>526</v>
      </c>
      <c r="M7" s="1327">
        <v>12.735769109706787</v>
      </c>
      <c r="N7" s="676"/>
      <c r="O7" s="2714"/>
      <c r="P7" s="677" t="s">
        <v>83</v>
      </c>
      <c r="Q7" s="678">
        <v>64</v>
      </c>
      <c r="R7" s="679">
        <v>6.1402669999999997</v>
      </c>
      <c r="S7" s="1340">
        <v>90</v>
      </c>
      <c r="T7" s="1326">
        <v>8.595988538681949</v>
      </c>
    </row>
    <row r="8" spans="1:41" s="32" customFormat="1" ht="12" customHeight="1" x14ac:dyDescent="0.15">
      <c r="A8" s="2714"/>
      <c r="B8" s="680" t="s">
        <v>85</v>
      </c>
      <c r="C8" s="670">
        <v>82</v>
      </c>
      <c r="D8" s="671">
        <v>5.5646040000000001</v>
      </c>
      <c r="E8" s="1332">
        <v>108</v>
      </c>
      <c r="F8" s="1327">
        <v>7.3260073260073257</v>
      </c>
      <c r="G8" s="672"/>
      <c r="H8" s="2714"/>
      <c r="I8" s="680" t="s">
        <v>84</v>
      </c>
      <c r="J8" s="674">
        <v>76</v>
      </c>
      <c r="K8" s="675">
        <v>8.1702860000000008</v>
      </c>
      <c r="L8" s="1337">
        <v>91</v>
      </c>
      <c r="M8" s="1327">
        <v>9.7128829117301745</v>
      </c>
      <c r="N8" s="676"/>
      <c r="O8" s="2714"/>
      <c r="P8" s="677" t="s">
        <v>80</v>
      </c>
      <c r="Q8" s="678">
        <v>725</v>
      </c>
      <c r="R8" s="679">
        <v>5.5490069999999996</v>
      </c>
      <c r="S8" s="1340">
        <v>930</v>
      </c>
      <c r="T8" s="1326">
        <v>6.9634233087492046</v>
      </c>
    </row>
    <row r="9" spans="1:41" s="32" customFormat="1" ht="12" customHeight="1" x14ac:dyDescent="0.15">
      <c r="A9" s="2714"/>
      <c r="B9" s="680" t="s">
        <v>82</v>
      </c>
      <c r="C9" s="670">
        <v>1856</v>
      </c>
      <c r="D9" s="671">
        <v>14.75639</v>
      </c>
      <c r="E9" s="1332">
        <v>2254</v>
      </c>
      <c r="F9" s="1327">
        <v>17.915335336290081</v>
      </c>
      <c r="G9" s="672"/>
      <c r="H9" s="2714"/>
      <c r="I9" s="680" t="s">
        <v>81</v>
      </c>
      <c r="J9" s="674">
        <v>185</v>
      </c>
      <c r="K9" s="675">
        <v>10.81049</v>
      </c>
      <c r="L9" s="1337">
        <v>205</v>
      </c>
      <c r="M9" s="1327">
        <v>11.895091098990369</v>
      </c>
      <c r="N9" s="676"/>
      <c r="O9" s="2714"/>
      <c r="P9" s="677" t="s">
        <v>77</v>
      </c>
      <c r="Q9" s="678">
        <v>58</v>
      </c>
      <c r="R9" s="679">
        <v>9.3942340000000009</v>
      </c>
      <c r="S9" s="1340">
        <v>63</v>
      </c>
      <c r="T9" s="1326">
        <v>10.164569215876089</v>
      </c>
    </row>
    <row r="10" spans="1:41" s="32" customFormat="1" ht="12" customHeight="1" x14ac:dyDescent="0.15">
      <c r="A10" s="2714"/>
      <c r="B10" s="680" t="s">
        <v>79</v>
      </c>
      <c r="C10" s="670">
        <v>108</v>
      </c>
      <c r="D10" s="671">
        <v>7.4575329999999997</v>
      </c>
      <c r="E10" s="1332">
        <v>119</v>
      </c>
      <c r="F10" s="1327">
        <v>8.2233432382005383</v>
      </c>
      <c r="G10" s="672"/>
      <c r="H10" s="2714"/>
      <c r="I10" s="680" t="s">
        <v>78</v>
      </c>
      <c r="J10" s="674">
        <v>34</v>
      </c>
      <c r="K10" s="675">
        <v>8.1495689999999996</v>
      </c>
      <c r="L10" s="1337">
        <v>32</v>
      </c>
      <c r="M10" s="1327">
        <v>7.6555023923444976</v>
      </c>
      <c r="N10" s="676"/>
      <c r="O10" s="2714"/>
      <c r="P10" s="677" t="s">
        <v>74</v>
      </c>
      <c r="Q10" s="678">
        <v>123</v>
      </c>
      <c r="R10" s="679">
        <v>8.9220950000000006</v>
      </c>
      <c r="S10" s="1340">
        <v>103</v>
      </c>
      <c r="T10" s="1326">
        <v>7.4860091576422709</v>
      </c>
    </row>
    <row r="11" spans="1:41" s="32" customFormat="1" ht="12" customHeight="1" thickBot="1" x14ac:dyDescent="0.2">
      <c r="A11" s="2715"/>
      <c r="B11" s="682" t="s">
        <v>76</v>
      </c>
      <c r="C11" s="670">
        <v>1382</v>
      </c>
      <c r="D11" s="671">
        <v>13.646420000000001</v>
      </c>
      <c r="E11" s="1332">
        <v>1407</v>
      </c>
      <c r="F11" s="1369">
        <v>13.854970852371199</v>
      </c>
      <c r="G11" s="672"/>
      <c r="H11" s="2714"/>
      <c r="I11" s="680" t="s">
        <v>75</v>
      </c>
      <c r="J11" s="674">
        <v>148</v>
      </c>
      <c r="K11" s="675">
        <v>11.137029999999999</v>
      </c>
      <c r="L11" s="1337">
        <v>132</v>
      </c>
      <c r="M11" s="1327">
        <v>9.8876404494382015</v>
      </c>
      <c r="N11" s="676"/>
      <c r="O11" s="2714"/>
      <c r="P11" s="677" t="s">
        <v>71</v>
      </c>
      <c r="Q11" s="678">
        <v>248</v>
      </c>
      <c r="R11" s="679">
        <v>1.6796249999999999</v>
      </c>
      <c r="S11" s="1340">
        <v>338</v>
      </c>
      <c r="T11" s="1326">
        <v>2.2154491528201095</v>
      </c>
    </row>
    <row r="12" spans="1:41" s="32" customFormat="1" ht="12" customHeight="1" thickBot="1" x14ac:dyDescent="0.2">
      <c r="A12" s="2716" t="s">
        <v>125</v>
      </c>
      <c r="B12" s="2717"/>
      <c r="C12" s="1289">
        <v>4893</v>
      </c>
      <c r="D12" s="683">
        <v>12.02294</v>
      </c>
      <c r="E12" s="1299">
        <v>5663</v>
      </c>
      <c r="F12" s="1358">
        <v>13.908468864972665</v>
      </c>
      <c r="G12" s="672"/>
      <c r="H12" s="2714"/>
      <c r="I12" s="680" t="s">
        <v>72</v>
      </c>
      <c r="J12" s="674">
        <v>955</v>
      </c>
      <c r="K12" s="675">
        <v>16.354980000000001</v>
      </c>
      <c r="L12" s="1337">
        <v>1255</v>
      </c>
      <c r="M12" s="1327">
        <v>21.355886056563318</v>
      </c>
      <c r="N12" s="676"/>
      <c r="O12" s="2715"/>
      <c r="P12" s="684" t="s">
        <v>68</v>
      </c>
      <c r="Q12" s="678">
        <v>504</v>
      </c>
      <c r="R12" s="679">
        <v>5.3058779999999999</v>
      </c>
      <c r="S12" s="1340">
        <v>613</v>
      </c>
      <c r="T12" s="1362">
        <v>6.2563788528271074</v>
      </c>
    </row>
    <row r="13" spans="1:41" s="32" customFormat="1" ht="12" customHeight="1" thickBot="1" x14ac:dyDescent="0.2">
      <c r="A13" s="2713">
        <v>2</v>
      </c>
      <c r="B13" s="685" t="s">
        <v>73</v>
      </c>
      <c r="C13" s="686">
        <v>905</v>
      </c>
      <c r="D13" s="687">
        <v>15.17591</v>
      </c>
      <c r="E13" s="1333">
        <v>956</v>
      </c>
      <c r="F13" s="1416">
        <v>15.974601052719525</v>
      </c>
      <c r="G13" s="672"/>
      <c r="H13" s="2714"/>
      <c r="I13" s="681" t="s">
        <v>69</v>
      </c>
      <c r="J13" s="674">
        <v>286</v>
      </c>
      <c r="K13" s="675">
        <v>11.3917</v>
      </c>
      <c r="L13" s="1337">
        <v>280</v>
      </c>
      <c r="M13" s="1327">
        <v>11.176306230790724</v>
      </c>
      <c r="N13" s="676"/>
      <c r="O13" s="2716" t="s">
        <v>129</v>
      </c>
      <c r="P13" s="2717"/>
      <c r="Q13" s="1289">
        <v>8468</v>
      </c>
      <c r="R13" s="683">
        <v>6.8996029999999999</v>
      </c>
      <c r="S13" s="1299">
        <v>9959</v>
      </c>
      <c r="T13" s="1358">
        <v>7.9427997192624264</v>
      </c>
      <c r="X13" s="766"/>
      <c r="Y13" s="766"/>
      <c r="Z13" s="766"/>
      <c r="AA13" s="766"/>
      <c r="AB13" s="766"/>
      <c r="AC13" s="766"/>
      <c r="AD13" s="766"/>
      <c r="AE13" s="766"/>
      <c r="AF13" s="766"/>
      <c r="AG13" s="766"/>
      <c r="AH13" s="766"/>
      <c r="AI13" s="766"/>
      <c r="AJ13" s="766"/>
      <c r="AK13" s="766"/>
      <c r="AL13" s="766"/>
      <c r="AM13" s="766"/>
      <c r="AN13" s="766"/>
      <c r="AO13" s="766"/>
    </row>
    <row r="14" spans="1:41" s="32" customFormat="1" ht="12" customHeight="1" x14ac:dyDescent="0.15">
      <c r="A14" s="2714"/>
      <c r="B14" s="680" t="s">
        <v>70</v>
      </c>
      <c r="C14" s="686">
        <v>636</v>
      </c>
      <c r="D14" s="687">
        <v>6.3783060000000003</v>
      </c>
      <c r="E14" s="1333">
        <v>550</v>
      </c>
      <c r="F14" s="1327">
        <v>5.4639380091396781</v>
      </c>
      <c r="G14" s="672"/>
      <c r="H14" s="2714"/>
      <c r="I14" s="680" t="s">
        <v>66</v>
      </c>
      <c r="J14" s="674">
        <v>115</v>
      </c>
      <c r="K14" s="675">
        <v>9.9965229999999998</v>
      </c>
      <c r="L14" s="1337">
        <v>133</v>
      </c>
      <c r="M14" s="1327">
        <v>11.496239951594779</v>
      </c>
      <c r="N14" s="676"/>
      <c r="O14" s="2713">
        <v>6</v>
      </c>
      <c r="P14" s="688" t="s">
        <v>65</v>
      </c>
      <c r="Q14" s="1287">
        <v>267</v>
      </c>
      <c r="R14" s="689">
        <v>20.6098</v>
      </c>
      <c r="S14" s="1341">
        <v>238</v>
      </c>
      <c r="T14" s="1420">
        <v>18.429611274585721</v>
      </c>
    </row>
    <row r="15" spans="1:41" s="32" customFormat="1" ht="12" customHeight="1" x14ac:dyDescent="0.15">
      <c r="A15" s="2714"/>
      <c r="B15" s="680" t="s">
        <v>67</v>
      </c>
      <c r="C15" s="686">
        <v>533</v>
      </c>
      <c r="D15" s="687">
        <v>16.9099</v>
      </c>
      <c r="E15" s="1333">
        <v>423</v>
      </c>
      <c r="F15" s="1327">
        <v>13.439664484971724</v>
      </c>
      <c r="G15" s="672"/>
      <c r="H15" s="2714"/>
      <c r="I15" s="680" t="s">
        <v>63</v>
      </c>
      <c r="J15" s="674">
        <v>108</v>
      </c>
      <c r="K15" s="675">
        <v>7.4160539999999999</v>
      </c>
      <c r="L15" s="1337">
        <v>136</v>
      </c>
      <c r="M15" s="1327">
        <v>9.2097243854540523</v>
      </c>
      <c r="N15" s="676"/>
      <c r="O15" s="2714"/>
      <c r="P15" s="677" t="s">
        <v>62</v>
      </c>
      <c r="Q15" s="1287">
        <v>348</v>
      </c>
      <c r="R15" s="689">
        <v>15.64959</v>
      </c>
      <c r="S15" s="1341">
        <v>387</v>
      </c>
      <c r="T15" s="1326">
        <v>17.64947325215488</v>
      </c>
    </row>
    <row r="16" spans="1:41" s="32" customFormat="1" ht="12" customHeight="1" x14ac:dyDescent="0.15">
      <c r="A16" s="2714"/>
      <c r="B16" s="680" t="s">
        <v>64</v>
      </c>
      <c r="C16" s="686">
        <v>344</v>
      </c>
      <c r="D16" s="687">
        <v>13.548109999999999</v>
      </c>
      <c r="E16" s="1333">
        <v>328</v>
      </c>
      <c r="F16" s="1327">
        <v>12.867791290702236</v>
      </c>
      <c r="G16" s="672"/>
      <c r="H16" s="2714"/>
      <c r="I16" s="680" t="s">
        <v>60</v>
      </c>
      <c r="J16" s="674">
        <v>46</v>
      </c>
      <c r="K16" s="675">
        <v>10.085509999999999</v>
      </c>
      <c r="L16" s="1337">
        <v>70</v>
      </c>
      <c r="M16" s="1327">
        <v>15.224010439321443</v>
      </c>
      <c r="N16" s="676"/>
      <c r="O16" s="2714"/>
      <c r="P16" s="677" t="s">
        <v>59</v>
      </c>
      <c r="Q16" s="1287">
        <v>173</v>
      </c>
      <c r="R16" s="689">
        <v>12.745889999999999</v>
      </c>
      <c r="S16" s="1341">
        <v>126</v>
      </c>
      <c r="T16" s="1326">
        <v>9.2395688201217272</v>
      </c>
    </row>
    <row r="17" spans="1:20" s="32" customFormat="1" ht="12" customHeight="1" x14ac:dyDescent="0.15">
      <c r="A17" s="2714"/>
      <c r="B17" s="680" t="s">
        <v>61</v>
      </c>
      <c r="C17" s="686">
        <v>439</v>
      </c>
      <c r="D17" s="687">
        <v>15.68529</v>
      </c>
      <c r="E17" s="1333">
        <v>445</v>
      </c>
      <c r="F17" s="1327">
        <v>15.939537216132962</v>
      </c>
      <c r="G17" s="672"/>
      <c r="H17" s="2714"/>
      <c r="I17" s="680" t="s">
        <v>57</v>
      </c>
      <c r="J17" s="674">
        <v>408</v>
      </c>
      <c r="K17" s="675">
        <v>13.358650000000001</v>
      </c>
      <c r="L17" s="1337">
        <v>482</v>
      </c>
      <c r="M17" s="1327">
        <v>15.645286938457541</v>
      </c>
      <c r="N17" s="676"/>
      <c r="O17" s="2714"/>
      <c r="P17" s="677" t="s">
        <v>56</v>
      </c>
      <c r="Q17" s="1287">
        <v>126</v>
      </c>
      <c r="R17" s="689">
        <v>11.373889999999999</v>
      </c>
      <c r="S17" s="1341">
        <v>131</v>
      </c>
      <c r="T17" s="1326">
        <v>11.850913696399493</v>
      </c>
    </row>
    <row r="18" spans="1:20" s="32" customFormat="1" ht="12" customHeight="1" thickBot="1" x14ac:dyDescent="0.2">
      <c r="A18" s="2714"/>
      <c r="B18" s="680" t="s">
        <v>58</v>
      </c>
      <c r="C18" s="686">
        <v>146</v>
      </c>
      <c r="D18" s="687">
        <v>8.0926779999999994</v>
      </c>
      <c r="E18" s="1333">
        <v>179</v>
      </c>
      <c r="F18" s="1327">
        <v>9.9053732499584974</v>
      </c>
      <c r="G18" s="672"/>
      <c r="H18" s="2715"/>
      <c r="I18" s="690" t="s">
        <v>54</v>
      </c>
      <c r="J18" s="674">
        <v>296</v>
      </c>
      <c r="K18" s="675">
        <v>14.422840000000001</v>
      </c>
      <c r="L18" s="1337">
        <v>407</v>
      </c>
      <c r="M18" s="1369">
        <v>19.697996321750072</v>
      </c>
      <c r="N18" s="676"/>
      <c r="O18" s="2714"/>
      <c r="P18" s="677" t="s">
        <v>53</v>
      </c>
      <c r="Q18" s="1287">
        <v>126</v>
      </c>
      <c r="R18" s="689">
        <v>13.49325</v>
      </c>
      <c r="S18" s="1341">
        <v>134</v>
      </c>
      <c r="T18" s="1326">
        <v>14.51473136915078</v>
      </c>
    </row>
    <row r="19" spans="1:20" s="32" customFormat="1" ht="12" customHeight="1" thickBot="1" x14ac:dyDescent="0.2">
      <c r="A19" s="2714"/>
      <c r="B19" s="680" t="s">
        <v>55</v>
      </c>
      <c r="C19" s="686">
        <v>1056</v>
      </c>
      <c r="D19" s="687">
        <v>21.8706</v>
      </c>
      <c r="E19" s="1333">
        <v>1018</v>
      </c>
      <c r="F19" s="1327">
        <v>20.940900582148807</v>
      </c>
      <c r="G19" s="672"/>
      <c r="H19" s="2716" t="s">
        <v>127</v>
      </c>
      <c r="I19" s="2717"/>
      <c r="J19" s="1289">
        <v>8982</v>
      </c>
      <c r="K19" s="683">
        <v>11.80897</v>
      </c>
      <c r="L19" s="1299">
        <v>10009</v>
      </c>
      <c r="M19" s="1358">
        <v>13.052640913489251</v>
      </c>
      <c r="N19" s="676"/>
      <c r="O19" s="2714"/>
      <c r="P19" s="677" t="s">
        <v>48</v>
      </c>
      <c r="Q19" s="1287">
        <v>409</v>
      </c>
      <c r="R19" s="689">
        <v>14.2004</v>
      </c>
      <c r="S19" s="1341">
        <v>530</v>
      </c>
      <c r="T19" s="1326">
        <v>18.452111548236605</v>
      </c>
    </row>
    <row r="20" spans="1:20" s="32" customFormat="1" ht="12" customHeight="1" thickBot="1" x14ac:dyDescent="0.2">
      <c r="A20" s="2714"/>
      <c r="B20" s="680" t="s">
        <v>52</v>
      </c>
      <c r="C20" s="686">
        <v>426</v>
      </c>
      <c r="D20" s="687">
        <v>10.20481</v>
      </c>
      <c r="E20" s="1333">
        <v>403</v>
      </c>
      <c r="F20" s="1327">
        <v>9.5172869828074802</v>
      </c>
      <c r="G20" s="672"/>
      <c r="H20" s="2716" t="s">
        <v>242</v>
      </c>
      <c r="I20" s="2717"/>
      <c r="J20" s="1289">
        <v>6291</v>
      </c>
      <c r="K20" s="683">
        <v>11.99812</v>
      </c>
      <c r="L20" s="1299">
        <v>6526</v>
      </c>
      <c r="M20" s="1378">
        <v>12.229859898203188</v>
      </c>
      <c r="N20" s="676"/>
      <c r="O20" s="2714"/>
      <c r="P20" s="677" t="s">
        <v>45</v>
      </c>
      <c r="Q20" s="1287">
        <v>206</v>
      </c>
      <c r="R20" s="689">
        <v>6.6744430000000001</v>
      </c>
      <c r="S20" s="1341">
        <v>196</v>
      </c>
      <c r="T20" s="1326">
        <v>6.2826553835304679</v>
      </c>
    </row>
    <row r="21" spans="1:20" s="32" customFormat="1" ht="12" customHeight="1" x14ac:dyDescent="0.15">
      <c r="A21" s="2714"/>
      <c r="B21" s="680" t="s">
        <v>47</v>
      </c>
      <c r="C21" s="686">
        <v>3649</v>
      </c>
      <c r="D21" s="687">
        <v>10.35586</v>
      </c>
      <c r="E21" s="1333">
        <v>3954</v>
      </c>
      <c r="F21" s="1327">
        <v>11.133856893051336</v>
      </c>
      <c r="G21" s="672"/>
      <c r="H21" s="2713">
        <v>5</v>
      </c>
      <c r="I21" s="673" t="s">
        <v>46</v>
      </c>
      <c r="J21" s="691">
        <v>356</v>
      </c>
      <c r="K21" s="692">
        <v>10.348839999999999</v>
      </c>
      <c r="L21" s="1338">
        <v>406</v>
      </c>
      <c r="M21" s="1416">
        <v>11.651599942602957</v>
      </c>
      <c r="N21" s="676"/>
      <c r="O21" s="2714"/>
      <c r="P21" s="677" t="s">
        <v>42</v>
      </c>
      <c r="Q21" s="1287">
        <v>545</v>
      </c>
      <c r="R21" s="689">
        <v>14.549630000000001</v>
      </c>
      <c r="S21" s="1341">
        <v>521</v>
      </c>
      <c r="T21" s="1326">
        <v>13.918944190644119</v>
      </c>
    </row>
    <row r="22" spans="1:20" s="32" customFormat="1" ht="12" customHeight="1" x14ac:dyDescent="0.15">
      <c r="A22" s="2714"/>
      <c r="B22" s="680" t="s">
        <v>44</v>
      </c>
      <c r="C22" s="686">
        <v>217</v>
      </c>
      <c r="D22" s="687">
        <v>5.3309090000000001</v>
      </c>
      <c r="E22" s="1333">
        <v>195</v>
      </c>
      <c r="F22" s="1327">
        <v>4.7573739295908659</v>
      </c>
      <c r="G22" s="672"/>
      <c r="H22" s="2714"/>
      <c r="I22" s="680" t="s">
        <v>43</v>
      </c>
      <c r="J22" s="691">
        <v>80</v>
      </c>
      <c r="K22" s="692">
        <v>7.376671</v>
      </c>
      <c r="L22" s="1338">
        <v>73</v>
      </c>
      <c r="M22" s="1327">
        <v>6.6678845451223969</v>
      </c>
      <c r="N22" s="676"/>
      <c r="O22" s="2714"/>
      <c r="P22" s="677" t="s">
        <v>39</v>
      </c>
      <c r="Q22" s="1287">
        <v>222</v>
      </c>
      <c r="R22" s="689">
        <v>10.682320000000001</v>
      </c>
      <c r="S22" s="1341">
        <v>234</v>
      </c>
      <c r="T22" s="1326">
        <v>11.35205938000291</v>
      </c>
    </row>
    <row r="23" spans="1:20" s="32" customFormat="1" ht="12" customHeight="1" x14ac:dyDescent="0.15">
      <c r="A23" s="2714"/>
      <c r="B23" s="680" t="s">
        <v>41</v>
      </c>
      <c r="C23" s="686">
        <v>232</v>
      </c>
      <c r="D23" s="687">
        <v>6.5401850000000001</v>
      </c>
      <c r="E23" s="1333">
        <v>260</v>
      </c>
      <c r="F23" s="1327">
        <v>7.271100173387774</v>
      </c>
      <c r="G23" s="672"/>
      <c r="H23" s="2714"/>
      <c r="I23" s="680" t="s">
        <v>40</v>
      </c>
      <c r="J23" s="691">
        <v>129</v>
      </c>
      <c r="K23" s="692">
        <v>4.2457950000000002</v>
      </c>
      <c r="L23" s="1338">
        <v>143</v>
      </c>
      <c r="M23" s="1327">
        <v>4.6710655255765339</v>
      </c>
      <c r="N23" s="676"/>
      <c r="O23" s="2714"/>
      <c r="P23" s="693" t="s">
        <v>36</v>
      </c>
      <c r="Q23" s="1287">
        <v>386</v>
      </c>
      <c r="R23" s="689">
        <v>18.83202</v>
      </c>
      <c r="S23" s="1341">
        <v>476</v>
      </c>
      <c r="T23" s="1326">
        <v>23.357377692722903</v>
      </c>
    </row>
    <row r="24" spans="1:20" s="32" customFormat="1" ht="12" customHeight="1" x14ac:dyDescent="0.15">
      <c r="A24" s="2714"/>
      <c r="B24" s="680" t="s">
        <v>38</v>
      </c>
      <c r="C24" s="686">
        <v>171</v>
      </c>
      <c r="D24" s="687">
        <v>9.8349340000000005</v>
      </c>
      <c r="E24" s="1333">
        <v>179</v>
      </c>
      <c r="F24" s="1327">
        <v>10.381626261454587</v>
      </c>
      <c r="G24" s="672"/>
      <c r="H24" s="2714"/>
      <c r="I24" s="680" t="s">
        <v>37</v>
      </c>
      <c r="J24" s="691">
        <v>514</v>
      </c>
      <c r="K24" s="692">
        <v>12.601129999999999</v>
      </c>
      <c r="L24" s="1338">
        <v>502</v>
      </c>
      <c r="M24" s="1327">
        <v>12.169106952390187</v>
      </c>
      <c r="N24" s="676"/>
      <c r="O24" s="2714"/>
      <c r="P24" s="677" t="s">
        <v>33</v>
      </c>
      <c r="Q24" s="1287">
        <v>112</v>
      </c>
      <c r="R24" s="689">
        <v>8.0732359999999996</v>
      </c>
      <c r="S24" s="1341">
        <v>104</v>
      </c>
      <c r="T24" s="1326">
        <v>7.5313201535230645</v>
      </c>
    </row>
    <row r="25" spans="1:20" s="32" customFormat="1" ht="12" customHeight="1" x14ac:dyDescent="0.15">
      <c r="A25" s="2714"/>
      <c r="B25" s="680" t="s">
        <v>35</v>
      </c>
      <c r="C25" s="686">
        <v>475</v>
      </c>
      <c r="D25" s="687">
        <v>11.227460000000001</v>
      </c>
      <c r="E25" s="1333">
        <v>496</v>
      </c>
      <c r="F25" s="1327">
        <v>11.678832116788321</v>
      </c>
      <c r="G25" s="672"/>
      <c r="H25" s="2714"/>
      <c r="I25" s="680" t="s">
        <v>34</v>
      </c>
      <c r="J25" s="691">
        <v>357</v>
      </c>
      <c r="K25" s="692">
        <v>9.2124279999999992</v>
      </c>
      <c r="L25" s="1338">
        <v>460</v>
      </c>
      <c r="M25" s="1327">
        <v>11.672756800649614</v>
      </c>
      <c r="N25" s="676"/>
      <c r="O25" s="2714"/>
      <c r="P25" s="677" t="s">
        <v>30</v>
      </c>
      <c r="Q25" s="1287">
        <v>233</v>
      </c>
      <c r="R25" s="689">
        <v>10.85084</v>
      </c>
      <c r="S25" s="1341">
        <v>216</v>
      </c>
      <c r="T25" s="1326">
        <v>8.4805653710247348</v>
      </c>
    </row>
    <row r="26" spans="1:20" s="32" customFormat="1" ht="12" customHeight="1" x14ac:dyDescent="0.15">
      <c r="A26" s="2714"/>
      <c r="B26" s="680" t="s">
        <v>32</v>
      </c>
      <c r="C26" s="686">
        <v>187</v>
      </c>
      <c r="D26" s="687">
        <v>11.267099999999999</v>
      </c>
      <c r="E26" s="1333">
        <v>130</v>
      </c>
      <c r="F26" s="1327">
        <v>7.8616352201257858</v>
      </c>
      <c r="G26" s="672"/>
      <c r="H26" s="2714"/>
      <c r="I26" s="680" t="s">
        <v>31</v>
      </c>
      <c r="J26" s="691">
        <v>312</v>
      </c>
      <c r="K26" s="692">
        <v>9.5345779999999998</v>
      </c>
      <c r="L26" s="1338">
        <v>418</v>
      </c>
      <c r="M26" s="1327">
        <v>12.703622659858983</v>
      </c>
      <c r="N26" s="676"/>
      <c r="O26" s="2714"/>
      <c r="P26" s="677" t="s">
        <v>27</v>
      </c>
      <c r="Q26" s="1287">
        <v>288</v>
      </c>
      <c r="R26" s="689">
        <v>11.315860000000001</v>
      </c>
      <c r="S26" s="1341">
        <v>291</v>
      </c>
      <c r="T26" s="1326">
        <v>13.522933221803987</v>
      </c>
    </row>
    <row r="27" spans="1:20" s="32" customFormat="1" ht="12" customHeight="1" x14ac:dyDescent="0.15">
      <c r="A27" s="2714"/>
      <c r="B27" s="680" t="s">
        <v>29</v>
      </c>
      <c r="C27" s="686">
        <v>509</v>
      </c>
      <c r="D27" s="687">
        <v>6.7859429999999996</v>
      </c>
      <c r="E27" s="1333">
        <v>415</v>
      </c>
      <c r="F27" s="1327">
        <v>5.4846298205270534</v>
      </c>
      <c r="G27" s="672"/>
      <c r="H27" s="2714"/>
      <c r="I27" s="680" t="s">
        <v>28</v>
      </c>
      <c r="J27" s="691">
        <v>236</v>
      </c>
      <c r="K27" s="692">
        <v>10.35224</v>
      </c>
      <c r="L27" s="1338">
        <v>330</v>
      </c>
      <c r="M27" s="1327">
        <v>14.441381121176317</v>
      </c>
      <c r="N27" s="676"/>
      <c r="O27" s="2714"/>
      <c r="P27" s="677" t="s">
        <v>24</v>
      </c>
      <c r="Q27" s="1287">
        <v>45</v>
      </c>
      <c r="R27" s="689">
        <v>6.9875780000000001</v>
      </c>
      <c r="S27" s="1341">
        <v>37</v>
      </c>
      <c r="T27" s="1326">
        <v>5.7524875621890548</v>
      </c>
    </row>
    <row r="28" spans="1:20" s="32" customFormat="1" ht="12" customHeight="1" thickBot="1" x14ac:dyDescent="0.2">
      <c r="A28" s="2715"/>
      <c r="B28" s="694" t="s">
        <v>26</v>
      </c>
      <c r="C28" s="686">
        <v>104</v>
      </c>
      <c r="D28" s="687">
        <v>7.0955859999999999</v>
      </c>
      <c r="E28" s="1333">
        <v>51</v>
      </c>
      <c r="F28" s="1369">
        <v>3.4478096268253107</v>
      </c>
      <c r="G28" s="672"/>
      <c r="H28" s="2714"/>
      <c r="I28" s="680" t="s">
        <v>25</v>
      </c>
      <c r="J28" s="691">
        <v>217</v>
      </c>
      <c r="K28" s="692">
        <v>11.384499999999999</v>
      </c>
      <c r="L28" s="1338">
        <v>198</v>
      </c>
      <c r="M28" s="1327">
        <v>10.380622837370241</v>
      </c>
      <c r="N28" s="676"/>
      <c r="O28" s="2714"/>
      <c r="P28" s="677" t="s">
        <v>21</v>
      </c>
      <c r="Q28" s="1287">
        <v>280</v>
      </c>
      <c r="R28" s="689">
        <v>13.306089999999999</v>
      </c>
      <c r="S28" s="1341">
        <v>323</v>
      </c>
      <c r="T28" s="1326">
        <v>15.553522415370541</v>
      </c>
    </row>
    <row r="29" spans="1:20" s="32" customFormat="1" ht="12" customHeight="1" thickBot="1" x14ac:dyDescent="0.2">
      <c r="A29" s="2716" t="s">
        <v>126</v>
      </c>
      <c r="B29" s="2717"/>
      <c r="C29" s="1289">
        <v>10029</v>
      </c>
      <c r="D29" s="683">
        <v>10.59239</v>
      </c>
      <c r="E29" s="1299">
        <v>9982</v>
      </c>
      <c r="F29" s="1358">
        <v>10.474280719537544</v>
      </c>
      <c r="G29" s="672"/>
      <c r="H29" s="2714"/>
      <c r="I29" s="680" t="s">
        <v>22</v>
      </c>
      <c r="J29" s="691">
        <v>53</v>
      </c>
      <c r="K29" s="692">
        <v>8.2017950000000006</v>
      </c>
      <c r="L29" s="1338">
        <v>86</v>
      </c>
      <c r="M29" s="1327">
        <v>6.0713025061771972</v>
      </c>
      <c r="N29" s="676"/>
      <c r="O29" s="2714"/>
      <c r="P29" s="677" t="s">
        <v>18</v>
      </c>
      <c r="Q29" s="1287">
        <v>1261</v>
      </c>
      <c r="R29" s="689">
        <v>16.690270000000002</v>
      </c>
      <c r="S29" s="1341">
        <v>1597</v>
      </c>
      <c r="T29" s="1326">
        <v>21.226540485937583</v>
      </c>
    </row>
    <row r="30" spans="1:20" s="32" customFormat="1" ht="12" customHeight="1" x14ac:dyDescent="0.15">
      <c r="A30" s="2713">
        <v>3</v>
      </c>
      <c r="B30" s="673" t="s">
        <v>23</v>
      </c>
      <c r="C30" s="695">
        <v>103</v>
      </c>
      <c r="D30" s="696">
        <v>8.9471860000000003</v>
      </c>
      <c r="E30" s="1361">
        <v>96</v>
      </c>
      <c r="F30" s="1325">
        <v>7.9234070650379671</v>
      </c>
      <c r="G30" s="672"/>
      <c r="H30" s="2714"/>
      <c r="I30" s="680" t="s">
        <v>19</v>
      </c>
      <c r="J30" s="691">
        <v>108</v>
      </c>
      <c r="K30" s="692">
        <v>7.6368260000000001</v>
      </c>
      <c r="L30" s="1338">
        <v>104</v>
      </c>
      <c r="M30" s="1327">
        <v>16.316284907436458</v>
      </c>
      <c r="N30" s="676"/>
      <c r="O30" s="2714"/>
      <c r="P30" s="677" t="s">
        <v>15</v>
      </c>
      <c r="Q30" s="1287">
        <v>290</v>
      </c>
      <c r="R30" s="689">
        <v>14.28149</v>
      </c>
      <c r="S30" s="1341">
        <v>319</v>
      </c>
      <c r="T30" s="1326">
        <v>15.749197728955812</v>
      </c>
    </row>
    <row r="31" spans="1:20" s="32" customFormat="1" ht="12" customHeight="1" x14ac:dyDescent="0.15">
      <c r="A31" s="2714"/>
      <c r="B31" s="680" t="s">
        <v>20</v>
      </c>
      <c r="C31" s="695">
        <v>813</v>
      </c>
      <c r="D31" s="696">
        <v>10.175219999999999</v>
      </c>
      <c r="E31" s="1334">
        <v>885</v>
      </c>
      <c r="F31" s="1326">
        <v>10.952563642439019</v>
      </c>
      <c r="G31" s="672"/>
      <c r="H31" s="2714"/>
      <c r="I31" s="680" t="s">
        <v>16</v>
      </c>
      <c r="J31" s="691">
        <v>377</v>
      </c>
      <c r="K31" s="692">
        <v>11.880380000000001</v>
      </c>
      <c r="L31" s="1338">
        <v>381</v>
      </c>
      <c r="M31" s="1327">
        <v>11.948068238835926</v>
      </c>
      <c r="N31" s="676"/>
      <c r="O31" s="2714"/>
      <c r="P31" s="677" t="s">
        <v>12</v>
      </c>
      <c r="Q31" s="1287">
        <v>236</v>
      </c>
      <c r="R31" s="689">
        <v>9.8010710000000003</v>
      </c>
      <c r="S31" s="1341">
        <v>321</v>
      </c>
      <c r="T31" s="1326">
        <v>13.413003509944843</v>
      </c>
    </row>
    <row r="32" spans="1:20" s="32" customFormat="1" ht="12" customHeight="1" x14ac:dyDescent="0.15">
      <c r="A32" s="2714"/>
      <c r="B32" s="680" t="s">
        <v>17</v>
      </c>
      <c r="C32" s="695">
        <v>76</v>
      </c>
      <c r="D32" s="696">
        <v>12.30969</v>
      </c>
      <c r="E32" s="1334">
        <v>100</v>
      </c>
      <c r="F32" s="1326">
        <v>16.051364365971107</v>
      </c>
      <c r="G32" s="672"/>
      <c r="H32" s="2714"/>
      <c r="I32" s="680" t="s">
        <v>13</v>
      </c>
      <c r="J32" s="691">
        <v>98</v>
      </c>
      <c r="K32" s="692">
        <v>10.57516</v>
      </c>
      <c r="L32" s="1338">
        <v>107</v>
      </c>
      <c r="M32" s="1327">
        <v>11.517761033369215</v>
      </c>
      <c r="N32" s="676"/>
      <c r="O32" s="2714"/>
      <c r="P32" s="677" t="s">
        <v>9</v>
      </c>
      <c r="Q32" s="1287">
        <v>612</v>
      </c>
      <c r="R32" s="689">
        <v>13.351660000000001</v>
      </c>
      <c r="S32" s="1341">
        <v>632</v>
      </c>
      <c r="T32" s="1326">
        <v>13.678173357861704</v>
      </c>
    </row>
    <row r="33" spans="1:23" s="32" customFormat="1" ht="12" customHeight="1" thickBot="1" x14ac:dyDescent="0.2">
      <c r="A33" s="2714"/>
      <c r="B33" s="681" t="s">
        <v>14</v>
      </c>
      <c r="C33" s="695">
        <v>441</v>
      </c>
      <c r="D33" s="696">
        <v>9.3081180000000003</v>
      </c>
      <c r="E33" s="1334">
        <v>536</v>
      </c>
      <c r="F33" s="1326">
        <v>11.230069768903601</v>
      </c>
      <c r="G33" s="672"/>
      <c r="H33" s="2714"/>
      <c r="I33" s="680" t="s">
        <v>10</v>
      </c>
      <c r="J33" s="691">
        <v>180</v>
      </c>
      <c r="K33" s="692">
        <v>6.90184</v>
      </c>
      <c r="L33" s="1338">
        <v>175</v>
      </c>
      <c r="M33" s="1327">
        <v>6.6819396716303929</v>
      </c>
      <c r="N33" s="676"/>
      <c r="O33" s="2715"/>
      <c r="P33" s="697" t="s">
        <v>6</v>
      </c>
      <c r="Q33" s="1287">
        <v>262</v>
      </c>
      <c r="R33" s="689">
        <v>9.4560940000000002</v>
      </c>
      <c r="S33" s="1341">
        <v>243</v>
      </c>
      <c r="T33" s="1362">
        <v>8.8991430454845091</v>
      </c>
    </row>
    <row r="34" spans="1:23" s="32" customFormat="1" ht="12" customHeight="1" thickBot="1" x14ac:dyDescent="0.2">
      <c r="A34" s="2714"/>
      <c r="B34" s="680" t="s">
        <v>11</v>
      </c>
      <c r="C34" s="695">
        <v>192</v>
      </c>
      <c r="D34" s="696">
        <v>12.866910000000001</v>
      </c>
      <c r="E34" s="1334">
        <v>249</v>
      </c>
      <c r="F34" s="1326">
        <v>16.645497693696104</v>
      </c>
      <c r="G34" s="672"/>
      <c r="H34" s="2714"/>
      <c r="I34" s="680" t="s">
        <v>7</v>
      </c>
      <c r="J34" s="691">
        <v>326</v>
      </c>
      <c r="K34" s="692">
        <v>13.673349999999999</v>
      </c>
      <c r="L34" s="1338">
        <v>245</v>
      </c>
      <c r="M34" s="1327">
        <v>10.176954390628895</v>
      </c>
      <c r="N34" s="676"/>
      <c r="O34" s="2716" t="s">
        <v>130</v>
      </c>
      <c r="P34" s="2717"/>
      <c r="Q34" s="1289">
        <v>6427</v>
      </c>
      <c r="R34" s="683">
        <v>13.13386</v>
      </c>
      <c r="S34" s="1299">
        <v>7056</v>
      </c>
      <c r="T34" s="1378">
        <v>14.457890574094641</v>
      </c>
    </row>
    <row r="35" spans="1:23" s="32" customFormat="1" ht="12" customHeight="1" thickBot="1" x14ac:dyDescent="0.2">
      <c r="A35" s="2714"/>
      <c r="B35" s="680" t="s">
        <v>8</v>
      </c>
      <c r="C35" s="695">
        <v>178</v>
      </c>
      <c r="D35" s="696">
        <v>12.758940000000001</v>
      </c>
      <c r="E35" s="1334">
        <v>185</v>
      </c>
      <c r="F35" s="1326">
        <v>13.178515458042456</v>
      </c>
      <c r="G35" s="672"/>
      <c r="H35" s="2714"/>
      <c r="I35" s="680" t="s">
        <v>4</v>
      </c>
      <c r="J35" s="691">
        <v>807</v>
      </c>
      <c r="K35" s="692">
        <v>12.348129999999999</v>
      </c>
      <c r="L35" s="1338">
        <v>941</v>
      </c>
      <c r="M35" s="1327">
        <v>14.017577834053331</v>
      </c>
      <c r="N35" s="676"/>
      <c r="O35" s="2716" t="s">
        <v>243</v>
      </c>
      <c r="P35" s="2717"/>
      <c r="Q35" s="1289">
        <v>14616</v>
      </c>
      <c r="R35" s="683">
        <v>20.896750000000001</v>
      </c>
      <c r="S35" s="1336">
        <v>13562</v>
      </c>
      <c r="T35" s="1386">
        <v>19.368281547006141</v>
      </c>
    </row>
    <row r="36" spans="1:23" s="32" customFormat="1" ht="12" customHeight="1" thickBot="1" x14ac:dyDescent="0.2">
      <c r="A36" s="2714"/>
      <c r="B36" s="680" t="s">
        <v>5</v>
      </c>
      <c r="C36" s="695">
        <v>148</v>
      </c>
      <c r="D36" s="696">
        <v>14.056419999999999</v>
      </c>
      <c r="E36" s="1334">
        <v>126</v>
      </c>
      <c r="F36" s="1326">
        <v>11.93294819585188</v>
      </c>
      <c r="G36" s="676"/>
      <c r="H36" s="2714"/>
      <c r="I36" s="680" t="s">
        <v>1</v>
      </c>
      <c r="J36" s="691">
        <v>1023</v>
      </c>
      <c r="K36" s="692">
        <v>7.3987290000000003</v>
      </c>
      <c r="L36" s="1338">
        <v>1226</v>
      </c>
      <c r="M36" s="1327">
        <v>8.6743032610003041</v>
      </c>
      <c r="N36" s="676"/>
      <c r="O36" s="2718" t="s">
        <v>244</v>
      </c>
      <c r="P36" s="2719"/>
      <c r="Q36" s="1288">
        <v>1012</v>
      </c>
      <c r="R36" s="698" t="s">
        <v>105</v>
      </c>
      <c r="S36" s="1330">
        <v>1235</v>
      </c>
      <c r="T36" s="1316" t="s">
        <v>105</v>
      </c>
    </row>
    <row r="37" spans="1:23" s="32" customFormat="1" ht="12" customHeight="1" thickBot="1" x14ac:dyDescent="0.2">
      <c r="A37" s="2715"/>
      <c r="B37" s="694" t="s">
        <v>2</v>
      </c>
      <c r="C37" s="1285">
        <v>3479</v>
      </c>
      <c r="D37" s="699">
        <v>12.56437</v>
      </c>
      <c r="E37" s="1335">
        <v>3567</v>
      </c>
      <c r="F37" s="1331">
        <v>12.762120794707673</v>
      </c>
      <c r="G37" s="676"/>
      <c r="H37" s="2715"/>
      <c r="I37" s="697" t="s">
        <v>95</v>
      </c>
      <c r="J37" s="1286" t="s">
        <v>49</v>
      </c>
      <c r="K37" s="700">
        <v>2.3757670000000002</v>
      </c>
      <c r="L37" s="1339">
        <v>23</v>
      </c>
      <c r="M37" s="1327">
        <v>4.549050632911392</v>
      </c>
      <c r="N37" s="676"/>
      <c r="O37" s="2720" t="s">
        <v>0</v>
      </c>
      <c r="P37" s="2721"/>
      <c r="Q37" s="1290">
        <v>62142</v>
      </c>
      <c r="R37" s="702">
        <v>12.2936</v>
      </c>
      <c r="S37" s="701">
        <v>63992</v>
      </c>
      <c r="T37" s="702">
        <v>12.2936</v>
      </c>
    </row>
    <row r="38" spans="1:23" ht="9.75" customHeight="1" x14ac:dyDescent="0.25">
      <c r="B38" s="592"/>
      <c r="D38" s="592"/>
      <c r="F38" s="592"/>
      <c r="I38" s="592"/>
      <c r="K38" s="592"/>
      <c r="M38" s="1328"/>
      <c r="R38" s="592"/>
      <c r="T38" s="592"/>
    </row>
    <row r="39" spans="1:23" ht="27.75" customHeight="1" x14ac:dyDescent="0.25">
      <c r="A39" s="2588" t="s">
        <v>559</v>
      </c>
      <c r="B39" s="2588"/>
      <c r="C39" s="2588"/>
      <c r="D39" s="2588"/>
      <c r="E39" s="2588"/>
      <c r="F39" s="2588"/>
      <c r="G39" s="2588"/>
      <c r="H39" s="2588"/>
      <c r="I39" s="2588"/>
      <c r="J39" s="2588"/>
      <c r="K39" s="2588"/>
      <c r="L39" s="2588"/>
      <c r="M39" s="2588"/>
      <c r="N39" s="2588"/>
      <c r="O39" s="2588"/>
      <c r="P39" s="2588"/>
      <c r="Q39" s="2588"/>
      <c r="R39" s="2588"/>
      <c r="S39" s="2588"/>
      <c r="T39" s="2588"/>
      <c r="U39" s="2588"/>
      <c r="V39" s="184"/>
      <c r="W39" s="184"/>
    </row>
    <row r="40" spans="1:23" ht="23.25" customHeight="1" x14ac:dyDescent="0.25">
      <c r="A40" s="2588" t="s">
        <v>556</v>
      </c>
      <c r="B40" s="2588"/>
      <c r="C40" s="2588"/>
      <c r="D40" s="2588"/>
      <c r="E40" s="2588"/>
      <c r="F40" s="2588"/>
      <c r="G40" s="2588"/>
      <c r="H40" s="2588"/>
      <c r="I40" s="2588"/>
      <c r="J40" s="2588"/>
      <c r="K40" s="2588"/>
      <c r="L40" s="2588"/>
      <c r="M40" s="2588"/>
      <c r="N40" s="2588"/>
      <c r="O40" s="2588"/>
      <c r="P40" s="2588"/>
      <c r="Q40" s="2588"/>
      <c r="R40" s="2588"/>
      <c r="S40" s="2588"/>
      <c r="T40" s="2588"/>
      <c r="U40" s="2588"/>
      <c r="V40" s="184"/>
      <c r="W40" s="184"/>
    </row>
  </sheetData>
  <mergeCells count="31">
    <mergeCell ref="S2:T2"/>
    <mergeCell ref="A1:T1"/>
    <mergeCell ref="A2:A3"/>
    <mergeCell ref="B2:B3"/>
    <mergeCell ref="C2:D2"/>
    <mergeCell ref="E2:F2"/>
    <mergeCell ref="H2:H3"/>
    <mergeCell ref="I2:I3"/>
    <mergeCell ref="J2:K2"/>
    <mergeCell ref="L2:M2"/>
    <mergeCell ref="O36:P36"/>
    <mergeCell ref="O37:P37"/>
    <mergeCell ref="O2:O3"/>
    <mergeCell ref="P2:P3"/>
    <mergeCell ref="Q2:R2"/>
    <mergeCell ref="A39:U39"/>
    <mergeCell ref="A40:U40"/>
    <mergeCell ref="A4:A11"/>
    <mergeCell ref="H4:H18"/>
    <mergeCell ref="O4:O12"/>
    <mergeCell ref="A12:B12"/>
    <mergeCell ref="A13:A28"/>
    <mergeCell ref="O13:P13"/>
    <mergeCell ref="O14:O33"/>
    <mergeCell ref="H19:I19"/>
    <mergeCell ref="H20:I20"/>
    <mergeCell ref="H21:H37"/>
    <mergeCell ref="A29:B29"/>
    <mergeCell ref="A30:A37"/>
    <mergeCell ref="O34:P34"/>
    <mergeCell ref="O35:P35"/>
  </mergeCells>
  <conditionalFormatting sqref="F4:F11 F13:F28 F30:F37 M4:M18 M20:M37 T4:T12 T14:T33 T35">
    <cfRule type="top10" dxfId="13" priority="7" percent="1" bottom="1" rank="25"/>
    <cfRule type="top10" dxfId="12" priority="8" percent="1" rank="25"/>
  </conditionalFormatting>
  <conditionalFormatting sqref="D4:D11 D13:D28 D30:D37">
    <cfRule type="top10" dxfId="11" priority="5" percent="1" bottom="1" rank="25"/>
    <cfRule type="top10" dxfId="10" priority="6" percent="1" rank="25"/>
  </conditionalFormatting>
  <conditionalFormatting sqref="K4:K18 K20:K37">
    <cfRule type="top10" dxfId="9" priority="3" percent="1" bottom="1" rank="25"/>
    <cfRule type="top10" dxfId="8" priority="4" percent="1" rank="25"/>
  </conditionalFormatting>
  <conditionalFormatting sqref="R4:R12 R14:R33 R35">
    <cfRule type="top10" dxfId="7" priority="1" percent="1" bottom="1" rank="25"/>
    <cfRule type="top10" dxfId="6" priority="2" percent="1" rank="25"/>
  </conditionalFormatting>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
  <sheetViews>
    <sheetView zoomScaleNormal="100" zoomScaleSheetLayoutView="85" zoomScalePageLayoutView="80" workbookViewId="0">
      <selection activeCell="A14" sqref="A14"/>
    </sheetView>
  </sheetViews>
  <sheetFormatPr defaultRowHeight="15" x14ac:dyDescent="0.25"/>
  <cols>
    <col min="1" max="1" width="1.5703125" style="303" customWidth="1"/>
    <col min="2" max="2" width="9.140625" style="303"/>
    <col min="3" max="3" width="12.85546875" style="303" bestFit="1" customWidth="1"/>
    <col min="4" max="4" width="14.7109375" style="303" bestFit="1" customWidth="1"/>
    <col min="5" max="6" width="13.85546875" style="303" customWidth="1"/>
    <col min="7" max="7" width="6.28515625" style="303" bestFit="1" customWidth="1"/>
    <col min="8" max="8" width="7" style="303" bestFit="1" customWidth="1"/>
    <col min="9" max="9" width="6.28515625" style="303" bestFit="1" customWidth="1"/>
    <col min="10" max="10" width="9.140625" style="303"/>
    <col min="11" max="11" width="10.5703125" style="303" bestFit="1" customWidth="1"/>
    <col min="12" max="12" width="11.7109375" style="303" customWidth="1"/>
    <col min="13" max="13" width="2" style="303" customWidth="1"/>
    <col min="14" max="16384" width="9.140625" style="303"/>
  </cols>
  <sheetData>
    <row r="1" spans="2:14" ht="21" x14ac:dyDescent="0.25">
      <c r="B1" s="240"/>
      <c r="C1" s="240"/>
      <c r="D1" s="240"/>
      <c r="E1" s="240"/>
      <c r="F1" s="240"/>
      <c r="G1" s="240"/>
      <c r="H1" s="240"/>
      <c r="I1" s="240"/>
      <c r="J1" s="240"/>
      <c r="K1" s="240"/>
      <c r="L1" s="240"/>
      <c r="M1" s="240"/>
    </row>
    <row r="2" spans="2:14" x14ac:dyDescent="0.25">
      <c r="B2" s="7"/>
      <c r="C2" s="7"/>
      <c r="D2" s="7"/>
      <c r="E2" s="7"/>
      <c r="F2" s="7"/>
      <c r="G2" s="7"/>
      <c r="H2" s="7"/>
      <c r="I2" s="7"/>
      <c r="J2" s="7"/>
      <c r="K2" s="7"/>
    </row>
    <row r="3" spans="2:14" x14ac:dyDescent="0.25">
      <c r="B3" s="2392"/>
      <c r="C3" s="2392"/>
      <c r="D3" s="2392"/>
      <c r="E3" s="2392"/>
      <c r="F3" s="2392"/>
      <c r="G3" s="2392"/>
      <c r="H3" s="2392"/>
      <c r="I3" s="2392"/>
      <c r="J3" s="2392"/>
      <c r="K3" s="2392"/>
      <c r="L3" s="2392"/>
    </row>
    <row r="4" spans="2:14" x14ac:dyDescent="0.25">
      <c r="B4" s="7"/>
      <c r="C4" s="7"/>
      <c r="D4" s="7"/>
      <c r="E4" s="7"/>
      <c r="F4" s="7"/>
      <c r="G4" s="7"/>
      <c r="H4" s="7"/>
      <c r="I4" s="7"/>
      <c r="J4" s="7"/>
      <c r="K4" s="7"/>
    </row>
    <row r="5" spans="2:14" x14ac:dyDescent="0.25">
      <c r="B5" s="7"/>
      <c r="C5" s="7"/>
      <c r="D5" s="7"/>
      <c r="E5" s="7"/>
      <c r="F5" s="7"/>
      <c r="G5" s="7"/>
      <c r="H5" s="7"/>
      <c r="I5" s="7"/>
      <c r="J5" s="7"/>
      <c r="K5" s="7"/>
    </row>
    <row r="6" spans="2:14" x14ac:dyDescent="0.25">
      <c r="B6" s="7"/>
      <c r="C6" s="7"/>
      <c r="D6" s="7"/>
      <c r="E6" s="7"/>
      <c r="F6" s="7"/>
      <c r="G6" s="7"/>
      <c r="H6" s="7"/>
      <c r="I6" s="7"/>
      <c r="J6" s="7"/>
      <c r="K6" s="7"/>
    </row>
    <row r="7" spans="2:14" x14ac:dyDescent="0.25">
      <c r="B7" s="7"/>
      <c r="C7" s="7"/>
      <c r="D7" s="7"/>
      <c r="E7" s="7"/>
      <c r="F7" s="7"/>
      <c r="G7" s="7"/>
      <c r="H7" s="7"/>
      <c r="I7" s="7"/>
      <c r="J7" s="7"/>
      <c r="K7" s="7"/>
    </row>
    <row r="8" spans="2:14" ht="83.25" customHeight="1" x14ac:dyDescent="0.25">
      <c r="B8" s="2395" t="s">
        <v>333</v>
      </c>
      <c r="C8" s="2395"/>
      <c r="D8" s="2395"/>
      <c r="E8" s="2395"/>
      <c r="F8" s="2395"/>
      <c r="G8" s="2395"/>
      <c r="H8" s="2395"/>
      <c r="I8" s="2395"/>
      <c r="J8" s="2395"/>
      <c r="K8" s="2395"/>
      <c r="L8" s="2395"/>
    </row>
    <row r="9" spans="2:14" ht="108" customHeight="1" x14ac:dyDescent="0.25">
      <c r="B9" s="2396" t="s">
        <v>332</v>
      </c>
      <c r="C9" s="2396"/>
      <c r="D9" s="2396"/>
      <c r="E9" s="2396"/>
      <c r="F9" s="2396"/>
      <c r="G9" s="2396"/>
      <c r="H9" s="2396"/>
      <c r="I9" s="2396"/>
      <c r="J9" s="2396"/>
      <c r="K9" s="2396"/>
      <c r="L9" s="2396"/>
      <c r="M9" s="313"/>
      <c r="N9" s="313"/>
    </row>
    <row r="10" spans="2:14" ht="15.75" x14ac:dyDescent="0.25">
      <c r="B10" s="2398"/>
      <c r="C10" s="2398"/>
      <c r="D10" s="2398"/>
      <c r="E10" s="2398"/>
      <c r="F10" s="2398"/>
      <c r="G10" s="2398"/>
      <c r="H10" s="2398"/>
      <c r="I10" s="2398"/>
      <c r="J10" s="2398"/>
      <c r="K10" s="2398"/>
      <c r="L10" s="2398"/>
    </row>
    <row r="11" spans="2:14" ht="15.75" x14ac:dyDescent="0.25">
      <c r="B11" s="2398"/>
      <c r="C11" s="2398"/>
      <c r="D11" s="2398"/>
      <c r="E11" s="2398"/>
      <c r="F11" s="2398"/>
      <c r="G11" s="2398"/>
      <c r="H11" s="2398"/>
      <c r="I11" s="2398"/>
      <c r="J11" s="2398"/>
      <c r="K11" s="2398"/>
      <c r="L11" s="2398"/>
    </row>
    <row r="12" spans="2:14" ht="15.75" x14ac:dyDescent="0.25">
      <c r="B12" s="2398"/>
      <c r="C12" s="2398"/>
      <c r="D12" s="2398"/>
      <c r="E12" s="2398"/>
      <c r="F12" s="2398"/>
      <c r="G12" s="2398"/>
      <c r="H12" s="2398"/>
      <c r="I12" s="2398"/>
      <c r="J12" s="2398"/>
      <c r="K12" s="2398"/>
      <c r="L12" s="2398"/>
    </row>
    <row r="13" spans="2:14" ht="15.75" x14ac:dyDescent="0.25">
      <c r="B13" s="2398"/>
      <c r="C13" s="2398"/>
      <c r="D13" s="2398"/>
      <c r="E13" s="2398"/>
      <c r="F13" s="2398"/>
      <c r="G13" s="2398"/>
      <c r="H13" s="2398"/>
      <c r="I13" s="2398"/>
      <c r="J13" s="2398"/>
      <c r="K13" s="2398"/>
      <c r="L13" s="2398"/>
    </row>
    <row r="14" spans="2:14" ht="15.75" x14ac:dyDescent="0.25">
      <c r="B14" s="2398"/>
      <c r="C14" s="2398"/>
      <c r="D14" s="2398"/>
      <c r="E14" s="2398"/>
      <c r="F14" s="2398"/>
      <c r="G14" s="2398"/>
      <c r="H14" s="2398"/>
      <c r="I14" s="2398"/>
      <c r="J14" s="2398"/>
      <c r="K14" s="2398"/>
      <c r="L14" s="2398"/>
    </row>
    <row r="15" spans="2:14" ht="15.75" x14ac:dyDescent="0.25">
      <c r="B15" s="2398"/>
      <c r="C15" s="2398"/>
      <c r="D15" s="2398"/>
      <c r="E15" s="2398"/>
      <c r="F15" s="2398"/>
      <c r="G15" s="2398"/>
      <c r="H15" s="2398"/>
      <c r="I15" s="2398"/>
      <c r="J15" s="2398"/>
      <c r="K15" s="2398"/>
      <c r="L15" s="2398"/>
    </row>
    <row r="16" spans="2:14" ht="15.75" x14ac:dyDescent="0.25">
      <c r="B16" s="2398"/>
      <c r="C16" s="2398"/>
      <c r="D16" s="2398"/>
      <c r="E16" s="2398"/>
      <c r="F16" s="2398"/>
      <c r="G16" s="2398"/>
      <c r="H16" s="2398"/>
      <c r="I16" s="2398"/>
      <c r="J16" s="2398"/>
      <c r="K16" s="2398"/>
      <c r="L16" s="2398"/>
    </row>
    <row r="17" spans="2:13" ht="15.75" x14ac:dyDescent="0.25">
      <c r="B17" s="2398"/>
      <c r="C17" s="2398"/>
      <c r="D17" s="2398"/>
      <c r="E17" s="2398"/>
      <c r="F17" s="2398"/>
      <c r="G17" s="2398"/>
      <c r="H17" s="2398"/>
      <c r="I17" s="2398"/>
      <c r="J17" s="2398"/>
      <c r="K17" s="2398"/>
      <c r="L17" s="2398"/>
    </row>
    <row r="18" spans="2:13" x14ac:dyDescent="0.25">
      <c r="B18" s="2392"/>
      <c r="C18" s="2392"/>
      <c r="D18" s="2392"/>
      <c r="E18" s="2392"/>
      <c r="F18" s="2392"/>
      <c r="G18" s="2392"/>
      <c r="H18" s="2392"/>
      <c r="I18" s="2392"/>
      <c r="J18" s="2392"/>
      <c r="K18" s="2392"/>
      <c r="L18" s="2392"/>
    </row>
    <row r="19" spans="2:13" x14ac:dyDescent="0.25">
      <c r="B19" s="2392"/>
      <c r="C19" s="2392"/>
      <c r="D19" s="2392"/>
      <c r="E19" s="2392"/>
      <c r="F19" s="2392"/>
      <c r="G19" s="2392"/>
      <c r="H19" s="2392"/>
      <c r="I19" s="2392"/>
      <c r="J19" s="2392"/>
      <c r="K19" s="2392"/>
      <c r="L19" s="2392"/>
    </row>
    <row r="20" spans="2:13" x14ac:dyDescent="0.25">
      <c r="B20" s="2393"/>
      <c r="C20" s="2393"/>
      <c r="D20" s="2393"/>
      <c r="E20" s="2393"/>
      <c r="F20" s="2393"/>
      <c r="G20" s="2393"/>
      <c r="H20" s="2393"/>
      <c r="I20" s="2393"/>
      <c r="J20" s="2393"/>
      <c r="K20" s="2393"/>
      <c r="L20" s="2393"/>
      <c r="M20" s="17"/>
    </row>
    <row r="21" spans="2:13" x14ac:dyDescent="0.25">
      <c r="B21" s="2393"/>
      <c r="C21" s="2393"/>
      <c r="D21" s="2393"/>
      <c r="E21" s="2393"/>
      <c r="F21" s="2393"/>
      <c r="G21" s="2393"/>
      <c r="H21" s="2393"/>
      <c r="I21" s="2393"/>
      <c r="J21" s="2393"/>
      <c r="K21" s="2393"/>
      <c r="L21" s="2393"/>
      <c r="M21" s="9"/>
    </row>
    <row r="22" spans="2:13" x14ac:dyDescent="0.25">
      <c r="M22" s="9"/>
    </row>
    <row r="23" spans="2:13" x14ac:dyDescent="0.25">
      <c r="M23" s="9"/>
    </row>
    <row r="24" spans="2:13" x14ac:dyDescent="0.25">
      <c r="M24" s="9"/>
    </row>
    <row r="25" spans="2:13" x14ac:dyDescent="0.25">
      <c r="C25" s="2"/>
      <c r="D25" s="2"/>
      <c r="E25" s="2"/>
      <c r="F25" s="2"/>
      <c r="G25" s="2"/>
      <c r="H25" s="2"/>
      <c r="I25" s="2"/>
      <c r="J25" s="2"/>
      <c r="K25" s="2"/>
    </row>
    <row r="26" spans="2:13" x14ac:dyDescent="0.25">
      <c r="C26" s="2"/>
      <c r="D26" s="2"/>
      <c r="E26" s="2"/>
      <c r="F26" s="2"/>
      <c r="G26" s="2"/>
      <c r="H26" s="2"/>
      <c r="I26" s="2"/>
      <c r="J26" s="2"/>
      <c r="K26" s="2"/>
    </row>
    <row r="27" spans="2:13" x14ac:dyDescent="0.25">
      <c r="C27" s="1"/>
      <c r="D27" s="1"/>
      <c r="E27" s="1"/>
      <c r="F27" s="1"/>
      <c r="G27" s="1"/>
      <c r="H27" s="1"/>
      <c r="I27" s="1"/>
      <c r="J27" s="1"/>
      <c r="K27" s="1"/>
    </row>
    <row r="28" spans="2:13" x14ac:dyDescent="0.25">
      <c r="B28" s="1"/>
      <c r="C28" s="1"/>
      <c r="D28" s="1"/>
      <c r="E28" s="1"/>
      <c r="F28" s="1"/>
      <c r="G28" s="1"/>
      <c r="H28" s="1"/>
      <c r="I28" s="1"/>
      <c r="J28" s="1"/>
      <c r="K28" s="1"/>
    </row>
    <row r="29" spans="2:13" x14ac:dyDescent="0.25">
      <c r="B29" s="1"/>
      <c r="C29" s="1"/>
      <c r="D29" s="1"/>
      <c r="E29" s="1"/>
      <c r="F29" s="1"/>
      <c r="G29" s="1"/>
      <c r="H29" s="1"/>
      <c r="I29" s="1"/>
      <c r="J29" s="1"/>
      <c r="K29" s="1"/>
    </row>
  </sheetData>
  <mergeCells count="15">
    <mergeCell ref="B3:L3"/>
    <mergeCell ref="B8:L8"/>
    <mergeCell ref="B9:L9"/>
    <mergeCell ref="B10:L10"/>
    <mergeCell ref="B11:L11"/>
    <mergeCell ref="B18:L18"/>
    <mergeCell ref="B19:L19"/>
    <mergeCell ref="B20:L20"/>
    <mergeCell ref="B21:L21"/>
    <mergeCell ref="B12:L12"/>
    <mergeCell ref="B13:L13"/>
    <mergeCell ref="B14:L14"/>
    <mergeCell ref="B15:L15"/>
    <mergeCell ref="B16:L16"/>
    <mergeCell ref="B17:L17"/>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32"/>
  <sheetViews>
    <sheetView zoomScaleNormal="100" zoomScalePageLayoutView="90" workbookViewId="0">
      <selection activeCell="A14" sqref="A14"/>
    </sheetView>
  </sheetViews>
  <sheetFormatPr defaultRowHeight="15" x14ac:dyDescent="0.25"/>
  <cols>
    <col min="1" max="1" width="9.140625" style="303"/>
    <col min="2" max="2" width="8.42578125" customWidth="1"/>
    <col min="3" max="3" width="12.85546875" bestFit="1" customWidth="1"/>
    <col min="4" max="4" width="9.28515625" bestFit="1" customWidth="1"/>
    <col min="5" max="5" width="10.5703125" bestFit="1" customWidth="1"/>
    <col min="6" max="7" width="12.28515625" bestFit="1" customWidth="1"/>
    <col min="8" max="8" width="15.7109375" bestFit="1" customWidth="1"/>
    <col min="9" max="9" width="13.140625" customWidth="1"/>
    <col min="10" max="11" width="10.5703125" customWidth="1"/>
    <col min="12" max="12" width="7.7109375" customWidth="1"/>
  </cols>
  <sheetData>
    <row r="1" spans="2:11" ht="30" customHeight="1" x14ac:dyDescent="0.25">
      <c r="B1" s="2390" t="s">
        <v>525</v>
      </c>
      <c r="C1" s="2390"/>
      <c r="D1" s="2390"/>
      <c r="E1" s="2390"/>
      <c r="F1" s="2390"/>
      <c r="G1" s="2390"/>
      <c r="H1" s="2390"/>
      <c r="I1" s="2390"/>
      <c r="J1" s="2390"/>
      <c r="K1" s="2390"/>
    </row>
    <row r="2" spans="2:11" x14ac:dyDescent="0.25">
      <c r="B2" s="7"/>
      <c r="C2" s="7"/>
      <c r="D2" s="7"/>
      <c r="E2" s="7"/>
      <c r="F2" s="7"/>
      <c r="G2" s="7"/>
      <c r="H2" s="7"/>
      <c r="I2" s="7"/>
      <c r="J2" s="7"/>
      <c r="K2" s="7"/>
    </row>
    <row r="3" spans="2:11" x14ac:dyDescent="0.25">
      <c r="B3" s="7"/>
      <c r="C3" s="7"/>
      <c r="D3" s="7"/>
      <c r="E3" s="7"/>
      <c r="F3" s="7"/>
      <c r="G3" s="7"/>
      <c r="H3" s="7"/>
      <c r="I3" s="7"/>
      <c r="J3" s="7"/>
      <c r="K3" s="7"/>
    </row>
    <row r="4" spans="2:11" x14ac:dyDescent="0.25">
      <c r="B4" s="7"/>
      <c r="C4" s="7"/>
      <c r="D4" s="7"/>
      <c r="E4" s="7"/>
      <c r="F4" s="7"/>
      <c r="G4" s="7"/>
      <c r="H4" s="7"/>
      <c r="I4" s="7"/>
      <c r="J4" s="7"/>
      <c r="K4" s="7"/>
    </row>
    <row r="5" spans="2:11" x14ac:dyDescent="0.25">
      <c r="B5" s="7"/>
      <c r="C5" s="7"/>
      <c r="D5" s="7"/>
      <c r="E5" s="7"/>
      <c r="F5" s="7"/>
      <c r="G5" s="7"/>
      <c r="H5" s="7"/>
      <c r="I5" s="7"/>
      <c r="J5" s="7"/>
      <c r="K5" s="7"/>
    </row>
    <row r="6" spans="2:11" x14ac:dyDescent="0.25">
      <c r="B6" s="7"/>
      <c r="C6" s="7"/>
      <c r="D6" s="7"/>
      <c r="E6" s="7"/>
      <c r="F6" s="7"/>
      <c r="G6" s="7"/>
      <c r="H6" s="7"/>
      <c r="I6" s="7"/>
      <c r="J6" s="7"/>
      <c r="K6" s="7"/>
    </row>
    <row r="7" spans="2:11" x14ac:dyDescent="0.25">
      <c r="B7" s="7"/>
      <c r="C7" s="7"/>
      <c r="D7" s="7"/>
      <c r="E7" s="7"/>
      <c r="F7" s="7"/>
      <c r="G7" s="7"/>
      <c r="H7" s="7"/>
      <c r="I7" s="7"/>
      <c r="J7" s="7"/>
      <c r="K7" s="7"/>
    </row>
    <row r="8" spans="2:11" s="407" customFormat="1" x14ac:dyDescent="0.25">
      <c r="B8" s="7"/>
      <c r="C8" s="7"/>
      <c r="D8" s="7"/>
      <c r="E8" s="7"/>
      <c r="F8" s="7"/>
      <c r="G8" s="7"/>
      <c r="H8" s="7"/>
      <c r="I8" s="7"/>
      <c r="J8" s="7"/>
      <c r="K8" s="7"/>
    </row>
    <row r="9" spans="2:11" s="407" customFormat="1" x14ac:dyDescent="0.25">
      <c r="B9" s="7"/>
      <c r="C9" s="7"/>
      <c r="D9" s="7"/>
      <c r="E9" s="7"/>
      <c r="F9" s="7"/>
      <c r="G9" s="7"/>
      <c r="H9" s="7"/>
      <c r="I9" s="7"/>
      <c r="J9" s="7"/>
      <c r="K9" s="7"/>
    </row>
    <row r="10" spans="2:11" x14ac:dyDescent="0.25">
      <c r="B10" s="7"/>
      <c r="C10" s="7"/>
      <c r="D10" s="7"/>
      <c r="E10" s="7"/>
      <c r="F10" s="7"/>
      <c r="G10" s="7"/>
      <c r="H10" s="7"/>
      <c r="I10" s="7"/>
      <c r="J10" s="7"/>
      <c r="K10" s="7"/>
    </row>
    <row r="11" spans="2:11" x14ac:dyDescent="0.25">
      <c r="B11" s="7"/>
      <c r="C11" s="7"/>
      <c r="D11" s="7"/>
      <c r="E11" s="7"/>
      <c r="F11" s="7"/>
      <c r="G11" s="7"/>
      <c r="H11" s="7"/>
      <c r="I11" s="7"/>
      <c r="J11" s="7"/>
      <c r="K11" s="7"/>
    </row>
    <row r="12" spans="2:11" x14ac:dyDescent="0.25">
      <c r="B12" s="7"/>
      <c r="C12" s="7"/>
      <c r="D12" s="7"/>
      <c r="E12" s="7"/>
      <c r="F12" s="7"/>
      <c r="G12" s="7"/>
      <c r="H12" s="7"/>
      <c r="I12" s="7"/>
      <c r="J12" s="7"/>
      <c r="K12" s="7"/>
    </row>
    <row r="13" spans="2:11" ht="18" customHeight="1" x14ac:dyDescent="0.25">
      <c r="B13" s="7"/>
      <c r="C13" s="7"/>
      <c r="D13" s="7"/>
      <c r="E13" s="7"/>
      <c r="F13" s="7"/>
      <c r="G13" s="7"/>
      <c r="H13" s="7"/>
      <c r="I13" s="7"/>
      <c r="J13" s="7"/>
      <c r="K13" s="7"/>
    </row>
    <row r="14" spans="2:11" ht="0.75" customHeight="1" x14ac:dyDescent="0.25">
      <c r="B14" s="7"/>
      <c r="C14" s="7"/>
      <c r="D14" s="7"/>
      <c r="E14" s="7"/>
      <c r="F14" s="7"/>
      <c r="G14" s="7"/>
      <c r="H14" s="7"/>
      <c r="I14" s="7"/>
      <c r="J14" s="7"/>
      <c r="K14" s="7"/>
    </row>
    <row r="15" spans="2:11" ht="26.25" customHeight="1" thickBot="1" x14ac:dyDescent="0.3">
      <c r="B15" s="2729" t="s">
        <v>787</v>
      </c>
      <c r="C15" s="2729"/>
      <c r="D15" s="2729"/>
      <c r="E15" s="2729"/>
      <c r="F15" s="2729"/>
      <c r="G15" s="2729"/>
      <c r="H15" s="2729"/>
      <c r="I15" s="2729"/>
      <c r="J15" s="2729"/>
    </row>
    <row r="16" spans="2:11" ht="15" customHeight="1" x14ac:dyDescent="0.25">
      <c r="D16" s="2725" t="s">
        <v>197</v>
      </c>
      <c r="E16" s="2723" t="s">
        <v>100</v>
      </c>
      <c r="F16" s="316" t="s">
        <v>249</v>
      </c>
      <c r="G16" s="317" t="s">
        <v>249</v>
      </c>
      <c r="H16" s="317" t="s">
        <v>249</v>
      </c>
    </row>
    <row r="17" spans="1:11" ht="30.75" customHeight="1" thickBot="1" x14ac:dyDescent="0.3">
      <c r="D17" s="2726"/>
      <c r="E17" s="2724"/>
      <c r="F17" s="425" t="s">
        <v>247</v>
      </c>
      <c r="G17" s="426" t="s">
        <v>248</v>
      </c>
      <c r="H17" s="1096" t="s">
        <v>515</v>
      </c>
    </row>
    <row r="18" spans="1:11" x14ac:dyDescent="0.25">
      <c r="D18" s="315">
        <v>1</v>
      </c>
      <c r="E18" s="321" t="s">
        <v>85</v>
      </c>
      <c r="F18" s="1619">
        <v>25</v>
      </c>
      <c r="G18" s="1708">
        <v>25</v>
      </c>
      <c r="H18" s="1709">
        <v>25</v>
      </c>
    </row>
    <row r="19" spans="1:11" x14ac:dyDescent="0.25">
      <c r="D19" s="314">
        <v>1</v>
      </c>
      <c r="E19" s="322" t="s">
        <v>82</v>
      </c>
      <c r="F19" s="332">
        <v>12</v>
      </c>
      <c r="G19" s="333">
        <v>12</v>
      </c>
      <c r="H19" s="1101">
        <v>12</v>
      </c>
    </row>
    <row r="20" spans="1:11" x14ac:dyDescent="0.25">
      <c r="D20" s="314">
        <v>2</v>
      </c>
      <c r="E20" s="322" t="s">
        <v>70</v>
      </c>
      <c r="F20" s="332">
        <v>56</v>
      </c>
      <c r="G20" s="333">
        <v>56</v>
      </c>
      <c r="H20" s="1101">
        <v>56</v>
      </c>
    </row>
    <row r="21" spans="1:11" x14ac:dyDescent="0.25">
      <c r="D21" s="314">
        <v>2</v>
      </c>
      <c r="E21" s="322" t="s">
        <v>55</v>
      </c>
      <c r="F21" s="332">
        <v>2</v>
      </c>
      <c r="G21" s="333">
        <v>2</v>
      </c>
      <c r="H21" s="1101">
        <v>0</v>
      </c>
    </row>
    <row r="22" spans="1:11" x14ac:dyDescent="0.25">
      <c r="D22" s="314">
        <v>2</v>
      </c>
      <c r="E22" s="322" t="s">
        <v>47</v>
      </c>
      <c r="F22" s="332">
        <v>24</v>
      </c>
      <c r="G22" s="333">
        <v>24</v>
      </c>
      <c r="H22" s="1101">
        <v>24</v>
      </c>
    </row>
    <row r="23" spans="1:11" x14ac:dyDescent="0.25">
      <c r="D23" s="314">
        <v>3</v>
      </c>
      <c r="E23" s="322" t="s">
        <v>2</v>
      </c>
      <c r="F23" s="332">
        <v>40</v>
      </c>
      <c r="G23" s="333">
        <v>36</v>
      </c>
      <c r="H23" s="1101">
        <v>36</v>
      </c>
    </row>
    <row r="24" spans="1:11" x14ac:dyDescent="0.25">
      <c r="D24" s="314">
        <v>4</v>
      </c>
      <c r="E24" s="322" t="s">
        <v>51</v>
      </c>
      <c r="F24" s="332">
        <v>24</v>
      </c>
      <c r="G24" s="333">
        <v>36</v>
      </c>
      <c r="H24" s="1101">
        <v>36</v>
      </c>
    </row>
    <row r="25" spans="1:11" x14ac:dyDescent="0.25">
      <c r="D25" s="314">
        <v>5</v>
      </c>
      <c r="E25" s="322" t="s">
        <v>40</v>
      </c>
      <c r="F25" s="332">
        <v>8</v>
      </c>
      <c r="G25" s="333">
        <v>8</v>
      </c>
      <c r="H25" s="1101">
        <v>0</v>
      </c>
    </row>
    <row r="26" spans="1:11" x14ac:dyDescent="0.25">
      <c r="D26" s="314">
        <v>6</v>
      </c>
      <c r="E26" s="322" t="s">
        <v>48</v>
      </c>
      <c r="F26" s="332">
        <v>13</v>
      </c>
      <c r="G26" s="333">
        <v>13</v>
      </c>
      <c r="H26" s="1101">
        <v>13</v>
      </c>
    </row>
    <row r="27" spans="1:11" x14ac:dyDescent="0.25">
      <c r="D27" s="314">
        <v>6</v>
      </c>
      <c r="E27" s="322" t="s">
        <v>18</v>
      </c>
      <c r="F27" s="332">
        <v>52</v>
      </c>
      <c r="G27" s="333">
        <v>56</v>
      </c>
      <c r="H27" s="1101">
        <v>56</v>
      </c>
    </row>
    <row r="28" spans="1:11" ht="15.75" thickBot="1" x14ac:dyDescent="0.3">
      <c r="D28" s="318">
        <v>7</v>
      </c>
      <c r="E28" s="323" t="s">
        <v>3</v>
      </c>
      <c r="F28" s="1710">
        <v>75</v>
      </c>
      <c r="G28" s="1711">
        <v>75</v>
      </c>
      <c r="H28" s="1712">
        <v>75</v>
      </c>
    </row>
    <row r="29" spans="1:11" ht="15.75" thickBot="1" x14ac:dyDescent="0.3">
      <c r="D29" s="2727" t="s">
        <v>0</v>
      </c>
      <c r="E29" s="2728"/>
      <c r="F29" s="319">
        <v>331</v>
      </c>
      <c r="G29" s="320">
        <f>SUM(G18:G28)</f>
        <v>343</v>
      </c>
      <c r="H29" s="320">
        <f>SUM(H18:H28)</f>
        <v>333</v>
      </c>
    </row>
    <row r="30" spans="1:11" x14ac:dyDescent="0.25">
      <c r="B30" s="12"/>
      <c r="C30" s="11"/>
      <c r="D30" s="10"/>
      <c r="E30" s="9"/>
      <c r="F30" s="10"/>
      <c r="G30" s="9"/>
      <c r="H30" s="10"/>
      <c r="I30" s="9"/>
    </row>
    <row r="31" spans="1:11" x14ac:dyDescent="0.25">
      <c r="A31" s="2722" t="s">
        <v>113</v>
      </c>
      <c r="B31" s="2722"/>
      <c r="C31" s="2722"/>
      <c r="D31" s="2722"/>
      <c r="E31" s="2722"/>
      <c r="F31" s="2722"/>
      <c r="G31" s="2722"/>
      <c r="H31" s="2722"/>
      <c r="I31" s="2722"/>
      <c r="J31" s="2722"/>
      <c r="K31" s="2722"/>
    </row>
    <row r="32" spans="1:11" x14ac:dyDescent="0.25">
      <c r="A32" s="2722" t="s">
        <v>250</v>
      </c>
      <c r="B32" s="2722"/>
      <c r="C32" s="2722"/>
      <c r="D32" s="2722"/>
      <c r="E32" s="2722"/>
      <c r="F32" s="2722"/>
      <c r="G32" s="2722"/>
      <c r="H32" s="2722"/>
      <c r="I32" s="2722"/>
      <c r="J32" s="2722"/>
      <c r="K32" s="2722"/>
    </row>
  </sheetData>
  <mergeCells count="7">
    <mergeCell ref="A32:K32"/>
    <mergeCell ref="B1:K1"/>
    <mergeCell ref="E16:E17"/>
    <mergeCell ref="D16:D17"/>
    <mergeCell ref="D29:E29"/>
    <mergeCell ref="A31:K31"/>
    <mergeCell ref="B15:J15"/>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zoomScaleNormal="100" zoomScalePageLayoutView="90" workbookViewId="0">
      <selection activeCell="A14" sqref="A14"/>
    </sheetView>
  </sheetViews>
  <sheetFormatPr defaultRowHeight="15" x14ac:dyDescent="0.25"/>
  <cols>
    <col min="1" max="1" width="16" style="751" customWidth="1"/>
    <col min="2" max="2" width="4.85546875" style="407" customWidth="1"/>
    <col min="3" max="3" width="4.7109375" style="407" bestFit="1" customWidth="1"/>
    <col min="4" max="4" width="11.5703125" style="407" bestFit="1" customWidth="1"/>
    <col min="5" max="5" width="7.7109375" style="407" bestFit="1" customWidth="1"/>
    <col min="6" max="6" width="7.85546875" style="407" bestFit="1" customWidth="1"/>
    <col min="7" max="7" width="8.85546875" style="407" bestFit="1" customWidth="1"/>
    <col min="8" max="8" width="1.42578125" style="407" customWidth="1"/>
    <col min="9" max="9" width="5.28515625" style="407" customWidth="1"/>
    <col min="10" max="10" width="11.7109375" style="407" bestFit="1" customWidth="1"/>
    <col min="11" max="12" width="7.7109375" style="407" bestFit="1" customWidth="1"/>
    <col min="13" max="13" width="8.5703125" style="2189" bestFit="1" customWidth="1"/>
    <col min="14" max="14" width="2.42578125" style="407" customWidth="1"/>
    <col min="15" max="15" width="20.42578125" style="407" customWidth="1"/>
    <col min="16" max="16" width="2.85546875" style="407" customWidth="1"/>
    <col min="17" max="16384" width="9.140625" style="407"/>
  </cols>
  <sheetData>
    <row r="1" spans="2:20" ht="30" customHeight="1" x14ac:dyDescent="0.25">
      <c r="B1" s="2390" t="s">
        <v>716</v>
      </c>
      <c r="C1" s="2390"/>
      <c r="D1" s="2390"/>
      <c r="E1" s="2390"/>
      <c r="F1" s="2390"/>
      <c r="G1" s="2390"/>
      <c r="H1" s="2390"/>
      <c r="I1" s="2390"/>
      <c r="J1" s="2390"/>
      <c r="K1" s="2390"/>
      <c r="L1" s="2390"/>
      <c r="M1" s="2390"/>
      <c r="N1" s="2390"/>
      <c r="O1" s="739"/>
      <c r="P1" s="739"/>
    </row>
    <row r="2" spans="2:20" x14ac:dyDescent="0.25">
      <c r="C2" s="7"/>
      <c r="D2" s="7"/>
      <c r="E2" s="7"/>
      <c r="F2" s="7"/>
      <c r="G2" s="7"/>
      <c r="H2" s="7"/>
      <c r="I2" s="7"/>
      <c r="J2" s="7"/>
      <c r="K2" s="7"/>
      <c r="L2" s="7"/>
    </row>
    <row r="3" spans="2:20" x14ac:dyDescent="0.25">
      <c r="C3" s="7"/>
      <c r="D3" s="7"/>
      <c r="E3" s="7"/>
      <c r="F3" s="7"/>
      <c r="G3" s="7"/>
      <c r="H3" s="7"/>
      <c r="I3" s="7"/>
      <c r="J3" s="7"/>
      <c r="K3" s="7"/>
      <c r="L3" s="7"/>
    </row>
    <row r="4" spans="2:20" x14ac:dyDescent="0.25">
      <c r="C4" s="7"/>
      <c r="D4" s="7"/>
      <c r="E4" s="7"/>
      <c r="F4" s="7"/>
      <c r="G4" s="7"/>
      <c r="H4" s="7"/>
      <c r="I4" s="7"/>
      <c r="J4" s="7"/>
      <c r="K4" s="7"/>
      <c r="L4" s="7"/>
    </row>
    <row r="5" spans="2:20" ht="48" customHeight="1" x14ac:dyDescent="0.25">
      <c r="C5" s="7"/>
      <c r="D5" s="7"/>
      <c r="E5" s="7"/>
      <c r="F5" s="7"/>
      <c r="G5" s="7"/>
      <c r="H5" s="7"/>
      <c r="I5" s="7"/>
      <c r="J5" s="7"/>
      <c r="K5" s="7"/>
      <c r="L5" s="7"/>
    </row>
    <row r="6" spans="2:20" x14ac:dyDescent="0.25">
      <c r="C6" s="7"/>
      <c r="D6" s="7"/>
      <c r="E6" s="7"/>
      <c r="F6" s="7"/>
      <c r="G6" s="7"/>
      <c r="H6" s="7"/>
      <c r="I6" s="7"/>
      <c r="J6" s="7"/>
      <c r="K6" s="7"/>
      <c r="L6" s="7"/>
    </row>
    <row r="7" spans="2:20" x14ac:dyDescent="0.25">
      <c r="C7" s="7"/>
      <c r="D7" s="7"/>
      <c r="E7" s="7"/>
      <c r="F7" s="7"/>
      <c r="G7" s="7"/>
      <c r="H7" s="7"/>
      <c r="I7" s="7"/>
      <c r="J7" s="7"/>
      <c r="K7" s="7"/>
      <c r="L7" s="7"/>
    </row>
    <row r="8" spans="2:20" x14ac:dyDescent="0.25">
      <c r="C8" s="7"/>
      <c r="D8" s="7"/>
      <c r="E8" s="7"/>
      <c r="F8" s="7"/>
      <c r="G8" s="7"/>
      <c r="H8" s="7"/>
      <c r="I8" s="7"/>
      <c r="J8" s="7"/>
      <c r="K8" s="7"/>
      <c r="L8" s="7"/>
    </row>
    <row r="9" spans="2:20" x14ac:dyDescent="0.25">
      <c r="C9" s="7"/>
      <c r="D9" s="7"/>
      <c r="E9" s="7"/>
      <c r="F9" s="7"/>
      <c r="G9" s="7"/>
      <c r="H9" s="7"/>
      <c r="I9" s="7"/>
      <c r="J9" s="7"/>
      <c r="K9" s="7"/>
      <c r="L9" s="7"/>
    </row>
    <row r="10" spans="2:20" x14ac:dyDescent="0.25">
      <c r="C10" s="7"/>
      <c r="D10" s="7"/>
      <c r="E10" s="7"/>
      <c r="F10" s="7"/>
      <c r="G10" s="7"/>
      <c r="H10" s="7"/>
      <c r="I10" s="7"/>
      <c r="J10" s="7"/>
      <c r="K10" s="7"/>
      <c r="L10" s="7"/>
    </row>
    <row r="11" spans="2:20" x14ac:dyDescent="0.25">
      <c r="C11" s="7"/>
      <c r="D11" s="7"/>
      <c r="E11" s="7"/>
      <c r="F11" s="7"/>
      <c r="G11" s="7"/>
      <c r="H11" s="7"/>
      <c r="I11" s="7"/>
      <c r="J11" s="7"/>
      <c r="K11" s="7"/>
      <c r="L11" s="7"/>
    </row>
    <row r="12" spans="2:20" x14ac:dyDescent="0.25">
      <c r="C12" s="7"/>
      <c r="D12" s="7"/>
      <c r="E12" s="7"/>
      <c r="F12" s="7"/>
      <c r="G12" s="7"/>
      <c r="H12" s="7"/>
      <c r="I12" s="7"/>
      <c r="J12" s="7"/>
      <c r="K12" s="7"/>
      <c r="L12" s="7"/>
    </row>
    <row r="13" spans="2:20" x14ac:dyDescent="0.25">
      <c r="C13" s="7"/>
      <c r="D13" s="7"/>
      <c r="E13" s="7"/>
      <c r="F13" s="7"/>
      <c r="G13" s="7"/>
      <c r="H13" s="7"/>
      <c r="I13" s="7"/>
      <c r="J13" s="7"/>
      <c r="K13" s="7"/>
      <c r="L13" s="7"/>
    </row>
    <row r="14" spans="2:20" ht="13.5" customHeight="1" thickBot="1" x14ac:dyDescent="0.3">
      <c r="C14" s="2729" t="s">
        <v>788</v>
      </c>
      <c r="D14" s="2729"/>
      <c r="E14" s="2729"/>
      <c r="F14" s="2729"/>
      <c r="G14" s="2729"/>
      <c r="H14" s="2729"/>
      <c r="I14" s="2729"/>
      <c r="J14" s="2729"/>
      <c r="K14" s="2729"/>
      <c r="L14" s="2729"/>
      <c r="M14" s="2729"/>
    </row>
    <row r="15" spans="2:20" ht="13.5" customHeight="1" thickBot="1" x14ac:dyDescent="0.3">
      <c r="C15" s="502" t="s">
        <v>197</v>
      </c>
      <c r="D15" s="503" t="s">
        <v>100</v>
      </c>
      <c r="E15" s="435" t="s">
        <v>120</v>
      </c>
      <c r="F15" s="316" t="s">
        <v>122</v>
      </c>
      <c r="G15" s="317" t="s">
        <v>518</v>
      </c>
      <c r="I15" s="502" t="s">
        <v>197</v>
      </c>
      <c r="J15" s="503" t="s">
        <v>100</v>
      </c>
      <c r="K15" s="1642" t="s">
        <v>120</v>
      </c>
      <c r="L15" s="1643" t="s">
        <v>122</v>
      </c>
      <c r="M15" s="1644" t="s">
        <v>518</v>
      </c>
    </row>
    <row r="16" spans="2:20" ht="13.5" customHeight="1" x14ac:dyDescent="0.25">
      <c r="C16" s="153">
        <v>1</v>
      </c>
      <c r="D16" s="448" t="s">
        <v>97</v>
      </c>
      <c r="E16" s="457">
        <v>1</v>
      </c>
      <c r="F16" s="330">
        <v>1</v>
      </c>
      <c r="G16" s="331">
        <v>0</v>
      </c>
      <c r="I16" s="153">
        <v>3</v>
      </c>
      <c r="J16" s="1629" t="s">
        <v>102</v>
      </c>
      <c r="K16" s="2191">
        <v>0</v>
      </c>
      <c r="L16" s="1633">
        <v>0</v>
      </c>
      <c r="M16" s="2192">
        <v>0</v>
      </c>
      <c r="Q16" s="2078"/>
      <c r="S16" s="2078"/>
      <c r="T16" s="2078"/>
    </row>
    <row r="17" spans="1:20" ht="13.5" customHeight="1" x14ac:dyDescent="0.25">
      <c r="C17" s="162">
        <v>1</v>
      </c>
      <c r="D17" s="449" t="s">
        <v>91</v>
      </c>
      <c r="E17" s="455">
        <v>1</v>
      </c>
      <c r="F17" s="332">
        <v>0</v>
      </c>
      <c r="G17" s="333">
        <v>0</v>
      </c>
      <c r="I17" s="506">
        <v>3</v>
      </c>
      <c r="J17" s="1680" t="s">
        <v>72</v>
      </c>
      <c r="K17" s="2193">
        <v>1</v>
      </c>
      <c r="L17" s="1634">
        <v>1</v>
      </c>
      <c r="M17" s="2194">
        <v>0</v>
      </c>
      <c r="Q17" s="2078"/>
      <c r="S17" s="2078"/>
      <c r="T17" s="2078"/>
    </row>
    <row r="18" spans="1:20" ht="13.5" customHeight="1" x14ac:dyDescent="0.25">
      <c r="C18" s="162">
        <v>1</v>
      </c>
      <c r="D18" s="449" t="s">
        <v>88</v>
      </c>
      <c r="E18" s="455">
        <v>2</v>
      </c>
      <c r="F18" s="332">
        <v>0</v>
      </c>
      <c r="G18" s="333">
        <v>0</v>
      </c>
      <c r="I18" s="506">
        <v>4</v>
      </c>
      <c r="J18" s="1680" t="s">
        <v>51</v>
      </c>
      <c r="K18" s="2193">
        <v>2</v>
      </c>
      <c r="L18" s="1634">
        <v>3</v>
      </c>
      <c r="M18" s="2194">
        <v>2</v>
      </c>
      <c r="Q18" s="2078"/>
      <c r="S18" s="2078"/>
      <c r="T18" s="2078"/>
    </row>
    <row r="19" spans="1:20" ht="13.5" customHeight="1" x14ac:dyDescent="0.25">
      <c r="C19" s="162">
        <v>1</v>
      </c>
      <c r="D19" s="449" t="s">
        <v>85</v>
      </c>
      <c r="E19" s="455">
        <v>1</v>
      </c>
      <c r="F19" s="332">
        <v>0</v>
      </c>
      <c r="G19" s="333">
        <v>0</v>
      </c>
      <c r="I19" s="506">
        <v>5</v>
      </c>
      <c r="J19" s="1680" t="s">
        <v>37</v>
      </c>
      <c r="K19" s="2193">
        <v>1</v>
      </c>
      <c r="L19" s="1634">
        <v>0</v>
      </c>
      <c r="M19" s="2194">
        <v>1</v>
      </c>
      <c r="Q19" s="2078"/>
      <c r="S19" s="2078"/>
      <c r="T19" s="2078"/>
    </row>
    <row r="20" spans="1:20" ht="13.5" customHeight="1" x14ac:dyDescent="0.25">
      <c r="C20" s="162">
        <v>1</v>
      </c>
      <c r="D20" s="449" t="s">
        <v>82</v>
      </c>
      <c r="E20" s="455">
        <v>5</v>
      </c>
      <c r="F20" s="332">
        <v>0</v>
      </c>
      <c r="G20" s="333">
        <v>0</v>
      </c>
      <c r="I20" s="506">
        <v>5</v>
      </c>
      <c r="J20" s="1680" t="s">
        <v>7</v>
      </c>
      <c r="K20" s="2193">
        <v>0</v>
      </c>
      <c r="L20" s="1634">
        <v>0</v>
      </c>
      <c r="M20" s="2194">
        <v>0</v>
      </c>
      <c r="Q20" s="2078"/>
      <c r="S20" s="2078"/>
      <c r="T20" s="2078"/>
    </row>
    <row r="21" spans="1:20" ht="13.5" customHeight="1" x14ac:dyDescent="0.25">
      <c r="C21" s="162">
        <v>1</v>
      </c>
      <c r="D21" s="449" t="s">
        <v>79</v>
      </c>
      <c r="E21" s="455">
        <v>1</v>
      </c>
      <c r="F21" s="332">
        <v>0</v>
      </c>
      <c r="G21" s="333">
        <v>0</v>
      </c>
      <c r="I21" s="506">
        <v>5</v>
      </c>
      <c r="J21" s="1680" t="s">
        <v>4</v>
      </c>
      <c r="K21" s="2193">
        <v>1</v>
      </c>
      <c r="L21" s="1115">
        <v>0</v>
      </c>
      <c r="M21" s="2194">
        <v>0</v>
      </c>
      <c r="Q21" s="2078"/>
      <c r="S21" s="2078"/>
      <c r="T21" s="2078"/>
    </row>
    <row r="22" spans="1:20" ht="13.5" customHeight="1" x14ac:dyDescent="0.25">
      <c r="C22" s="162">
        <v>1</v>
      </c>
      <c r="D22" s="449" t="s">
        <v>76</v>
      </c>
      <c r="E22" s="455">
        <v>5</v>
      </c>
      <c r="F22" s="332">
        <v>1</v>
      </c>
      <c r="G22" s="333">
        <v>3</v>
      </c>
      <c r="I22" s="506">
        <v>6</v>
      </c>
      <c r="J22" s="1680" t="s">
        <v>53</v>
      </c>
      <c r="K22" s="2193">
        <v>1</v>
      </c>
      <c r="L22" s="1115">
        <v>1</v>
      </c>
      <c r="M22" s="2194">
        <v>0</v>
      </c>
      <c r="Q22" s="2078"/>
      <c r="S22" s="1626"/>
      <c r="T22" s="2078"/>
    </row>
    <row r="23" spans="1:20" ht="13.5" customHeight="1" x14ac:dyDescent="0.25">
      <c r="C23" s="162">
        <v>2</v>
      </c>
      <c r="D23" s="449" t="s">
        <v>70</v>
      </c>
      <c r="E23" s="455">
        <v>0</v>
      </c>
      <c r="F23" s="332">
        <v>1</v>
      </c>
      <c r="G23" s="333">
        <v>0</v>
      </c>
      <c r="I23" s="506">
        <v>6</v>
      </c>
      <c r="J23" s="1680" t="s">
        <v>42</v>
      </c>
      <c r="K23" s="2193">
        <v>1</v>
      </c>
      <c r="L23" s="1115">
        <v>0</v>
      </c>
      <c r="M23" s="2194">
        <v>0</v>
      </c>
      <c r="Q23" s="2078"/>
      <c r="S23" s="2078"/>
      <c r="T23" s="2078"/>
    </row>
    <row r="24" spans="1:20" ht="13.5" customHeight="1" x14ac:dyDescent="0.25">
      <c r="C24" s="162">
        <v>2</v>
      </c>
      <c r="D24" s="449" t="s">
        <v>55</v>
      </c>
      <c r="E24" s="455">
        <v>1</v>
      </c>
      <c r="F24" s="332">
        <v>0</v>
      </c>
      <c r="G24" s="333">
        <v>0</v>
      </c>
      <c r="I24" s="1603">
        <v>6</v>
      </c>
      <c r="J24" s="1680" t="s">
        <v>39</v>
      </c>
      <c r="K24" s="2193">
        <v>0</v>
      </c>
      <c r="L24" s="1115">
        <v>0</v>
      </c>
      <c r="M24" s="2194">
        <v>0</v>
      </c>
      <c r="Q24" s="2078"/>
      <c r="S24" s="2078"/>
      <c r="T24" s="2078"/>
    </row>
    <row r="25" spans="1:20" ht="13.5" customHeight="1" x14ac:dyDescent="0.25">
      <c r="C25" s="162">
        <v>2</v>
      </c>
      <c r="D25" s="449" t="s">
        <v>47</v>
      </c>
      <c r="E25" s="455">
        <v>2</v>
      </c>
      <c r="F25" s="332">
        <v>1</v>
      </c>
      <c r="G25" s="333">
        <v>2</v>
      </c>
      <c r="I25" s="506">
        <v>6</v>
      </c>
      <c r="J25" s="1680" t="s">
        <v>27</v>
      </c>
      <c r="K25" s="2193">
        <v>1</v>
      </c>
      <c r="L25" s="1115">
        <v>1</v>
      </c>
      <c r="M25" s="2194">
        <v>1</v>
      </c>
      <c r="Q25" s="2078"/>
      <c r="S25" s="1626"/>
      <c r="T25" s="2078"/>
    </row>
    <row r="26" spans="1:20" ht="13.5" customHeight="1" x14ac:dyDescent="0.25">
      <c r="C26" s="162">
        <v>2</v>
      </c>
      <c r="D26" s="449" t="s">
        <v>52</v>
      </c>
      <c r="E26" s="455">
        <v>0</v>
      </c>
      <c r="F26" s="332">
        <v>1</v>
      </c>
      <c r="G26" s="333">
        <v>0</v>
      </c>
      <c r="I26" s="506">
        <v>6</v>
      </c>
      <c r="J26" s="1680" t="s">
        <v>18</v>
      </c>
      <c r="K26" s="2193">
        <v>3</v>
      </c>
      <c r="L26" s="1634">
        <v>1</v>
      </c>
      <c r="M26" s="2194">
        <v>2</v>
      </c>
      <c r="Q26" s="2078"/>
      <c r="S26" s="2078"/>
      <c r="T26" s="2078"/>
    </row>
    <row r="27" spans="1:20" ht="13.5" customHeight="1" thickBot="1" x14ac:dyDescent="0.3">
      <c r="C27" s="758">
        <v>3</v>
      </c>
      <c r="D27" s="437" t="s">
        <v>2</v>
      </c>
      <c r="E27" s="456">
        <v>1</v>
      </c>
      <c r="F27" s="336">
        <v>1</v>
      </c>
      <c r="G27" s="337">
        <v>2</v>
      </c>
      <c r="I27" s="8">
        <v>7</v>
      </c>
      <c r="J27" s="2184" t="s">
        <v>3</v>
      </c>
      <c r="K27" s="2195">
        <v>3</v>
      </c>
      <c r="L27" s="2196">
        <v>1</v>
      </c>
      <c r="M27" s="2197">
        <v>2</v>
      </c>
      <c r="Q27" s="2078"/>
      <c r="S27" s="2078"/>
      <c r="T27" s="2078"/>
    </row>
    <row r="28" spans="1:20" ht="13.5" customHeight="1" thickBot="1" x14ac:dyDescent="0.3">
      <c r="I28" s="2730" t="s">
        <v>0</v>
      </c>
      <c r="J28" s="2731"/>
      <c r="K28" s="1627">
        <v>34</v>
      </c>
      <c r="L28" s="1628" t="s">
        <v>374</v>
      </c>
      <c r="M28" s="1628">
        <f>SUM(G16:G27,M16:M27)</f>
        <v>15</v>
      </c>
      <c r="Q28" s="2078"/>
    </row>
    <row r="29" spans="1:20" ht="13.5" customHeight="1" x14ac:dyDescent="0.25">
      <c r="C29" s="499"/>
      <c r="D29" s="499"/>
      <c r="E29" s="499"/>
      <c r="F29" s="499"/>
      <c r="G29" s="499"/>
    </row>
    <row r="30" spans="1:20" x14ac:dyDescent="0.25">
      <c r="A30" s="2188" t="s">
        <v>718</v>
      </c>
      <c r="B30" s="2188"/>
      <c r="C30" s="2188"/>
      <c r="D30" s="2188"/>
      <c r="E30" s="2188"/>
      <c r="F30" s="2188"/>
      <c r="G30" s="2188"/>
      <c r="H30" s="2188"/>
      <c r="I30" s="499"/>
      <c r="J30" s="499"/>
      <c r="K30" s="499"/>
      <c r="L30" s="499"/>
      <c r="N30" s="2188"/>
    </row>
    <row r="31" spans="1:20" x14ac:dyDescent="0.25">
      <c r="A31" s="2188" t="s">
        <v>250</v>
      </c>
      <c r="B31" s="2188"/>
      <c r="C31" s="2188"/>
      <c r="D31" s="2188"/>
      <c r="E31" s="2188"/>
      <c r="F31" s="2188"/>
      <c r="G31" s="2188"/>
      <c r="H31" s="2188"/>
      <c r="I31" s="2188"/>
      <c r="J31" s="2188"/>
      <c r="K31" s="2188"/>
      <c r="L31" s="2188"/>
      <c r="M31" s="2190"/>
      <c r="N31" s="2188"/>
    </row>
    <row r="32" spans="1:20" x14ac:dyDescent="0.25">
      <c r="A32" s="2188" t="s">
        <v>375</v>
      </c>
      <c r="B32" s="2188"/>
      <c r="C32" s="2188"/>
      <c r="D32" s="2188"/>
      <c r="E32" s="2188"/>
      <c r="F32" s="2188"/>
      <c r="G32" s="2188"/>
      <c r="H32" s="2188"/>
      <c r="I32" s="2188"/>
      <c r="J32" s="2188"/>
      <c r="K32" s="2188"/>
      <c r="L32" s="2188"/>
      <c r="M32" s="2190"/>
      <c r="N32" s="2188"/>
      <c r="O32" s="2188"/>
    </row>
    <row r="33" spans="9:13" x14ac:dyDescent="0.25">
      <c r="I33" s="2188"/>
      <c r="J33" s="2188"/>
      <c r="K33" s="2188"/>
      <c r="L33" s="2188"/>
      <c r="M33" s="2190"/>
    </row>
  </sheetData>
  <mergeCells count="3">
    <mergeCell ref="B1:N1"/>
    <mergeCell ref="I28:J28"/>
    <mergeCell ref="C14:M14"/>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zoomScaleNormal="100" zoomScalePageLayoutView="90" workbookViewId="0">
      <selection activeCell="A14" sqref="A14"/>
    </sheetView>
  </sheetViews>
  <sheetFormatPr defaultRowHeight="15" x14ac:dyDescent="0.25"/>
  <cols>
    <col min="1" max="1" width="19.28515625" style="1556" customWidth="1"/>
    <col min="2" max="2" width="3.28515625" style="1556" customWidth="1"/>
    <col min="3" max="3" width="4.7109375" style="1556" bestFit="1" customWidth="1"/>
    <col min="4" max="4" width="9.5703125" style="1556" bestFit="1" customWidth="1"/>
    <col min="5" max="5" width="7.7109375" style="1556" bestFit="1" customWidth="1"/>
    <col min="6" max="6" width="7.85546875" style="1556" bestFit="1" customWidth="1"/>
    <col min="7" max="7" width="8.85546875" style="1556" bestFit="1" customWidth="1"/>
    <col min="8" max="8" width="1.42578125" style="1556" customWidth="1"/>
    <col min="9" max="9" width="5.28515625" style="1556" customWidth="1"/>
    <col min="10" max="10" width="12.42578125" style="1556" bestFit="1" customWidth="1"/>
    <col min="11" max="12" width="7.7109375" style="1556" bestFit="1" customWidth="1"/>
    <col min="13" max="13" width="8.5703125" style="1556" bestFit="1" customWidth="1"/>
    <col min="14" max="14" width="3" style="1556" customWidth="1"/>
    <col min="15" max="15" width="17.42578125" style="1556" customWidth="1"/>
    <col min="16" max="16384" width="9.140625" style="1556"/>
  </cols>
  <sheetData>
    <row r="1" spans="2:16" ht="39.75" customHeight="1" x14ac:dyDescent="0.25">
      <c r="B1" s="2390" t="s">
        <v>566</v>
      </c>
      <c r="C1" s="2390"/>
      <c r="D1" s="2390"/>
      <c r="E1" s="2390"/>
      <c r="F1" s="2390"/>
      <c r="G1" s="2390"/>
      <c r="H1" s="2390"/>
      <c r="I1" s="2390"/>
      <c r="J1" s="2390"/>
      <c r="K1" s="2390"/>
      <c r="L1" s="2390"/>
      <c r="M1" s="2390"/>
      <c r="N1" s="2390"/>
      <c r="O1" s="739"/>
      <c r="P1" s="739"/>
    </row>
    <row r="2" spans="2:16" x14ac:dyDescent="0.25">
      <c r="C2" s="7"/>
      <c r="D2" s="7"/>
      <c r="E2" s="7"/>
      <c r="F2" s="7"/>
      <c r="G2" s="7"/>
      <c r="H2" s="7"/>
      <c r="I2" s="7"/>
      <c r="J2" s="7"/>
      <c r="K2" s="7"/>
      <c r="L2" s="7"/>
    </row>
    <row r="3" spans="2:16" x14ac:dyDescent="0.25">
      <c r="C3" s="7"/>
      <c r="D3" s="7"/>
      <c r="E3" s="7"/>
      <c r="F3" s="7"/>
      <c r="G3" s="7"/>
      <c r="H3" s="7"/>
      <c r="I3" s="7"/>
      <c r="J3" s="7"/>
      <c r="K3" s="7"/>
      <c r="L3" s="7"/>
    </row>
    <row r="4" spans="2:16" x14ac:dyDescent="0.25">
      <c r="C4" s="7"/>
      <c r="D4" s="7"/>
      <c r="E4" s="7"/>
      <c r="F4" s="7"/>
      <c r="G4" s="7"/>
      <c r="H4" s="7"/>
      <c r="I4" s="7"/>
      <c r="J4" s="7"/>
      <c r="K4" s="7"/>
      <c r="L4" s="7"/>
    </row>
    <row r="5" spans="2:16" x14ac:dyDescent="0.25">
      <c r="C5" s="7"/>
      <c r="D5" s="7"/>
      <c r="E5" s="7"/>
      <c r="F5" s="7"/>
      <c r="G5" s="7"/>
      <c r="H5" s="7"/>
      <c r="I5" s="7"/>
      <c r="J5" s="7"/>
      <c r="K5" s="7"/>
      <c r="L5" s="7"/>
    </row>
    <row r="6" spans="2:16" x14ac:dyDescent="0.25">
      <c r="C6" s="7"/>
      <c r="D6" s="7"/>
      <c r="E6" s="7"/>
      <c r="F6" s="7"/>
      <c r="G6" s="7"/>
      <c r="H6" s="7"/>
      <c r="I6" s="7"/>
      <c r="J6" s="7"/>
      <c r="K6" s="7"/>
      <c r="L6" s="7"/>
    </row>
    <row r="7" spans="2:16" x14ac:dyDescent="0.25">
      <c r="C7" s="7"/>
      <c r="D7" s="7"/>
      <c r="E7" s="7"/>
      <c r="F7" s="7"/>
      <c r="G7" s="7"/>
      <c r="H7" s="7"/>
      <c r="I7" s="7"/>
      <c r="J7" s="7"/>
      <c r="K7" s="7"/>
      <c r="L7" s="7"/>
    </row>
    <row r="8" spans="2:16" x14ac:dyDescent="0.25">
      <c r="C8" s="7"/>
      <c r="D8" s="7"/>
      <c r="E8" s="7"/>
      <c r="F8" s="7"/>
      <c r="G8" s="7"/>
      <c r="H8" s="7"/>
      <c r="I8" s="7"/>
      <c r="J8" s="7"/>
      <c r="K8" s="7"/>
      <c r="L8" s="7"/>
    </row>
    <row r="9" spans="2:16" x14ac:dyDescent="0.25">
      <c r="C9" s="7"/>
      <c r="D9" s="7"/>
      <c r="E9" s="7"/>
      <c r="F9" s="7"/>
      <c r="G9" s="7"/>
      <c r="H9" s="7"/>
      <c r="I9" s="7"/>
      <c r="J9" s="7"/>
      <c r="K9" s="7"/>
      <c r="L9" s="7"/>
    </row>
    <row r="10" spans="2:16" x14ac:dyDescent="0.25">
      <c r="C10" s="7"/>
      <c r="D10" s="7"/>
      <c r="E10" s="7"/>
      <c r="F10" s="7"/>
      <c r="G10" s="7"/>
      <c r="H10" s="7"/>
      <c r="I10" s="7"/>
      <c r="J10" s="7"/>
      <c r="K10" s="7"/>
      <c r="L10" s="7"/>
    </row>
    <row r="11" spans="2:16" x14ac:dyDescent="0.25">
      <c r="C11" s="7"/>
      <c r="D11" s="7"/>
      <c r="E11" s="7"/>
      <c r="F11" s="7"/>
      <c r="G11" s="7"/>
      <c r="H11" s="7"/>
      <c r="I11" s="7"/>
      <c r="J11" s="7"/>
      <c r="K11" s="7"/>
      <c r="L11" s="7"/>
    </row>
    <row r="12" spans="2:16" x14ac:dyDescent="0.25">
      <c r="C12" s="7"/>
      <c r="D12" s="7"/>
      <c r="E12" s="7"/>
      <c r="F12" s="7"/>
      <c r="G12" s="7"/>
      <c r="H12" s="7"/>
      <c r="I12" s="7"/>
      <c r="J12" s="7"/>
      <c r="K12" s="7"/>
      <c r="L12" s="7"/>
    </row>
    <row r="13" spans="2:16" x14ac:dyDescent="0.25">
      <c r="C13" s="7"/>
      <c r="D13" s="7"/>
      <c r="E13" s="7"/>
      <c r="F13" s="7"/>
      <c r="G13" s="7"/>
      <c r="H13" s="7"/>
      <c r="I13" s="7"/>
      <c r="J13" s="7"/>
      <c r="K13" s="7"/>
      <c r="L13" s="7"/>
    </row>
    <row r="14" spans="2:16" x14ac:dyDescent="0.25">
      <c r="C14" s="7"/>
      <c r="D14" s="7"/>
      <c r="E14" s="7"/>
      <c r="F14" s="7"/>
      <c r="G14" s="7"/>
      <c r="H14" s="7"/>
      <c r="I14" s="7"/>
      <c r="J14" s="7"/>
      <c r="K14" s="7"/>
      <c r="L14" s="7"/>
    </row>
    <row r="15" spans="2:16" x14ac:dyDescent="0.25">
      <c r="C15" s="7"/>
      <c r="D15" s="7"/>
      <c r="E15" s="7"/>
      <c r="F15" s="7"/>
      <c r="G15" s="7"/>
      <c r="H15" s="7"/>
      <c r="I15" s="7"/>
      <c r="J15" s="7"/>
      <c r="K15" s="7"/>
      <c r="L15" s="7"/>
    </row>
    <row r="16" spans="2:16" ht="16.5" customHeight="1" thickBot="1" x14ac:dyDescent="0.3">
      <c r="B16" s="2729" t="s">
        <v>789</v>
      </c>
      <c r="C16" s="2729"/>
      <c r="D16" s="2729"/>
      <c r="E16" s="2729"/>
      <c r="F16" s="2729"/>
      <c r="G16" s="2729"/>
      <c r="H16" s="2729"/>
      <c r="I16" s="2729"/>
      <c r="J16" s="2729"/>
      <c r="K16" s="2729"/>
      <c r="L16" s="2729"/>
      <c r="M16" s="2729"/>
      <c r="N16" s="2729"/>
    </row>
    <row r="17" spans="1:14" ht="15" customHeight="1" x14ac:dyDescent="0.25">
      <c r="C17" s="2725" t="s">
        <v>197</v>
      </c>
      <c r="D17" s="2723" t="s">
        <v>100</v>
      </c>
      <c r="E17" s="435" t="s">
        <v>249</v>
      </c>
      <c r="F17" s="316" t="s">
        <v>249</v>
      </c>
      <c r="G17" s="317" t="s">
        <v>249</v>
      </c>
      <c r="I17" s="2725" t="s">
        <v>197</v>
      </c>
      <c r="J17" s="2723" t="s">
        <v>100</v>
      </c>
      <c r="K17" s="435" t="s">
        <v>249</v>
      </c>
      <c r="L17" s="316" t="s">
        <v>249</v>
      </c>
      <c r="M17" s="317" t="s">
        <v>249</v>
      </c>
    </row>
    <row r="18" spans="1:14" ht="36" customHeight="1" thickBot="1" x14ac:dyDescent="0.3">
      <c r="C18" s="2726"/>
      <c r="D18" s="2724"/>
      <c r="E18" s="1726" t="s">
        <v>247</v>
      </c>
      <c r="F18" s="1725" t="s">
        <v>248</v>
      </c>
      <c r="G18" s="1725" t="s">
        <v>516</v>
      </c>
      <c r="I18" s="2726"/>
      <c r="J18" s="2724"/>
      <c r="K18" s="1657" t="s">
        <v>247</v>
      </c>
      <c r="L18" s="425" t="s">
        <v>248</v>
      </c>
      <c r="M18" s="1684" t="s">
        <v>516</v>
      </c>
    </row>
    <row r="19" spans="1:14" x14ac:dyDescent="0.25">
      <c r="C19" s="327">
        <v>2</v>
      </c>
      <c r="D19" s="452" t="s">
        <v>73</v>
      </c>
      <c r="E19" s="1727">
        <v>15</v>
      </c>
      <c r="F19" s="1721">
        <v>15</v>
      </c>
      <c r="G19" s="1713">
        <v>15</v>
      </c>
      <c r="I19" s="1667">
        <v>5</v>
      </c>
      <c r="J19" s="1668" t="s">
        <v>4</v>
      </c>
      <c r="K19" s="1717">
        <v>32</v>
      </c>
      <c r="L19" s="1718">
        <v>15</v>
      </c>
      <c r="M19" s="1719">
        <v>15</v>
      </c>
    </row>
    <row r="20" spans="1:14" x14ac:dyDescent="0.25">
      <c r="C20" s="315">
        <v>2</v>
      </c>
      <c r="D20" s="1117" t="s">
        <v>70</v>
      </c>
      <c r="E20" s="1728">
        <v>0</v>
      </c>
      <c r="F20" s="1722">
        <v>0</v>
      </c>
      <c r="G20" s="1729">
        <v>28</v>
      </c>
      <c r="I20" s="1667">
        <v>5</v>
      </c>
      <c r="J20" s="1668" t="s">
        <v>1</v>
      </c>
      <c r="K20" s="1717">
        <v>10</v>
      </c>
      <c r="L20" s="1718">
        <v>10</v>
      </c>
      <c r="M20" s="1719">
        <v>0</v>
      </c>
    </row>
    <row r="21" spans="1:14" x14ac:dyDescent="0.25">
      <c r="C21" s="1687">
        <v>2</v>
      </c>
      <c r="D21" s="1688" t="s">
        <v>47</v>
      </c>
      <c r="E21" s="1730">
        <v>141</v>
      </c>
      <c r="F21" s="1723">
        <v>117</v>
      </c>
      <c r="G21" s="1729">
        <v>103</v>
      </c>
      <c r="I21" s="1667">
        <v>5</v>
      </c>
      <c r="J21" s="1668" t="s">
        <v>86</v>
      </c>
      <c r="K21" s="1717">
        <v>40</v>
      </c>
      <c r="L21" s="1718">
        <v>40</v>
      </c>
      <c r="M21" s="1719">
        <v>0</v>
      </c>
    </row>
    <row r="22" spans="1:14" x14ac:dyDescent="0.25">
      <c r="C22" s="1687">
        <v>3</v>
      </c>
      <c r="D22" s="1688" t="s">
        <v>20</v>
      </c>
      <c r="E22" s="1730">
        <v>10</v>
      </c>
      <c r="F22" s="1723">
        <v>10</v>
      </c>
      <c r="G22" s="1729">
        <v>10</v>
      </c>
      <c r="I22" s="1667">
        <v>5</v>
      </c>
      <c r="J22" s="1668" t="s">
        <v>77</v>
      </c>
      <c r="K22" s="1717">
        <v>15</v>
      </c>
      <c r="L22" s="1718">
        <v>7</v>
      </c>
      <c r="M22" s="1719">
        <v>7</v>
      </c>
    </row>
    <row r="23" spans="1:14" x14ac:dyDescent="0.25">
      <c r="C23" s="1687">
        <v>3</v>
      </c>
      <c r="D23" s="1688" t="s">
        <v>2</v>
      </c>
      <c r="E23" s="1730">
        <v>60</v>
      </c>
      <c r="F23" s="1723">
        <v>40</v>
      </c>
      <c r="G23" s="1729">
        <v>40</v>
      </c>
      <c r="I23" s="1687">
        <v>6</v>
      </c>
      <c r="J23" s="1688" t="s">
        <v>56</v>
      </c>
      <c r="K23" s="1717">
        <v>8</v>
      </c>
      <c r="L23" s="1675">
        <v>0</v>
      </c>
      <c r="M23" s="1676">
        <v>0</v>
      </c>
    </row>
    <row r="24" spans="1:14" x14ac:dyDescent="0.25">
      <c r="C24" s="1687">
        <v>4</v>
      </c>
      <c r="D24" s="1688" t="s">
        <v>51</v>
      </c>
      <c r="E24" s="1730">
        <v>115</v>
      </c>
      <c r="F24" s="1723">
        <v>105</v>
      </c>
      <c r="G24" s="1729">
        <v>81</v>
      </c>
      <c r="I24" s="1687">
        <v>6</v>
      </c>
      <c r="J24" s="1688" t="s">
        <v>36</v>
      </c>
      <c r="K24" s="1717">
        <v>24</v>
      </c>
      <c r="L24" s="1675">
        <v>24</v>
      </c>
      <c r="M24" s="1676">
        <v>24</v>
      </c>
    </row>
    <row r="25" spans="1:14" ht="15.75" thickBot="1" x14ac:dyDescent="0.3">
      <c r="C25" s="1687">
        <v>5</v>
      </c>
      <c r="D25" s="1688" t="s">
        <v>46</v>
      </c>
      <c r="E25" s="1730">
        <v>30</v>
      </c>
      <c r="F25" s="1723">
        <v>30</v>
      </c>
      <c r="G25" s="1729">
        <v>30</v>
      </c>
      <c r="I25" s="328">
        <v>7</v>
      </c>
      <c r="J25" s="453" t="s">
        <v>3</v>
      </c>
      <c r="K25" s="1720">
        <v>79</v>
      </c>
      <c r="L25" s="1714">
        <v>89</v>
      </c>
      <c r="M25" s="1715">
        <v>89</v>
      </c>
    </row>
    <row r="26" spans="1:14" ht="15.75" thickBot="1" x14ac:dyDescent="0.3">
      <c r="C26" s="1687">
        <v>5</v>
      </c>
      <c r="D26" s="1688" t="s">
        <v>13</v>
      </c>
      <c r="E26" s="1730">
        <v>38</v>
      </c>
      <c r="F26" s="1723">
        <v>38</v>
      </c>
      <c r="G26" s="1729">
        <v>32</v>
      </c>
      <c r="I26" s="2727" t="s">
        <v>0</v>
      </c>
      <c r="J26" s="2732" t="s">
        <v>0</v>
      </c>
      <c r="K26" s="1689">
        <v>624</v>
      </c>
      <c r="L26" s="325">
        <v>547</v>
      </c>
      <c r="M26" s="326">
        <v>474</v>
      </c>
    </row>
    <row r="27" spans="1:14" ht="16.5" customHeight="1" thickBot="1" x14ac:dyDescent="0.3">
      <c r="C27" s="328">
        <v>5</v>
      </c>
      <c r="D27" s="453" t="s">
        <v>7</v>
      </c>
      <c r="E27" s="1731">
        <v>7</v>
      </c>
      <c r="F27" s="1724">
        <v>7</v>
      </c>
      <c r="G27" s="1716">
        <v>0</v>
      </c>
    </row>
    <row r="28" spans="1:14" s="2078" customFormat="1" ht="16.5" customHeight="1" x14ac:dyDescent="0.25">
      <c r="C28" s="2159"/>
      <c r="D28" s="2160"/>
      <c r="E28" s="2161"/>
      <c r="F28" s="2161"/>
      <c r="G28" s="2162"/>
    </row>
    <row r="29" spans="1:14" x14ac:dyDescent="0.25">
      <c r="A29" s="1685" t="s">
        <v>113</v>
      </c>
      <c r="B29" s="1685"/>
      <c r="H29" s="1685"/>
      <c r="I29" s="1685"/>
      <c r="J29" s="1685"/>
      <c r="K29" s="1685"/>
      <c r="L29" s="1685"/>
      <c r="M29" s="1685"/>
      <c r="N29" s="1685"/>
    </row>
    <row r="30" spans="1:14" x14ac:dyDescent="0.25">
      <c r="A30" s="1685" t="s">
        <v>250</v>
      </c>
      <c r="B30" s="1685"/>
      <c r="C30" s="1685"/>
      <c r="D30" s="1685"/>
      <c r="E30" s="1685"/>
      <c r="F30" s="1685"/>
      <c r="G30" s="1685"/>
      <c r="H30" s="1685"/>
      <c r="I30" s="1685"/>
      <c r="J30" s="1685"/>
      <c r="K30" s="1685"/>
      <c r="L30" s="1685"/>
      <c r="M30" s="1685"/>
      <c r="N30" s="1685"/>
    </row>
    <row r="31" spans="1:14" x14ac:dyDescent="0.25">
      <c r="C31" s="1685"/>
      <c r="D31" s="1685"/>
      <c r="E31" s="1685"/>
      <c r="F31" s="1685"/>
      <c r="G31" s="1685"/>
    </row>
  </sheetData>
  <mergeCells count="7">
    <mergeCell ref="I26:J26"/>
    <mergeCell ref="B1:N1"/>
    <mergeCell ref="B16:N16"/>
    <mergeCell ref="C17:C18"/>
    <mergeCell ref="D17:D18"/>
    <mergeCell ref="I17:I18"/>
    <mergeCell ref="J17:J18"/>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zoomScaleNormal="100" zoomScalePageLayoutView="90" workbookViewId="0">
      <selection activeCell="A14" sqref="A14"/>
    </sheetView>
  </sheetViews>
  <sheetFormatPr defaultRowHeight="15" x14ac:dyDescent="0.25"/>
  <cols>
    <col min="1" max="1" width="12.140625" style="747" customWidth="1"/>
    <col min="2" max="2" width="2.85546875" style="303" customWidth="1"/>
    <col min="3" max="3" width="4.7109375" style="303" bestFit="1" customWidth="1"/>
    <col min="4" max="4" width="11.5703125" style="303" bestFit="1" customWidth="1"/>
    <col min="5" max="5" width="7.7109375" style="303" bestFit="1" customWidth="1"/>
    <col min="6" max="6" width="7.85546875" style="303" bestFit="1" customWidth="1"/>
    <col min="7" max="7" width="8.85546875" style="303" bestFit="1" customWidth="1"/>
    <col min="8" max="8" width="2.28515625" style="303" customWidth="1"/>
    <col min="9" max="9" width="4.7109375" style="303" customWidth="1"/>
    <col min="10" max="10" width="12.28515625" style="303" customWidth="1"/>
    <col min="11" max="11" width="10.85546875" style="303" customWidth="1"/>
    <col min="12" max="12" width="7.7109375" style="303" bestFit="1" customWidth="1"/>
    <col min="13" max="13" width="8.5703125" style="303" bestFit="1" customWidth="1"/>
    <col min="14" max="14" width="9.28515625" style="303" customWidth="1"/>
    <col min="15" max="15" width="9.7109375" style="303" customWidth="1"/>
    <col min="16" max="16" width="1.42578125" style="303" customWidth="1"/>
    <col min="17" max="17" width="9.140625" style="303"/>
    <col min="18" max="18" width="13.28515625" style="303" customWidth="1"/>
    <col min="19" max="16384" width="9.140625" style="303"/>
  </cols>
  <sheetData>
    <row r="1" spans="1:16" ht="48" customHeight="1" x14ac:dyDescent="0.25">
      <c r="B1" s="2390" t="s">
        <v>561</v>
      </c>
      <c r="C1" s="2390"/>
      <c r="D1" s="2390"/>
      <c r="E1" s="2390"/>
      <c r="F1" s="2390"/>
      <c r="G1" s="2390"/>
      <c r="H1" s="2390"/>
      <c r="I1" s="2390"/>
      <c r="J1" s="2390"/>
      <c r="K1" s="2390"/>
      <c r="L1" s="2390"/>
      <c r="M1" s="2390"/>
      <c r="N1" s="2390"/>
      <c r="O1" s="739"/>
      <c r="P1" s="739"/>
    </row>
    <row r="2" spans="1:16" x14ac:dyDescent="0.25">
      <c r="C2" s="7"/>
      <c r="D2" s="7"/>
      <c r="E2" s="7"/>
      <c r="F2" s="7"/>
      <c r="G2" s="7"/>
      <c r="H2" s="7"/>
      <c r="I2" s="7"/>
      <c r="J2" s="7"/>
      <c r="K2" s="7"/>
      <c r="L2" s="7"/>
    </row>
    <row r="3" spans="1:16" x14ac:dyDescent="0.25">
      <c r="C3" s="7"/>
      <c r="D3" s="7"/>
      <c r="E3" s="7"/>
      <c r="F3" s="7"/>
      <c r="G3" s="7"/>
      <c r="H3" s="7"/>
      <c r="I3" s="7"/>
      <c r="J3" s="7"/>
      <c r="K3" s="7"/>
      <c r="L3" s="7"/>
    </row>
    <row r="4" spans="1:16" x14ac:dyDescent="0.25">
      <c r="C4" s="7"/>
      <c r="D4" s="7"/>
      <c r="E4" s="7"/>
      <c r="F4" s="7"/>
      <c r="G4" s="7"/>
      <c r="H4" s="7"/>
      <c r="I4" s="7"/>
      <c r="J4" s="7"/>
      <c r="K4" s="7"/>
      <c r="L4" s="7"/>
    </row>
    <row r="5" spans="1:16" ht="48" customHeight="1" x14ac:dyDescent="0.25">
      <c r="C5" s="7"/>
      <c r="D5" s="7"/>
      <c r="E5" s="7"/>
      <c r="F5" s="7"/>
      <c r="G5" s="7"/>
      <c r="H5" s="7"/>
      <c r="I5" s="7"/>
      <c r="J5" s="7"/>
      <c r="K5" s="7"/>
      <c r="L5" s="7"/>
    </row>
    <row r="6" spans="1:16" x14ac:dyDescent="0.25">
      <c r="C6" s="7"/>
      <c r="D6" s="7"/>
      <c r="E6" s="7"/>
      <c r="F6" s="7"/>
      <c r="G6" s="7"/>
      <c r="H6" s="7"/>
      <c r="I6" s="7"/>
      <c r="J6" s="7"/>
      <c r="K6" s="7"/>
      <c r="L6" s="7"/>
    </row>
    <row r="7" spans="1:16" x14ac:dyDescent="0.25">
      <c r="C7" s="7"/>
      <c r="D7" s="7"/>
      <c r="E7" s="7"/>
      <c r="F7" s="7"/>
      <c r="G7" s="7"/>
      <c r="H7" s="7"/>
      <c r="I7" s="7"/>
      <c r="J7" s="7"/>
      <c r="K7" s="7"/>
      <c r="L7" s="7"/>
    </row>
    <row r="8" spans="1:16" s="407" customFormat="1" x14ac:dyDescent="0.25">
      <c r="A8" s="747"/>
      <c r="C8" s="7"/>
      <c r="D8" s="7"/>
      <c r="E8" s="7"/>
      <c r="F8" s="7"/>
      <c r="G8" s="7"/>
      <c r="H8" s="7"/>
      <c r="I8" s="7"/>
      <c r="J8" s="7"/>
      <c r="K8" s="7"/>
      <c r="L8" s="7"/>
    </row>
    <row r="9" spans="1:16" s="407" customFormat="1" x14ac:dyDescent="0.25">
      <c r="A9" s="747"/>
      <c r="C9" s="7"/>
      <c r="D9" s="7"/>
      <c r="E9" s="7"/>
      <c r="F9" s="7"/>
      <c r="G9" s="7"/>
      <c r="H9" s="7"/>
      <c r="I9" s="7"/>
      <c r="J9" s="7"/>
      <c r="K9" s="7"/>
      <c r="L9" s="7"/>
    </row>
    <row r="10" spans="1:16" s="407" customFormat="1" x14ac:dyDescent="0.25">
      <c r="A10" s="747"/>
      <c r="C10" s="7"/>
      <c r="D10" s="7"/>
      <c r="E10" s="7"/>
      <c r="F10" s="7"/>
      <c r="G10" s="7"/>
      <c r="H10" s="7"/>
      <c r="I10" s="7"/>
      <c r="J10" s="7"/>
      <c r="K10" s="7"/>
      <c r="L10" s="7"/>
    </row>
    <row r="11" spans="1:16" s="407" customFormat="1" x14ac:dyDescent="0.25">
      <c r="A11" s="747"/>
      <c r="C11" s="7"/>
      <c r="D11" s="7"/>
      <c r="E11" s="7"/>
      <c r="F11" s="7"/>
      <c r="G11" s="7"/>
      <c r="H11" s="7"/>
      <c r="I11" s="7"/>
      <c r="J11" s="7"/>
      <c r="K11" s="7"/>
      <c r="L11" s="7"/>
    </row>
    <row r="12" spans="1:16" s="407" customFormat="1" x14ac:dyDescent="0.25">
      <c r="A12" s="747"/>
      <c r="C12" s="7"/>
      <c r="D12" s="7"/>
      <c r="E12" s="7"/>
      <c r="F12" s="7"/>
      <c r="G12" s="7"/>
      <c r="H12" s="7"/>
      <c r="I12" s="7"/>
      <c r="J12" s="7"/>
      <c r="K12" s="7"/>
      <c r="L12" s="7"/>
    </row>
    <row r="14" spans="1:16" ht="13.5" customHeight="1" thickBot="1" x14ac:dyDescent="0.3">
      <c r="B14" s="2733" t="s">
        <v>790</v>
      </c>
      <c r="C14" s="2733"/>
      <c r="D14" s="2733"/>
      <c r="E14" s="2733"/>
      <c r="F14" s="2733"/>
      <c r="G14" s="2733"/>
      <c r="H14" s="2733"/>
      <c r="I14" s="2733"/>
      <c r="J14" s="2733"/>
      <c r="K14" s="2733"/>
      <c r="L14" s="2733"/>
      <c r="M14" s="2733"/>
      <c r="N14" s="2733"/>
    </row>
    <row r="15" spans="1:16" ht="13.5" customHeight="1" x14ac:dyDescent="0.25">
      <c r="C15" s="2725" t="s">
        <v>197</v>
      </c>
      <c r="D15" s="2723" t="s">
        <v>100</v>
      </c>
      <c r="E15" s="316" t="s">
        <v>249</v>
      </c>
      <c r="F15" s="317" t="s">
        <v>249</v>
      </c>
      <c r="G15" s="317" t="s">
        <v>249</v>
      </c>
      <c r="I15" s="2725" t="s">
        <v>197</v>
      </c>
      <c r="J15" s="2723" t="s">
        <v>100</v>
      </c>
      <c r="K15" s="316" t="s">
        <v>249</v>
      </c>
      <c r="L15" s="317" t="s">
        <v>249</v>
      </c>
      <c r="M15" s="317" t="s">
        <v>249</v>
      </c>
    </row>
    <row r="16" spans="1:16" ht="31.5" customHeight="1" thickBot="1" x14ac:dyDescent="0.3">
      <c r="C16" s="2726"/>
      <c r="D16" s="2724"/>
      <c r="E16" s="425" t="s">
        <v>247</v>
      </c>
      <c r="F16" s="426" t="s">
        <v>248</v>
      </c>
      <c r="G16" s="1096" t="s">
        <v>516</v>
      </c>
      <c r="I16" s="2726"/>
      <c r="J16" s="2724"/>
      <c r="K16" s="425" t="s">
        <v>247</v>
      </c>
      <c r="L16" s="426" t="s">
        <v>248</v>
      </c>
      <c r="M16" s="1096" t="s">
        <v>516</v>
      </c>
    </row>
    <row r="17" spans="1:14" ht="13.5" customHeight="1" x14ac:dyDescent="0.25">
      <c r="C17" s="153">
        <v>1</v>
      </c>
      <c r="D17" s="448" t="s">
        <v>82</v>
      </c>
      <c r="E17" s="330">
        <v>39</v>
      </c>
      <c r="F17" s="331">
        <v>39</v>
      </c>
      <c r="G17" s="1118">
        <v>39</v>
      </c>
      <c r="I17" s="162">
        <v>5</v>
      </c>
      <c r="J17" s="449" t="s">
        <v>25</v>
      </c>
      <c r="K17" s="332">
        <v>9</v>
      </c>
      <c r="L17" s="333">
        <v>21</v>
      </c>
      <c r="M17" s="1101">
        <v>23</v>
      </c>
    </row>
    <row r="18" spans="1:14" ht="13.5" customHeight="1" x14ac:dyDescent="0.25">
      <c r="C18" s="162">
        <v>1</v>
      </c>
      <c r="D18" s="449" t="s">
        <v>76</v>
      </c>
      <c r="E18" s="332">
        <v>22</v>
      </c>
      <c r="F18" s="333">
        <v>22</v>
      </c>
      <c r="G18" s="1101">
        <v>22</v>
      </c>
      <c r="I18" s="162">
        <v>5</v>
      </c>
      <c r="J18" s="449" t="s">
        <v>13</v>
      </c>
      <c r="K18" s="332">
        <v>50</v>
      </c>
      <c r="L18" s="333">
        <v>50</v>
      </c>
      <c r="M18" s="1101">
        <v>56</v>
      </c>
    </row>
    <row r="19" spans="1:14" ht="13.5" customHeight="1" x14ac:dyDescent="0.25">
      <c r="C19" s="162">
        <v>2</v>
      </c>
      <c r="D19" s="449" t="s">
        <v>73</v>
      </c>
      <c r="E19" s="332">
        <v>0</v>
      </c>
      <c r="F19" s="333">
        <v>0</v>
      </c>
      <c r="G19" s="1101">
        <v>7</v>
      </c>
      <c r="I19" s="162">
        <v>5</v>
      </c>
      <c r="J19" s="449" t="s">
        <v>10</v>
      </c>
      <c r="K19" s="332">
        <v>0</v>
      </c>
      <c r="L19" s="333">
        <v>11</v>
      </c>
      <c r="M19" s="1101">
        <v>11</v>
      </c>
    </row>
    <row r="20" spans="1:14" ht="13.5" customHeight="1" x14ac:dyDescent="0.25">
      <c r="C20" s="162">
        <v>2</v>
      </c>
      <c r="D20" s="449" t="s">
        <v>70</v>
      </c>
      <c r="E20" s="332">
        <v>75</v>
      </c>
      <c r="F20" s="333">
        <v>82</v>
      </c>
      <c r="G20" s="1101">
        <v>182</v>
      </c>
      <c r="I20" s="162">
        <v>5</v>
      </c>
      <c r="J20" s="449" t="s">
        <v>7</v>
      </c>
      <c r="K20" s="332">
        <v>6</v>
      </c>
      <c r="L20" s="333">
        <v>6</v>
      </c>
      <c r="M20" s="1101">
        <v>13</v>
      </c>
    </row>
    <row r="21" spans="1:14" ht="13.5" customHeight="1" x14ac:dyDescent="0.25">
      <c r="C21" s="162">
        <v>2</v>
      </c>
      <c r="D21" s="449" t="s">
        <v>47</v>
      </c>
      <c r="E21" s="332">
        <v>40</v>
      </c>
      <c r="F21" s="333">
        <v>46</v>
      </c>
      <c r="G21" s="1101">
        <v>48</v>
      </c>
      <c r="I21" s="162">
        <v>5</v>
      </c>
      <c r="J21" s="334" t="s">
        <v>4</v>
      </c>
      <c r="K21" s="163">
        <v>32</v>
      </c>
      <c r="L21" s="334">
        <v>15</v>
      </c>
      <c r="M21" s="1109">
        <v>15</v>
      </c>
    </row>
    <row r="22" spans="1:14" ht="13.5" customHeight="1" x14ac:dyDescent="0.25">
      <c r="C22" s="162">
        <v>2</v>
      </c>
      <c r="D22" s="449" t="s">
        <v>29</v>
      </c>
      <c r="E22" s="332">
        <v>42</v>
      </c>
      <c r="F22" s="333">
        <v>42</v>
      </c>
      <c r="G22" s="1101">
        <v>42</v>
      </c>
      <c r="I22" s="162">
        <v>5</v>
      </c>
      <c r="J22" s="334" t="s">
        <v>1</v>
      </c>
      <c r="K22" s="163">
        <v>0</v>
      </c>
      <c r="L22" s="334">
        <v>0</v>
      </c>
      <c r="M22" s="1109">
        <v>8</v>
      </c>
    </row>
    <row r="23" spans="1:14" ht="13.5" customHeight="1" x14ac:dyDescent="0.25">
      <c r="C23" s="2211">
        <v>3</v>
      </c>
      <c r="D23" s="2213" t="s">
        <v>513</v>
      </c>
      <c r="E23" s="1112">
        <v>0</v>
      </c>
      <c r="F23" s="1113">
        <v>0</v>
      </c>
      <c r="G23" s="1119">
        <v>15</v>
      </c>
      <c r="I23" s="162">
        <v>5</v>
      </c>
      <c r="J23" s="334" t="s">
        <v>86</v>
      </c>
      <c r="K23" s="163">
        <v>8</v>
      </c>
      <c r="L23" s="334">
        <v>16</v>
      </c>
      <c r="M23" s="1109">
        <v>53</v>
      </c>
    </row>
    <row r="24" spans="1:14" ht="13.5" customHeight="1" x14ac:dyDescent="0.25">
      <c r="C24" s="162">
        <v>3</v>
      </c>
      <c r="D24" s="449" t="s">
        <v>2</v>
      </c>
      <c r="E24" s="332">
        <v>68</v>
      </c>
      <c r="F24" s="333">
        <v>72</v>
      </c>
      <c r="G24" s="1101">
        <v>72</v>
      </c>
      <c r="I24" s="162">
        <v>5</v>
      </c>
      <c r="J24" s="334" t="s">
        <v>77</v>
      </c>
      <c r="K24" s="163">
        <v>18</v>
      </c>
      <c r="L24" s="334">
        <v>26</v>
      </c>
      <c r="M24" s="1109">
        <v>26</v>
      </c>
    </row>
    <row r="25" spans="1:14" ht="13.5" customHeight="1" x14ac:dyDescent="0.25">
      <c r="C25" s="162">
        <v>3</v>
      </c>
      <c r="D25" s="449" t="s">
        <v>72</v>
      </c>
      <c r="E25" s="332">
        <v>18</v>
      </c>
      <c r="F25" s="333">
        <v>23</v>
      </c>
      <c r="G25" s="1101">
        <v>23</v>
      </c>
      <c r="I25" s="162">
        <v>6</v>
      </c>
      <c r="J25" s="449" t="s">
        <v>42</v>
      </c>
      <c r="K25" s="332">
        <v>0</v>
      </c>
      <c r="L25" s="333">
        <v>0</v>
      </c>
      <c r="M25" s="1101">
        <v>0</v>
      </c>
    </row>
    <row r="26" spans="1:14" ht="13.5" customHeight="1" x14ac:dyDescent="0.25">
      <c r="C26" s="162">
        <v>4</v>
      </c>
      <c r="D26" s="449" t="s">
        <v>51</v>
      </c>
      <c r="E26" s="332">
        <v>187</v>
      </c>
      <c r="F26" s="333">
        <v>186</v>
      </c>
      <c r="G26" s="1101">
        <v>213</v>
      </c>
      <c r="I26" s="162">
        <v>6</v>
      </c>
      <c r="J26" s="449" t="s">
        <v>18</v>
      </c>
      <c r="K26" s="332">
        <v>55</v>
      </c>
      <c r="L26" s="333">
        <v>60</v>
      </c>
      <c r="M26" s="1101">
        <v>68</v>
      </c>
    </row>
    <row r="27" spans="1:14" ht="13.5" customHeight="1" thickBot="1" x14ac:dyDescent="0.3">
      <c r="C27" s="162">
        <v>5</v>
      </c>
      <c r="D27" s="449" t="s">
        <v>46</v>
      </c>
      <c r="E27" s="332">
        <v>10</v>
      </c>
      <c r="F27" s="333">
        <v>10</v>
      </c>
      <c r="G27" s="1101">
        <v>10</v>
      </c>
      <c r="I27" s="335">
        <v>7</v>
      </c>
      <c r="J27" s="450" t="s">
        <v>3</v>
      </c>
      <c r="K27" s="336">
        <v>265</v>
      </c>
      <c r="L27" s="337">
        <v>255</v>
      </c>
      <c r="M27" s="1120">
        <v>256</v>
      </c>
    </row>
    <row r="28" spans="1:14" ht="13.5" customHeight="1" thickBot="1" x14ac:dyDescent="0.3">
      <c r="C28" s="162">
        <v>5</v>
      </c>
      <c r="D28" s="449" t="s">
        <v>40</v>
      </c>
      <c r="E28" s="332">
        <v>0</v>
      </c>
      <c r="F28" s="333">
        <v>0</v>
      </c>
      <c r="G28" s="1101">
        <v>0</v>
      </c>
      <c r="I28" s="338"/>
      <c r="J28" s="339" t="s">
        <v>0</v>
      </c>
      <c r="K28" s="340">
        <v>1046</v>
      </c>
      <c r="L28" s="345">
        <v>1080</v>
      </c>
      <c r="M28" s="345">
        <f>SUM(G17:G29,M17:M27)</f>
        <v>1305</v>
      </c>
    </row>
    <row r="29" spans="1:14" ht="16.5" customHeight="1" thickBot="1" x14ac:dyDescent="0.3">
      <c r="C29" s="335">
        <v>5</v>
      </c>
      <c r="D29" s="450" t="s">
        <v>34</v>
      </c>
      <c r="E29" s="336">
        <v>102</v>
      </c>
      <c r="F29" s="337">
        <v>98</v>
      </c>
      <c r="G29" s="1120">
        <v>103</v>
      </c>
    </row>
    <row r="30" spans="1:14" s="2078" customFormat="1" ht="16.5" customHeight="1" x14ac:dyDescent="0.25">
      <c r="C30" s="2129"/>
      <c r="D30" s="2130"/>
      <c r="E30" s="1626"/>
      <c r="F30" s="1626"/>
      <c r="G30" s="2163"/>
    </row>
    <row r="31" spans="1:14" x14ac:dyDescent="0.25">
      <c r="A31" s="1097" t="s">
        <v>113</v>
      </c>
      <c r="B31" s="1097"/>
      <c r="H31" s="1028"/>
      <c r="I31" s="1097"/>
      <c r="J31" s="1097"/>
      <c r="K31" s="1097"/>
      <c r="L31" s="1097"/>
      <c r="M31" s="1097"/>
      <c r="N31" s="1097"/>
    </row>
    <row r="32" spans="1:14" x14ac:dyDescent="0.25">
      <c r="A32" s="1097" t="s">
        <v>250</v>
      </c>
      <c r="B32" s="1097"/>
      <c r="I32" s="1097"/>
      <c r="J32" s="1097"/>
      <c r="K32" s="1097"/>
      <c r="L32" s="1097"/>
      <c r="M32" s="1097"/>
      <c r="N32" s="1097"/>
    </row>
    <row r="33" spans="3:8" x14ac:dyDescent="0.25">
      <c r="C33" s="1097"/>
      <c r="D33" s="1097"/>
      <c r="E33" s="1097"/>
      <c r="F33" s="1097"/>
      <c r="G33" s="1097"/>
      <c r="H33" s="1097"/>
    </row>
    <row r="34" spans="3:8" x14ac:dyDescent="0.25">
      <c r="C34" s="1097"/>
      <c r="D34" s="1097"/>
      <c r="E34" s="1097"/>
      <c r="F34" s="1097"/>
      <c r="G34" s="1097"/>
      <c r="H34" s="1097"/>
    </row>
  </sheetData>
  <mergeCells count="6">
    <mergeCell ref="B14:N14"/>
    <mergeCell ref="B1:N1"/>
    <mergeCell ref="C15:C16"/>
    <mergeCell ref="D15:D16"/>
    <mergeCell ref="I15:I16"/>
    <mergeCell ref="J15:J16"/>
  </mergeCells>
  <pageMargins left="0.25" right="0.25" top="0.75" bottom="0.75" header="0.3" footer="0.3"/>
  <pageSetup scale="9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topLeftCell="A2" zoomScaleNormal="100" zoomScalePageLayoutView="90" workbookViewId="0">
      <selection activeCell="A14" sqref="A14"/>
    </sheetView>
  </sheetViews>
  <sheetFormatPr defaultRowHeight="15" x14ac:dyDescent="0.25"/>
  <cols>
    <col min="1" max="1" width="20.42578125" style="747" customWidth="1"/>
    <col min="2" max="2" width="2.85546875" style="407" customWidth="1"/>
    <col min="3" max="3" width="4.7109375" style="407" bestFit="1" customWidth="1"/>
    <col min="4" max="4" width="11.5703125" style="407" bestFit="1" customWidth="1"/>
    <col min="5" max="5" width="7.7109375" style="407" bestFit="1" customWidth="1"/>
    <col min="6" max="6" width="7.85546875" style="407" bestFit="1" customWidth="1"/>
    <col min="7" max="7" width="8.85546875" style="407" bestFit="1" customWidth="1"/>
    <col min="8" max="8" width="1.7109375" style="407" customWidth="1"/>
    <col min="9" max="9" width="5.28515625" style="407" bestFit="1" customWidth="1"/>
    <col min="10" max="10" width="11.7109375" style="407" bestFit="1" customWidth="1"/>
    <col min="11" max="12" width="7.7109375" style="407" bestFit="1" customWidth="1"/>
    <col min="13" max="13" width="8.5703125" style="407" bestFit="1" customWidth="1"/>
    <col min="14" max="14" width="20.140625" style="407" customWidth="1"/>
    <col min="15" max="15" width="2.140625" style="407" customWidth="1"/>
    <col min="16" max="16" width="1.28515625" style="407" customWidth="1"/>
    <col min="17" max="16384" width="9.140625" style="407"/>
  </cols>
  <sheetData>
    <row r="1" spans="2:17" ht="30" customHeight="1" x14ac:dyDescent="0.25">
      <c r="B1" s="2390" t="s">
        <v>680</v>
      </c>
      <c r="C1" s="2390"/>
      <c r="D1" s="2390"/>
      <c r="E1" s="2390"/>
      <c r="F1" s="2390"/>
      <c r="G1" s="2390"/>
      <c r="H1" s="2390"/>
      <c r="I1" s="2390"/>
      <c r="J1" s="2390"/>
      <c r="K1" s="2390"/>
      <c r="L1" s="2390"/>
      <c r="M1" s="2390"/>
      <c r="N1" s="759"/>
      <c r="O1" s="759"/>
      <c r="P1" s="759"/>
    </row>
    <row r="2" spans="2:17" x14ac:dyDescent="0.25">
      <c r="C2" s="7"/>
      <c r="D2" s="7"/>
      <c r="E2" s="7"/>
      <c r="F2" s="7"/>
      <c r="G2" s="7"/>
      <c r="H2" s="7"/>
      <c r="I2" s="7"/>
      <c r="J2" s="7"/>
      <c r="K2" s="7"/>
      <c r="L2" s="7"/>
    </row>
    <row r="3" spans="2:17" x14ac:dyDescent="0.25">
      <c r="C3" s="7"/>
      <c r="D3" s="7"/>
      <c r="E3" s="7"/>
      <c r="F3" s="7"/>
      <c r="G3" s="7"/>
      <c r="H3" s="7"/>
      <c r="I3" s="7"/>
      <c r="J3" s="7"/>
      <c r="K3" s="7"/>
      <c r="L3" s="7"/>
    </row>
    <row r="4" spans="2:17" x14ac:dyDescent="0.25">
      <c r="C4" s="7"/>
      <c r="D4" s="7"/>
      <c r="E4" s="7"/>
      <c r="F4" s="7"/>
      <c r="G4" s="7"/>
      <c r="H4" s="7"/>
      <c r="I4" s="7"/>
      <c r="J4" s="7"/>
      <c r="K4" s="7"/>
      <c r="L4" s="7"/>
    </row>
    <row r="5" spans="2:17" ht="48" customHeight="1" x14ac:dyDescent="0.25">
      <c r="C5" s="7"/>
      <c r="D5" s="7"/>
      <c r="E5" s="7"/>
      <c r="F5" s="7"/>
      <c r="G5" s="7"/>
      <c r="H5" s="7"/>
      <c r="I5" s="7"/>
      <c r="J5" s="7"/>
      <c r="K5" s="7"/>
      <c r="L5" s="7"/>
    </row>
    <row r="6" spans="2:17" x14ac:dyDescent="0.25">
      <c r="C6" s="7"/>
      <c r="D6" s="7"/>
      <c r="E6" s="7"/>
      <c r="F6" s="7"/>
      <c r="G6" s="7"/>
      <c r="H6" s="7"/>
      <c r="I6" s="7"/>
      <c r="J6" s="7"/>
      <c r="K6" s="7"/>
      <c r="L6" s="7"/>
      <c r="O6" s="740"/>
      <c r="P6" s="740"/>
    </row>
    <row r="7" spans="2:17" x14ac:dyDescent="0.25">
      <c r="C7" s="7"/>
      <c r="D7" s="7"/>
      <c r="E7" s="7"/>
      <c r="F7" s="7"/>
      <c r="G7" s="7"/>
      <c r="H7" s="7"/>
      <c r="I7" s="7"/>
      <c r="J7" s="7"/>
      <c r="K7" s="7"/>
      <c r="L7" s="7"/>
      <c r="O7"/>
      <c r="P7"/>
      <c r="Q7"/>
    </row>
    <row r="8" spans="2:17" x14ac:dyDescent="0.25">
      <c r="C8" s="7"/>
      <c r="D8" s="7"/>
      <c r="E8" s="7"/>
      <c r="F8" s="7"/>
      <c r="G8" s="7"/>
      <c r="H8" s="7"/>
      <c r="I8" s="7"/>
      <c r="J8" s="7"/>
      <c r="K8" s="7"/>
      <c r="L8" s="7"/>
      <c r="N8"/>
      <c r="O8"/>
      <c r="P8"/>
      <c r="Q8"/>
    </row>
    <row r="9" spans="2:17" x14ac:dyDescent="0.25">
      <c r="N9"/>
      <c r="O9"/>
      <c r="P9"/>
      <c r="Q9"/>
    </row>
    <row r="10" spans="2:17" ht="15" customHeight="1" x14ac:dyDescent="0.25">
      <c r="N10"/>
      <c r="O10"/>
      <c r="P10"/>
      <c r="Q10"/>
    </row>
    <row r="11" spans="2:17" x14ac:dyDescent="0.25">
      <c r="N11"/>
      <c r="O11"/>
      <c r="P11"/>
      <c r="Q11"/>
    </row>
    <row r="12" spans="2:17" ht="13.5" customHeight="1" thickBot="1" x14ac:dyDescent="0.3">
      <c r="C12" s="2729" t="s">
        <v>791</v>
      </c>
      <c r="D12" s="2729"/>
      <c r="E12" s="2729"/>
      <c r="F12" s="2729"/>
      <c r="G12" s="2729"/>
      <c r="H12" s="2729"/>
      <c r="I12" s="2729"/>
      <c r="J12" s="2729"/>
      <c r="K12" s="2729"/>
      <c r="L12" s="2729"/>
      <c r="M12" s="2729"/>
      <c r="N12"/>
      <c r="O12"/>
      <c r="P12"/>
      <c r="Q12"/>
    </row>
    <row r="13" spans="2:17" ht="13.5" customHeight="1" thickBot="1" x14ac:dyDescent="0.3">
      <c r="C13" s="502" t="s">
        <v>197</v>
      </c>
      <c r="D13" s="503" t="s">
        <v>100</v>
      </c>
      <c r="E13" s="875" t="s">
        <v>120</v>
      </c>
      <c r="F13" s="876" t="s">
        <v>122</v>
      </c>
      <c r="G13" s="877" t="s">
        <v>518</v>
      </c>
      <c r="I13" s="1564" t="s">
        <v>197</v>
      </c>
      <c r="J13" s="1565" t="s">
        <v>100</v>
      </c>
      <c r="K13" s="435" t="s">
        <v>120</v>
      </c>
      <c r="L13" s="316" t="s">
        <v>122</v>
      </c>
      <c r="M13" s="317" t="s">
        <v>518</v>
      </c>
      <c r="N13"/>
      <c r="O13"/>
      <c r="P13"/>
      <c r="Q13"/>
    </row>
    <row r="14" spans="2:17" ht="13.5" customHeight="1" x14ac:dyDescent="0.25">
      <c r="C14" s="153">
        <v>1</v>
      </c>
      <c r="D14" s="448" t="s">
        <v>97</v>
      </c>
      <c r="E14" s="457">
        <v>0</v>
      </c>
      <c r="F14" s="330">
        <v>1</v>
      </c>
      <c r="G14" s="1118">
        <v>1</v>
      </c>
      <c r="I14" s="1583">
        <v>3</v>
      </c>
      <c r="J14" s="1584" t="s">
        <v>72</v>
      </c>
      <c r="K14" s="1585">
        <v>2</v>
      </c>
      <c r="L14" s="1586">
        <v>0</v>
      </c>
      <c r="M14" s="2214">
        <v>1</v>
      </c>
      <c r="N14"/>
      <c r="O14"/>
      <c r="P14"/>
      <c r="Q14"/>
    </row>
    <row r="15" spans="2:17" ht="13.5" customHeight="1" x14ac:dyDescent="0.25">
      <c r="C15" s="1110">
        <v>1</v>
      </c>
      <c r="D15" s="1587" t="s">
        <v>94</v>
      </c>
      <c r="E15" s="1111">
        <v>0</v>
      </c>
      <c r="F15" s="1112">
        <v>0</v>
      </c>
      <c r="G15" s="1119">
        <v>1</v>
      </c>
      <c r="I15" s="1593">
        <v>4</v>
      </c>
      <c r="J15" s="1591" t="s">
        <v>51</v>
      </c>
      <c r="K15" s="1112">
        <v>33</v>
      </c>
      <c r="L15" s="1112">
        <v>24</v>
      </c>
      <c r="M15" s="1119">
        <v>27</v>
      </c>
      <c r="N15"/>
      <c r="O15"/>
      <c r="P15"/>
      <c r="Q15"/>
    </row>
    <row r="16" spans="2:17" ht="13.5" customHeight="1" x14ac:dyDescent="0.25">
      <c r="C16" s="1110">
        <v>1</v>
      </c>
      <c r="D16" s="1587" t="s">
        <v>88</v>
      </c>
      <c r="E16" s="1111">
        <v>0</v>
      </c>
      <c r="F16" s="1112">
        <v>0</v>
      </c>
      <c r="G16" s="1119">
        <v>0</v>
      </c>
      <c r="I16" s="1593">
        <v>5</v>
      </c>
      <c r="J16" s="1591" t="s">
        <v>46</v>
      </c>
      <c r="K16" s="1112">
        <v>2</v>
      </c>
      <c r="L16" s="1112">
        <v>1</v>
      </c>
      <c r="M16" s="1119">
        <v>1</v>
      </c>
      <c r="N16"/>
      <c r="O16"/>
      <c r="P16"/>
      <c r="Q16"/>
    </row>
    <row r="17" spans="2:17" ht="13.5" customHeight="1" x14ac:dyDescent="0.25">
      <c r="C17" s="1110">
        <v>1</v>
      </c>
      <c r="D17" s="1587" t="s">
        <v>82</v>
      </c>
      <c r="E17" s="1111">
        <v>1</v>
      </c>
      <c r="F17" s="1112">
        <v>0</v>
      </c>
      <c r="G17" s="1119">
        <v>1</v>
      </c>
      <c r="I17" s="1593">
        <v>5</v>
      </c>
      <c r="J17" s="1591" t="s">
        <v>37</v>
      </c>
      <c r="K17" s="1112">
        <v>0</v>
      </c>
      <c r="L17" s="1112">
        <v>0</v>
      </c>
      <c r="M17" s="1119">
        <v>1</v>
      </c>
      <c r="N17"/>
      <c r="O17"/>
      <c r="P17"/>
      <c r="Q17"/>
    </row>
    <row r="18" spans="2:17" ht="13.5" customHeight="1" x14ac:dyDescent="0.25">
      <c r="C18" s="1110">
        <v>1</v>
      </c>
      <c r="D18" s="1587" t="s">
        <v>76</v>
      </c>
      <c r="E18" s="1111">
        <v>1</v>
      </c>
      <c r="F18" s="1112">
        <v>2</v>
      </c>
      <c r="G18" s="1119">
        <v>1</v>
      </c>
      <c r="I18" s="1593">
        <v>5</v>
      </c>
      <c r="J18" s="1591" t="s">
        <v>19</v>
      </c>
      <c r="K18" s="1112">
        <v>1</v>
      </c>
      <c r="L18" s="1112">
        <v>1</v>
      </c>
      <c r="M18" s="1119">
        <v>1</v>
      </c>
      <c r="N18"/>
      <c r="O18"/>
      <c r="P18"/>
      <c r="Q18"/>
    </row>
    <row r="19" spans="2:17" ht="13.5" customHeight="1" x14ac:dyDescent="0.25">
      <c r="C19" s="1110">
        <v>2</v>
      </c>
      <c r="D19" s="1587" t="s">
        <v>73</v>
      </c>
      <c r="E19" s="1111">
        <v>1</v>
      </c>
      <c r="F19" s="1112">
        <v>1</v>
      </c>
      <c r="G19" s="1119">
        <v>1</v>
      </c>
      <c r="I19" s="1593">
        <v>5</v>
      </c>
      <c r="J19" s="1591" t="s">
        <v>13</v>
      </c>
      <c r="K19" s="1112">
        <v>1</v>
      </c>
      <c r="L19" s="1112">
        <v>1</v>
      </c>
      <c r="M19" s="1119">
        <v>1</v>
      </c>
      <c r="N19"/>
      <c r="O19"/>
      <c r="P19"/>
      <c r="Q19"/>
    </row>
    <row r="20" spans="2:17" ht="13.5" customHeight="1" x14ac:dyDescent="0.25">
      <c r="C20" s="1588">
        <v>2</v>
      </c>
      <c r="D20" s="1590" t="s">
        <v>67</v>
      </c>
      <c r="E20" s="1111">
        <v>0</v>
      </c>
      <c r="F20" s="1112">
        <v>1</v>
      </c>
      <c r="G20" s="1119">
        <v>0</v>
      </c>
      <c r="I20" s="1593">
        <v>5</v>
      </c>
      <c r="J20" s="1591" t="s">
        <v>7</v>
      </c>
      <c r="K20" s="1112">
        <v>1</v>
      </c>
      <c r="L20" s="1112">
        <v>0</v>
      </c>
      <c r="M20" s="1119">
        <v>2</v>
      </c>
      <c r="N20"/>
      <c r="O20"/>
      <c r="P20"/>
      <c r="Q20"/>
    </row>
    <row r="21" spans="2:17" ht="13.5" customHeight="1" x14ac:dyDescent="0.25">
      <c r="C21" s="1110">
        <v>2</v>
      </c>
      <c r="D21" s="1587" t="s">
        <v>55</v>
      </c>
      <c r="E21" s="1111">
        <v>0</v>
      </c>
      <c r="F21" s="1112">
        <v>0</v>
      </c>
      <c r="G21" s="1119">
        <v>0</v>
      </c>
      <c r="I21" s="1593">
        <v>5</v>
      </c>
      <c r="J21" s="1591" t="s">
        <v>4</v>
      </c>
      <c r="K21" s="1112">
        <v>2</v>
      </c>
      <c r="L21" s="1112">
        <v>1</v>
      </c>
      <c r="M21" s="1119">
        <v>1</v>
      </c>
      <c r="N21"/>
      <c r="O21"/>
      <c r="P21"/>
      <c r="Q21"/>
    </row>
    <row r="22" spans="2:17" ht="13.5" customHeight="1" x14ac:dyDescent="0.25">
      <c r="C22" s="1110">
        <v>2</v>
      </c>
      <c r="D22" s="1587" t="s">
        <v>52</v>
      </c>
      <c r="E22" s="1111">
        <v>0</v>
      </c>
      <c r="F22" s="1112">
        <v>0</v>
      </c>
      <c r="G22" s="1119">
        <v>0</v>
      </c>
      <c r="I22" s="1593">
        <v>5</v>
      </c>
      <c r="J22" s="1591" t="s">
        <v>1</v>
      </c>
      <c r="K22" s="1112">
        <v>0</v>
      </c>
      <c r="L22" s="1112">
        <v>0</v>
      </c>
      <c r="M22" s="1119">
        <v>0</v>
      </c>
      <c r="N22"/>
      <c r="O22"/>
      <c r="P22"/>
      <c r="Q22"/>
    </row>
    <row r="23" spans="2:17" ht="13.5" customHeight="1" x14ac:dyDescent="0.25">
      <c r="C23" s="1110">
        <v>2</v>
      </c>
      <c r="D23" s="1587" t="s">
        <v>47</v>
      </c>
      <c r="E23" s="1111">
        <v>4</v>
      </c>
      <c r="F23" s="1112">
        <v>5</v>
      </c>
      <c r="G23" s="1119">
        <v>3</v>
      </c>
      <c r="I23" s="1593">
        <v>5</v>
      </c>
      <c r="J23" s="1591" t="s">
        <v>89</v>
      </c>
      <c r="K23" s="1112">
        <v>2</v>
      </c>
      <c r="L23" s="1112">
        <v>1</v>
      </c>
      <c r="M23" s="1119">
        <v>2</v>
      </c>
      <c r="N23"/>
      <c r="O23"/>
      <c r="P23"/>
      <c r="Q23"/>
    </row>
    <row r="24" spans="2:17" ht="13.5" customHeight="1" x14ac:dyDescent="0.25">
      <c r="C24" s="1110">
        <v>2</v>
      </c>
      <c r="D24" s="1587" t="s">
        <v>41</v>
      </c>
      <c r="E24" s="1111">
        <v>1</v>
      </c>
      <c r="F24" s="1112">
        <v>0</v>
      </c>
      <c r="G24" s="1119">
        <v>0</v>
      </c>
      <c r="I24" s="1593">
        <v>5</v>
      </c>
      <c r="J24" s="1591" t="s">
        <v>86</v>
      </c>
      <c r="K24" s="1112">
        <v>1</v>
      </c>
      <c r="L24" s="1112">
        <v>1</v>
      </c>
      <c r="M24" s="1119">
        <v>0</v>
      </c>
      <c r="N24"/>
      <c r="O24"/>
      <c r="P24"/>
      <c r="Q24"/>
    </row>
    <row r="25" spans="2:17" ht="13.5" customHeight="1" x14ac:dyDescent="0.25">
      <c r="C25" s="1110">
        <v>2</v>
      </c>
      <c r="D25" s="1587" t="s">
        <v>38</v>
      </c>
      <c r="E25" s="1111">
        <v>1</v>
      </c>
      <c r="F25" s="1112">
        <v>0</v>
      </c>
      <c r="G25" s="1119">
        <v>1</v>
      </c>
      <c r="I25" s="1593">
        <v>5</v>
      </c>
      <c r="J25" s="1591" t="s">
        <v>68</v>
      </c>
      <c r="K25" s="1115">
        <v>2</v>
      </c>
      <c r="L25" s="1115">
        <v>2</v>
      </c>
      <c r="M25" s="2167">
        <v>3</v>
      </c>
      <c r="N25"/>
      <c r="O25"/>
      <c r="P25"/>
      <c r="Q25"/>
    </row>
    <row r="26" spans="2:17" ht="13.5" customHeight="1" x14ac:dyDescent="0.25">
      <c r="C26" s="1110">
        <v>2</v>
      </c>
      <c r="D26" s="1587" t="s">
        <v>29</v>
      </c>
      <c r="E26" s="1111">
        <v>0</v>
      </c>
      <c r="F26" s="1112">
        <v>1</v>
      </c>
      <c r="G26" s="1119">
        <v>1</v>
      </c>
      <c r="I26" s="1595">
        <v>6</v>
      </c>
      <c r="J26" s="1592" t="s">
        <v>56</v>
      </c>
      <c r="K26" s="1112">
        <v>0</v>
      </c>
      <c r="L26" s="1112">
        <v>1</v>
      </c>
      <c r="M26" s="1119">
        <v>0</v>
      </c>
      <c r="N26"/>
      <c r="O26"/>
      <c r="P26"/>
      <c r="Q26"/>
    </row>
    <row r="27" spans="2:17" ht="13.5" customHeight="1" x14ac:dyDescent="0.25">
      <c r="C27" s="1110">
        <v>3</v>
      </c>
      <c r="D27" s="1587" t="s">
        <v>20</v>
      </c>
      <c r="E27" s="1111">
        <v>1</v>
      </c>
      <c r="F27" s="1112">
        <v>0</v>
      </c>
      <c r="G27" s="1119">
        <v>0</v>
      </c>
      <c r="I27" s="1593">
        <v>6</v>
      </c>
      <c r="J27" s="1591" t="s">
        <v>48</v>
      </c>
      <c r="K27" s="1115">
        <v>2</v>
      </c>
      <c r="L27" s="1115">
        <v>2</v>
      </c>
      <c r="M27" s="2167">
        <v>2</v>
      </c>
      <c r="N27"/>
      <c r="O27"/>
      <c r="P27"/>
      <c r="Q27"/>
    </row>
    <row r="28" spans="2:17" ht="13.5" customHeight="1" x14ac:dyDescent="0.25">
      <c r="C28" s="1110">
        <v>3</v>
      </c>
      <c r="D28" s="1587" t="s">
        <v>17</v>
      </c>
      <c r="E28" s="1111">
        <v>0</v>
      </c>
      <c r="F28" s="1112">
        <v>0</v>
      </c>
      <c r="G28" s="1119">
        <v>1</v>
      </c>
      <c r="I28" s="1593">
        <v>6</v>
      </c>
      <c r="J28" s="1591" t="s">
        <v>36</v>
      </c>
      <c r="K28" s="1115">
        <v>2</v>
      </c>
      <c r="L28" s="1115">
        <v>2</v>
      </c>
      <c r="M28" s="2167">
        <v>1</v>
      </c>
      <c r="N28"/>
      <c r="O28"/>
      <c r="P28"/>
      <c r="Q28"/>
    </row>
    <row r="29" spans="2:17" ht="13.5" customHeight="1" x14ac:dyDescent="0.25">
      <c r="C29" s="1110">
        <v>3</v>
      </c>
      <c r="D29" s="1587" t="s">
        <v>2</v>
      </c>
      <c r="E29" s="1111">
        <v>1</v>
      </c>
      <c r="F29" s="1112">
        <v>1</v>
      </c>
      <c r="G29" s="1119">
        <v>1</v>
      </c>
      <c r="I29" s="1593">
        <v>6</v>
      </c>
      <c r="J29" s="1591" t="s">
        <v>18</v>
      </c>
      <c r="K29" s="1112">
        <v>3</v>
      </c>
      <c r="L29" s="1112">
        <v>2</v>
      </c>
      <c r="M29" s="1119">
        <v>3</v>
      </c>
      <c r="N29"/>
      <c r="O29"/>
      <c r="P29"/>
      <c r="Q29"/>
    </row>
    <row r="30" spans="2:17" ht="13.5" customHeight="1" thickBot="1" x14ac:dyDescent="0.3">
      <c r="C30" s="1588">
        <v>3</v>
      </c>
      <c r="D30" s="1590" t="s">
        <v>96</v>
      </c>
      <c r="E30" s="1111">
        <v>0</v>
      </c>
      <c r="F30" s="1112">
        <v>1</v>
      </c>
      <c r="G30" s="1119">
        <v>1</v>
      </c>
      <c r="I30" s="758">
        <v>7</v>
      </c>
      <c r="J30" s="1596" t="s">
        <v>3</v>
      </c>
      <c r="K30" s="336">
        <v>24</v>
      </c>
      <c r="L30" s="337">
        <v>25</v>
      </c>
      <c r="M30" s="1120">
        <v>24</v>
      </c>
      <c r="O30"/>
      <c r="P30"/>
      <c r="Q30"/>
    </row>
    <row r="31" spans="2:17" ht="13.5" customHeight="1" thickBot="1" x14ac:dyDescent="0.3">
      <c r="C31" s="1110">
        <v>3</v>
      </c>
      <c r="D31" s="1587" t="s">
        <v>93</v>
      </c>
      <c r="E31" s="1111">
        <v>0</v>
      </c>
      <c r="F31" s="1112">
        <v>0</v>
      </c>
      <c r="G31" s="1119">
        <v>0</v>
      </c>
      <c r="I31" s="2730" t="s">
        <v>0</v>
      </c>
      <c r="J31" s="2731" t="s">
        <v>0</v>
      </c>
      <c r="K31" s="505">
        <v>90</v>
      </c>
      <c r="L31" s="745">
        <v>77</v>
      </c>
      <c r="M31" s="745">
        <f>SUM(G14:G32,M14:M30)</f>
        <v>84</v>
      </c>
      <c r="O31"/>
      <c r="P31"/>
      <c r="Q31"/>
    </row>
    <row r="32" spans="2:17" ht="15.75" thickBot="1" x14ac:dyDescent="0.3">
      <c r="B32" s="1563"/>
      <c r="C32" s="335">
        <v>3</v>
      </c>
      <c r="D32" s="450" t="s">
        <v>87</v>
      </c>
      <c r="E32" s="1589">
        <v>1</v>
      </c>
      <c r="F32" s="336">
        <v>0</v>
      </c>
      <c r="G32" s="1120">
        <v>1</v>
      </c>
      <c r="H32" s="1563"/>
      <c r="O32"/>
      <c r="P32"/>
      <c r="Q32"/>
    </row>
    <row r="33" spans="1:13" s="2078" customFormat="1" x14ac:dyDescent="0.25">
      <c r="B33" s="2134"/>
      <c r="C33" s="2129"/>
      <c r="D33" s="2130"/>
      <c r="E33" s="2164"/>
      <c r="F33" s="1626"/>
      <c r="G33" s="2131"/>
      <c r="H33" s="2134"/>
    </row>
    <row r="34" spans="1:13" x14ac:dyDescent="0.25">
      <c r="A34" s="1563" t="s">
        <v>106</v>
      </c>
      <c r="B34" s="1563"/>
      <c r="H34" s="1563"/>
      <c r="I34" s="1563"/>
      <c r="J34" s="1563"/>
      <c r="K34" s="1563"/>
      <c r="L34" s="1563"/>
      <c r="M34" s="1563"/>
    </row>
    <row r="35" spans="1:13" x14ac:dyDescent="0.25">
      <c r="A35" s="1563" t="s">
        <v>250</v>
      </c>
      <c r="C35" s="1563"/>
      <c r="D35" s="1563"/>
      <c r="E35" s="1563"/>
      <c r="F35" s="1563"/>
      <c r="G35" s="1563"/>
      <c r="I35" s="1563"/>
      <c r="J35" s="1563"/>
      <c r="K35" s="1563"/>
      <c r="L35" s="1563"/>
      <c r="M35" s="1563"/>
    </row>
    <row r="36" spans="1:13" x14ac:dyDescent="0.25">
      <c r="C36" s="1563"/>
      <c r="D36" s="1563"/>
      <c r="E36" s="1563"/>
      <c r="F36" s="1563"/>
      <c r="G36" s="1563"/>
    </row>
  </sheetData>
  <mergeCells count="3">
    <mergeCell ref="C12:M12"/>
    <mergeCell ref="I31:J31"/>
    <mergeCell ref="B1:M1"/>
  </mergeCells>
  <pageMargins left="0.25" right="0.25" top="0.75" bottom="0.75" header="0.3" footer="0.3"/>
  <pageSetup scale="95"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zoomScaleNormal="100" zoomScalePageLayoutView="90" workbookViewId="0">
      <selection activeCell="A14" sqref="A14"/>
    </sheetView>
  </sheetViews>
  <sheetFormatPr defaultRowHeight="15" x14ac:dyDescent="0.25"/>
  <cols>
    <col min="1" max="1" width="17.42578125" style="730" customWidth="1"/>
    <col min="2" max="2" width="3.140625" style="407" customWidth="1"/>
    <col min="3" max="3" width="4.7109375" style="407" bestFit="1" customWidth="1"/>
    <col min="4" max="4" width="11.5703125" style="407" bestFit="1" customWidth="1"/>
    <col min="5" max="5" width="7.7109375" style="407" bestFit="1" customWidth="1"/>
    <col min="6" max="6" width="7.85546875" style="407" bestFit="1" customWidth="1"/>
    <col min="7" max="7" width="8.85546875" style="407" bestFit="1" customWidth="1"/>
    <col min="8" max="8" width="6.42578125" style="407" customWidth="1"/>
    <col min="9" max="9" width="5.28515625" style="407" bestFit="1" customWidth="1"/>
    <col min="10" max="10" width="11.7109375" style="407" bestFit="1" customWidth="1"/>
    <col min="11" max="12" width="7.7109375" style="407" bestFit="1" customWidth="1"/>
    <col min="13" max="13" width="8.5703125" style="407" bestFit="1" customWidth="1"/>
    <col min="14" max="14" width="3.5703125" style="407" customWidth="1"/>
    <col min="15" max="15" width="16.28515625" style="407" customWidth="1"/>
    <col min="16" max="16" width="1" style="407" customWidth="1"/>
    <col min="17" max="16384" width="9.140625" style="407"/>
  </cols>
  <sheetData>
    <row r="1" spans="2:16" ht="15" customHeight="1" x14ac:dyDescent="0.25">
      <c r="B1" s="2734" t="s">
        <v>679</v>
      </c>
      <c r="C1" s="2734"/>
      <c r="D1" s="2734"/>
      <c r="E1" s="2734"/>
      <c r="F1" s="2734"/>
      <c r="G1" s="2734"/>
      <c r="H1" s="2734"/>
      <c r="I1" s="2734"/>
      <c r="J1" s="2734"/>
      <c r="K1" s="2734"/>
      <c r="L1" s="2734"/>
      <c r="M1" s="2734"/>
      <c r="N1" s="2734"/>
      <c r="O1" s="739"/>
      <c r="P1" s="739"/>
    </row>
    <row r="2" spans="2:16" x14ac:dyDescent="0.25">
      <c r="C2" s="7"/>
      <c r="D2" s="7"/>
      <c r="E2" s="7"/>
      <c r="F2" s="7"/>
      <c r="G2" s="7"/>
      <c r="H2" s="7"/>
      <c r="I2" s="7"/>
      <c r="J2" s="7"/>
      <c r="K2" s="7"/>
      <c r="L2" s="7"/>
    </row>
    <row r="3" spans="2:16" x14ac:dyDescent="0.25">
      <c r="C3" s="7"/>
      <c r="D3" s="7"/>
      <c r="E3" s="7"/>
      <c r="F3" s="7"/>
      <c r="G3" s="7"/>
      <c r="H3" s="7"/>
      <c r="I3" s="7"/>
      <c r="J3" s="7"/>
      <c r="K3" s="7"/>
      <c r="L3" s="7"/>
    </row>
    <row r="4" spans="2:16" x14ac:dyDescent="0.25">
      <c r="C4" s="7"/>
      <c r="D4" s="7"/>
      <c r="E4" s="7"/>
      <c r="F4" s="7"/>
      <c r="G4" s="7"/>
      <c r="H4" s="7"/>
      <c r="I4" s="7"/>
      <c r="J4" s="7"/>
      <c r="K4" s="7"/>
      <c r="L4" s="7"/>
    </row>
    <row r="5" spans="2:16" ht="17.25" customHeight="1" x14ac:dyDescent="0.25">
      <c r="C5" s="7"/>
      <c r="D5" s="7"/>
      <c r="E5" s="7"/>
      <c r="F5" s="7"/>
      <c r="G5" s="7"/>
      <c r="H5" s="7"/>
      <c r="I5" s="7"/>
      <c r="J5" s="7"/>
      <c r="K5" s="7"/>
      <c r="L5" s="7"/>
    </row>
    <row r="6" spans="2:16" x14ac:dyDescent="0.25">
      <c r="C6" s="7"/>
      <c r="D6" s="7"/>
      <c r="E6" s="7"/>
      <c r="F6" s="7"/>
      <c r="G6" s="7"/>
      <c r="H6" s="7"/>
      <c r="I6" s="7"/>
      <c r="J6" s="7"/>
      <c r="K6" s="7"/>
      <c r="L6" s="7"/>
    </row>
    <row r="7" spans="2:16" x14ac:dyDescent="0.25">
      <c r="C7" s="7"/>
      <c r="D7" s="7"/>
      <c r="E7" s="7"/>
      <c r="F7" s="7"/>
      <c r="G7" s="7"/>
      <c r="H7" s="7"/>
      <c r="I7" s="7"/>
      <c r="J7" s="7"/>
      <c r="K7" s="7"/>
      <c r="L7" s="7"/>
    </row>
    <row r="8" spans="2:16" ht="15" customHeight="1" x14ac:dyDescent="0.25"/>
    <row r="9" spans="2:16" s="730" customFormat="1" ht="15" customHeight="1" x14ac:dyDescent="0.25"/>
    <row r="10" spans="2:16" s="730" customFormat="1" ht="15" customHeight="1" x14ac:dyDescent="0.25"/>
    <row r="11" spans="2:16" s="730" customFormat="1" ht="15" customHeight="1" x14ac:dyDescent="0.25"/>
    <row r="12" spans="2:16" ht="20.25" customHeight="1" x14ac:dyDescent="0.25"/>
    <row r="13" spans="2:16" ht="22.5" customHeight="1" thickBot="1" x14ac:dyDescent="0.3">
      <c r="B13" s="2729" t="s">
        <v>792</v>
      </c>
      <c r="C13" s="2729"/>
      <c r="D13" s="2729"/>
      <c r="E13" s="2729"/>
      <c r="F13" s="2729"/>
      <c r="G13" s="2729"/>
      <c r="H13" s="2729"/>
      <c r="I13" s="2729"/>
      <c r="J13" s="2729"/>
      <c r="K13" s="2729"/>
      <c r="L13" s="2729"/>
      <c r="M13" s="2729"/>
      <c r="N13" s="2729"/>
    </row>
    <row r="14" spans="2:16" ht="13.5" customHeight="1" thickBot="1" x14ac:dyDescent="0.3">
      <c r="C14" s="502" t="s">
        <v>197</v>
      </c>
      <c r="D14" s="503" t="s">
        <v>100</v>
      </c>
      <c r="E14" s="1620" t="s">
        <v>120</v>
      </c>
      <c r="F14" s="1621" t="s">
        <v>122</v>
      </c>
      <c r="G14" s="1622" t="s">
        <v>518</v>
      </c>
      <c r="I14" s="502" t="s">
        <v>197</v>
      </c>
      <c r="J14" s="503" t="s">
        <v>100</v>
      </c>
      <c r="K14" s="435" t="s">
        <v>120</v>
      </c>
      <c r="L14" s="316" t="s">
        <v>122</v>
      </c>
      <c r="M14" s="317" t="s">
        <v>518</v>
      </c>
    </row>
    <row r="15" spans="2:16" ht="13.5" customHeight="1" x14ac:dyDescent="0.25">
      <c r="C15" s="162">
        <v>1</v>
      </c>
      <c r="D15" s="1598" t="s">
        <v>85</v>
      </c>
      <c r="E15" s="1599">
        <v>1</v>
      </c>
      <c r="F15" s="1606">
        <v>1</v>
      </c>
      <c r="G15" s="1607">
        <v>1</v>
      </c>
      <c r="I15" s="3">
        <v>3</v>
      </c>
      <c r="J15" s="13" t="s">
        <v>63</v>
      </c>
      <c r="K15" s="1608">
        <v>1</v>
      </c>
      <c r="L15" s="1609">
        <v>1</v>
      </c>
      <c r="M15" s="1609">
        <v>1</v>
      </c>
    </row>
    <row r="16" spans="2:16" ht="13.5" customHeight="1" x14ac:dyDescent="0.25">
      <c r="C16" s="162">
        <v>1</v>
      </c>
      <c r="D16" s="1598" t="s">
        <v>82</v>
      </c>
      <c r="E16" s="1588">
        <v>1</v>
      </c>
      <c r="F16" s="1608">
        <v>1</v>
      </c>
      <c r="G16" s="1609">
        <v>1</v>
      </c>
      <c r="I16" s="3">
        <v>4</v>
      </c>
      <c r="J16" s="13" t="s">
        <v>51</v>
      </c>
      <c r="K16" s="1608">
        <v>1</v>
      </c>
      <c r="L16" s="1609">
        <v>1</v>
      </c>
      <c r="M16" s="1609">
        <v>1</v>
      </c>
    </row>
    <row r="17" spans="3:13" ht="13.5" customHeight="1" x14ac:dyDescent="0.25">
      <c r="C17" s="162">
        <v>1</v>
      </c>
      <c r="D17" s="1598" t="s">
        <v>76</v>
      </c>
      <c r="E17" s="1588">
        <v>1</v>
      </c>
      <c r="F17" s="1608">
        <v>1</v>
      </c>
      <c r="G17" s="1609">
        <v>1</v>
      </c>
      <c r="I17" s="506">
        <v>5</v>
      </c>
      <c r="J17" s="507" t="s">
        <v>37</v>
      </c>
      <c r="K17" s="1608">
        <v>1</v>
      </c>
      <c r="L17" s="1609">
        <v>1</v>
      </c>
      <c r="M17" s="1609">
        <v>1</v>
      </c>
    </row>
    <row r="18" spans="3:13" ht="13.5" customHeight="1" x14ac:dyDescent="0.25">
      <c r="C18" s="162">
        <v>2</v>
      </c>
      <c r="D18" s="1598" t="s">
        <v>73</v>
      </c>
      <c r="E18" s="1588">
        <v>1</v>
      </c>
      <c r="F18" s="1608">
        <v>1</v>
      </c>
      <c r="G18" s="1609">
        <v>1</v>
      </c>
      <c r="I18" s="506">
        <v>5</v>
      </c>
      <c r="J18" s="507" t="s">
        <v>34</v>
      </c>
      <c r="K18" s="1608">
        <v>1</v>
      </c>
      <c r="L18" s="1609">
        <v>1</v>
      </c>
      <c r="M18" s="1609">
        <v>1</v>
      </c>
    </row>
    <row r="19" spans="3:13" ht="13.5" customHeight="1" x14ac:dyDescent="0.25">
      <c r="C19" s="162">
        <v>2</v>
      </c>
      <c r="D19" s="1598" t="s">
        <v>70</v>
      </c>
      <c r="E19" s="1588">
        <v>1</v>
      </c>
      <c r="F19" s="1608">
        <v>1</v>
      </c>
      <c r="G19" s="1609">
        <v>1</v>
      </c>
      <c r="I19" s="506">
        <v>5</v>
      </c>
      <c r="J19" s="507" t="s">
        <v>31</v>
      </c>
      <c r="K19" s="1608">
        <v>1</v>
      </c>
      <c r="L19" s="1609">
        <v>1</v>
      </c>
      <c r="M19" s="1609">
        <v>1</v>
      </c>
    </row>
    <row r="20" spans="3:13" ht="13.5" customHeight="1" x14ac:dyDescent="0.25">
      <c r="C20" s="162">
        <v>2</v>
      </c>
      <c r="D20" s="1598" t="s">
        <v>55</v>
      </c>
      <c r="E20" s="1588">
        <v>1</v>
      </c>
      <c r="F20" s="1608">
        <v>1</v>
      </c>
      <c r="G20" s="1609">
        <v>1</v>
      </c>
      <c r="I20" s="1603">
        <v>5</v>
      </c>
      <c r="J20" s="1604" t="s">
        <v>16</v>
      </c>
      <c r="K20" s="1608">
        <v>0</v>
      </c>
      <c r="L20" s="1609">
        <v>0</v>
      </c>
      <c r="M20" s="1609">
        <v>1</v>
      </c>
    </row>
    <row r="21" spans="3:13" ht="13.5" customHeight="1" x14ac:dyDescent="0.25">
      <c r="C21" s="162">
        <v>2</v>
      </c>
      <c r="D21" s="1598" t="s">
        <v>52</v>
      </c>
      <c r="E21" s="1588">
        <v>1</v>
      </c>
      <c r="F21" s="1608">
        <v>1</v>
      </c>
      <c r="G21" s="1609">
        <v>1</v>
      </c>
      <c r="I21" s="506">
        <v>5</v>
      </c>
      <c r="J21" s="507" t="s">
        <v>86</v>
      </c>
      <c r="K21" s="1608">
        <v>1</v>
      </c>
      <c r="L21" s="1609">
        <v>1</v>
      </c>
      <c r="M21" s="1609">
        <v>1</v>
      </c>
    </row>
    <row r="22" spans="3:13" ht="13.5" customHeight="1" x14ac:dyDescent="0.25">
      <c r="C22" s="162">
        <v>2</v>
      </c>
      <c r="D22" s="1598" t="s">
        <v>47</v>
      </c>
      <c r="E22" s="1588">
        <v>1</v>
      </c>
      <c r="F22" s="1608">
        <v>1</v>
      </c>
      <c r="G22" s="1609">
        <v>1</v>
      </c>
      <c r="I22" s="506">
        <v>5</v>
      </c>
      <c r="J22" s="507" t="s">
        <v>83</v>
      </c>
      <c r="K22" s="1608">
        <v>1</v>
      </c>
      <c r="L22" s="1609">
        <v>1</v>
      </c>
      <c r="M22" s="1609">
        <v>1</v>
      </c>
    </row>
    <row r="23" spans="3:13" ht="13.5" customHeight="1" x14ac:dyDescent="0.25">
      <c r="C23" s="162">
        <v>2</v>
      </c>
      <c r="D23" s="1598" t="s">
        <v>35</v>
      </c>
      <c r="E23" s="1588">
        <v>1</v>
      </c>
      <c r="F23" s="1608">
        <v>1</v>
      </c>
      <c r="G23" s="1609">
        <v>1</v>
      </c>
      <c r="I23" s="506">
        <v>5</v>
      </c>
      <c r="J23" s="507" t="s">
        <v>80</v>
      </c>
      <c r="K23" s="1613">
        <v>1</v>
      </c>
      <c r="L23" s="1609">
        <v>1</v>
      </c>
      <c r="M23" s="1609">
        <v>1</v>
      </c>
    </row>
    <row r="24" spans="3:13" ht="13.5" customHeight="1" x14ac:dyDescent="0.25">
      <c r="C24" s="162">
        <v>2</v>
      </c>
      <c r="D24" s="1598" t="s">
        <v>32</v>
      </c>
      <c r="E24" s="1588">
        <v>1</v>
      </c>
      <c r="F24" s="1608">
        <v>1</v>
      </c>
      <c r="G24" s="1609">
        <v>1</v>
      </c>
      <c r="I24" s="506">
        <v>5</v>
      </c>
      <c r="J24" s="507" t="s">
        <v>71</v>
      </c>
      <c r="K24" s="1613">
        <v>1</v>
      </c>
      <c r="L24" s="1609">
        <v>1</v>
      </c>
      <c r="M24" s="1609">
        <v>1</v>
      </c>
    </row>
    <row r="25" spans="3:13" ht="13.5" customHeight="1" x14ac:dyDescent="0.25">
      <c r="C25" s="162">
        <v>2</v>
      </c>
      <c r="D25" s="1598" t="s">
        <v>26</v>
      </c>
      <c r="E25" s="1588">
        <v>1</v>
      </c>
      <c r="F25" s="1608">
        <v>1</v>
      </c>
      <c r="G25" s="1609">
        <v>1</v>
      </c>
      <c r="I25" s="506">
        <v>6</v>
      </c>
      <c r="J25" s="507" t="s">
        <v>48</v>
      </c>
      <c r="K25" s="1613">
        <v>1</v>
      </c>
      <c r="L25" s="1609">
        <v>1</v>
      </c>
      <c r="M25" s="1609">
        <v>1</v>
      </c>
    </row>
    <row r="26" spans="3:13" ht="13.5" customHeight="1" x14ac:dyDescent="0.25">
      <c r="C26" s="162">
        <v>3</v>
      </c>
      <c r="D26" s="1598" t="s">
        <v>17</v>
      </c>
      <c r="E26" s="1588">
        <v>1</v>
      </c>
      <c r="F26" s="1608">
        <v>1</v>
      </c>
      <c r="G26" s="1609">
        <v>1</v>
      </c>
      <c r="I26" s="3">
        <v>6</v>
      </c>
      <c r="J26" s="13" t="s">
        <v>27</v>
      </c>
      <c r="K26" s="1613">
        <v>1</v>
      </c>
      <c r="L26" s="1609">
        <v>1</v>
      </c>
      <c r="M26" s="1609">
        <v>1</v>
      </c>
    </row>
    <row r="27" spans="3:13" ht="13.5" customHeight="1" x14ac:dyDescent="0.25">
      <c r="C27" s="162">
        <v>3</v>
      </c>
      <c r="D27" s="1598" t="s">
        <v>8</v>
      </c>
      <c r="E27" s="1588">
        <v>1</v>
      </c>
      <c r="F27" s="1608">
        <v>0</v>
      </c>
      <c r="G27" s="1609">
        <v>0</v>
      </c>
      <c r="I27" s="3">
        <v>6</v>
      </c>
      <c r="J27" s="13" t="s">
        <v>21</v>
      </c>
      <c r="K27" s="1613">
        <v>1</v>
      </c>
      <c r="L27" s="1609">
        <v>1</v>
      </c>
      <c r="M27" s="1609">
        <v>1</v>
      </c>
    </row>
    <row r="28" spans="3:13" ht="13.5" customHeight="1" x14ac:dyDescent="0.25">
      <c r="C28" s="162">
        <v>3</v>
      </c>
      <c r="D28" s="1598" t="s">
        <v>5</v>
      </c>
      <c r="E28" s="1588">
        <v>1</v>
      </c>
      <c r="F28" s="1608">
        <v>1</v>
      </c>
      <c r="G28" s="1609">
        <v>1</v>
      </c>
      <c r="I28" s="3">
        <v>6</v>
      </c>
      <c r="J28" s="13" t="s">
        <v>18</v>
      </c>
      <c r="K28" s="1605">
        <v>1</v>
      </c>
      <c r="L28" s="1610">
        <v>1</v>
      </c>
      <c r="M28" s="1610">
        <v>1</v>
      </c>
    </row>
    <row r="29" spans="3:13" ht="13.5" customHeight="1" x14ac:dyDescent="0.25">
      <c r="C29" s="162">
        <v>3</v>
      </c>
      <c r="D29" s="1598" t="s">
        <v>2</v>
      </c>
      <c r="E29" s="1588">
        <v>1</v>
      </c>
      <c r="F29" s="1608">
        <v>1</v>
      </c>
      <c r="G29" s="1609">
        <v>1</v>
      </c>
      <c r="I29" s="3">
        <v>6</v>
      </c>
      <c r="J29" s="13" t="s">
        <v>12</v>
      </c>
      <c r="K29" s="1605">
        <v>1</v>
      </c>
      <c r="L29" s="1610">
        <v>0</v>
      </c>
      <c r="M29" s="1610">
        <v>0</v>
      </c>
    </row>
    <row r="30" spans="3:13" ht="13.5" customHeight="1" x14ac:dyDescent="0.25">
      <c r="C30" s="162">
        <v>3</v>
      </c>
      <c r="D30" s="1598" t="s">
        <v>96</v>
      </c>
      <c r="E30" s="1588">
        <v>1</v>
      </c>
      <c r="F30" s="1608">
        <v>1</v>
      </c>
      <c r="G30" s="1609">
        <v>1</v>
      </c>
      <c r="I30" s="3">
        <v>6</v>
      </c>
      <c r="J30" s="13" t="s">
        <v>9</v>
      </c>
      <c r="K30" s="1605">
        <v>1</v>
      </c>
      <c r="L30" s="1610">
        <v>1</v>
      </c>
      <c r="M30" s="1610">
        <v>1</v>
      </c>
    </row>
    <row r="31" spans="3:13" ht="13.5" customHeight="1" x14ac:dyDescent="0.25">
      <c r="C31" s="162">
        <v>3</v>
      </c>
      <c r="D31" s="1598" t="s">
        <v>87</v>
      </c>
      <c r="E31" s="1588">
        <v>1</v>
      </c>
      <c r="F31" s="1608">
        <v>1</v>
      </c>
      <c r="G31" s="1609">
        <v>0</v>
      </c>
      <c r="I31" s="3">
        <v>6</v>
      </c>
      <c r="J31" s="13" t="s">
        <v>6</v>
      </c>
      <c r="K31" s="1605">
        <v>1</v>
      </c>
      <c r="L31" s="1610">
        <v>1</v>
      </c>
      <c r="M31" s="1610">
        <v>1</v>
      </c>
    </row>
    <row r="32" spans="3:13" ht="13.5" customHeight="1" thickBot="1" x14ac:dyDescent="0.3">
      <c r="C32" s="162">
        <v>3</v>
      </c>
      <c r="D32" s="1598" t="s">
        <v>81</v>
      </c>
      <c r="E32" s="1588">
        <v>1</v>
      </c>
      <c r="F32" s="1608">
        <v>1</v>
      </c>
      <c r="G32" s="1609">
        <v>1</v>
      </c>
      <c r="I32" s="3">
        <v>7</v>
      </c>
      <c r="J32" s="13" t="s">
        <v>3</v>
      </c>
      <c r="K32" s="1613">
        <v>1</v>
      </c>
      <c r="L32" s="1609">
        <v>1</v>
      </c>
      <c r="M32" s="1609">
        <v>1</v>
      </c>
    </row>
    <row r="33" spans="1:14" ht="13.5" customHeight="1" thickBot="1" x14ac:dyDescent="0.3">
      <c r="C33" s="335">
        <v>3</v>
      </c>
      <c r="D33" s="1602" t="s">
        <v>72</v>
      </c>
      <c r="E33" s="1623">
        <v>1</v>
      </c>
      <c r="F33" s="1611">
        <v>1</v>
      </c>
      <c r="G33" s="1612">
        <v>1</v>
      </c>
      <c r="I33" s="338"/>
      <c r="J33" s="339" t="s">
        <v>0</v>
      </c>
      <c r="K33" s="504">
        <v>36</v>
      </c>
      <c r="L33" s="505">
        <v>34</v>
      </c>
      <c r="M33" s="505">
        <v>34</v>
      </c>
    </row>
    <row r="34" spans="1:14" ht="6.75" customHeight="1" x14ac:dyDescent="0.25"/>
    <row r="35" spans="1:14" x14ac:dyDescent="0.25">
      <c r="A35" s="1625" t="s">
        <v>106</v>
      </c>
      <c r="B35" s="1625"/>
      <c r="C35" s="1625"/>
      <c r="D35" s="1625"/>
      <c r="E35" s="1625"/>
      <c r="F35" s="1625"/>
      <c r="G35" s="1625"/>
      <c r="H35" s="1625"/>
      <c r="N35" s="1625"/>
    </row>
    <row r="36" spans="1:14" x14ac:dyDescent="0.25">
      <c r="A36" s="1624" t="s">
        <v>250</v>
      </c>
      <c r="B36" s="1624"/>
      <c r="C36" s="1624"/>
      <c r="D36" s="1624"/>
      <c r="E36" s="1624"/>
      <c r="F36" s="1624"/>
      <c r="G36" s="1624"/>
      <c r="H36" s="1624"/>
      <c r="I36" s="1625"/>
      <c r="J36" s="1625"/>
      <c r="K36" s="1625"/>
      <c r="L36" s="1625"/>
      <c r="M36" s="1625"/>
      <c r="N36" s="1624"/>
    </row>
    <row r="37" spans="1:14" x14ac:dyDescent="0.25">
      <c r="I37" s="1624"/>
      <c r="J37" s="1624"/>
      <c r="K37" s="1624"/>
      <c r="L37" s="1624"/>
      <c r="M37" s="1624"/>
    </row>
  </sheetData>
  <mergeCells count="2">
    <mergeCell ref="B13:N13"/>
    <mergeCell ref="B1:N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58"/>
  <sheetViews>
    <sheetView zoomScaleNormal="100" zoomScalePageLayoutView="90" workbookViewId="0">
      <selection activeCell="A14" sqref="A14"/>
    </sheetView>
  </sheetViews>
  <sheetFormatPr defaultRowHeight="15" x14ac:dyDescent="0.25"/>
  <cols>
    <col min="1" max="1" width="1.140625" style="407" customWidth="1"/>
    <col min="2" max="2" width="4.42578125" style="407" bestFit="1" customWidth="1"/>
    <col min="3" max="3" width="11.5703125" style="407" bestFit="1" customWidth="1"/>
    <col min="4" max="6" width="7.7109375" style="407" bestFit="1" customWidth="1"/>
    <col min="7" max="7" width="1" style="407" customWidth="1"/>
    <col min="8" max="8" width="4.42578125" style="407" bestFit="1" customWidth="1"/>
    <col min="9" max="9" width="11.85546875" style="407" bestFit="1" customWidth="1"/>
    <col min="10" max="12" width="7.7109375" style="407" bestFit="1" customWidth="1"/>
    <col min="13" max="13" width="1" style="407" customWidth="1"/>
    <col min="14" max="14" width="4.85546875" style="407" bestFit="1" customWidth="1"/>
    <col min="15" max="15" width="11.7109375" style="407" bestFit="1" customWidth="1"/>
    <col min="16" max="18" width="7.85546875" style="407" bestFit="1" customWidth="1"/>
    <col min="19" max="16384" width="9.140625" style="407"/>
  </cols>
  <sheetData>
    <row r="1" spans="2:23" ht="15" customHeight="1" x14ac:dyDescent="0.25">
      <c r="B1" s="2734" t="s">
        <v>678</v>
      </c>
      <c r="C1" s="2734"/>
      <c r="D1" s="2734"/>
      <c r="E1" s="2734"/>
      <c r="F1" s="2734"/>
      <c r="G1" s="2734"/>
      <c r="H1" s="2734"/>
      <c r="I1" s="2734"/>
      <c r="J1" s="2734"/>
      <c r="K1" s="2734"/>
      <c r="L1" s="2734"/>
      <c r="M1" s="2734"/>
      <c r="N1" s="2734"/>
      <c r="O1" s="2734"/>
      <c r="P1" s="2734"/>
      <c r="Q1" s="2734"/>
      <c r="R1" s="2734"/>
    </row>
    <row r="2" spans="2:23" x14ac:dyDescent="0.25">
      <c r="B2" s="7"/>
      <c r="C2" s="7"/>
      <c r="D2" s="7"/>
      <c r="E2" s="7"/>
      <c r="F2" s="7"/>
      <c r="G2" s="7"/>
      <c r="H2" s="7"/>
      <c r="I2" s="7"/>
      <c r="J2" s="7"/>
      <c r="K2" s="7"/>
    </row>
    <row r="3" spans="2:23" x14ac:dyDescent="0.25">
      <c r="B3" s="7"/>
      <c r="C3" s="7"/>
      <c r="D3" s="7"/>
      <c r="E3" s="7"/>
      <c r="F3" s="7"/>
      <c r="G3" s="7"/>
      <c r="H3" s="7"/>
      <c r="I3" s="7"/>
      <c r="J3" s="7"/>
      <c r="K3" s="7"/>
      <c r="T3" s="873"/>
      <c r="U3" s="874"/>
    </row>
    <row r="4" spans="2:23" x14ac:dyDescent="0.25">
      <c r="B4" s="7"/>
      <c r="C4" s="7"/>
      <c r="D4" s="7"/>
      <c r="E4" s="7"/>
      <c r="F4" s="7"/>
      <c r="G4" s="7"/>
      <c r="H4" s="7"/>
      <c r="I4" s="7"/>
      <c r="J4" s="7"/>
      <c r="K4" s="7"/>
      <c r="T4" s="873"/>
      <c r="U4" s="874"/>
    </row>
    <row r="5" spans="2:23" ht="17.25" customHeight="1" x14ac:dyDescent="0.25">
      <c r="B5" s="7"/>
      <c r="C5" s="7"/>
      <c r="D5" s="7"/>
      <c r="E5" s="7"/>
      <c r="F5" s="7"/>
      <c r="G5" s="7"/>
      <c r="H5" s="7"/>
      <c r="I5" s="7"/>
      <c r="J5" s="7"/>
      <c r="K5" s="7"/>
      <c r="T5"/>
      <c r="U5"/>
      <c r="V5"/>
      <c r="W5"/>
    </row>
    <row r="6" spans="2:23" x14ac:dyDescent="0.25">
      <c r="B6" s="7"/>
      <c r="C6" s="7"/>
      <c r="D6" s="7"/>
      <c r="E6" s="7"/>
      <c r="F6" s="7"/>
      <c r="G6" s="7"/>
      <c r="H6" s="7"/>
      <c r="I6" s="7"/>
      <c r="J6" s="7"/>
      <c r="K6" s="7"/>
      <c r="T6"/>
      <c r="U6"/>
      <c r="V6"/>
      <c r="W6"/>
    </row>
    <row r="7" spans="2:23" x14ac:dyDescent="0.25">
      <c r="B7" s="7"/>
      <c r="C7" s="7"/>
      <c r="D7" s="7"/>
      <c r="E7" s="7"/>
      <c r="F7" s="7"/>
      <c r="G7" s="7"/>
      <c r="H7" s="7"/>
      <c r="I7" s="7"/>
      <c r="J7" s="7"/>
      <c r="K7" s="7"/>
      <c r="T7"/>
      <c r="U7"/>
      <c r="V7"/>
      <c r="W7"/>
    </row>
    <row r="8" spans="2:23" s="751" customFormat="1" x14ac:dyDescent="0.25">
      <c r="B8" s="7"/>
      <c r="C8" s="7"/>
      <c r="D8" s="7"/>
      <c r="E8" s="7"/>
      <c r="F8" s="7"/>
      <c r="G8" s="7"/>
      <c r="H8" s="7"/>
      <c r="I8" s="7"/>
      <c r="J8" s="7"/>
      <c r="K8" s="7"/>
      <c r="S8" s="2078"/>
    </row>
    <row r="9" spans="2:23" s="751" customFormat="1" x14ac:dyDescent="0.25">
      <c r="B9" s="7"/>
      <c r="C9" s="7"/>
      <c r="D9" s="7"/>
      <c r="E9" s="7"/>
      <c r="F9" s="7"/>
      <c r="G9" s="7"/>
      <c r="H9" s="7"/>
      <c r="I9" s="7"/>
      <c r="J9" s="7"/>
      <c r="K9" s="7"/>
    </row>
    <row r="10" spans="2:23" ht="15" customHeight="1" x14ac:dyDescent="0.25">
      <c r="T10"/>
      <c r="U10"/>
      <c r="V10"/>
      <c r="W10"/>
    </row>
    <row r="11" spans="2:23" ht="9" customHeight="1" x14ac:dyDescent="0.25">
      <c r="T11"/>
      <c r="U11"/>
      <c r="V11"/>
      <c r="W11"/>
    </row>
    <row r="12" spans="2:23" ht="20.25" customHeight="1" thickBot="1" x14ac:dyDescent="0.3">
      <c r="B12" s="2729" t="s">
        <v>793</v>
      </c>
      <c r="C12" s="2729"/>
      <c r="D12" s="2729"/>
      <c r="E12" s="2729"/>
      <c r="F12" s="2729"/>
      <c r="G12" s="2729"/>
      <c r="H12" s="2729"/>
      <c r="I12" s="2729"/>
      <c r="J12" s="2729"/>
      <c r="K12" s="2729"/>
      <c r="L12" s="2729"/>
      <c r="M12" s="2729"/>
      <c r="N12" s="2729"/>
      <c r="O12" s="2729"/>
      <c r="P12" s="2729"/>
      <c r="Q12" s="2729"/>
      <c r="R12" s="2729"/>
      <c r="T12"/>
      <c r="U12"/>
      <c r="V12"/>
      <c r="W12"/>
    </row>
    <row r="13" spans="2:23" ht="13.5" customHeight="1" thickBot="1" x14ac:dyDescent="0.3">
      <c r="B13" s="502" t="s">
        <v>197</v>
      </c>
      <c r="C13" s="503" t="s">
        <v>100</v>
      </c>
      <c r="D13" s="875" t="s">
        <v>120</v>
      </c>
      <c r="E13" s="876" t="s">
        <v>122</v>
      </c>
      <c r="F13" s="877" t="s">
        <v>518</v>
      </c>
      <c r="H13" s="502" t="s">
        <v>197</v>
      </c>
      <c r="I13" s="503" t="s">
        <v>100</v>
      </c>
      <c r="J13" s="875" t="s">
        <v>120</v>
      </c>
      <c r="K13" s="876" t="s">
        <v>122</v>
      </c>
      <c r="L13" s="877" t="s">
        <v>518</v>
      </c>
      <c r="N13" s="502" t="s">
        <v>197</v>
      </c>
      <c r="O13" s="503" t="s">
        <v>100</v>
      </c>
      <c r="P13" s="435" t="s">
        <v>120</v>
      </c>
      <c r="Q13" s="316" t="s">
        <v>122</v>
      </c>
      <c r="R13" s="317" t="s">
        <v>518</v>
      </c>
      <c r="T13"/>
      <c r="U13"/>
      <c r="V13"/>
      <c r="W13"/>
    </row>
    <row r="14" spans="2:23" ht="13.5" customHeight="1" x14ac:dyDescent="0.25">
      <c r="B14" s="153">
        <v>1</v>
      </c>
      <c r="C14" s="448" t="s">
        <v>94</v>
      </c>
      <c r="D14" s="457">
        <v>0</v>
      </c>
      <c r="E14" s="330">
        <v>0</v>
      </c>
      <c r="F14" s="1118">
        <v>1</v>
      </c>
      <c r="G14" s="2215"/>
      <c r="H14" s="153">
        <v>3</v>
      </c>
      <c r="I14" s="448" t="s">
        <v>8</v>
      </c>
      <c r="J14" s="457">
        <v>1</v>
      </c>
      <c r="K14" s="330">
        <v>1</v>
      </c>
      <c r="L14" s="1118">
        <v>0</v>
      </c>
      <c r="N14" s="162">
        <v>5</v>
      </c>
      <c r="O14" s="449" t="s">
        <v>80</v>
      </c>
      <c r="P14" s="455">
        <v>4</v>
      </c>
      <c r="Q14" s="332">
        <v>4</v>
      </c>
      <c r="R14" s="1101">
        <v>2</v>
      </c>
      <c r="T14"/>
      <c r="U14"/>
      <c r="V14"/>
      <c r="W14"/>
    </row>
    <row r="15" spans="2:23" ht="13.5" customHeight="1" x14ac:dyDescent="0.25">
      <c r="B15" s="1616">
        <v>1</v>
      </c>
      <c r="C15" s="1617" t="s">
        <v>91</v>
      </c>
      <c r="D15" s="1618">
        <v>1</v>
      </c>
      <c r="E15" s="1619">
        <v>1</v>
      </c>
      <c r="F15" s="1709">
        <v>1</v>
      </c>
      <c r="G15" s="2215"/>
      <c r="H15" s="162">
        <v>3</v>
      </c>
      <c r="I15" s="449" t="s">
        <v>5</v>
      </c>
      <c r="J15" s="455">
        <v>2</v>
      </c>
      <c r="K15" s="332">
        <v>0</v>
      </c>
      <c r="L15" s="1101">
        <v>0</v>
      </c>
      <c r="N15" s="162">
        <v>5</v>
      </c>
      <c r="O15" s="449" t="s">
        <v>77</v>
      </c>
      <c r="P15" s="455">
        <v>2</v>
      </c>
      <c r="Q15" s="332">
        <v>1</v>
      </c>
      <c r="R15" s="1101">
        <v>1</v>
      </c>
      <c r="T15"/>
      <c r="U15"/>
      <c r="V15"/>
      <c r="W15"/>
    </row>
    <row r="16" spans="2:23" ht="13.5" customHeight="1" x14ac:dyDescent="0.25">
      <c r="B16" s="162">
        <v>1</v>
      </c>
      <c r="C16" s="449" t="s">
        <v>88</v>
      </c>
      <c r="D16" s="455">
        <v>2</v>
      </c>
      <c r="E16" s="332">
        <v>1</v>
      </c>
      <c r="F16" s="1101">
        <v>0</v>
      </c>
      <c r="G16" s="2215"/>
      <c r="H16" s="162">
        <v>3</v>
      </c>
      <c r="I16" s="449" t="s">
        <v>2</v>
      </c>
      <c r="J16" s="455">
        <v>0</v>
      </c>
      <c r="K16" s="332">
        <v>5</v>
      </c>
      <c r="L16" s="1101">
        <v>8</v>
      </c>
      <c r="N16" s="162">
        <v>5</v>
      </c>
      <c r="O16" s="449" t="s">
        <v>71</v>
      </c>
      <c r="P16" s="455">
        <v>0</v>
      </c>
      <c r="Q16" s="332">
        <v>0</v>
      </c>
      <c r="R16" s="1101">
        <v>0</v>
      </c>
      <c r="T16"/>
      <c r="U16"/>
      <c r="V16"/>
      <c r="W16"/>
    </row>
    <row r="17" spans="2:23" ht="13.5" customHeight="1" x14ac:dyDescent="0.25">
      <c r="B17" s="162">
        <v>1</v>
      </c>
      <c r="C17" s="449" t="s">
        <v>82</v>
      </c>
      <c r="D17" s="455">
        <v>5</v>
      </c>
      <c r="E17" s="332">
        <v>5</v>
      </c>
      <c r="F17" s="1101">
        <v>6</v>
      </c>
      <c r="G17" s="2215"/>
      <c r="H17" s="162">
        <v>3</v>
      </c>
      <c r="I17" s="449" t="s">
        <v>93</v>
      </c>
      <c r="J17" s="455">
        <v>8</v>
      </c>
      <c r="K17" s="332">
        <v>1</v>
      </c>
      <c r="L17" s="1101">
        <v>1</v>
      </c>
      <c r="N17" s="162">
        <v>5</v>
      </c>
      <c r="O17" s="449" t="s">
        <v>68</v>
      </c>
      <c r="P17" s="455">
        <v>2</v>
      </c>
      <c r="Q17" s="332">
        <v>2</v>
      </c>
      <c r="R17" s="1101">
        <v>2</v>
      </c>
      <c r="T17"/>
      <c r="U17"/>
      <c r="V17"/>
      <c r="W17"/>
    </row>
    <row r="18" spans="2:23" ht="13.5" customHeight="1" x14ac:dyDescent="0.25">
      <c r="B18" s="162">
        <v>2</v>
      </c>
      <c r="C18" s="449" t="s">
        <v>73</v>
      </c>
      <c r="D18" s="455">
        <v>3</v>
      </c>
      <c r="E18" s="332">
        <v>3</v>
      </c>
      <c r="F18" s="1101">
        <v>2</v>
      </c>
      <c r="G18" s="2215"/>
      <c r="H18" s="162">
        <v>3</v>
      </c>
      <c r="I18" s="449" t="s">
        <v>102</v>
      </c>
      <c r="J18" s="455">
        <v>2</v>
      </c>
      <c r="K18" s="332">
        <v>4</v>
      </c>
      <c r="L18" s="1101">
        <v>2</v>
      </c>
      <c r="N18" s="741">
        <v>6</v>
      </c>
      <c r="O18" s="742" t="s">
        <v>62</v>
      </c>
      <c r="P18" s="743">
        <v>0</v>
      </c>
      <c r="Q18" s="744">
        <v>1</v>
      </c>
      <c r="R18" s="2216">
        <v>1</v>
      </c>
      <c r="T18"/>
      <c r="U18"/>
      <c r="V18"/>
      <c r="W18"/>
    </row>
    <row r="19" spans="2:23" ht="13.5" customHeight="1" x14ac:dyDescent="0.25">
      <c r="B19" s="162">
        <v>2</v>
      </c>
      <c r="C19" s="449" t="s">
        <v>70</v>
      </c>
      <c r="D19" s="455">
        <v>1</v>
      </c>
      <c r="E19" s="332">
        <v>1</v>
      </c>
      <c r="F19" s="1101">
        <v>1</v>
      </c>
      <c r="G19" s="2215"/>
      <c r="H19" s="162">
        <v>3</v>
      </c>
      <c r="I19" s="449" t="s">
        <v>81</v>
      </c>
      <c r="J19" s="455">
        <v>2</v>
      </c>
      <c r="K19" s="332">
        <v>2</v>
      </c>
      <c r="L19" s="1101">
        <v>2</v>
      </c>
      <c r="N19" s="162">
        <v>6</v>
      </c>
      <c r="O19" s="449" t="s">
        <v>59</v>
      </c>
      <c r="P19" s="455">
        <v>2</v>
      </c>
      <c r="Q19" s="332">
        <v>2</v>
      </c>
      <c r="R19" s="1101">
        <v>1</v>
      </c>
      <c r="T19" s="873"/>
      <c r="U19" s="874"/>
    </row>
    <row r="20" spans="2:23" ht="13.5" customHeight="1" x14ac:dyDescent="0.25">
      <c r="B20" s="162">
        <v>2</v>
      </c>
      <c r="C20" s="449" t="s">
        <v>67</v>
      </c>
      <c r="D20" s="455">
        <v>0</v>
      </c>
      <c r="E20" s="332">
        <v>1</v>
      </c>
      <c r="F20" s="1101">
        <v>1</v>
      </c>
      <c r="G20" s="2215"/>
      <c r="H20" s="162">
        <v>3</v>
      </c>
      <c r="I20" s="449" t="s">
        <v>75</v>
      </c>
      <c r="J20" s="455">
        <v>1</v>
      </c>
      <c r="K20" s="332">
        <v>1</v>
      </c>
      <c r="L20" s="1101">
        <v>1</v>
      </c>
      <c r="N20" s="162">
        <v>6</v>
      </c>
      <c r="O20" s="449" t="s">
        <v>48</v>
      </c>
      <c r="P20" s="455">
        <v>3</v>
      </c>
      <c r="Q20" s="332">
        <v>3</v>
      </c>
      <c r="R20" s="1101">
        <v>1</v>
      </c>
      <c r="T20" s="873"/>
      <c r="U20" s="874"/>
    </row>
    <row r="21" spans="2:23" ht="13.5" customHeight="1" x14ac:dyDescent="0.25">
      <c r="B21" s="162">
        <v>2</v>
      </c>
      <c r="C21" s="449" t="s">
        <v>61</v>
      </c>
      <c r="D21" s="455">
        <v>6</v>
      </c>
      <c r="E21" s="332">
        <v>6</v>
      </c>
      <c r="F21" s="1101">
        <v>6</v>
      </c>
      <c r="G21" s="2215"/>
      <c r="H21" s="162">
        <v>3</v>
      </c>
      <c r="I21" s="449" t="s">
        <v>69</v>
      </c>
      <c r="J21" s="455">
        <v>2</v>
      </c>
      <c r="K21" s="332">
        <v>4</v>
      </c>
      <c r="L21" s="1101">
        <v>1</v>
      </c>
      <c r="N21" s="162">
        <v>6</v>
      </c>
      <c r="O21" s="449" t="s">
        <v>45</v>
      </c>
      <c r="P21" s="455">
        <v>6</v>
      </c>
      <c r="Q21" s="332">
        <v>7</v>
      </c>
      <c r="R21" s="1101">
        <v>4</v>
      </c>
      <c r="T21" s="873"/>
      <c r="U21" s="874"/>
    </row>
    <row r="22" spans="2:23" ht="13.5" customHeight="1" x14ac:dyDescent="0.25">
      <c r="B22" s="162">
        <v>2</v>
      </c>
      <c r="C22" s="449" t="s">
        <v>58</v>
      </c>
      <c r="D22" s="455">
        <v>2</v>
      </c>
      <c r="E22" s="332">
        <v>2</v>
      </c>
      <c r="F22" s="1101">
        <v>2</v>
      </c>
      <c r="G22" s="2215"/>
      <c r="H22" s="162">
        <v>3</v>
      </c>
      <c r="I22" s="449" t="s">
        <v>60</v>
      </c>
      <c r="J22" s="455">
        <v>1</v>
      </c>
      <c r="K22" s="332">
        <v>1</v>
      </c>
      <c r="L22" s="1101">
        <v>1</v>
      </c>
      <c r="N22" s="162">
        <v>6</v>
      </c>
      <c r="O22" s="449" t="s">
        <v>42</v>
      </c>
      <c r="P22" s="455">
        <v>2</v>
      </c>
      <c r="Q22" s="332">
        <v>0</v>
      </c>
      <c r="R22" s="1101">
        <v>0</v>
      </c>
      <c r="T22" s="873"/>
      <c r="U22" s="874"/>
    </row>
    <row r="23" spans="2:23" ht="13.5" customHeight="1" x14ac:dyDescent="0.25">
      <c r="B23" s="162">
        <v>2</v>
      </c>
      <c r="C23" s="449" t="s">
        <v>55</v>
      </c>
      <c r="D23" s="455">
        <v>5</v>
      </c>
      <c r="E23" s="332">
        <v>5</v>
      </c>
      <c r="F23" s="1101">
        <v>5</v>
      </c>
      <c r="G23" s="2215"/>
      <c r="H23" s="162">
        <v>3</v>
      </c>
      <c r="I23" s="449" t="s">
        <v>57</v>
      </c>
      <c r="J23" s="455">
        <v>3</v>
      </c>
      <c r="K23" s="332">
        <v>2</v>
      </c>
      <c r="L23" s="1101">
        <v>3</v>
      </c>
      <c r="N23" s="162">
        <v>6</v>
      </c>
      <c r="O23" s="449" t="s">
        <v>39</v>
      </c>
      <c r="P23" s="455">
        <v>1</v>
      </c>
      <c r="Q23" s="332">
        <v>1</v>
      </c>
      <c r="R23" s="1101">
        <v>1</v>
      </c>
      <c r="T23" s="873"/>
      <c r="U23" s="874"/>
    </row>
    <row r="24" spans="2:23" ht="13.5" customHeight="1" x14ac:dyDescent="0.25">
      <c r="B24" s="162">
        <v>2</v>
      </c>
      <c r="C24" s="449" t="s">
        <v>52</v>
      </c>
      <c r="D24" s="455">
        <v>3</v>
      </c>
      <c r="E24" s="332">
        <v>3</v>
      </c>
      <c r="F24" s="1101">
        <v>2</v>
      </c>
      <c r="G24" s="2215"/>
      <c r="H24" s="162">
        <v>3</v>
      </c>
      <c r="I24" s="449" t="s">
        <v>54</v>
      </c>
      <c r="J24" s="455">
        <v>1</v>
      </c>
      <c r="K24" s="332">
        <v>1</v>
      </c>
      <c r="L24" s="1101">
        <v>1</v>
      </c>
      <c r="N24" s="162">
        <v>6</v>
      </c>
      <c r="O24" s="449" t="s">
        <v>30</v>
      </c>
      <c r="P24" s="455">
        <v>7</v>
      </c>
      <c r="Q24" s="332">
        <v>6</v>
      </c>
      <c r="R24" s="1101">
        <v>6</v>
      </c>
      <c r="T24" s="873"/>
      <c r="U24" s="874"/>
    </row>
    <row r="25" spans="2:23" ht="13.5" customHeight="1" x14ac:dyDescent="0.25">
      <c r="B25" s="162">
        <v>2</v>
      </c>
      <c r="C25" s="449" t="s">
        <v>47</v>
      </c>
      <c r="D25" s="455">
        <v>6</v>
      </c>
      <c r="E25" s="332">
        <v>13</v>
      </c>
      <c r="F25" s="1101">
        <v>10</v>
      </c>
      <c r="G25" s="2215"/>
      <c r="H25" s="162">
        <v>4</v>
      </c>
      <c r="I25" s="449" t="s">
        <v>51</v>
      </c>
      <c r="J25" s="455">
        <v>15</v>
      </c>
      <c r="K25" s="332">
        <v>15</v>
      </c>
      <c r="L25" s="1101">
        <v>15</v>
      </c>
      <c r="N25" s="162">
        <v>6</v>
      </c>
      <c r="O25" s="449" t="s">
        <v>24</v>
      </c>
      <c r="P25" s="455">
        <v>1</v>
      </c>
      <c r="Q25" s="332">
        <v>1</v>
      </c>
      <c r="R25" s="1101">
        <v>1</v>
      </c>
      <c r="T25" s="873"/>
      <c r="U25" s="874"/>
    </row>
    <row r="26" spans="2:23" ht="13.5" customHeight="1" x14ac:dyDescent="0.25">
      <c r="B26" s="162">
        <v>2</v>
      </c>
      <c r="C26" s="449" t="s">
        <v>44</v>
      </c>
      <c r="D26" s="455">
        <v>1</v>
      </c>
      <c r="E26" s="332">
        <v>1</v>
      </c>
      <c r="F26" s="1101">
        <v>1</v>
      </c>
      <c r="G26" s="2215"/>
      <c r="H26" s="162">
        <v>5</v>
      </c>
      <c r="I26" s="449" t="s">
        <v>34</v>
      </c>
      <c r="J26" s="455">
        <v>2</v>
      </c>
      <c r="K26" s="332">
        <v>2</v>
      </c>
      <c r="L26" s="1101">
        <v>2</v>
      </c>
      <c r="N26" s="162">
        <v>6</v>
      </c>
      <c r="O26" s="449" t="s">
        <v>21</v>
      </c>
      <c r="P26" s="455">
        <v>2</v>
      </c>
      <c r="Q26" s="332">
        <v>1</v>
      </c>
      <c r="R26" s="1101">
        <v>1</v>
      </c>
      <c r="T26" s="873"/>
      <c r="U26" s="874"/>
    </row>
    <row r="27" spans="2:23" ht="13.5" customHeight="1" x14ac:dyDescent="0.25">
      <c r="B27" s="162">
        <v>2</v>
      </c>
      <c r="C27" s="449" t="s">
        <v>38</v>
      </c>
      <c r="D27" s="455">
        <v>1</v>
      </c>
      <c r="E27" s="332">
        <v>1</v>
      </c>
      <c r="F27" s="1101">
        <v>1</v>
      </c>
      <c r="G27" s="2215"/>
      <c r="H27" s="162">
        <v>5</v>
      </c>
      <c r="I27" s="449" t="s">
        <v>31</v>
      </c>
      <c r="J27" s="455">
        <v>1</v>
      </c>
      <c r="K27" s="332">
        <v>1</v>
      </c>
      <c r="L27" s="1101">
        <v>1</v>
      </c>
      <c r="N27" s="162">
        <v>6</v>
      </c>
      <c r="O27" s="449" t="s">
        <v>18</v>
      </c>
      <c r="P27" s="455">
        <v>1</v>
      </c>
      <c r="Q27" s="332">
        <v>1</v>
      </c>
      <c r="R27" s="1101">
        <v>2</v>
      </c>
      <c r="T27" s="873"/>
      <c r="U27" s="874"/>
    </row>
    <row r="28" spans="2:23" ht="13.5" customHeight="1" x14ac:dyDescent="0.25">
      <c r="B28" s="162">
        <v>2</v>
      </c>
      <c r="C28" s="449" t="s">
        <v>35</v>
      </c>
      <c r="D28" s="455">
        <v>1</v>
      </c>
      <c r="E28" s="332">
        <v>1</v>
      </c>
      <c r="F28" s="1101">
        <v>1</v>
      </c>
      <c r="G28" s="2215"/>
      <c r="H28" s="162">
        <v>5</v>
      </c>
      <c r="I28" s="449" t="s">
        <v>25</v>
      </c>
      <c r="J28" s="455">
        <v>1</v>
      </c>
      <c r="K28" s="332">
        <v>1</v>
      </c>
      <c r="L28" s="1101">
        <v>1</v>
      </c>
      <c r="N28" s="162">
        <v>6</v>
      </c>
      <c r="O28" s="449" t="s">
        <v>12</v>
      </c>
      <c r="P28" s="455">
        <v>4</v>
      </c>
      <c r="Q28" s="332">
        <v>5</v>
      </c>
      <c r="R28" s="1101">
        <v>6</v>
      </c>
      <c r="T28" s="873"/>
      <c r="U28" s="874"/>
    </row>
    <row r="29" spans="2:23" ht="13.5" customHeight="1" x14ac:dyDescent="0.25">
      <c r="B29" s="162">
        <v>2</v>
      </c>
      <c r="C29" s="449" t="s">
        <v>32</v>
      </c>
      <c r="D29" s="455">
        <v>3</v>
      </c>
      <c r="E29" s="332">
        <v>3</v>
      </c>
      <c r="F29" s="1101">
        <v>3</v>
      </c>
      <c r="G29" s="2215"/>
      <c r="H29" s="162">
        <v>5</v>
      </c>
      <c r="I29" s="449" t="s">
        <v>19</v>
      </c>
      <c r="J29" s="455">
        <v>1</v>
      </c>
      <c r="K29" s="332">
        <v>1</v>
      </c>
      <c r="L29" s="1101">
        <v>1</v>
      </c>
      <c r="N29" s="162">
        <v>6</v>
      </c>
      <c r="O29" s="449" t="s">
        <v>9</v>
      </c>
      <c r="P29" s="455">
        <v>4</v>
      </c>
      <c r="Q29" s="332">
        <v>5</v>
      </c>
      <c r="R29" s="1101">
        <v>5</v>
      </c>
      <c r="T29" s="873"/>
      <c r="U29" s="874"/>
    </row>
    <row r="30" spans="2:23" ht="13.5" customHeight="1" x14ac:dyDescent="0.25">
      <c r="B30" s="162">
        <v>2</v>
      </c>
      <c r="C30" s="449" t="s">
        <v>26</v>
      </c>
      <c r="D30" s="455">
        <v>1</v>
      </c>
      <c r="E30" s="332">
        <v>1</v>
      </c>
      <c r="F30" s="1101">
        <v>1</v>
      </c>
      <c r="G30" s="2215"/>
      <c r="H30" s="162">
        <v>5</v>
      </c>
      <c r="I30" s="449" t="s">
        <v>4</v>
      </c>
      <c r="J30" s="455">
        <v>3</v>
      </c>
      <c r="K30" s="332">
        <v>5</v>
      </c>
      <c r="L30" s="1101">
        <v>4</v>
      </c>
      <c r="N30" s="162">
        <v>6</v>
      </c>
      <c r="O30" s="449" t="s">
        <v>6</v>
      </c>
      <c r="P30" s="455">
        <v>4</v>
      </c>
      <c r="Q30" s="332">
        <v>4</v>
      </c>
      <c r="R30" s="1101">
        <v>3</v>
      </c>
      <c r="T30" s="873"/>
      <c r="U30" s="874"/>
    </row>
    <row r="31" spans="2:23" ht="13.5" customHeight="1" thickBot="1" x14ac:dyDescent="0.3">
      <c r="B31" s="162">
        <v>3</v>
      </c>
      <c r="C31" s="449" t="s">
        <v>20</v>
      </c>
      <c r="D31" s="455">
        <v>1</v>
      </c>
      <c r="E31" s="332">
        <v>1</v>
      </c>
      <c r="F31" s="1101">
        <v>1</v>
      </c>
      <c r="G31" s="2215"/>
      <c r="H31" s="162">
        <v>5</v>
      </c>
      <c r="I31" s="449" t="s">
        <v>1</v>
      </c>
      <c r="J31" s="455">
        <v>0</v>
      </c>
      <c r="K31" s="332">
        <v>0</v>
      </c>
      <c r="L31" s="1101">
        <v>0</v>
      </c>
      <c r="N31" s="162">
        <v>7</v>
      </c>
      <c r="O31" s="449" t="s">
        <v>3</v>
      </c>
      <c r="P31" s="455">
        <v>13</v>
      </c>
      <c r="Q31" s="332">
        <v>15</v>
      </c>
      <c r="R31" s="1101">
        <v>15</v>
      </c>
      <c r="T31" s="873"/>
      <c r="U31" s="874"/>
    </row>
    <row r="32" spans="2:23" ht="13.5" customHeight="1" thickBot="1" x14ac:dyDescent="0.3">
      <c r="B32" s="162">
        <v>3</v>
      </c>
      <c r="C32" s="449" t="s">
        <v>17</v>
      </c>
      <c r="D32" s="455">
        <v>1</v>
      </c>
      <c r="E32" s="332">
        <v>1</v>
      </c>
      <c r="F32" s="1101">
        <v>1</v>
      </c>
      <c r="G32" s="2215"/>
      <c r="H32" s="162">
        <v>5</v>
      </c>
      <c r="I32" s="449" t="s">
        <v>89</v>
      </c>
      <c r="J32" s="455">
        <v>0</v>
      </c>
      <c r="K32" s="332">
        <v>1</v>
      </c>
      <c r="L32" s="1101">
        <v>1</v>
      </c>
      <c r="N32" s="338"/>
      <c r="O32" s="1597" t="s">
        <v>0</v>
      </c>
      <c r="P32" s="1614">
        <f>SUM(D14:D34,J14:J33,P14:P31)</f>
        <v>151</v>
      </c>
      <c r="Q32" s="1615">
        <f>SUM(E14:E34,K14:K33,Q14:Q31)</f>
        <v>162</v>
      </c>
      <c r="R32" s="1601">
        <f>SUM(F14:F34,L14:L33,R14:R31)</f>
        <v>147</v>
      </c>
      <c r="T32" s="873"/>
      <c r="U32" s="874"/>
    </row>
    <row r="33" spans="2:21" ht="13.5" customHeight="1" thickBot="1" x14ac:dyDescent="0.3">
      <c r="B33" s="162">
        <v>3</v>
      </c>
      <c r="C33" s="449" t="s">
        <v>14</v>
      </c>
      <c r="D33" s="455">
        <v>2</v>
      </c>
      <c r="E33" s="332">
        <v>2</v>
      </c>
      <c r="F33" s="1101">
        <v>2</v>
      </c>
      <c r="G33" s="2215"/>
      <c r="H33" s="335">
        <v>5</v>
      </c>
      <c r="I33" s="450" t="s">
        <v>86</v>
      </c>
      <c r="J33" s="456">
        <v>2</v>
      </c>
      <c r="K33" s="336">
        <v>2</v>
      </c>
      <c r="L33" s="337">
        <v>2</v>
      </c>
      <c r="Q33" s="1626"/>
      <c r="T33" s="873"/>
      <c r="U33" s="874"/>
    </row>
    <row r="34" spans="2:21" ht="13.5" customHeight="1" thickBot="1" x14ac:dyDescent="0.3">
      <c r="B34" s="878">
        <v>3</v>
      </c>
      <c r="C34" s="879" t="s">
        <v>11</v>
      </c>
      <c r="D34" s="456">
        <v>0</v>
      </c>
      <c r="E34" s="336">
        <v>1</v>
      </c>
      <c r="F34" s="337">
        <v>0</v>
      </c>
      <c r="G34" s="1625"/>
      <c r="H34" s="1625"/>
      <c r="I34" s="1625"/>
      <c r="J34" s="1625"/>
      <c r="K34" s="1625"/>
      <c r="L34" s="1625"/>
      <c r="M34" s="1625"/>
      <c r="N34" s="1625"/>
      <c r="O34" s="1625"/>
      <c r="P34" s="1625"/>
      <c r="Q34" s="1625"/>
      <c r="R34" s="1625"/>
      <c r="S34" s="1625"/>
      <c r="T34" s="873"/>
      <c r="U34" s="874"/>
    </row>
    <row r="35" spans="2:21" ht="13.5" customHeight="1" x14ac:dyDescent="0.25">
      <c r="B35" s="1625" t="s">
        <v>106</v>
      </c>
      <c r="C35" s="1625"/>
      <c r="D35" s="1625"/>
      <c r="E35" s="1625"/>
      <c r="F35" s="1625"/>
      <c r="G35" s="1625"/>
      <c r="H35" s="1625"/>
      <c r="I35" s="1625"/>
      <c r="J35" s="1625"/>
      <c r="K35" s="1625"/>
      <c r="L35" s="1625"/>
      <c r="M35" s="1625"/>
      <c r="N35" s="1625"/>
      <c r="O35" s="1625"/>
      <c r="P35" s="1625"/>
      <c r="Q35" s="1625"/>
      <c r="R35" s="1625"/>
      <c r="S35" s="1625"/>
      <c r="T35" s="873"/>
      <c r="U35" s="874"/>
    </row>
    <row r="36" spans="2:21" ht="13.5" customHeight="1" x14ac:dyDescent="0.25">
      <c r="B36" s="1625" t="s">
        <v>250</v>
      </c>
      <c r="C36" s="1625"/>
      <c r="D36" s="1625"/>
      <c r="E36" s="1625"/>
      <c r="F36" s="1625"/>
      <c r="T36" s="873"/>
      <c r="U36" s="874"/>
    </row>
    <row r="37" spans="2:21" x14ac:dyDescent="0.25">
      <c r="T37" s="873"/>
      <c r="U37" s="1600"/>
    </row>
    <row r="38" spans="2:21" x14ac:dyDescent="0.25">
      <c r="T38" s="873"/>
      <c r="U38" s="874"/>
    </row>
    <row r="39" spans="2:21" x14ac:dyDescent="0.25">
      <c r="T39" s="873"/>
      <c r="U39" s="874"/>
    </row>
    <row r="40" spans="2:21" x14ac:dyDescent="0.25">
      <c r="T40" s="873"/>
      <c r="U40" s="874"/>
    </row>
    <row r="41" spans="2:21" x14ac:dyDescent="0.25">
      <c r="T41" s="873"/>
      <c r="U41" s="874"/>
    </row>
    <row r="42" spans="2:21" x14ac:dyDescent="0.25">
      <c r="T42" s="873"/>
      <c r="U42" s="874"/>
    </row>
    <row r="43" spans="2:21" x14ac:dyDescent="0.25">
      <c r="T43" s="873"/>
      <c r="U43" s="874"/>
    </row>
    <row r="44" spans="2:21" x14ac:dyDescent="0.25">
      <c r="T44" s="873"/>
      <c r="U44" s="874"/>
    </row>
    <row r="45" spans="2:21" x14ac:dyDescent="0.25">
      <c r="T45" s="873"/>
      <c r="U45" s="874"/>
    </row>
    <row r="46" spans="2:21" x14ac:dyDescent="0.25">
      <c r="T46" s="873"/>
      <c r="U46" s="874"/>
    </row>
    <row r="47" spans="2:21" x14ac:dyDescent="0.25">
      <c r="T47" s="873"/>
      <c r="U47" s="874"/>
    </row>
    <row r="48" spans="2:21" x14ac:dyDescent="0.25">
      <c r="T48" s="873"/>
      <c r="U48" s="874"/>
    </row>
    <row r="49" spans="20:21" x14ac:dyDescent="0.25">
      <c r="T49" s="873"/>
      <c r="U49" s="874"/>
    </row>
    <row r="50" spans="20:21" x14ac:dyDescent="0.25">
      <c r="T50" s="873"/>
      <c r="U50" s="874"/>
    </row>
    <row r="51" spans="20:21" x14ac:dyDescent="0.25">
      <c r="T51" s="873"/>
      <c r="U51" s="874"/>
    </row>
    <row r="52" spans="20:21" x14ac:dyDescent="0.25">
      <c r="T52" s="873"/>
      <c r="U52" s="874"/>
    </row>
    <row r="53" spans="20:21" x14ac:dyDescent="0.25">
      <c r="T53" s="873"/>
      <c r="U53" s="874"/>
    </row>
    <row r="54" spans="20:21" x14ac:dyDescent="0.25">
      <c r="T54" s="873"/>
      <c r="U54" s="874"/>
    </row>
    <row r="55" spans="20:21" x14ac:dyDescent="0.25">
      <c r="T55" s="873"/>
      <c r="U55" s="874"/>
    </row>
    <row r="56" spans="20:21" x14ac:dyDescent="0.25">
      <c r="T56" s="873"/>
      <c r="U56" s="874"/>
    </row>
    <row r="57" spans="20:21" x14ac:dyDescent="0.25">
      <c r="T57" s="873"/>
      <c r="U57" s="874"/>
    </row>
    <row r="58" spans="20:21" x14ac:dyDescent="0.25">
      <c r="T58" s="873"/>
      <c r="U58" s="874"/>
    </row>
  </sheetData>
  <mergeCells count="2">
    <mergeCell ref="B12:R12"/>
    <mergeCell ref="B1:R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zoomScaleNormal="100" zoomScalePageLayoutView="90" workbookViewId="0">
      <selection activeCell="A14" sqref="A14"/>
    </sheetView>
  </sheetViews>
  <sheetFormatPr defaultRowHeight="15" x14ac:dyDescent="0.25"/>
  <cols>
    <col min="1" max="1" width="20.140625" style="407" customWidth="1"/>
    <col min="2" max="2" width="4.42578125" style="407" bestFit="1" customWidth="1"/>
    <col min="3" max="3" width="11.5703125" style="407" bestFit="1" customWidth="1"/>
    <col min="4" max="6" width="7.7109375" style="407" bestFit="1" customWidth="1"/>
    <col min="7" max="7" width="2.28515625" style="407" customWidth="1"/>
    <col min="8" max="8" width="5" style="407" bestFit="1" customWidth="1"/>
    <col min="9" max="9" width="11.7109375" style="407" bestFit="1" customWidth="1"/>
    <col min="10" max="11" width="7.7109375" style="407" bestFit="1" customWidth="1"/>
    <col min="12" max="12" width="8.7109375" style="407" bestFit="1" customWidth="1"/>
    <col min="13" max="13" width="1.85546875" style="407" customWidth="1"/>
    <col min="14" max="14" width="20.85546875" style="407" customWidth="1"/>
    <col min="15" max="15" width="7" style="407" customWidth="1"/>
    <col min="16" max="16" width="1" style="407" customWidth="1"/>
    <col min="17" max="16384" width="9.140625" style="407"/>
  </cols>
  <sheetData>
    <row r="1" spans="1:16" ht="15" customHeight="1" x14ac:dyDescent="0.25">
      <c r="A1" s="2734" t="s">
        <v>677</v>
      </c>
      <c r="B1" s="2734"/>
      <c r="C1" s="2734"/>
      <c r="D1" s="2734"/>
      <c r="E1" s="2734"/>
      <c r="F1" s="2734"/>
      <c r="G1" s="2734"/>
      <c r="H1" s="2734"/>
      <c r="I1" s="2734"/>
      <c r="J1" s="2734"/>
      <c r="K1" s="2734"/>
      <c r="L1" s="2734"/>
      <c r="M1" s="2734"/>
      <c r="N1" s="2734"/>
      <c r="O1" s="739"/>
      <c r="P1" s="739"/>
    </row>
    <row r="2" spans="1:16" x14ac:dyDescent="0.25">
      <c r="B2" s="7"/>
      <c r="C2" s="7"/>
      <c r="D2" s="7"/>
      <c r="E2" s="7"/>
      <c r="F2" s="7"/>
      <c r="G2" s="7"/>
      <c r="H2" s="7"/>
      <c r="I2" s="7"/>
      <c r="J2" s="7"/>
    </row>
    <row r="3" spans="1:16" x14ac:dyDescent="0.25">
      <c r="B3" s="7"/>
      <c r="C3" s="7"/>
      <c r="D3" s="7"/>
      <c r="E3" s="7"/>
      <c r="F3" s="7"/>
      <c r="G3" s="7"/>
      <c r="H3" s="7"/>
      <c r="I3" s="7"/>
      <c r="J3" s="7"/>
    </row>
    <row r="4" spans="1:16" x14ac:dyDescent="0.25">
      <c r="B4" s="7"/>
      <c r="C4" s="7"/>
      <c r="D4" s="7"/>
      <c r="E4" s="7"/>
      <c r="F4" s="7"/>
      <c r="G4" s="7"/>
      <c r="H4" s="7"/>
      <c r="I4" s="7"/>
      <c r="J4" s="7"/>
    </row>
    <row r="5" spans="1:16" x14ac:dyDescent="0.25">
      <c r="B5" s="7"/>
      <c r="C5" s="7"/>
      <c r="D5" s="7"/>
      <c r="E5" s="7"/>
      <c r="F5" s="7"/>
      <c r="G5" s="7"/>
      <c r="H5" s="7"/>
      <c r="I5" s="7"/>
      <c r="J5" s="7"/>
    </row>
    <row r="6" spans="1:16" x14ac:dyDescent="0.25">
      <c r="B6" s="7"/>
      <c r="C6" s="7"/>
      <c r="D6" s="7"/>
      <c r="E6" s="7"/>
      <c r="F6" s="7"/>
      <c r="G6" s="7"/>
      <c r="H6" s="7"/>
      <c r="I6" s="7"/>
      <c r="J6" s="7"/>
    </row>
    <row r="7" spans="1:16" x14ac:dyDescent="0.25">
      <c r="B7" s="7"/>
      <c r="C7" s="7"/>
      <c r="D7" s="7"/>
      <c r="E7" s="7"/>
      <c r="F7" s="7"/>
      <c r="G7" s="7"/>
      <c r="H7" s="7"/>
      <c r="I7" s="7"/>
      <c r="J7" s="7"/>
    </row>
    <row r="8" spans="1:16" x14ac:dyDescent="0.25">
      <c r="B8" s="7"/>
      <c r="C8" s="7"/>
      <c r="D8" s="7"/>
      <c r="E8" s="7"/>
      <c r="F8" s="7"/>
      <c r="G8" s="7"/>
      <c r="H8" s="7"/>
      <c r="I8" s="7"/>
      <c r="J8" s="7"/>
    </row>
    <row r="9" spans="1:16" ht="17.25" customHeight="1" x14ac:dyDescent="0.25">
      <c r="B9" s="7"/>
      <c r="C9" s="7"/>
      <c r="D9" s="7"/>
      <c r="E9" s="7"/>
      <c r="F9" s="7"/>
      <c r="G9" s="7"/>
      <c r="H9" s="7"/>
      <c r="I9" s="7"/>
      <c r="J9" s="7"/>
    </row>
    <row r="10" spans="1:16" s="880" customFormat="1" ht="17.25" customHeight="1" x14ac:dyDescent="0.25">
      <c r="B10" s="7"/>
      <c r="C10" s="7"/>
      <c r="D10" s="7"/>
      <c r="E10" s="7"/>
      <c r="F10" s="7"/>
      <c r="G10" s="7"/>
      <c r="H10" s="7"/>
      <c r="I10" s="7"/>
      <c r="J10" s="7"/>
    </row>
    <row r="11" spans="1:16" s="880" customFormat="1" ht="17.25" customHeight="1" x14ac:dyDescent="0.25">
      <c r="B11" s="7"/>
      <c r="C11" s="7"/>
      <c r="D11" s="7"/>
      <c r="E11" s="7"/>
      <c r="F11" s="7"/>
      <c r="G11" s="7"/>
      <c r="H11" s="7"/>
      <c r="I11" s="7"/>
      <c r="J11" s="7"/>
    </row>
    <row r="12" spans="1:16" s="880" customFormat="1" ht="17.25" customHeight="1" x14ac:dyDescent="0.25">
      <c r="B12" s="7"/>
      <c r="C12" s="7"/>
      <c r="D12" s="7"/>
      <c r="E12" s="7"/>
      <c r="F12" s="7"/>
      <c r="G12" s="7"/>
      <c r="H12" s="7"/>
      <c r="I12" s="7"/>
      <c r="J12" s="7"/>
    </row>
    <row r="13" spans="1:16" x14ac:dyDescent="0.25">
      <c r="B13" s="7"/>
      <c r="C13" s="7"/>
      <c r="D13" s="7"/>
      <c r="E13" s="7"/>
      <c r="F13" s="7"/>
      <c r="G13" s="7"/>
      <c r="H13" s="7"/>
      <c r="I13" s="7"/>
      <c r="J13" s="7"/>
    </row>
    <row r="14" spans="1:16" ht="15" customHeight="1" x14ac:dyDescent="0.25"/>
    <row r="16" spans="1:16" ht="13.5" customHeight="1" thickBot="1" x14ac:dyDescent="0.3">
      <c r="B16" s="2729" t="s">
        <v>794</v>
      </c>
      <c r="C16" s="2729"/>
      <c r="D16" s="2729"/>
      <c r="E16" s="2729"/>
      <c r="F16" s="2729"/>
      <c r="G16" s="2729"/>
      <c r="H16" s="2729"/>
      <c r="I16" s="2729"/>
      <c r="J16" s="2729"/>
      <c r="K16" s="2729"/>
      <c r="L16" s="2729"/>
      <c r="M16" s="2729"/>
      <c r="N16" s="2729"/>
      <c r="O16" s="2729"/>
      <c r="P16" s="2729"/>
    </row>
    <row r="17" spans="2:12" ht="13.5" customHeight="1" thickBot="1" x14ac:dyDescent="0.3">
      <c r="B17" s="502" t="s">
        <v>197</v>
      </c>
      <c r="C17" s="503" t="s">
        <v>100</v>
      </c>
      <c r="D17" s="1642" t="s">
        <v>120</v>
      </c>
      <c r="E17" s="1643" t="s">
        <v>122</v>
      </c>
      <c r="F17" s="1644" t="s">
        <v>518</v>
      </c>
      <c r="H17" s="502" t="s">
        <v>197</v>
      </c>
      <c r="I17" s="503" t="s">
        <v>100</v>
      </c>
      <c r="J17" s="875" t="s">
        <v>120</v>
      </c>
      <c r="K17" s="876" t="s">
        <v>122</v>
      </c>
      <c r="L17" s="877" t="s">
        <v>518</v>
      </c>
    </row>
    <row r="18" spans="2:12" ht="13.5" customHeight="1" x14ac:dyDescent="0.25">
      <c r="B18" s="1631">
        <v>1</v>
      </c>
      <c r="C18" s="1629" t="s">
        <v>94</v>
      </c>
      <c r="D18" s="2198">
        <v>1</v>
      </c>
      <c r="E18" s="2199">
        <v>1</v>
      </c>
      <c r="F18" s="1118">
        <v>2</v>
      </c>
      <c r="H18" s="1631">
        <v>5</v>
      </c>
      <c r="I18" s="1638" t="s">
        <v>34</v>
      </c>
      <c r="J18" s="2204">
        <v>0</v>
      </c>
      <c r="K18" s="2199">
        <v>0</v>
      </c>
      <c r="L18" s="1118">
        <v>0</v>
      </c>
    </row>
    <row r="19" spans="2:12" ht="13.5" customHeight="1" x14ac:dyDescent="0.25">
      <c r="B19" s="1632">
        <v>1</v>
      </c>
      <c r="C19" s="1598" t="s">
        <v>88</v>
      </c>
      <c r="D19" s="2200">
        <v>0</v>
      </c>
      <c r="E19" s="2201">
        <v>0</v>
      </c>
      <c r="F19" s="1119">
        <v>0</v>
      </c>
      <c r="H19" s="1632">
        <v>5</v>
      </c>
      <c r="I19" s="1639" t="s">
        <v>13</v>
      </c>
      <c r="J19" s="2205">
        <v>4</v>
      </c>
      <c r="K19" s="2201">
        <v>3</v>
      </c>
      <c r="L19" s="1119">
        <v>3</v>
      </c>
    </row>
    <row r="20" spans="2:12" ht="13.5" customHeight="1" x14ac:dyDescent="0.25">
      <c r="B20" s="1632">
        <v>1</v>
      </c>
      <c r="C20" s="1598" t="s">
        <v>82</v>
      </c>
      <c r="D20" s="2200">
        <v>1</v>
      </c>
      <c r="E20" s="2201">
        <v>2</v>
      </c>
      <c r="F20" s="1119">
        <v>2</v>
      </c>
      <c r="H20" s="1632">
        <v>5</v>
      </c>
      <c r="I20" s="1639" t="s">
        <v>7</v>
      </c>
      <c r="J20" s="2206">
        <v>2</v>
      </c>
      <c r="K20" s="2201">
        <v>3</v>
      </c>
      <c r="L20" s="1119">
        <v>4</v>
      </c>
    </row>
    <row r="21" spans="2:12" ht="13.5" customHeight="1" x14ac:dyDescent="0.25">
      <c r="B21" s="1632">
        <v>1</v>
      </c>
      <c r="C21" s="1598" t="s">
        <v>76</v>
      </c>
      <c r="D21" s="2200">
        <v>1</v>
      </c>
      <c r="E21" s="2201">
        <v>1</v>
      </c>
      <c r="F21" s="1119">
        <v>2</v>
      </c>
      <c r="H21" s="1632">
        <v>5</v>
      </c>
      <c r="I21" s="1639" t="s">
        <v>4</v>
      </c>
      <c r="J21" s="2206">
        <v>1</v>
      </c>
      <c r="K21" s="2201">
        <v>2</v>
      </c>
      <c r="L21" s="1119">
        <v>2</v>
      </c>
    </row>
    <row r="22" spans="2:12" ht="13.5" customHeight="1" x14ac:dyDescent="0.25">
      <c r="B22" s="1632">
        <v>2</v>
      </c>
      <c r="C22" s="1598" t="s">
        <v>73</v>
      </c>
      <c r="D22" s="2200">
        <v>2</v>
      </c>
      <c r="E22" s="2201">
        <v>2</v>
      </c>
      <c r="F22" s="1119">
        <v>2</v>
      </c>
      <c r="H22" s="1632">
        <v>5</v>
      </c>
      <c r="I22" s="1639" t="s">
        <v>1</v>
      </c>
      <c r="J22" s="2206">
        <v>1</v>
      </c>
      <c r="K22" s="2201">
        <v>1</v>
      </c>
      <c r="L22" s="1119">
        <v>1</v>
      </c>
    </row>
    <row r="23" spans="2:12" ht="13.5" customHeight="1" x14ac:dyDescent="0.25">
      <c r="B23" s="1632">
        <v>2</v>
      </c>
      <c r="C23" s="1598" t="s">
        <v>61</v>
      </c>
      <c r="D23" s="2200">
        <v>0</v>
      </c>
      <c r="E23" s="2201">
        <v>0</v>
      </c>
      <c r="F23" s="1119">
        <v>0</v>
      </c>
      <c r="H23" s="1632">
        <v>5</v>
      </c>
      <c r="I23" s="1639" t="s">
        <v>86</v>
      </c>
      <c r="J23" s="2206">
        <v>1</v>
      </c>
      <c r="K23" s="2201">
        <v>1</v>
      </c>
      <c r="L23" s="1119">
        <v>1</v>
      </c>
    </row>
    <row r="24" spans="2:12" ht="13.5" customHeight="1" x14ac:dyDescent="0.25">
      <c r="B24" s="1632">
        <v>2</v>
      </c>
      <c r="C24" s="1598" t="s">
        <v>55</v>
      </c>
      <c r="D24" s="2200">
        <v>0</v>
      </c>
      <c r="E24" s="2201">
        <v>0</v>
      </c>
      <c r="F24" s="1119">
        <v>0</v>
      </c>
      <c r="H24" s="1632">
        <v>5</v>
      </c>
      <c r="I24" s="1639" t="s">
        <v>80</v>
      </c>
      <c r="J24" s="2206">
        <v>1</v>
      </c>
      <c r="K24" s="2201">
        <v>1</v>
      </c>
      <c r="L24" s="1119">
        <v>1</v>
      </c>
    </row>
    <row r="25" spans="2:12" ht="13.5" customHeight="1" x14ac:dyDescent="0.25">
      <c r="B25" s="1632">
        <v>2</v>
      </c>
      <c r="C25" s="1598" t="s">
        <v>52</v>
      </c>
      <c r="D25" s="2200">
        <v>0</v>
      </c>
      <c r="E25" s="2201">
        <v>0</v>
      </c>
      <c r="F25" s="1119">
        <v>0</v>
      </c>
      <c r="H25" s="1632">
        <v>5</v>
      </c>
      <c r="I25" s="1639" t="s">
        <v>68</v>
      </c>
      <c r="J25" s="2206">
        <v>1</v>
      </c>
      <c r="K25" s="2201">
        <v>1</v>
      </c>
      <c r="L25" s="1119">
        <v>1</v>
      </c>
    </row>
    <row r="26" spans="2:12" ht="13.5" customHeight="1" x14ac:dyDescent="0.25">
      <c r="B26" s="1632">
        <v>2</v>
      </c>
      <c r="C26" s="1598" t="s">
        <v>47</v>
      </c>
      <c r="D26" s="2200">
        <v>7</v>
      </c>
      <c r="E26" s="2201">
        <v>7</v>
      </c>
      <c r="F26" s="1119">
        <v>5</v>
      </c>
      <c r="H26" s="1632">
        <v>6</v>
      </c>
      <c r="I26" s="1639" t="s">
        <v>53</v>
      </c>
      <c r="J26" s="2206">
        <v>0</v>
      </c>
      <c r="K26" s="2201">
        <v>0</v>
      </c>
      <c r="L26" s="1119">
        <v>0</v>
      </c>
    </row>
    <row r="27" spans="2:12" ht="13.5" customHeight="1" x14ac:dyDescent="0.25">
      <c r="B27" s="1632">
        <v>2</v>
      </c>
      <c r="C27" s="1598" t="s">
        <v>38</v>
      </c>
      <c r="D27" s="2200">
        <v>0</v>
      </c>
      <c r="E27" s="2201">
        <v>0</v>
      </c>
      <c r="F27" s="1119">
        <v>0</v>
      </c>
      <c r="H27" s="1632">
        <v>6</v>
      </c>
      <c r="I27" s="1639" t="s">
        <v>48</v>
      </c>
      <c r="J27" s="2206">
        <v>0</v>
      </c>
      <c r="K27" s="2201">
        <v>0</v>
      </c>
      <c r="L27" s="1119">
        <v>0</v>
      </c>
    </row>
    <row r="28" spans="2:12" ht="13.5" customHeight="1" x14ac:dyDescent="0.25">
      <c r="B28" s="1632">
        <v>3</v>
      </c>
      <c r="C28" s="1598" t="s">
        <v>17</v>
      </c>
      <c r="D28" s="2200">
        <v>1</v>
      </c>
      <c r="E28" s="2201">
        <v>1</v>
      </c>
      <c r="F28" s="1119">
        <v>1</v>
      </c>
      <c r="H28" s="1632">
        <v>6</v>
      </c>
      <c r="I28" s="1639" t="s">
        <v>42</v>
      </c>
      <c r="J28" s="2206">
        <v>0</v>
      </c>
      <c r="K28" s="2201">
        <v>0</v>
      </c>
      <c r="L28" s="1119">
        <v>0</v>
      </c>
    </row>
    <row r="29" spans="2:12" ht="13.5" customHeight="1" x14ac:dyDescent="0.25">
      <c r="B29" s="1632">
        <v>3</v>
      </c>
      <c r="C29" s="1598" t="s">
        <v>11</v>
      </c>
      <c r="D29" s="2200">
        <v>0</v>
      </c>
      <c r="E29" s="2201">
        <v>1</v>
      </c>
      <c r="F29" s="1119">
        <v>1</v>
      </c>
      <c r="H29" s="1637">
        <v>6</v>
      </c>
      <c r="I29" s="1645" t="s">
        <v>430</v>
      </c>
      <c r="J29" s="2206">
        <v>0</v>
      </c>
      <c r="K29" s="2201">
        <v>0</v>
      </c>
      <c r="L29" s="1119">
        <v>0</v>
      </c>
    </row>
    <row r="30" spans="2:12" ht="13.5" customHeight="1" x14ac:dyDescent="0.25">
      <c r="B30" s="1632">
        <v>3</v>
      </c>
      <c r="C30" s="1598" t="s">
        <v>2</v>
      </c>
      <c r="D30" s="2200">
        <v>2</v>
      </c>
      <c r="E30" s="2201">
        <v>2</v>
      </c>
      <c r="F30" s="1119">
        <v>2</v>
      </c>
      <c r="H30" s="1632">
        <v>6</v>
      </c>
      <c r="I30" s="1639" t="s">
        <v>36</v>
      </c>
      <c r="J30" s="2206">
        <v>0</v>
      </c>
      <c r="K30" s="2201">
        <v>0</v>
      </c>
      <c r="L30" s="1119">
        <v>0</v>
      </c>
    </row>
    <row r="31" spans="2:12" ht="13.5" customHeight="1" x14ac:dyDescent="0.25">
      <c r="B31" s="1632">
        <v>3</v>
      </c>
      <c r="C31" s="1598" t="s">
        <v>96</v>
      </c>
      <c r="D31" s="2200">
        <v>1</v>
      </c>
      <c r="E31" s="2201">
        <v>1</v>
      </c>
      <c r="F31" s="1119">
        <v>1</v>
      </c>
      <c r="H31" s="1632">
        <v>6</v>
      </c>
      <c r="I31" s="1639" t="s">
        <v>27</v>
      </c>
      <c r="J31" s="2206">
        <v>0</v>
      </c>
      <c r="K31" s="2201">
        <v>0</v>
      </c>
      <c r="L31" s="1119">
        <v>0</v>
      </c>
    </row>
    <row r="32" spans="2:12" ht="13.5" customHeight="1" x14ac:dyDescent="0.25">
      <c r="B32" s="1632">
        <v>3</v>
      </c>
      <c r="C32" s="1598" t="s">
        <v>93</v>
      </c>
      <c r="D32" s="2200">
        <v>1</v>
      </c>
      <c r="E32" s="2201">
        <v>1</v>
      </c>
      <c r="F32" s="1119">
        <v>0</v>
      </c>
      <c r="H32" s="1632">
        <v>6</v>
      </c>
      <c r="I32" s="1639" t="s">
        <v>18</v>
      </c>
      <c r="J32" s="2206">
        <v>4</v>
      </c>
      <c r="K32" s="2201">
        <v>4</v>
      </c>
      <c r="L32" s="1119">
        <v>4</v>
      </c>
    </row>
    <row r="33" spans="1:16" ht="13.5" customHeight="1" thickBot="1" x14ac:dyDescent="0.3">
      <c r="B33" s="1632">
        <v>4</v>
      </c>
      <c r="C33" s="1598" t="s">
        <v>51</v>
      </c>
      <c r="D33" s="2200">
        <v>7</v>
      </c>
      <c r="E33" s="2201">
        <v>7</v>
      </c>
      <c r="F33" s="1119">
        <v>7</v>
      </c>
      <c r="H33" s="1636">
        <v>7</v>
      </c>
      <c r="I33" s="1640" t="s">
        <v>3</v>
      </c>
      <c r="J33" s="2207">
        <v>12</v>
      </c>
      <c r="K33" s="2203">
        <v>12</v>
      </c>
      <c r="L33" s="1120">
        <v>11</v>
      </c>
    </row>
    <row r="34" spans="1:16" ht="13.5" customHeight="1" thickBot="1" x14ac:dyDescent="0.3">
      <c r="B34" s="1632">
        <v>5</v>
      </c>
      <c r="C34" s="1598" t="s">
        <v>46</v>
      </c>
      <c r="D34" s="2200">
        <v>1</v>
      </c>
      <c r="E34" s="2201">
        <v>1</v>
      </c>
      <c r="F34" s="1119">
        <v>1</v>
      </c>
      <c r="G34" s="1646"/>
      <c r="H34" s="2735" t="s">
        <v>0</v>
      </c>
      <c r="I34" s="2736"/>
      <c r="J34" s="2208">
        <f>SUM(D18:D35,J18:J33)</f>
        <v>52</v>
      </c>
      <c r="K34" s="2208">
        <f>SUM(E18:E35,K18:K33)</f>
        <v>56</v>
      </c>
      <c r="L34" s="2209">
        <f>SUM(F18:F35,L18:L33)</f>
        <v>55</v>
      </c>
      <c r="M34" s="1646"/>
      <c r="N34" s="1646"/>
      <c r="O34" s="427"/>
      <c r="P34" s="427"/>
    </row>
    <row r="35" spans="1:16" s="2078" customFormat="1" ht="13.5" customHeight="1" thickBot="1" x14ac:dyDescent="0.3">
      <c r="A35" s="2123"/>
      <c r="B35" s="1636">
        <v>5</v>
      </c>
      <c r="C35" s="1602" t="s">
        <v>37</v>
      </c>
      <c r="D35" s="2202">
        <v>0</v>
      </c>
      <c r="E35" s="2203">
        <v>1</v>
      </c>
      <c r="F35" s="1120">
        <v>1</v>
      </c>
      <c r="G35" s="2123"/>
      <c r="H35" s="2132"/>
      <c r="I35" s="2132"/>
      <c r="J35" s="2132"/>
      <c r="K35" s="2132"/>
      <c r="L35" s="2133"/>
      <c r="M35" s="2123"/>
      <c r="N35" s="2123"/>
      <c r="O35" s="427"/>
      <c r="P35" s="427"/>
    </row>
    <row r="36" spans="1:16" s="2078" customFormat="1" ht="13.5" customHeight="1" x14ac:dyDescent="0.25">
      <c r="A36" s="1646" t="s">
        <v>106</v>
      </c>
      <c r="B36" s="2129"/>
      <c r="C36" s="2130"/>
      <c r="D36" s="1626"/>
      <c r="E36" s="1626"/>
      <c r="F36" s="2131"/>
      <c r="G36" s="2123"/>
      <c r="H36" s="2132"/>
      <c r="I36" s="2132"/>
      <c r="J36" s="2132"/>
      <c r="K36" s="2132"/>
      <c r="L36" s="2133"/>
      <c r="M36" s="2123"/>
      <c r="N36" s="2123"/>
      <c r="O36" s="427"/>
      <c r="P36" s="427"/>
    </row>
    <row r="37" spans="1:16" ht="13.5" customHeight="1" x14ac:dyDescent="0.25">
      <c r="A37" s="1646" t="s">
        <v>250</v>
      </c>
      <c r="B37" s="2129"/>
      <c r="C37" s="2130"/>
      <c r="D37" s="1626"/>
      <c r="E37" s="1626"/>
      <c r="F37" s="2131"/>
      <c r="G37" s="1646"/>
      <c r="M37" s="1646"/>
      <c r="N37" s="1646"/>
      <c r="O37" s="427"/>
      <c r="P37" s="427"/>
    </row>
    <row r="38" spans="1:16" ht="13.5" customHeight="1" x14ac:dyDescent="0.25">
      <c r="H38" s="1646"/>
      <c r="I38" s="1646"/>
      <c r="J38" s="1646"/>
      <c r="K38" s="1646"/>
      <c r="L38" s="1646"/>
    </row>
    <row r="39" spans="1:16" x14ac:dyDescent="0.25">
      <c r="H39" s="1646"/>
      <c r="I39" s="1646"/>
      <c r="J39" s="1646"/>
      <c r="K39" s="1646"/>
      <c r="L39" s="1646"/>
    </row>
    <row r="40" spans="1:16" x14ac:dyDescent="0.25">
      <c r="B40" s="1646"/>
      <c r="C40" s="1646"/>
      <c r="D40" s="1646"/>
      <c r="E40" s="1646"/>
      <c r="F40" s="1646"/>
    </row>
    <row r="41" spans="1:16" x14ac:dyDescent="0.25">
      <c r="B41" s="1646"/>
      <c r="C41" s="1646"/>
      <c r="D41" s="1646"/>
      <c r="E41" s="1646"/>
      <c r="F41" s="1646"/>
    </row>
  </sheetData>
  <mergeCells count="3">
    <mergeCell ref="A1:N1"/>
    <mergeCell ref="B16:P16"/>
    <mergeCell ref="H34:I34"/>
  </mergeCells>
  <pageMargins left="0.25" right="0.25" top="0.75" bottom="0.75" header="0.3" footer="0.3"/>
  <pageSetup scale="97"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
  <sheetViews>
    <sheetView zoomScaleNormal="100" zoomScaleSheetLayoutView="85" zoomScalePageLayoutView="80" workbookViewId="0">
      <selection activeCell="A14" sqref="A14"/>
    </sheetView>
  </sheetViews>
  <sheetFormatPr defaultRowHeight="15" x14ac:dyDescent="0.25"/>
  <cols>
    <col min="1" max="1" width="2.28515625" style="375" customWidth="1"/>
    <col min="2" max="11" width="12.140625" style="375" customWidth="1"/>
    <col min="12" max="12" width="4.140625" style="375" customWidth="1"/>
    <col min="13" max="13" width="2.85546875" style="375" customWidth="1"/>
    <col min="14" max="16384" width="9.140625" style="375"/>
  </cols>
  <sheetData>
    <row r="1" spans="2:12" ht="21" x14ac:dyDescent="0.25">
      <c r="B1" s="2394"/>
      <c r="C1" s="2394"/>
      <c r="D1" s="2394"/>
      <c r="E1" s="2394"/>
      <c r="F1" s="2394"/>
      <c r="G1" s="2394"/>
      <c r="H1" s="2394"/>
      <c r="I1" s="2394"/>
      <c r="J1" s="2394"/>
      <c r="K1" s="2394"/>
      <c r="L1" s="2394"/>
    </row>
    <row r="2" spans="2:12" x14ac:dyDescent="0.25">
      <c r="B2" s="7"/>
      <c r="C2" s="7"/>
      <c r="D2" s="7"/>
      <c r="E2" s="7"/>
      <c r="F2" s="7"/>
      <c r="G2" s="7"/>
      <c r="H2" s="7"/>
      <c r="I2" s="7"/>
      <c r="J2" s="7"/>
      <c r="K2" s="7"/>
    </row>
    <row r="3" spans="2:12" x14ac:dyDescent="0.25">
      <c r="B3" s="2392"/>
      <c r="C3" s="2392"/>
      <c r="D3" s="2392"/>
      <c r="E3" s="2392"/>
      <c r="F3" s="2392"/>
      <c r="G3" s="2392"/>
      <c r="H3" s="2392"/>
      <c r="I3" s="2392"/>
      <c r="J3" s="2392"/>
      <c r="K3" s="2392"/>
      <c r="L3" s="2392"/>
    </row>
    <row r="4" spans="2:12" x14ac:dyDescent="0.25">
      <c r="B4" s="7"/>
      <c r="C4" s="7"/>
      <c r="D4" s="7"/>
      <c r="E4" s="7"/>
      <c r="F4" s="7"/>
      <c r="G4" s="7"/>
      <c r="H4" s="7"/>
      <c r="I4" s="7"/>
      <c r="J4" s="7"/>
      <c r="K4" s="7"/>
    </row>
    <row r="5" spans="2:12" x14ac:dyDescent="0.25">
      <c r="B5" s="7"/>
      <c r="C5" s="7"/>
      <c r="D5" s="7"/>
      <c r="E5" s="7"/>
      <c r="F5" s="7"/>
      <c r="G5" s="7"/>
      <c r="H5" s="7"/>
      <c r="I5" s="7"/>
      <c r="J5" s="7"/>
      <c r="K5" s="7"/>
    </row>
    <row r="6" spans="2:12" x14ac:dyDescent="0.25">
      <c r="B6" s="7"/>
      <c r="C6" s="7"/>
      <c r="D6" s="7"/>
      <c r="E6" s="7"/>
      <c r="F6" s="7"/>
      <c r="G6" s="7"/>
      <c r="H6" s="7"/>
      <c r="I6" s="7"/>
      <c r="J6" s="7"/>
      <c r="K6" s="7"/>
    </row>
    <row r="7" spans="2:12" x14ac:dyDescent="0.25">
      <c r="B7" s="7"/>
      <c r="C7" s="7"/>
      <c r="D7" s="7"/>
      <c r="E7" s="7"/>
      <c r="F7" s="7"/>
      <c r="G7" s="7"/>
      <c r="H7" s="7"/>
      <c r="I7" s="7"/>
      <c r="J7" s="7"/>
      <c r="K7" s="7"/>
    </row>
    <row r="8" spans="2:12" ht="73.5" customHeight="1" x14ac:dyDescent="0.25">
      <c r="B8" s="2395"/>
      <c r="C8" s="2395"/>
      <c r="D8" s="2395"/>
      <c r="E8" s="2395"/>
      <c r="F8" s="2395"/>
      <c r="G8" s="2395"/>
      <c r="H8" s="2395"/>
      <c r="I8" s="2395"/>
      <c r="J8" s="2395"/>
      <c r="K8" s="2395"/>
      <c r="L8" s="2395"/>
    </row>
    <row r="9" spans="2:12" ht="31.5" customHeight="1" x14ac:dyDescent="0.25">
      <c r="B9" s="2396"/>
      <c r="C9" s="2396"/>
      <c r="D9" s="2396"/>
      <c r="E9" s="2396"/>
      <c r="F9" s="2396"/>
      <c r="G9" s="2396"/>
      <c r="H9" s="2396"/>
      <c r="I9" s="2396"/>
      <c r="J9" s="2396"/>
      <c r="K9" s="2396"/>
      <c r="L9" s="2396"/>
    </row>
    <row r="10" spans="2:12" ht="81" customHeight="1" x14ac:dyDescent="0.25">
      <c r="B10" s="2397" t="s">
        <v>158</v>
      </c>
      <c r="C10" s="2397"/>
      <c r="D10" s="2397"/>
      <c r="E10" s="2397"/>
      <c r="F10" s="2397"/>
      <c r="G10" s="2397"/>
      <c r="H10" s="2397"/>
      <c r="I10" s="2397"/>
      <c r="J10" s="2397"/>
      <c r="K10" s="2397"/>
      <c r="L10" s="2397"/>
    </row>
    <row r="11" spans="2:12" ht="15.75" x14ac:dyDescent="0.25">
      <c r="B11" s="2398"/>
      <c r="C11" s="2398"/>
      <c r="D11" s="2398"/>
      <c r="E11" s="2398"/>
      <c r="F11" s="2398"/>
      <c r="G11" s="2398"/>
      <c r="H11" s="2398"/>
      <c r="I11" s="2398"/>
      <c r="J11" s="2398"/>
      <c r="K11" s="2398"/>
      <c r="L11" s="2398"/>
    </row>
    <row r="12" spans="2:12" x14ac:dyDescent="0.25">
      <c r="B12" s="2392"/>
      <c r="C12" s="2392"/>
      <c r="D12" s="2392"/>
      <c r="E12" s="2392"/>
      <c r="F12" s="2392"/>
      <c r="G12" s="2392"/>
      <c r="H12" s="2392"/>
      <c r="I12" s="2392"/>
      <c r="J12" s="2392"/>
      <c r="K12" s="2392"/>
      <c r="L12" s="2392"/>
    </row>
    <row r="13" spans="2:12" x14ac:dyDescent="0.25">
      <c r="B13" s="2392"/>
      <c r="C13" s="2392"/>
      <c r="D13" s="2392"/>
      <c r="E13" s="2392"/>
      <c r="F13" s="2392"/>
      <c r="G13" s="2392"/>
      <c r="H13" s="2392"/>
      <c r="I13" s="2392"/>
      <c r="J13" s="2392"/>
      <c r="K13" s="2392"/>
      <c r="L13" s="2392"/>
    </row>
    <row r="14" spans="2:12" x14ac:dyDescent="0.25">
      <c r="B14" s="2392"/>
      <c r="C14" s="2392"/>
      <c r="D14" s="2392"/>
      <c r="E14" s="2392"/>
      <c r="F14" s="2392"/>
      <c r="G14" s="2392"/>
      <c r="H14" s="2392"/>
      <c r="I14" s="2392"/>
      <c r="J14" s="2392"/>
      <c r="K14" s="2392"/>
      <c r="L14" s="2392"/>
    </row>
    <row r="15" spans="2:12" ht="20.25" customHeight="1" x14ac:dyDescent="0.25">
      <c r="B15" s="2398"/>
      <c r="C15" s="2398"/>
      <c r="D15" s="2398"/>
      <c r="E15" s="2398"/>
      <c r="F15" s="2398"/>
      <c r="G15" s="2398"/>
      <c r="H15" s="2398"/>
      <c r="I15" s="2398"/>
      <c r="J15" s="2398"/>
      <c r="K15" s="2398"/>
      <c r="L15" s="2398"/>
    </row>
    <row r="16" spans="2:12" ht="15.75" x14ac:dyDescent="0.25">
      <c r="B16" s="2398"/>
      <c r="C16" s="2398"/>
      <c r="D16" s="2398"/>
      <c r="E16" s="2398"/>
      <c r="F16" s="2398"/>
      <c r="G16" s="2398"/>
      <c r="H16" s="2398"/>
      <c r="I16" s="2398"/>
      <c r="J16" s="2398"/>
      <c r="K16" s="2398"/>
      <c r="L16" s="2398"/>
    </row>
    <row r="17" spans="2:12" x14ac:dyDescent="0.25">
      <c r="B17" s="2392"/>
      <c r="C17" s="2392"/>
      <c r="D17" s="2392"/>
      <c r="E17" s="2392"/>
      <c r="F17" s="2392"/>
      <c r="G17" s="2392"/>
      <c r="H17" s="2392"/>
      <c r="I17" s="2392"/>
      <c r="J17" s="2392"/>
      <c r="K17" s="2392"/>
      <c r="L17" s="2392"/>
    </row>
    <row r="18" spans="2:12" x14ac:dyDescent="0.25">
      <c r="B18" s="2392"/>
      <c r="C18" s="2392"/>
      <c r="D18" s="2392"/>
      <c r="E18" s="2392"/>
      <c r="F18" s="2392"/>
      <c r="G18" s="2392"/>
      <c r="H18" s="2392"/>
      <c r="I18" s="2392"/>
      <c r="J18" s="2392"/>
      <c r="K18" s="2392"/>
      <c r="L18" s="2392"/>
    </row>
    <row r="19" spans="2:12" x14ac:dyDescent="0.25">
      <c r="B19" s="2392"/>
      <c r="C19" s="2392"/>
      <c r="D19" s="2392"/>
      <c r="E19" s="2392"/>
      <c r="F19" s="2392"/>
      <c r="G19" s="2392"/>
      <c r="H19" s="2392"/>
      <c r="I19" s="2392"/>
      <c r="J19" s="2392"/>
      <c r="K19" s="2392"/>
      <c r="L19" s="2392"/>
    </row>
    <row r="20" spans="2:12" x14ac:dyDescent="0.25">
      <c r="B20" s="2392"/>
      <c r="C20" s="2392"/>
      <c r="D20" s="2392"/>
      <c r="E20" s="2392"/>
      <c r="F20" s="2392"/>
      <c r="G20" s="2392"/>
      <c r="H20" s="2392"/>
      <c r="I20" s="2392"/>
      <c r="J20" s="2392"/>
      <c r="K20" s="2392"/>
      <c r="L20" s="2392"/>
    </row>
    <row r="21" spans="2:12" x14ac:dyDescent="0.25">
      <c r="B21" s="2393"/>
      <c r="C21" s="2393"/>
      <c r="D21" s="2393"/>
      <c r="E21" s="2393"/>
      <c r="F21" s="2393"/>
      <c r="G21" s="2393"/>
      <c r="H21" s="2393"/>
      <c r="I21" s="2393"/>
      <c r="J21" s="2393"/>
      <c r="K21" s="2393"/>
      <c r="L21" s="2393"/>
    </row>
    <row r="22" spans="2:12" x14ac:dyDescent="0.25">
      <c r="B22" s="2393"/>
      <c r="C22" s="2393"/>
      <c r="D22" s="2393"/>
      <c r="E22" s="2393"/>
      <c r="F22" s="2393"/>
      <c r="G22" s="2393"/>
      <c r="H22" s="2393"/>
      <c r="I22" s="2393"/>
      <c r="J22" s="2393"/>
      <c r="K22" s="2393"/>
      <c r="L22" s="2393"/>
    </row>
    <row r="26" spans="2:12" x14ac:dyDescent="0.25">
      <c r="C26" s="2"/>
      <c r="D26" s="2"/>
      <c r="E26" s="2"/>
      <c r="F26" s="2"/>
      <c r="G26" s="2"/>
      <c r="H26" s="2"/>
      <c r="I26" s="2"/>
      <c r="J26" s="2"/>
      <c r="K26" s="2"/>
    </row>
    <row r="27" spans="2:12" x14ac:dyDescent="0.25">
      <c r="C27" s="2"/>
      <c r="D27" s="2"/>
      <c r="E27" s="2"/>
      <c r="F27" s="2"/>
      <c r="G27" s="2"/>
      <c r="H27" s="2"/>
      <c r="I27" s="2"/>
      <c r="J27" s="2"/>
      <c r="K27" s="2"/>
    </row>
    <row r="28" spans="2:12" x14ac:dyDescent="0.25">
      <c r="C28" s="1"/>
      <c r="D28" s="1"/>
      <c r="E28" s="1"/>
      <c r="F28" s="1"/>
      <c r="G28" s="1"/>
      <c r="H28" s="1"/>
      <c r="I28" s="1"/>
      <c r="J28" s="1"/>
      <c r="K28" s="1"/>
    </row>
    <row r="29" spans="2:12" x14ac:dyDescent="0.25">
      <c r="B29" s="1"/>
      <c r="C29" s="1"/>
      <c r="D29" s="1"/>
      <c r="E29" s="1"/>
      <c r="F29" s="1"/>
      <c r="G29" s="1"/>
      <c r="H29" s="1"/>
      <c r="I29" s="1"/>
      <c r="J29" s="1"/>
      <c r="K29" s="1"/>
    </row>
    <row r="30" spans="2:12" x14ac:dyDescent="0.25">
      <c r="B30" s="1"/>
      <c r="C30" s="1"/>
      <c r="D30" s="1"/>
      <c r="E30" s="1"/>
      <c r="F30" s="1"/>
      <c r="G30" s="1"/>
      <c r="H30" s="1"/>
      <c r="I30" s="1"/>
      <c r="J30" s="1"/>
      <c r="K30" s="1"/>
    </row>
  </sheetData>
  <mergeCells count="17">
    <mergeCell ref="B18:L18"/>
    <mergeCell ref="B19:L19"/>
    <mergeCell ref="B20:L20"/>
    <mergeCell ref="B21:L21"/>
    <mergeCell ref="B22:L22"/>
    <mergeCell ref="B17:L17"/>
    <mergeCell ref="B1:L1"/>
    <mergeCell ref="B3:L3"/>
    <mergeCell ref="B8:L8"/>
    <mergeCell ref="B9:L9"/>
    <mergeCell ref="B10:L10"/>
    <mergeCell ref="B11:L11"/>
    <mergeCell ref="B12:L12"/>
    <mergeCell ref="B13:L13"/>
    <mergeCell ref="B14:L14"/>
    <mergeCell ref="B15:L15"/>
    <mergeCell ref="B16:L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zoomScaleNormal="100" zoomScalePageLayoutView="90" workbookViewId="0">
      <selection activeCell="A14" sqref="A14"/>
    </sheetView>
  </sheetViews>
  <sheetFormatPr defaultRowHeight="15" x14ac:dyDescent="0.25"/>
  <cols>
    <col min="1" max="1" width="16.42578125" style="407" customWidth="1"/>
    <col min="2" max="2" width="4.7109375" style="407" bestFit="1" customWidth="1"/>
    <col min="3" max="3" width="11.5703125" style="407" bestFit="1" customWidth="1"/>
    <col min="4" max="4" width="7.7109375" style="407" bestFit="1" customWidth="1"/>
    <col min="5" max="5" width="7.85546875" style="407" bestFit="1" customWidth="1"/>
    <col min="6" max="6" width="8.85546875" style="407" bestFit="1" customWidth="1"/>
    <col min="7" max="7" width="6.42578125" style="407" customWidth="1"/>
    <col min="8" max="8" width="5.28515625" style="407" bestFit="1" customWidth="1"/>
    <col min="9" max="9" width="11.7109375" style="407" bestFit="1" customWidth="1"/>
    <col min="10" max="11" width="7.7109375" style="407" bestFit="1" customWidth="1"/>
    <col min="12" max="12" width="8.5703125" style="407" bestFit="1" customWidth="1"/>
    <col min="13" max="16384" width="9.140625" style="407"/>
  </cols>
  <sheetData>
    <row r="1" spans="1:22" ht="15" customHeight="1" x14ac:dyDescent="0.25">
      <c r="A1" s="2734" t="s">
        <v>681</v>
      </c>
      <c r="B1" s="2734"/>
      <c r="C1" s="2734"/>
      <c r="D1" s="2734"/>
      <c r="E1" s="2734"/>
      <c r="F1" s="2734"/>
      <c r="G1" s="2734"/>
      <c r="H1" s="2734"/>
      <c r="I1" s="2734"/>
      <c r="J1" s="2734"/>
      <c r="K1" s="2734"/>
      <c r="L1" s="2734"/>
      <c r="M1" s="2734"/>
      <c r="N1" s="2734"/>
      <c r="O1" s="739"/>
    </row>
    <row r="2" spans="1:22" x14ac:dyDescent="0.25">
      <c r="B2" s="7"/>
      <c r="C2" s="7"/>
      <c r="D2" s="7"/>
      <c r="E2" s="7"/>
      <c r="F2" s="7"/>
      <c r="G2" s="7"/>
      <c r="H2" s="7"/>
      <c r="I2" s="7"/>
      <c r="J2" s="7"/>
      <c r="K2" s="7"/>
    </row>
    <row r="3" spans="1:22" x14ac:dyDescent="0.25">
      <c r="B3" s="7"/>
      <c r="C3" s="7"/>
      <c r="D3" s="7"/>
      <c r="E3" s="7"/>
      <c r="F3" s="7"/>
      <c r="G3" s="7"/>
      <c r="H3" s="7"/>
      <c r="I3" s="7"/>
      <c r="J3" s="7"/>
      <c r="K3" s="7"/>
    </row>
    <row r="4" spans="1:22" x14ac:dyDescent="0.25">
      <c r="B4" s="7"/>
      <c r="C4" s="7"/>
      <c r="D4" s="7"/>
      <c r="E4" s="7"/>
      <c r="F4" s="7"/>
      <c r="G4" s="7"/>
      <c r="H4" s="7"/>
      <c r="I4" s="7"/>
      <c r="J4" s="7"/>
      <c r="K4" s="7"/>
    </row>
    <row r="5" spans="1:22" ht="48" customHeight="1" x14ac:dyDescent="0.25">
      <c r="B5" s="7"/>
      <c r="C5" s="7"/>
      <c r="D5" s="7"/>
      <c r="E5" s="7"/>
      <c r="F5" s="7"/>
      <c r="G5" s="7"/>
      <c r="H5" s="7"/>
      <c r="I5" s="7"/>
      <c r="J5" s="7"/>
      <c r="K5" s="7"/>
    </row>
    <row r="6" spans="1:22" x14ac:dyDescent="0.25">
      <c r="B6" s="7"/>
      <c r="C6" s="7"/>
      <c r="D6" s="7"/>
      <c r="E6" s="7"/>
      <c r="F6" s="7"/>
      <c r="G6" s="7"/>
      <c r="H6" s="7"/>
      <c r="I6" s="7"/>
      <c r="J6" s="7"/>
      <c r="K6" s="7"/>
    </row>
    <row r="7" spans="1:22" x14ac:dyDescent="0.25">
      <c r="B7" s="7"/>
      <c r="C7" s="7"/>
      <c r="D7" s="7"/>
      <c r="E7" s="7"/>
      <c r="F7" s="7"/>
      <c r="G7" s="7"/>
      <c r="H7" s="7"/>
      <c r="I7" s="7"/>
      <c r="J7" s="7"/>
      <c r="K7" s="7"/>
      <c r="R7"/>
      <c r="S7"/>
      <c r="T7"/>
      <c r="U7"/>
      <c r="V7"/>
    </row>
    <row r="8" spans="1:22" x14ac:dyDescent="0.25">
      <c r="B8" s="7"/>
      <c r="C8" s="7"/>
      <c r="D8" s="7"/>
      <c r="E8" s="7"/>
      <c r="F8" s="7"/>
      <c r="G8" s="7"/>
      <c r="H8" s="7"/>
      <c r="I8" s="7"/>
      <c r="J8" s="7"/>
      <c r="K8" s="7"/>
      <c r="R8"/>
      <c r="S8"/>
      <c r="T8"/>
      <c r="U8"/>
      <c r="V8"/>
    </row>
    <row r="9" spans="1:22" x14ac:dyDescent="0.25">
      <c r="B9" s="7"/>
      <c r="C9" s="7"/>
      <c r="D9" s="7"/>
      <c r="E9" s="7"/>
      <c r="F9" s="7"/>
      <c r="G9" s="7"/>
      <c r="H9" s="7"/>
      <c r="I9" s="7"/>
      <c r="J9" s="7"/>
      <c r="K9" s="7"/>
      <c r="R9"/>
      <c r="S9"/>
      <c r="T9"/>
      <c r="U9"/>
      <c r="V9"/>
    </row>
    <row r="10" spans="1:22" x14ac:dyDescent="0.25">
      <c r="B10" s="7"/>
      <c r="C10" s="7"/>
      <c r="D10" s="7"/>
      <c r="E10" s="7"/>
      <c r="F10" s="7"/>
      <c r="G10" s="7"/>
      <c r="H10" s="7"/>
      <c r="I10" s="7"/>
      <c r="J10" s="7"/>
      <c r="K10" s="7"/>
      <c r="R10"/>
      <c r="S10"/>
      <c r="T10"/>
      <c r="U10"/>
      <c r="V10"/>
    </row>
    <row r="11" spans="1:22" x14ac:dyDescent="0.25">
      <c r="B11" s="7"/>
      <c r="C11" s="7"/>
      <c r="D11" s="7"/>
      <c r="E11" s="7"/>
      <c r="F11" s="7"/>
      <c r="G11" s="7"/>
      <c r="H11" s="7"/>
      <c r="I11" s="7"/>
      <c r="J11" s="7"/>
      <c r="K11" s="7"/>
      <c r="R11"/>
      <c r="S11"/>
      <c r="T11"/>
      <c r="U11"/>
      <c r="V11"/>
    </row>
    <row r="12" spans="1:22" x14ac:dyDescent="0.25">
      <c r="B12" s="7"/>
      <c r="C12" s="7"/>
      <c r="D12" s="7"/>
      <c r="E12" s="7"/>
      <c r="F12" s="7"/>
      <c r="G12" s="7"/>
      <c r="H12" s="7"/>
      <c r="I12" s="7"/>
      <c r="J12" s="7"/>
      <c r="K12" s="7"/>
      <c r="R12"/>
      <c r="S12"/>
      <c r="T12"/>
      <c r="U12"/>
      <c r="V12"/>
    </row>
    <row r="13" spans="1:22" x14ac:dyDescent="0.25">
      <c r="B13" s="7"/>
      <c r="C13" s="7"/>
      <c r="D13" s="7"/>
      <c r="E13" s="7"/>
      <c r="F13" s="7"/>
      <c r="G13" s="7"/>
      <c r="H13" s="7"/>
      <c r="I13" s="7"/>
      <c r="J13" s="7"/>
      <c r="K13" s="7"/>
      <c r="R13"/>
      <c r="S13"/>
      <c r="T13"/>
      <c r="U13"/>
      <c r="V13"/>
    </row>
    <row r="14" spans="1:22" x14ac:dyDescent="0.25">
      <c r="R14"/>
      <c r="S14"/>
      <c r="T14"/>
      <c r="U14"/>
      <c r="V14"/>
    </row>
    <row r="15" spans="1:22" ht="15" customHeight="1" x14ac:dyDescent="0.25">
      <c r="R15"/>
      <c r="S15"/>
      <c r="T15"/>
      <c r="U15"/>
      <c r="V15"/>
    </row>
    <row r="16" spans="1:22" x14ac:dyDescent="0.25">
      <c r="R16"/>
      <c r="S16"/>
      <c r="T16"/>
      <c r="U16"/>
      <c r="V16"/>
    </row>
    <row r="17" spans="2:22" ht="13.5" customHeight="1" thickBot="1" x14ac:dyDescent="0.3">
      <c r="B17" s="2729" t="s">
        <v>795</v>
      </c>
      <c r="C17" s="2729"/>
      <c r="D17" s="2729"/>
      <c r="E17" s="2729"/>
      <c r="F17" s="2729"/>
      <c r="G17" s="2729"/>
      <c r="H17" s="2729"/>
      <c r="I17" s="2729"/>
      <c r="J17" s="2729"/>
      <c r="K17" s="2729"/>
      <c r="L17" s="2729"/>
      <c r="R17"/>
      <c r="S17"/>
      <c r="T17"/>
      <c r="U17"/>
      <c r="V17"/>
    </row>
    <row r="18" spans="2:22" ht="13.5" customHeight="1" thickBot="1" x14ac:dyDescent="0.3">
      <c r="B18" s="502" t="s">
        <v>197</v>
      </c>
      <c r="C18" s="503" t="s">
        <v>100</v>
      </c>
      <c r="D18" s="435" t="s">
        <v>120</v>
      </c>
      <c r="E18" s="316" t="s">
        <v>122</v>
      </c>
      <c r="F18" s="317" t="s">
        <v>518</v>
      </c>
      <c r="H18" s="502" t="s">
        <v>197</v>
      </c>
      <c r="I18" s="503" t="s">
        <v>100</v>
      </c>
      <c r="J18" s="435" t="s">
        <v>120</v>
      </c>
      <c r="K18" s="316" t="s">
        <v>122</v>
      </c>
      <c r="L18" s="317" t="s">
        <v>518</v>
      </c>
      <c r="R18"/>
      <c r="S18"/>
      <c r="T18"/>
      <c r="U18"/>
      <c r="V18"/>
    </row>
    <row r="19" spans="2:22" ht="13.5" customHeight="1" x14ac:dyDescent="0.25">
      <c r="B19" s="153">
        <v>1</v>
      </c>
      <c r="C19" s="448" t="s">
        <v>97</v>
      </c>
      <c r="D19" s="457">
        <v>1</v>
      </c>
      <c r="E19" s="330">
        <v>1</v>
      </c>
      <c r="F19" s="1118">
        <v>1</v>
      </c>
      <c r="H19" s="153">
        <v>2</v>
      </c>
      <c r="I19" s="448" t="s">
        <v>38</v>
      </c>
      <c r="J19" s="457">
        <v>1</v>
      </c>
      <c r="K19" s="330">
        <v>1</v>
      </c>
      <c r="L19" s="1118">
        <v>1</v>
      </c>
      <c r="R19"/>
      <c r="S19"/>
      <c r="T19"/>
      <c r="U19"/>
      <c r="V19"/>
    </row>
    <row r="20" spans="2:22" ht="13.5" customHeight="1" x14ac:dyDescent="0.25">
      <c r="B20" s="162">
        <v>1</v>
      </c>
      <c r="C20" s="449" t="s">
        <v>94</v>
      </c>
      <c r="D20" s="455">
        <v>1</v>
      </c>
      <c r="E20" s="332">
        <v>1</v>
      </c>
      <c r="F20" s="1101">
        <v>1</v>
      </c>
      <c r="H20" s="162">
        <v>3</v>
      </c>
      <c r="I20" s="449" t="s">
        <v>2</v>
      </c>
      <c r="J20" s="455">
        <v>0</v>
      </c>
      <c r="K20" s="332">
        <v>0</v>
      </c>
      <c r="L20" s="1101">
        <v>0</v>
      </c>
      <c r="R20"/>
      <c r="S20"/>
      <c r="T20"/>
      <c r="U20"/>
      <c r="V20"/>
    </row>
    <row r="21" spans="2:22" ht="13.5" customHeight="1" x14ac:dyDescent="0.25">
      <c r="B21" s="162">
        <v>1</v>
      </c>
      <c r="C21" s="449" t="s">
        <v>91</v>
      </c>
      <c r="D21" s="455">
        <v>1</v>
      </c>
      <c r="E21" s="332">
        <v>1</v>
      </c>
      <c r="F21" s="1101">
        <v>1</v>
      </c>
      <c r="H21" s="162">
        <v>3</v>
      </c>
      <c r="I21" s="449" t="s">
        <v>87</v>
      </c>
      <c r="J21" s="455">
        <v>1</v>
      </c>
      <c r="K21" s="332">
        <v>1</v>
      </c>
      <c r="L21" s="1101">
        <v>1</v>
      </c>
      <c r="R21"/>
      <c r="S21"/>
      <c r="T21"/>
      <c r="U21"/>
      <c r="V21"/>
    </row>
    <row r="22" spans="2:22" ht="13.5" customHeight="1" x14ac:dyDescent="0.25">
      <c r="B22" s="162">
        <v>1</v>
      </c>
      <c r="C22" s="449" t="s">
        <v>88</v>
      </c>
      <c r="D22" s="455">
        <v>1</v>
      </c>
      <c r="E22" s="332">
        <v>1</v>
      </c>
      <c r="F22" s="1101">
        <v>1</v>
      </c>
      <c r="H22" s="162">
        <v>3</v>
      </c>
      <c r="I22" s="449" t="s">
        <v>72</v>
      </c>
      <c r="J22" s="455">
        <v>1</v>
      </c>
      <c r="K22" s="332">
        <v>1</v>
      </c>
      <c r="L22" s="1101">
        <v>1</v>
      </c>
    </row>
    <row r="23" spans="2:22" ht="13.5" customHeight="1" x14ac:dyDescent="0.25">
      <c r="B23" s="162">
        <v>1</v>
      </c>
      <c r="C23" s="449" t="s">
        <v>85</v>
      </c>
      <c r="D23" s="455">
        <v>1</v>
      </c>
      <c r="E23" s="332">
        <v>1</v>
      </c>
      <c r="F23" s="1101">
        <v>1</v>
      </c>
      <c r="H23" s="1632">
        <v>3</v>
      </c>
      <c r="I23" s="1639" t="s">
        <v>57</v>
      </c>
      <c r="J23" s="1641">
        <v>1</v>
      </c>
      <c r="K23" s="1634">
        <v>0</v>
      </c>
      <c r="L23" s="1119">
        <v>1</v>
      </c>
    </row>
    <row r="24" spans="2:22" ht="13.5" customHeight="1" x14ac:dyDescent="0.25">
      <c r="B24" s="162">
        <v>1</v>
      </c>
      <c r="C24" s="449" t="s">
        <v>82</v>
      </c>
      <c r="D24" s="455">
        <v>4</v>
      </c>
      <c r="E24" s="332">
        <v>4</v>
      </c>
      <c r="F24" s="1101">
        <v>3</v>
      </c>
      <c r="H24" s="162">
        <v>4</v>
      </c>
      <c r="I24" s="449" t="s">
        <v>51</v>
      </c>
      <c r="J24" s="455">
        <v>1</v>
      </c>
      <c r="K24" s="332">
        <v>1</v>
      </c>
      <c r="L24" s="1101">
        <v>1</v>
      </c>
    </row>
    <row r="25" spans="2:22" ht="13.5" customHeight="1" x14ac:dyDescent="0.25">
      <c r="B25" s="162">
        <v>1</v>
      </c>
      <c r="C25" s="449" t="s">
        <v>79</v>
      </c>
      <c r="D25" s="455">
        <v>1</v>
      </c>
      <c r="E25" s="332">
        <v>1</v>
      </c>
      <c r="F25" s="1101">
        <v>1</v>
      </c>
      <c r="H25" s="162">
        <v>5</v>
      </c>
      <c r="I25" s="449" t="s">
        <v>86</v>
      </c>
      <c r="J25" s="455">
        <v>1</v>
      </c>
      <c r="K25" s="332">
        <v>1</v>
      </c>
      <c r="L25" s="1101">
        <v>1</v>
      </c>
    </row>
    <row r="26" spans="2:22" ht="13.5" customHeight="1" x14ac:dyDescent="0.25">
      <c r="B26" s="162">
        <v>1</v>
      </c>
      <c r="C26" s="449" t="s">
        <v>76</v>
      </c>
      <c r="D26" s="455">
        <v>4</v>
      </c>
      <c r="E26" s="332">
        <v>4</v>
      </c>
      <c r="F26" s="1101">
        <v>4</v>
      </c>
      <c r="H26" s="162">
        <v>5</v>
      </c>
      <c r="I26" s="449" t="s">
        <v>80</v>
      </c>
      <c r="J26" s="455">
        <v>1</v>
      </c>
      <c r="K26" s="332">
        <v>1</v>
      </c>
      <c r="L26" s="1101">
        <v>1</v>
      </c>
    </row>
    <row r="27" spans="2:22" ht="13.5" customHeight="1" x14ac:dyDescent="0.25">
      <c r="B27" s="162">
        <v>2</v>
      </c>
      <c r="C27" s="449" t="s">
        <v>73</v>
      </c>
      <c r="D27" s="455">
        <v>0</v>
      </c>
      <c r="E27" s="332">
        <v>0</v>
      </c>
      <c r="F27" s="1101">
        <v>0</v>
      </c>
      <c r="H27" s="162">
        <v>5</v>
      </c>
      <c r="I27" s="449" t="s">
        <v>68</v>
      </c>
      <c r="J27" s="455">
        <v>1</v>
      </c>
      <c r="K27" s="332">
        <v>1</v>
      </c>
      <c r="L27" s="1101">
        <v>1</v>
      </c>
    </row>
    <row r="28" spans="2:22" ht="13.5" customHeight="1" x14ac:dyDescent="0.25">
      <c r="B28" s="1632">
        <v>2</v>
      </c>
      <c r="C28" s="1639" t="s">
        <v>70</v>
      </c>
      <c r="D28" s="1641">
        <v>0</v>
      </c>
      <c r="E28" s="1634">
        <v>0</v>
      </c>
      <c r="F28" s="1119">
        <v>1</v>
      </c>
      <c r="H28" s="162">
        <v>6</v>
      </c>
      <c r="I28" s="449" t="s">
        <v>42</v>
      </c>
      <c r="J28" s="455">
        <v>0</v>
      </c>
      <c r="K28" s="332">
        <v>1</v>
      </c>
      <c r="L28" s="1101">
        <v>0</v>
      </c>
    </row>
    <row r="29" spans="2:22" ht="13.5" customHeight="1" thickBot="1" x14ac:dyDescent="0.3">
      <c r="B29" s="1632">
        <v>2</v>
      </c>
      <c r="C29" s="1639" t="s">
        <v>67</v>
      </c>
      <c r="D29" s="1641">
        <v>1</v>
      </c>
      <c r="E29" s="1634">
        <v>0</v>
      </c>
      <c r="F29" s="1119">
        <v>1</v>
      </c>
      <c r="H29" s="335">
        <v>6</v>
      </c>
      <c r="I29" s="450" t="s">
        <v>18</v>
      </c>
      <c r="J29" s="456">
        <v>2</v>
      </c>
      <c r="K29" s="336">
        <v>2</v>
      </c>
      <c r="L29" s="1120">
        <v>2</v>
      </c>
    </row>
    <row r="30" spans="2:22" ht="13.5" customHeight="1" thickBot="1" x14ac:dyDescent="0.3">
      <c r="B30" s="162">
        <v>2</v>
      </c>
      <c r="C30" s="449" t="s">
        <v>55</v>
      </c>
      <c r="D30" s="455">
        <v>1</v>
      </c>
      <c r="E30" s="332">
        <v>1</v>
      </c>
      <c r="F30" s="1101">
        <v>1</v>
      </c>
      <c r="H30" s="2730" t="s">
        <v>0</v>
      </c>
      <c r="I30" s="2731" t="s">
        <v>0</v>
      </c>
      <c r="J30" s="504">
        <f>SUM(D19:D31,J19:J29)</f>
        <v>34</v>
      </c>
      <c r="K30" s="505">
        <f>SUM(E19:E31,K19:K29)</f>
        <v>32</v>
      </c>
      <c r="L30" s="2210">
        <f>SUM(F19:F31,L19:L29)</f>
        <v>32</v>
      </c>
    </row>
    <row r="31" spans="2:22" ht="13.5" customHeight="1" thickBot="1" x14ac:dyDescent="0.3">
      <c r="B31" s="335">
        <v>2</v>
      </c>
      <c r="C31" s="450" t="s">
        <v>47</v>
      </c>
      <c r="D31" s="456">
        <v>8</v>
      </c>
      <c r="E31" s="336">
        <v>7</v>
      </c>
      <c r="F31" s="1120">
        <v>6</v>
      </c>
    </row>
    <row r="32" spans="2:22" ht="13.5" customHeight="1" x14ac:dyDescent="0.25"/>
    <row r="33" spans="1:13" x14ac:dyDescent="0.25">
      <c r="A33" s="1646" t="s">
        <v>106</v>
      </c>
      <c r="G33" s="1646"/>
      <c r="H33" s="499"/>
      <c r="I33" s="499"/>
      <c r="J33" s="499"/>
      <c r="K33" s="499"/>
      <c r="M33" s="1646"/>
    </row>
    <row r="34" spans="1:13" x14ac:dyDescent="0.25">
      <c r="A34" s="1646" t="s">
        <v>250</v>
      </c>
      <c r="B34" s="499"/>
      <c r="C34" s="499"/>
      <c r="D34" s="499"/>
      <c r="E34" s="499"/>
      <c r="F34" s="499"/>
      <c r="G34" s="1646"/>
      <c r="H34" s="1646"/>
      <c r="I34" s="1646"/>
      <c r="J34" s="1646"/>
      <c r="K34" s="1646"/>
      <c r="L34" s="1646"/>
      <c r="M34" s="1646"/>
    </row>
    <row r="35" spans="1:13" x14ac:dyDescent="0.25">
      <c r="B35" s="1646"/>
      <c r="C35" s="1646"/>
      <c r="D35" s="1646"/>
      <c r="E35" s="1646"/>
      <c r="F35" s="1646"/>
      <c r="H35" s="1646"/>
      <c r="I35" s="1646"/>
      <c r="J35" s="1646"/>
      <c r="K35" s="1646"/>
      <c r="L35" s="1646"/>
    </row>
    <row r="36" spans="1:13" x14ac:dyDescent="0.25">
      <c r="B36" s="1646"/>
      <c r="C36" s="1646"/>
      <c r="D36" s="1646"/>
      <c r="E36" s="1646"/>
      <c r="F36" s="1646"/>
    </row>
  </sheetData>
  <mergeCells count="3">
    <mergeCell ref="B17:L17"/>
    <mergeCell ref="H30:I30"/>
    <mergeCell ref="A1:N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zoomScaleNormal="100" zoomScaleSheetLayoutView="85" zoomScalePageLayoutView="80" workbookViewId="0">
      <selection activeCell="A14" sqref="A14"/>
    </sheetView>
  </sheetViews>
  <sheetFormatPr defaultRowHeight="15" x14ac:dyDescent="0.25"/>
  <cols>
    <col min="1" max="1" width="9.140625" style="241"/>
    <col min="2" max="2" width="12.85546875" style="241" bestFit="1" customWidth="1"/>
    <col min="3" max="3" width="14.7109375" style="241" bestFit="1" customWidth="1"/>
    <col min="4" max="5" width="13.85546875" style="241" customWidth="1"/>
    <col min="6" max="6" width="6.28515625" style="241" bestFit="1" customWidth="1"/>
    <col min="7" max="7" width="7" style="241" bestFit="1" customWidth="1"/>
    <col min="8" max="8" width="6.28515625" style="241" bestFit="1" customWidth="1"/>
    <col min="9" max="9" width="9.140625" style="241"/>
    <col min="10" max="10" width="10.5703125" style="241" bestFit="1" customWidth="1"/>
    <col min="11" max="11" width="14.7109375" style="241" customWidth="1"/>
    <col min="12" max="12" width="6.42578125" style="241" bestFit="1" customWidth="1"/>
    <col min="13" max="13" width="8" style="241" bestFit="1" customWidth="1"/>
    <col min="14" max="14" width="6.42578125" style="241" bestFit="1" customWidth="1"/>
    <col min="15" max="16384" width="9.140625" style="241"/>
  </cols>
  <sheetData>
    <row r="1" spans="1:14" ht="21" x14ac:dyDescent="0.25">
      <c r="A1" s="240"/>
      <c r="B1" s="240"/>
      <c r="C1" s="240"/>
      <c r="D1" s="240"/>
      <c r="E1" s="240"/>
      <c r="F1" s="240"/>
      <c r="G1" s="240"/>
      <c r="H1" s="240"/>
      <c r="I1" s="240"/>
      <c r="J1" s="240"/>
      <c r="K1" s="240"/>
      <c r="L1" s="240"/>
      <c r="M1" s="240"/>
      <c r="N1" s="240"/>
    </row>
    <row r="2" spans="1:14" x14ac:dyDescent="0.25">
      <c r="A2" s="7"/>
      <c r="B2" s="7"/>
      <c r="C2" s="7"/>
      <c r="D2" s="7"/>
      <c r="E2" s="7"/>
      <c r="F2" s="7"/>
      <c r="G2" s="7"/>
      <c r="H2" s="7"/>
      <c r="I2" s="7"/>
      <c r="J2" s="7"/>
    </row>
    <row r="3" spans="1:14" x14ac:dyDescent="0.25">
      <c r="A3" s="2392"/>
      <c r="B3" s="2392"/>
      <c r="C3" s="2392"/>
      <c r="D3" s="2392"/>
      <c r="E3" s="2392"/>
      <c r="F3" s="2392"/>
      <c r="G3" s="2392"/>
      <c r="H3" s="2392"/>
      <c r="I3" s="2392"/>
      <c r="J3" s="2392"/>
      <c r="K3" s="2392"/>
    </row>
    <row r="4" spans="1:14" x14ac:dyDescent="0.25">
      <c r="A4" s="7"/>
      <c r="B4" s="7"/>
      <c r="C4" s="7"/>
      <c r="D4" s="7"/>
      <c r="E4" s="7"/>
      <c r="F4" s="7"/>
      <c r="G4" s="7"/>
      <c r="H4" s="7"/>
      <c r="I4" s="7"/>
      <c r="J4" s="7"/>
    </row>
    <row r="5" spans="1:14" x14ac:dyDescent="0.25">
      <c r="A5" s="7"/>
      <c r="B5" s="7"/>
      <c r="C5" s="7"/>
      <c r="D5" s="7"/>
      <c r="E5" s="7"/>
      <c r="F5" s="7"/>
      <c r="G5" s="7"/>
      <c r="H5" s="7"/>
      <c r="I5" s="7"/>
      <c r="J5" s="7"/>
    </row>
    <row r="6" spans="1:14" x14ac:dyDescent="0.25">
      <c r="A6" s="7"/>
      <c r="B6" s="7"/>
      <c r="C6" s="7"/>
      <c r="D6" s="7"/>
      <c r="E6" s="7"/>
      <c r="F6" s="7"/>
      <c r="G6" s="7"/>
      <c r="H6" s="7"/>
      <c r="I6" s="7"/>
      <c r="J6" s="7"/>
    </row>
    <row r="7" spans="1:14" x14ac:dyDescent="0.25">
      <c r="A7" s="7"/>
      <c r="B7" s="7"/>
      <c r="C7" s="7"/>
      <c r="D7" s="7"/>
      <c r="E7" s="7"/>
      <c r="F7" s="7"/>
      <c r="G7" s="7"/>
      <c r="H7" s="7"/>
      <c r="I7" s="7"/>
      <c r="J7" s="7"/>
    </row>
    <row r="8" spans="1:14" ht="83.25" customHeight="1" x14ac:dyDescent="0.25">
      <c r="A8" s="2395" t="s">
        <v>333</v>
      </c>
      <c r="B8" s="2395"/>
      <c r="C8" s="2395"/>
      <c r="D8" s="2395"/>
      <c r="E8" s="2395"/>
      <c r="F8" s="2395"/>
      <c r="G8" s="2395"/>
      <c r="H8" s="2395"/>
      <c r="I8" s="2395"/>
      <c r="J8" s="2395"/>
      <c r="K8" s="2395"/>
    </row>
    <row r="9" spans="1:14" ht="108" customHeight="1" x14ac:dyDescent="0.25">
      <c r="A9" s="2397" t="s">
        <v>334</v>
      </c>
      <c r="B9" s="2397"/>
      <c r="C9" s="2397"/>
      <c r="D9" s="2397"/>
      <c r="E9" s="2397"/>
      <c r="F9" s="2397"/>
      <c r="G9" s="2397"/>
      <c r="H9" s="2397"/>
      <c r="I9" s="2397"/>
      <c r="J9" s="2397"/>
      <c r="K9" s="2397"/>
      <c r="L9" s="2397"/>
      <c r="M9" s="2397"/>
    </row>
    <row r="10" spans="1:14" ht="31.5" customHeight="1" x14ac:dyDescent="0.25">
      <c r="A10" s="2398"/>
      <c r="B10" s="2398"/>
      <c r="C10" s="2398"/>
      <c r="D10" s="2398"/>
      <c r="E10" s="2398"/>
      <c r="F10" s="2398"/>
      <c r="G10" s="2398"/>
      <c r="H10" s="2398"/>
      <c r="I10" s="2398"/>
      <c r="J10" s="2398"/>
      <c r="K10" s="2398"/>
    </row>
    <row r="11" spans="1:14" ht="15.75" x14ac:dyDescent="0.25">
      <c r="A11" s="2398"/>
      <c r="B11" s="2398"/>
      <c r="C11" s="2398"/>
      <c r="D11" s="2398"/>
      <c r="E11" s="2398"/>
      <c r="F11" s="2398"/>
      <c r="G11" s="2398"/>
      <c r="H11" s="2398"/>
      <c r="I11" s="2398"/>
      <c r="J11" s="2398"/>
      <c r="K11" s="2398"/>
    </row>
    <row r="12" spans="1:14" ht="15.75" x14ac:dyDescent="0.25">
      <c r="A12" s="2398"/>
      <c r="B12" s="2398"/>
      <c r="C12" s="2398"/>
      <c r="D12" s="2398"/>
      <c r="E12" s="2398"/>
      <c r="F12" s="2398"/>
      <c r="G12" s="2398"/>
      <c r="H12" s="2398"/>
      <c r="I12" s="2398"/>
      <c r="J12" s="2398"/>
      <c r="K12" s="2398"/>
    </row>
    <row r="13" spans="1:14" ht="15.75" x14ac:dyDescent="0.25">
      <c r="A13" s="2398"/>
      <c r="B13" s="2398"/>
      <c r="C13" s="2398"/>
      <c r="D13" s="2398"/>
      <c r="E13" s="2398"/>
      <c r="F13" s="2398"/>
      <c r="G13" s="2398"/>
      <c r="H13" s="2398"/>
      <c r="I13" s="2398"/>
      <c r="J13" s="2398"/>
      <c r="K13" s="2398"/>
    </row>
    <row r="14" spans="1:14" ht="15.75" x14ac:dyDescent="0.25">
      <c r="A14" s="2398"/>
      <c r="B14" s="2398"/>
      <c r="C14" s="2398"/>
      <c r="D14" s="2398"/>
      <c r="E14" s="2398"/>
      <c r="F14" s="2398"/>
      <c r="G14" s="2398"/>
      <c r="H14" s="2398"/>
      <c r="I14" s="2398"/>
      <c r="J14" s="2398"/>
      <c r="K14" s="2398"/>
    </row>
    <row r="15" spans="1:14" ht="15.75" x14ac:dyDescent="0.25">
      <c r="A15" s="2398"/>
      <c r="B15" s="2398"/>
      <c r="C15" s="2398"/>
      <c r="D15" s="2398"/>
      <c r="E15" s="2398"/>
      <c r="F15" s="2398"/>
      <c r="G15" s="2398"/>
      <c r="H15" s="2398"/>
      <c r="I15" s="2398"/>
      <c r="J15" s="2398"/>
      <c r="K15" s="2398"/>
    </row>
    <row r="16" spans="1:14" ht="15.75" x14ac:dyDescent="0.25">
      <c r="A16" s="2398"/>
      <c r="B16" s="2398"/>
      <c r="C16" s="2398"/>
      <c r="D16" s="2398"/>
      <c r="E16" s="2398"/>
      <c r="F16" s="2398"/>
      <c r="G16" s="2398"/>
      <c r="H16" s="2398"/>
      <c r="I16" s="2398"/>
      <c r="J16" s="2398"/>
      <c r="K16" s="2398"/>
    </row>
    <row r="17" spans="1:14" ht="15.75" x14ac:dyDescent="0.25">
      <c r="A17" s="2398"/>
      <c r="B17" s="2398"/>
      <c r="C17" s="2398"/>
      <c r="D17" s="2398"/>
      <c r="E17" s="2398"/>
      <c r="F17" s="2398"/>
      <c r="G17" s="2398"/>
      <c r="H17" s="2398"/>
      <c r="I17" s="2398"/>
      <c r="J17" s="2398"/>
      <c r="K17" s="2398"/>
    </row>
    <row r="18" spans="1:14" x14ac:dyDescent="0.25">
      <c r="A18" s="2392"/>
      <c r="B18" s="2392"/>
      <c r="C18" s="2392"/>
      <c r="D18" s="2392"/>
      <c r="E18" s="2392"/>
      <c r="F18" s="2392"/>
      <c r="G18" s="2392"/>
      <c r="H18" s="2392"/>
      <c r="I18" s="2392"/>
      <c r="J18" s="2392"/>
      <c r="K18" s="2392"/>
    </row>
    <row r="19" spans="1:14" x14ac:dyDescent="0.25">
      <c r="A19" s="2392"/>
      <c r="B19" s="2392"/>
      <c r="C19" s="2392"/>
      <c r="D19" s="2392"/>
      <c r="E19" s="2392"/>
      <c r="F19" s="2392"/>
      <c r="G19" s="2392"/>
      <c r="H19" s="2392"/>
      <c r="I19" s="2392"/>
      <c r="J19" s="2392"/>
      <c r="K19" s="2392"/>
    </row>
    <row r="20" spans="1:14" x14ac:dyDescent="0.25">
      <c r="L20" s="9"/>
      <c r="M20" s="10"/>
      <c r="N20" s="9"/>
    </row>
    <row r="21" spans="1:14" x14ac:dyDescent="0.25">
      <c r="L21" s="9"/>
      <c r="M21" s="10"/>
      <c r="N21" s="9"/>
    </row>
    <row r="22" spans="1:14" x14ac:dyDescent="0.25">
      <c r="L22" s="9"/>
      <c r="M22" s="10"/>
      <c r="N22" s="9"/>
    </row>
    <row r="23" spans="1:14" x14ac:dyDescent="0.25">
      <c r="B23" s="2"/>
      <c r="C23" s="2"/>
      <c r="D23" s="2"/>
      <c r="E23" s="2"/>
      <c r="F23" s="2"/>
      <c r="G23" s="2"/>
      <c r="H23" s="2"/>
      <c r="I23" s="2"/>
      <c r="J23" s="2"/>
    </row>
    <row r="24" spans="1:14" x14ac:dyDescent="0.25">
      <c r="B24" s="2"/>
      <c r="C24" s="2"/>
      <c r="D24" s="2"/>
      <c r="E24" s="2"/>
      <c r="F24" s="2"/>
      <c r="G24" s="2"/>
      <c r="H24" s="2"/>
      <c r="I24" s="2"/>
      <c r="J24" s="2"/>
    </row>
    <row r="25" spans="1:14" x14ac:dyDescent="0.25">
      <c r="B25" s="1"/>
      <c r="C25" s="1"/>
      <c r="D25" s="1"/>
      <c r="E25" s="1"/>
      <c r="F25" s="1"/>
      <c r="G25" s="1"/>
      <c r="H25" s="1"/>
      <c r="I25" s="1"/>
      <c r="J25" s="1"/>
    </row>
    <row r="26" spans="1:14" x14ac:dyDescent="0.25">
      <c r="A26" s="1"/>
      <c r="B26" s="1"/>
      <c r="C26" s="1"/>
      <c r="D26" s="1"/>
      <c r="E26" s="1"/>
      <c r="F26" s="1"/>
      <c r="G26" s="1"/>
      <c r="H26" s="1"/>
      <c r="I26" s="1"/>
      <c r="J26" s="1"/>
    </row>
    <row r="27" spans="1:14" x14ac:dyDescent="0.25">
      <c r="A27" s="1"/>
      <c r="B27" s="1"/>
      <c r="C27" s="1"/>
      <c r="D27" s="1"/>
      <c r="E27" s="1"/>
      <c r="F27" s="1"/>
      <c r="G27" s="1"/>
      <c r="H27" s="1"/>
      <c r="I27" s="1"/>
      <c r="J27" s="1"/>
    </row>
  </sheetData>
  <mergeCells count="13">
    <mergeCell ref="A19:K19"/>
    <mergeCell ref="A13:K13"/>
    <mergeCell ref="A14:K14"/>
    <mergeCell ref="A15:K15"/>
    <mergeCell ref="A16:K16"/>
    <mergeCell ref="A17:K17"/>
    <mergeCell ref="A18:K18"/>
    <mergeCell ref="A12:K12"/>
    <mergeCell ref="A3:K3"/>
    <mergeCell ref="A8:K8"/>
    <mergeCell ref="A9:M9"/>
    <mergeCell ref="A10:K10"/>
    <mergeCell ref="A11:K1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zoomScalePageLayoutView="90" workbookViewId="0">
      <selection activeCell="A14" sqref="A14"/>
    </sheetView>
  </sheetViews>
  <sheetFormatPr defaultRowHeight="15" x14ac:dyDescent="0.25"/>
  <cols>
    <col min="1" max="1" width="2.42578125" style="1556" customWidth="1"/>
    <col min="2" max="2" width="8.42578125" style="1556" customWidth="1"/>
    <col min="3" max="3" width="12.85546875" style="1556" bestFit="1" customWidth="1"/>
    <col min="4" max="4" width="9.5703125" style="1556" bestFit="1" customWidth="1"/>
    <col min="5" max="5" width="12.42578125" style="1556" bestFit="1" customWidth="1"/>
    <col min="6" max="7" width="12.28515625" style="1556" bestFit="1" customWidth="1"/>
    <col min="8" max="8" width="15.7109375" style="1556" bestFit="1" customWidth="1"/>
    <col min="9" max="11" width="10.5703125" style="1556" customWidth="1"/>
    <col min="12" max="12" width="8.5703125" style="1556" bestFit="1" customWidth="1"/>
    <col min="13" max="13" width="2.7109375" style="1556" customWidth="1"/>
    <col min="14" max="16384" width="9.140625" style="1556"/>
  </cols>
  <sheetData>
    <row r="1" spans="2:12" ht="15" customHeight="1" x14ac:dyDescent="0.25">
      <c r="B1" s="2734" t="s">
        <v>562</v>
      </c>
      <c r="C1" s="2734"/>
      <c r="D1" s="2734"/>
      <c r="E1" s="2734"/>
      <c r="F1" s="2734"/>
      <c r="G1" s="2734"/>
      <c r="H1" s="2734"/>
      <c r="I1" s="2734"/>
      <c r="J1" s="2734"/>
      <c r="K1" s="2734"/>
    </row>
    <row r="2" spans="2:12" x14ac:dyDescent="0.25">
      <c r="B2" s="7"/>
      <c r="C2" s="7"/>
      <c r="D2" s="7"/>
      <c r="E2" s="7"/>
      <c r="F2" s="7"/>
      <c r="G2" s="7"/>
      <c r="H2" s="7"/>
      <c r="I2" s="7"/>
      <c r="J2" s="7"/>
      <c r="K2" s="7"/>
    </row>
    <row r="3" spans="2:12" x14ac:dyDescent="0.25">
      <c r="B3" s="7"/>
      <c r="C3" s="7"/>
      <c r="D3" s="7"/>
      <c r="E3" s="7"/>
      <c r="F3" s="7"/>
      <c r="G3" s="7"/>
      <c r="H3" s="7"/>
      <c r="I3" s="7"/>
      <c r="J3" s="7"/>
      <c r="K3" s="7"/>
    </row>
    <row r="4" spans="2:12" x14ac:dyDescent="0.25">
      <c r="B4" s="7"/>
      <c r="C4" s="7"/>
      <c r="D4" s="7"/>
      <c r="E4" s="7"/>
      <c r="F4" s="7"/>
      <c r="G4" s="7"/>
      <c r="H4" s="7"/>
      <c r="I4" s="7"/>
      <c r="J4" s="7"/>
      <c r="K4" s="7"/>
    </row>
    <row r="5" spans="2:12" ht="69" customHeight="1" x14ac:dyDescent="0.25">
      <c r="B5" s="7"/>
      <c r="C5" s="7"/>
      <c r="D5" s="7"/>
      <c r="E5" s="7"/>
      <c r="F5" s="7"/>
      <c r="G5" s="7"/>
      <c r="H5" s="7"/>
      <c r="I5" s="7"/>
      <c r="J5" s="7"/>
      <c r="K5" s="7"/>
    </row>
    <row r="6" spans="2:12" x14ac:dyDescent="0.25">
      <c r="B6" s="7"/>
      <c r="C6" s="7"/>
      <c r="D6" s="7"/>
      <c r="E6" s="7"/>
      <c r="F6" s="7"/>
      <c r="G6" s="7"/>
      <c r="H6" s="7"/>
      <c r="I6" s="7"/>
      <c r="J6" s="7"/>
      <c r="K6" s="7"/>
    </row>
    <row r="7" spans="2:12" x14ac:dyDescent="0.25">
      <c r="B7" s="7"/>
      <c r="C7" s="7"/>
      <c r="D7" s="7"/>
      <c r="E7" s="7"/>
      <c r="F7" s="7"/>
      <c r="G7" s="7"/>
      <c r="H7" s="7"/>
      <c r="I7" s="7"/>
      <c r="J7" s="7"/>
      <c r="K7" s="7"/>
    </row>
    <row r="9" spans="2:12" ht="15" customHeight="1" x14ac:dyDescent="0.25"/>
    <row r="11" spans="2:12" ht="13.5" customHeight="1" x14ac:dyDescent="0.25"/>
    <row r="12" spans="2:12" ht="13.5" customHeight="1" x14ac:dyDescent="0.25"/>
    <row r="13" spans="2:12" ht="16.5" thickBot="1" x14ac:dyDescent="0.3">
      <c r="B13" s="2729" t="s">
        <v>796</v>
      </c>
      <c r="C13" s="2729"/>
      <c r="D13" s="2729"/>
      <c r="E13" s="2729"/>
      <c r="F13" s="2729"/>
      <c r="G13" s="2729"/>
      <c r="H13" s="2729"/>
      <c r="I13" s="2729"/>
      <c r="J13" s="2729"/>
      <c r="K13" s="2729"/>
      <c r="L13" s="2729"/>
    </row>
    <row r="14" spans="2:12" ht="13.5" customHeight="1" x14ac:dyDescent="0.25">
      <c r="B14" s="2725" t="s">
        <v>197</v>
      </c>
      <c r="C14" s="2723" t="s">
        <v>100</v>
      </c>
      <c r="D14" s="435" t="s">
        <v>249</v>
      </c>
      <c r="E14" s="316" t="s">
        <v>249</v>
      </c>
      <c r="F14" s="317" t="s">
        <v>249</v>
      </c>
      <c r="H14" s="2725" t="s">
        <v>197</v>
      </c>
      <c r="I14" s="2723" t="s">
        <v>100</v>
      </c>
      <c r="J14" s="435" t="s">
        <v>249</v>
      </c>
      <c r="K14" s="316" t="s">
        <v>249</v>
      </c>
      <c r="L14" s="317" t="s">
        <v>249</v>
      </c>
    </row>
    <row r="15" spans="2:12" ht="37.5" customHeight="1" thickBot="1" x14ac:dyDescent="0.3">
      <c r="B15" s="2726"/>
      <c r="C15" s="2724"/>
      <c r="D15" s="1657" t="s">
        <v>247</v>
      </c>
      <c r="E15" s="425" t="s">
        <v>248</v>
      </c>
      <c r="F15" s="1647" t="s">
        <v>516</v>
      </c>
      <c r="H15" s="2726"/>
      <c r="I15" s="2724"/>
      <c r="J15" s="1657" t="s">
        <v>247</v>
      </c>
      <c r="K15" s="425" t="s">
        <v>248</v>
      </c>
      <c r="L15" s="1647" t="s">
        <v>516</v>
      </c>
    </row>
    <row r="16" spans="2:12" ht="13.5" customHeight="1" x14ac:dyDescent="0.25">
      <c r="B16" s="1631">
        <v>1</v>
      </c>
      <c r="C16" s="1638" t="s">
        <v>97</v>
      </c>
      <c r="D16" s="447">
        <v>0</v>
      </c>
      <c r="E16" s="341">
        <v>16</v>
      </c>
      <c r="F16" s="341">
        <v>16</v>
      </c>
      <c r="H16" s="1632">
        <v>5</v>
      </c>
      <c r="I16" s="1639" t="s">
        <v>40</v>
      </c>
      <c r="J16" s="1658">
        <v>82</v>
      </c>
      <c r="K16" s="1613">
        <v>82</v>
      </c>
      <c r="L16" s="1659">
        <v>90</v>
      </c>
    </row>
    <row r="17" spans="1:14" ht="13.5" customHeight="1" x14ac:dyDescent="0.25">
      <c r="B17" s="1632">
        <v>1</v>
      </c>
      <c r="C17" s="1639" t="s">
        <v>85</v>
      </c>
      <c r="D17" s="1658">
        <v>47</v>
      </c>
      <c r="E17" s="1659">
        <v>47</v>
      </c>
      <c r="F17" s="1659">
        <v>59</v>
      </c>
      <c r="H17" s="1632">
        <v>5</v>
      </c>
      <c r="I17" s="1639" t="s">
        <v>19</v>
      </c>
      <c r="J17" s="1658">
        <v>93</v>
      </c>
      <c r="K17" s="1613">
        <v>93</v>
      </c>
      <c r="L17" s="1659">
        <v>91</v>
      </c>
    </row>
    <row r="18" spans="1:14" ht="13.5" customHeight="1" x14ac:dyDescent="0.25">
      <c r="B18" s="1632">
        <v>1</v>
      </c>
      <c r="C18" s="1639" t="s">
        <v>76</v>
      </c>
      <c r="D18" s="1658">
        <v>32</v>
      </c>
      <c r="E18" s="1659">
        <v>33</v>
      </c>
      <c r="F18" s="1659">
        <v>33</v>
      </c>
      <c r="H18" s="1632">
        <v>5</v>
      </c>
      <c r="I18" s="1639" t="s">
        <v>4</v>
      </c>
      <c r="J18" s="1658">
        <v>20</v>
      </c>
      <c r="K18" s="1613">
        <v>20</v>
      </c>
      <c r="L18" s="1659">
        <v>20</v>
      </c>
    </row>
    <row r="19" spans="1:14" ht="13.5" customHeight="1" x14ac:dyDescent="0.25">
      <c r="B19" s="1632">
        <v>2</v>
      </c>
      <c r="C19" s="1639" t="s">
        <v>73</v>
      </c>
      <c r="D19" s="1658">
        <v>36</v>
      </c>
      <c r="E19" s="1659">
        <v>39</v>
      </c>
      <c r="F19" s="1659">
        <v>40</v>
      </c>
      <c r="H19" s="1632">
        <v>5</v>
      </c>
      <c r="I19" s="1610" t="s">
        <v>92</v>
      </c>
      <c r="J19" s="1658">
        <v>42</v>
      </c>
      <c r="K19" s="1605">
        <v>42</v>
      </c>
      <c r="L19" s="1660">
        <v>42</v>
      </c>
    </row>
    <row r="20" spans="1:14" ht="13.5" customHeight="1" x14ac:dyDescent="0.25">
      <c r="B20" s="1632">
        <v>2</v>
      </c>
      <c r="C20" s="1639" t="s">
        <v>70</v>
      </c>
      <c r="D20" s="1658">
        <v>113</v>
      </c>
      <c r="E20" s="1659">
        <v>113</v>
      </c>
      <c r="F20" s="1659">
        <v>113</v>
      </c>
      <c r="H20" s="1632">
        <v>5</v>
      </c>
      <c r="I20" s="1610" t="s">
        <v>86</v>
      </c>
      <c r="J20" s="1658">
        <v>36</v>
      </c>
      <c r="K20" s="1605">
        <v>36</v>
      </c>
      <c r="L20" s="1660">
        <v>40</v>
      </c>
    </row>
    <row r="21" spans="1:14" ht="13.5" customHeight="1" x14ac:dyDescent="0.25">
      <c r="B21" s="1632">
        <v>2</v>
      </c>
      <c r="C21" s="1639" t="s">
        <v>55</v>
      </c>
      <c r="D21" s="1658">
        <v>13</v>
      </c>
      <c r="E21" s="1659">
        <v>14</v>
      </c>
      <c r="F21" s="1659">
        <v>0</v>
      </c>
      <c r="H21" s="1632">
        <v>5</v>
      </c>
      <c r="I21" s="1610" t="s">
        <v>80</v>
      </c>
      <c r="J21" s="1658">
        <v>24</v>
      </c>
      <c r="K21" s="1605">
        <v>24</v>
      </c>
      <c r="L21" s="1660">
        <v>24</v>
      </c>
    </row>
    <row r="22" spans="1:14" ht="13.5" customHeight="1" x14ac:dyDescent="0.25">
      <c r="B22" s="1632">
        <v>2</v>
      </c>
      <c r="C22" s="1639" t="s">
        <v>47</v>
      </c>
      <c r="D22" s="1658">
        <v>25</v>
      </c>
      <c r="E22" s="1659">
        <v>25</v>
      </c>
      <c r="F22" s="1659">
        <v>25</v>
      </c>
      <c r="H22" s="1632">
        <v>5</v>
      </c>
      <c r="I22" s="1610" t="s">
        <v>68</v>
      </c>
      <c r="J22" s="1658">
        <v>31</v>
      </c>
      <c r="K22" s="1605">
        <v>31</v>
      </c>
      <c r="L22" s="1660">
        <v>31</v>
      </c>
    </row>
    <row r="23" spans="1:14" ht="13.5" customHeight="1" x14ac:dyDescent="0.25">
      <c r="B23" s="1632">
        <v>2</v>
      </c>
      <c r="C23" s="1639" t="s">
        <v>35</v>
      </c>
      <c r="D23" s="1658">
        <v>52</v>
      </c>
      <c r="E23" s="1659">
        <v>116</v>
      </c>
      <c r="F23" s="1659">
        <v>116</v>
      </c>
      <c r="H23" s="1632">
        <v>6</v>
      </c>
      <c r="I23" s="1639" t="s">
        <v>48</v>
      </c>
      <c r="J23" s="1658">
        <v>15</v>
      </c>
      <c r="K23" s="1613">
        <v>15</v>
      </c>
      <c r="L23" s="1659">
        <v>15</v>
      </c>
    </row>
    <row r="24" spans="1:14" ht="13.5" customHeight="1" x14ac:dyDescent="0.25">
      <c r="B24" s="1632">
        <v>3</v>
      </c>
      <c r="C24" s="1639" t="s">
        <v>20</v>
      </c>
      <c r="D24" s="1658">
        <v>16</v>
      </c>
      <c r="E24" s="1659">
        <v>16</v>
      </c>
      <c r="F24" s="1659">
        <v>16</v>
      </c>
      <c r="H24" s="1632">
        <v>6</v>
      </c>
      <c r="I24" s="1639" t="s">
        <v>18</v>
      </c>
      <c r="J24" s="1658">
        <v>53</v>
      </c>
      <c r="K24" s="1613">
        <v>61</v>
      </c>
      <c r="L24" s="1659">
        <v>61</v>
      </c>
    </row>
    <row r="25" spans="1:14" ht="13.5" customHeight="1" thickBot="1" x14ac:dyDescent="0.3">
      <c r="B25" s="1632">
        <v>3</v>
      </c>
      <c r="C25" s="1639" t="s">
        <v>2</v>
      </c>
      <c r="D25" s="1658">
        <v>24</v>
      </c>
      <c r="E25" s="1659">
        <v>24</v>
      </c>
      <c r="F25" s="1659">
        <v>24</v>
      </c>
      <c r="H25" s="1636">
        <v>7</v>
      </c>
      <c r="I25" s="1640" t="s">
        <v>3</v>
      </c>
      <c r="J25" s="1661">
        <v>505</v>
      </c>
      <c r="K25" s="342">
        <v>506</v>
      </c>
      <c r="L25" s="343">
        <v>506</v>
      </c>
    </row>
    <row r="26" spans="1:14" ht="13.5" customHeight="1" thickBot="1" x14ac:dyDescent="0.3">
      <c r="B26" s="1636">
        <v>4</v>
      </c>
      <c r="C26" s="1640" t="s">
        <v>51</v>
      </c>
      <c r="D26" s="1661">
        <v>112</v>
      </c>
      <c r="E26" s="343">
        <v>124</v>
      </c>
      <c r="F26" s="343">
        <v>178</v>
      </c>
      <c r="H26" s="2730" t="s">
        <v>0</v>
      </c>
      <c r="I26" s="2731"/>
      <c r="J26" s="451">
        <v>1371</v>
      </c>
      <c r="K26" s="344">
        <v>1477</v>
      </c>
      <c r="L26" s="345">
        <v>1540</v>
      </c>
      <c r="N26" s="1181"/>
    </row>
    <row r="27" spans="1:14" ht="13.5" customHeight="1" x14ac:dyDescent="0.25"/>
    <row r="28" spans="1:14" ht="13.5" customHeight="1" x14ac:dyDescent="0.25"/>
    <row r="29" spans="1:14" x14ac:dyDescent="0.25">
      <c r="A29" s="2722" t="s">
        <v>113</v>
      </c>
      <c r="B29" s="2722"/>
      <c r="C29" s="2722"/>
      <c r="D29" s="2722"/>
      <c r="E29" s="2722"/>
      <c r="F29" s="2722"/>
      <c r="G29" s="2722"/>
      <c r="H29" s="2722"/>
      <c r="I29" s="2722"/>
      <c r="J29" s="2722"/>
      <c r="K29" s="2722"/>
    </row>
    <row r="30" spans="1:14" x14ac:dyDescent="0.25">
      <c r="A30" s="2722" t="s">
        <v>250</v>
      </c>
      <c r="B30" s="2722"/>
      <c r="C30" s="2722"/>
      <c r="D30" s="2722"/>
      <c r="E30" s="2722"/>
      <c r="F30" s="2722"/>
      <c r="G30" s="2722"/>
      <c r="H30" s="2722"/>
      <c r="I30" s="2722"/>
      <c r="J30" s="2722"/>
      <c r="K30" s="2722"/>
    </row>
  </sheetData>
  <mergeCells count="9">
    <mergeCell ref="A29:K29"/>
    <mergeCell ref="A30:K30"/>
    <mergeCell ref="B1:K1"/>
    <mergeCell ref="B13:L13"/>
    <mergeCell ref="B14:B15"/>
    <mergeCell ref="C14:C15"/>
    <mergeCell ref="H14:H15"/>
    <mergeCell ref="I14:I15"/>
    <mergeCell ref="H26:I2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zoomScaleNormal="100" zoomScaleSheetLayoutView="80" zoomScalePageLayoutView="80" workbookViewId="0">
      <selection activeCell="A14" sqref="A14"/>
    </sheetView>
  </sheetViews>
  <sheetFormatPr defaultColWidth="10.85546875" defaultRowHeight="15" x14ac:dyDescent="0.25"/>
  <cols>
    <col min="1" max="1" width="1.42578125" style="1556" customWidth="1"/>
    <col min="2" max="2" width="4.85546875" style="1556" bestFit="1" customWidth="1"/>
    <col min="3" max="3" width="11.42578125" style="1556" bestFit="1" customWidth="1"/>
    <col min="4" max="5" width="7.5703125" style="1556" bestFit="1" customWidth="1"/>
    <col min="6" max="6" width="8.7109375" style="1556" bestFit="1" customWidth="1"/>
    <col min="7" max="7" width="1.42578125" style="1556" customWidth="1"/>
    <col min="8" max="8" width="5.28515625" style="1556" bestFit="1" customWidth="1"/>
    <col min="9" max="9" width="10.7109375" style="1556" bestFit="1" customWidth="1"/>
    <col min="10" max="11" width="7.85546875" style="1556" bestFit="1" customWidth="1"/>
    <col min="12" max="12" width="8.7109375" style="1556" bestFit="1" customWidth="1"/>
    <col min="13" max="13" width="1.7109375" style="1556" customWidth="1"/>
    <col min="14" max="14" width="5.28515625" style="1556" bestFit="1" customWidth="1"/>
    <col min="15" max="15" width="12" style="1556" bestFit="1" customWidth="1"/>
    <col min="16" max="17" width="7.85546875" style="1556" bestFit="1" customWidth="1"/>
    <col min="18" max="18" width="8.7109375" style="1556" bestFit="1" customWidth="1"/>
    <col min="19" max="16384" width="10.85546875" style="1556"/>
  </cols>
  <sheetData>
    <row r="1" spans="1:19" ht="21" x14ac:dyDescent="0.25">
      <c r="B1" s="2398" t="s">
        <v>563</v>
      </c>
      <c r="C1" s="2398"/>
      <c r="D1" s="2398"/>
      <c r="E1" s="2398"/>
      <c r="F1" s="2398"/>
      <c r="G1" s="2398"/>
      <c r="H1" s="2398"/>
      <c r="I1" s="2398"/>
      <c r="J1" s="2398"/>
      <c r="K1" s="2398"/>
      <c r="L1" s="2398"/>
      <c r="M1" s="2398"/>
      <c r="N1" s="2398"/>
      <c r="O1" s="2398"/>
      <c r="P1" s="2398"/>
      <c r="Q1" s="2398"/>
      <c r="R1" s="2398"/>
      <c r="S1" s="240"/>
    </row>
    <row r="2" spans="1:19" ht="21" x14ac:dyDescent="0.25">
      <c r="A2" s="1648"/>
      <c r="B2" s="1648"/>
      <c r="C2" s="1648"/>
      <c r="D2" s="1648"/>
      <c r="E2" s="1648"/>
      <c r="F2" s="1648"/>
      <c r="G2" s="1648"/>
      <c r="H2" s="1648"/>
      <c r="I2" s="1648"/>
      <c r="J2" s="1648"/>
      <c r="K2" s="1648"/>
      <c r="L2" s="240"/>
      <c r="M2" s="240"/>
      <c r="N2" s="240"/>
      <c r="O2" s="240"/>
      <c r="P2" s="240"/>
      <c r="Q2" s="240"/>
      <c r="R2" s="240"/>
      <c r="S2" s="240"/>
    </row>
    <row r="3" spans="1:19" ht="21" x14ac:dyDescent="0.25">
      <c r="A3" s="1648"/>
      <c r="B3" s="1648"/>
      <c r="C3" s="1648"/>
      <c r="D3" s="1648"/>
      <c r="E3" s="1648"/>
      <c r="F3" s="1648"/>
      <c r="G3" s="1648"/>
      <c r="H3" s="1648"/>
      <c r="I3" s="1648"/>
      <c r="J3" s="1648"/>
      <c r="K3" s="1648"/>
      <c r="L3" s="240"/>
      <c r="M3" s="240"/>
      <c r="N3" s="240"/>
      <c r="O3" s="240"/>
      <c r="P3" s="240"/>
      <c r="Q3" s="240"/>
      <c r="R3" s="240"/>
      <c r="S3" s="240"/>
    </row>
    <row r="4" spans="1:19" ht="11.25" customHeight="1" x14ac:dyDescent="0.25">
      <c r="A4" s="1648"/>
      <c r="B4" s="1648"/>
      <c r="C4" s="1648"/>
      <c r="D4" s="1648"/>
      <c r="E4" s="1648"/>
      <c r="F4" s="1648"/>
      <c r="G4" s="1648"/>
      <c r="H4" s="1648"/>
      <c r="I4" s="1648"/>
      <c r="J4" s="1648"/>
      <c r="K4" s="1648"/>
      <c r="L4" s="240"/>
      <c r="M4" s="240"/>
      <c r="N4" s="240"/>
      <c r="O4" s="240"/>
      <c r="P4" s="240"/>
      <c r="Q4" s="240"/>
      <c r="R4" s="240"/>
      <c r="S4" s="240"/>
    </row>
    <row r="5" spans="1:19" ht="34.5" customHeight="1" x14ac:dyDescent="0.25">
      <c r="A5" s="1648"/>
      <c r="B5" s="1648"/>
      <c r="C5" s="1648"/>
      <c r="D5" s="1648"/>
      <c r="E5" s="1648"/>
      <c r="F5" s="1648"/>
      <c r="G5" s="1648"/>
      <c r="H5" s="1648"/>
      <c r="I5" s="1648"/>
      <c r="J5" s="1648"/>
      <c r="K5" s="1648"/>
      <c r="L5" s="240"/>
      <c r="M5" s="240"/>
      <c r="N5" s="240"/>
      <c r="O5" s="240"/>
      <c r="P5" s="240"/>
      <c r="Q5" s="240"/>
      <c r="R5" s="240"/>
      <c r="S5" s="240"/>
    </row>
    <row r="6" spans="1:19" ht="21" x14ac:dyDescent="0.25">
      <c r="A6" s="1648"/>
      <c r="B6" s="1648"/>
      <c r="C6" s="1648"/>
      <c r="D6" s="1648"/>
      <c r="E6" s="1648"/>
      <c r="F6" s="1648"/>
      <c r="G6" s="1648"/>
      <c r="H6" s="1648"/>
      <c r="I6" s="1648"/>
      <c r="J6" s="1648"/>
      <c r="K6" s="1648"/>
      <c r="L6" s="240"/>
      <c r="M6" s="240"/>
      <c r="N6" s="240"/>
      <c r="O6" s="240"/>
      <c r="P6" s="240"/>
      <c r="Q6" s="240"/>
      <c r="R6" s="240"/>
      <c r="S6" s="240"/>
    </row>
    <row r="7" spans="1:19" ht="18" customHeight="1" x14ac:dyDescent="0.25">
      <c r="A7" s="1648"/>
      <c r="B7" s="1648"/>
      <c r="C7" s="1648"/>
      <c r="D7" s="1648"/>
      <c r="E7" s="1648"/>
      <c r="F7" s="1648"/>
      <c r="G7" s="1648"/>
      <c r="H7" s="1648"/>
      <c r="I7" s="1648"/>
      <c r="J7" s="1648"/>
      <c r="K7" s="1648"/>
      <c r="L7" s="240"/>
      <c r="M7" s="240"/>
      <c r="N7" s="240"/>
      <c r="O7" s="240"/>
      <c r="P7" s="240"/>
      <c r="Q7" s="240"/>
      <c r="R7" s="240"/>
      <c r="S7" s="240"/>
    </row>
    <row r="8" spans="1:19" ht="17.25" customHeight="1" x14ac:dyDescent="0.25">
      <c r="A8" s="1648"/>
      <c r="B8" s="1648"/>
      <c r="C8" s="1648"/>
      <c r="D8" s="1648"/>
      <c r="E8" s="1648"/>
      <c r="F8" s="1648"/>
      <c r="G8" s="1648"/>
      <c r="H8" s="1648"/>
      <c r="I8" s="1648"/>
      <c r="J8" s="1648"/>
      <c r="K8" s="1648"/>
      <c r="L8" s="240"/>
      <c r="M8" s="240"/>
      <c r="N8" s="240"/>
      <c r="O8" s="240"/>
      <c r="P8" s="240"/>
      <c r="Q8" s="240"/>
      <c r="R8" s="240"/>
      <c r="S8" s="240"/>
    </row>
    <row r="9" spans="1:19" ht="15.75" thickBot="1" x14ac:dyDescent="0.3">
      <c r="A9" s="7"/>
      <c r="B9" s="2392" t="s">
        <v>797</v>
      </c>
      <c r="C9" s="2392"/>
      <c r="D9" s="2392"/>
      <c r="E9" s="2392"/>
      <c r="F9" s="2392"/>
      <c r="G9" s="2392"/>
      <c r="H9" s="2392"/>
      <c r="I9" s="2392"/>
      <c r="J9" s="2392"/>
      <c r="K9" s="2392"/>
      <c r="L9" s="2392"/>
      <c r="M9" s="2392"/>
      <c r="N9" s="2392"/>
      <c r="O9" s="2392"/>
      <c r="P9" s="2392"/>
      <c r="Q9" s="2392"/>
      <c r="R9" s="2392"/>
    </row>
    <row r="10" spans="1:19" x14ac:dyDescent="0.25">
      <c r="A10" s="7"/>
      <c r="B10" s="2725" t="s">
        <v>197</v>
      </c>
      <c r="C10" s="2723" t="s">
        <v>100</v>
      </c>
      <c r="D10" s="435" t="s">
        <v>249</v>
      </c>
      <c r="E10" s="316" t="s">
        <v>249</v>
      </c>
      <c r="F10" s="317" t="s">
        <v>249</v>
      </c>
      <c r="G10" s="7"/>
      <c r="H10" s="2725" t="s">
        <v>197</v>
      </c>
      <c r="I10" s="2723" t="s">
        <v>100</v>
      </c>
      <c r="J10" s="435" t="s">
        <v>249</v>
      </c>
      <c r="K10" s="316" t="s">
        <v>249</v>
      </c>
      <c r="L10" s="317" t="s">
        <v>249</v>
      </c>
      <c r="N10" s="2725" t="s">
        <v>197</v>
      </c>
      <c r="O10" s="2723" t="s">
        <v>100</v>
      </c>
      <c r="P10" s="435" t="s">
        <v>249</v>
      </c>
      <c r="Q10" s="316" t="s">
        <v>249</v>
      </c>
      <c r="R10" s="317" t="s">
        <v>249</v>
      </c>
    </row>
    <row r="11" spans="1:19" ht="31.5" customHeight="1" thickBot="1" x14ac:dyDescent="0.3">
      <c r="A11" s="7"/>
      <c r="B11" s="2726"/>
      <c r="C11" s="2724"/>
      <c r="D11" s="1657" t="s">
        <v>247</v>
      </c>
      <c r="E11" s="425" t="s">
        <v>248</v>
      </c>
      <c r="F11" s="1651" t="s">
        <v>516</v>
      </c>
      <c r="G11" s="7"/>
      <c r="H11" s="2726"/>
      <c r="I11" s="2724"/>
      <c r="J11" s="1657" t="s">
        <v>247</v>
      </c>
      <c r="K11" s="425" t="s">
        <v>248</v>
      </c>
      <c r="L11" s="1651" t="s">
        <v>516</v>
      </c>
      <c r="N11" s="2726"/>
      <c r="O11" s="2724"/>
      <c r="P11" s="1657" t="s">
        <v>247</v>
      </c>
      <c r="Q11" s="425" t="s">
        <v>248</v>
      </c>
      <c r="R11" s="1651" t="s">
        <v>516</v>
      </c>
    </row>
    <row r="12" spans="1:19" x14ac:dyDescent="0.25">
      <c r="A12" s="7"/>
      <c r="B12" s="1631">
        <v>1</v>
      </c>
      <c r="C12" s="432" t="s">
        <v>97</v>
      </c>
      <c r="D12" s="1116">
        <v>3</v>
      </c>
      <c r="E12" s="1115">
        <v>0</v>
      </c>
      <c r="F12" s="1610">
        <v>0</v>
      </c>
      <c r="G12" s="424"/>
      <c r="H12" s="1631">
        <v>3</v>
      </c>
      <c r="I12" s="1107" t="s">
        <v>90</v>
      </c>
      <c r="J12" s="1631">
        <v>10</v>
      </c>
      <c r="K12" s="154">
        <v>10</v>
      </c>
      <c r="L12" s="432">
        <v>10</v>
      </c>
      <c r="N12" s="1632">
        <v>5</v>
      </c>
      <c r="O12" s="1121" t="s">
        <v>16</v>
      </c>
      <c r="P12" s="1669">
        <v>0</v>
      </c>
      <c r="Q12" s="1669">
        <v>0</v>
      </c>
      <c r="R12" s="1670">
        <v>16</v>
      </c>
    </row>
    <row r="13" spans="1:19" x14ac:dyDescent="0.25">
      <c r="A13" s="7"/>
      <c r="B13" s="1632">
        <v>1</v>
      </c>
      <c r="C13" s="1610" t="s">
        <v>94</v>
      </c>
      <c r="D13" s="1116">
        <v>18</v>
      </c>
      <c r="E13" s="1115">
        <v>10</v>
      </c>
      <c r="F13" s="1610">
        <v>10</v>
      </c>
      <c r="G13" s="424"/>
      <c r="H13" s="1632">
        <v>3</v>
      </c>
      <c r="I13" s="1104" t="s">
        <v>87</v>
      </c>
      <c r="J13" s="1632">
        <v>0</v>
      </c>
      <c r="K13" s="1115">
        <v>3</v>
      </c>
      <c r="L13" s="1610">
        <v>3</v>
      </c>
      <c r="N13" s="1632">
        <v>5</v>
      </c>
      <c r="O13" s="1610" t="s">
        <v>10</v>
      </c>
      <c r="P13" s="1671">
        <v>15</v>
      </c>
      <c r="Q13" s="1672">
        <v>0</v>
      </c>
      <c r="R13" s="1673">
        <v>0</v>
      </c>
    </row>
    <row r="14" spans="1:19" x14ac:dyDescent="0.25">
      <c r="A14" s="7"/>
      <c r="B14" s="1632">
        <v>1</v>
      </c>
      <c r="C14" s="1610" t="s">
        <v>88</v>
      </c>
      <c r="D14" s="1116">
        <v>8</v>
      </c>
      <c r="E14" s="1115">
        <v>0</v>
      </c>
      <c r="F14" s="1610">
        <v>0</v>
      </c>
      <c r="G14" s="424"/>
      <c r="H14" s="1632">
        <v>3</v>
      </c>
      <c r="I14" s="1104" t="s">
        <v>81</v>
      </c>
      <c r="J14" s="1632">
        <v>16</v>
      </c>
      <c r="K14" s="1115">
        <v>16</v>
      </c>
      <c r="L14" s="1610">
        <v>16</v>
      </c>
      <c r="N14" s="1632">
        <v>5</v>
      </c>
      <c r="O14" s="1610" t="s">
        <v>4</v>
      </c>
      <c r="P14" s="1671">
        <v>5</v>
      </c>
      <c r="Q14" s="1672">
        <v>20</v>
      </c>
      <c r="R14" s="1673">
        <v>20</v>
      </c>
    </row>
    <row r="15" spans="1:19" x14ac:dyDescent="0.25">
      <c r="A15" s="7"/>
      <c r="B15" s="1632">
        <v>1</v>
      </c>
      <c r="C15" s="1610" t="s">
        <v>82</v>
      </c>
      <c r="D15" s="1116">
        <v>30</v>
      </c>
      <c r="E15" s="1115">
        <v>30</v>
      </c>
      <c r="F15" s="1610">
        <v>30</v>
      </c>
      <c r="G15" s="424"/>
      <c r="H15" s="1632">
        <v>3</v>
      </c>
      <c r="I15" s="1104" t="s">
        <v>72</v>
      </c>
      <c r="J15" s="1632">
        <v>13</v>
      </c>
      <c r="K15" s="1115">
        <v>13</v>
      </c>
      <c r="L15" s="1610">
        <v>13</v>
      </c>
      <c r="N15" s="1632">
        <v>5</v>
      </c>
      <c r="O15" s="1610" t="s">
        <v>1</v>
      </c>
      <c r="P15" s="1671">
        <v>8</v>
      </c>
      <c r="Q15" s="1672">
        <v>0</v>
      </c>
      <c r="R15" s="1673">
        <v>15</v>
      </c>
    </row>
    <row r="16" spans="1:19" x14ac:dyDescent="0.25">
      <c r="A16" s="7"/>
      <c r="B16" s="1632">
        <v>1</v>
      </c>
      <c r="C16" s="1610" t="s">
        <v>76</v>
      </c>
      <c r="D16" s="1116">
        <v>21</v>
      </c>
      <c r="E16" s="1115">
        <v>18</v>
      </c>
      <c r="F16" s="1610">
        <v>18</v>
      </c>
      <c r="G16" s="424"/>
      <c r="H16" s="1632">
        <v>3</v>
      </c>
      <c r="I16" s="1104" t="s">
        <v>69</v>
      </c>
      <c r="J16" s="1632">
        <v>8</v>
      </c>
      <c r="K16" s="1115">
        <v>8</v>
      </c>
      <c r="L16" s="1610">
        <v>8</v>
      </c>
      <c r="N16" s="1632">
        <v>5</v>
      </c>
      <c r="O16" s="1610" t="s">
        <v>86</v>
      </c>
      <c r="P16" s="1671">
        <v>127</v>
      </c>
      <c r="Q16" s="1672">
        <v>105</v>
      </c>
      <c r="R16" s="1673">
        <v>103</v>
      </c>
    </row>
    <row r="17" spans="1:18" x14ac:dyDescent="0.25">
      <c r="A17" s="7"/>
      <c r="B17" s="1632">
        <v>2</v>
      </c>
      <c r="C17" s="1610" t="s">
        <v>73</v>
      </c>
      <c r="D17" s="1116">
        <v>30</v>
      </c>
      <c r="E17" s="1115">
        <v>30</v>
      </c>
      <c r="F17" s="1610">
        <v>30</v>
      </c>
      <c r="G17" s="424"/>
      <c r="H17" s="1632">
        <v>3</v>
      </c>
      <c r="I17" s="1104" t="s">
        <v>57</v>
      </c>
      <c r="J17" s="1632">
        <v>90</v>
      </c>
      <c r="K17" s="1115">
        <v>89</v>
      </c>
      <c r="L17" s="1610">
        <v>83</v>
      </c>
      <c r="N17" s="1632">
        <v>5</v>
      </c>
      <c r="O17" s="1610" t="s">
        <v>80</v>
      </c>
      <c r="P17" s="1674">
        <v>8</v>
      </c>
      <c r="Q17" s="1675">
        <v>8</v>
      </c>
      <c r="R17" s="1676">
        <v>0</v>
      </c>
    </row>
    <row r="18" spans="1:18" x14ac:dyDescent="0.25">
      <c r="A18" s="7"/>
      <c r="B18" s="1632">
        <v>2</v>
      </c>
      <c r="C18" s="1610" t="s">
        <v>70</v>
      </c>
      <c r="D18" s="1116">
        <v>16</v>
      </c>
      <c r="E18" s="1115">
        <v>16</v>
      </c>
      <c r="F18" s="1610">
        <v>16</v>
      </c>
      <c r="G18" s="424"/>
      <c r="H18" s="1632">
        <v>3</v>
      </c>
      <c r="I18" s="1104" t="s">
        <v>54</v>
      </c>
      <c r="J18" s="1632">
        <v>8</v>
      </c>
      <c r="K18" s="1115">
        <v>8</v>
      </c>
      <c r="L18" s="1610">
        <v>0</v>
      </c>
      <c r="N18" s="1632">
        <v>5</v>
      </c>
      <c r="O18" s="1610" t="s">
        <v>71</v>
      </c>
      <c r="P18" s="1671">
        <v>16</v>
      </c>
      <c r="Q18" s="1672">
        <v>0</v>
      </c>
      <c r="R18" s="1673">
        <v>0</v>
      </c>
    </row>
    <row r="19" spans="1:18" x14ac:dyDescent="0.25">
      <c r="A19" s="7"/>
      <c r="B19" s="1632">
        <v>2</v>
      </c>
      <c r="C19" s="1610" t="s">
        <v>64</v>
      </c>
      <c r="D19" s="1116">
        <v>0</v>
      </c>
      <c r="E19" s="1115">
        <v>0</v>
      </c>
      <c r="F19" s="1610">
        <v>0</v>
      </c>
      <c r="G19" s="424"/>
      <c r="H19" s="1632">
        <v>4</v>
      </c>
      <c r="I19" s="1104" t="s">
        <v>51</v>
      </c>
      <c r="J19" s="1632">
        <v>393</v>
      </c>
      <c r="K19" s="1115">
        <v>366</v>
      </c>
      <c r="L19" s="1610">
        <v>336</v>
      </c>
      <c r="N19" s="1632">
        <v>5</v>
      </c>
      <c r="O19" s="1610" t="s">
        <v>68</v>
      </c>
      <c r="P19" s="1671">
        <v>152</v>
      </c>
      <c r="Q19" s="1672">
        <v>155</v>
      </c>
      <c r="R19" s="1673">
        <v>155</v>
      </c>
    </row>
    <row r="20" spans="1:18" x14ac:dyDescent="0.25">
      <c r="A20" s="7"/>
      <c r="B20" s="1632">
        <v>2</v>
      </c>
      <c r="C20" s="1610" t="s">
        <v>55</v>
      </c>
      <c r="D20" s="1116">
        <v>0</v>
      </c>
      <c r="E20" s="1115">
        <v>0</v>
      </c>
      <c r="F20" s="1610">
        <v>0</v>
      </c>
      <c r="G20" s="424"/>
      <c r="H20" s="1632">
        <v>5</v>
      </c>
      <c r="I20" s="1104" t="s">
        <v>46</v>
      </c>
      <c r="J20" s="1637">
        <v>36</v>
      </c>
      <c r="K20" s="1634">
        <v>46</v>
      </c>
      <c r="L20" s="1635">
        <v>27</v>
      </c>
      <c r="N20" s="1632">
        <v>6</v>
      </c>
      <c r="O20" s="1610" t="s">
        <v>65</v>
      </c>
      <c r="P20" s="1671">
        <v>34</v>
      </c>
      <c r="Q20" s="1672">
        <v>37</v>
      </c>
      <c r="R20" s="1673">
        <v>37</v>
      </c>
    </row>
    <row r="21" spans="1:18" x14ac:dyDescent="0.25">
      <c r="A21" s="7"/>
      <c r="B21" s="1632">
        <v>2</v>
      </c>
      <c r="C21" s="1610" t="s">
        <v>52</v>
      </c>
      <c r="D21" s="1116">
        <v>32</v>
      </c>
      <c r="E21" s="1115">
        <v>34</v>
      </c>
      <c r="F21" s="1610">
        <v>34</v>
      </c>
      <c r="G21" s="424"/>
      <c r="H21" s="1632">
        <v>5</v>
      </c>
      <c r="I21" s="1104" t="s">
        <v>43</v>
      </c>
      <c r="J21" s="1637">
        <v>28</v>
      </c>
      <c r="K21" s="1634">
        <v>16</v>
      </c>
      <c r="L21" s="1635">
        <v>16</v>
      </c>
      <c r="N21" s="1632">
        <v>6</v>
      </c>
      <c r="O21" s="1610" t="s">
        <v>62</v>
      </c>
      <c r="P21" s="1671">
        <v>35</v>
      </c>
      <c r="Q21" s="1672">
        <v>0</v>
      </c>
      <c r="R21" s="1673">
        <v>35</v>
      </c>
    </row>
    <row r="22" spans="1:18" x14ac:dyDescent="0.25">
      <c r="A22" s="7"/>
      <c r="B22" s="1632">
        <v>2</v>
      </c>
      <c r="C22" s="1610" t="s">
        <v>47</v>
      </c>
      <c r="D22" s="1116">
        <v>100</v>
      </c>
      <c r="E22" s="1115">
        <v>92</v>
      </c>
      <c r="F22" s="1610">
        <v>68</v>
      </c>
      <c r="G22" s="424"/>
      <c r="H22" s="1632">
        <v>5</v>
      </c>
      <c r="I22" s="1104" t="s">
        <v>37</v>
      </c>
      <c r="J22" s="1637">
        <v>24</v>
      </c>
      <c r="K22" s="1634">
        <v>0</v>
      </c>
      <c r="L22" s="1635">
        <v>15</v>
      </c>
      <c r="N22" s="1632">
        <v>6</v>
      </c>
      <c r="O22" s="1610" t="s">
        <v>48</v>
      </c>
      <c r="P22" s="1671">
        <v>28</v>
      </c>
      <c r="Q22" s="1672">
        <v>32</v>
      </c>
      <c r="R22" s="1673">
        <v>32</v>
      </c>
    </row>
    <row r="23" spans="1:18" x14ac:dyDescent="0.25">
      <c r="A23" s="7"/>
      <c r="B23" s="1632">
        <v>2</v>
      </c>
      <c r="C23" s="1610" t="s">
        <v>41</v>
      </c>
      <c r="D23" s="1116">
        <v>25</v>
      </c>
      <c r="E23" s="1115">
        <v>25</v>
      </c>
      <c r="F23" s="1610">
        <v>25</v>
      </c>
      <c r="G23" s="424"/>
      <c r="H23" s="1632">
        <v>5</v>
      </c>
      <c r="I23" s="1104" t="s">
        <v>34</v>
      </c>
      <c r="J23" s="1637">
        <v>5</v>
      </c>
      <c r="K23" s="1634">
        <v>5</v>
      </c>
      <c r="L23" s="1635">
        <v>0</v>
      </c>
      <c r="N23" s="1632">
        <v>6</v>
      </c>
      <c r="O23" s="1610" t="s">
        <v>42</v>
      </c>
      <c r="P23" s="1671">
        <v>10</v>
      </c>
      <c r="Q23" s="1672">
        <v>10</v>
      </c>
      <c r="R23" s="1673">
        <v>10</v>
      </c>
    </row>
    <row r="24" spans="1:18" x14ac:dyDescent="0.25">
      <c r="A24" s="7"/>
      <c r="B24" s="1632">
        <v>3</v>
      </c>
      <c r="C24" s="1610" t="s">
        <v>23</v>
      </c>
      <c r="D24" s="1116">
        <v>10</v>
      </c>
      <c r="E24" s="1115">
        <v>10</v>
      </c>
      <c r="F24" s="1610">
        <v>10</v>
      </c>
      <c r="G24" s="424"/>
      <c r="H24" s="1632">
        <v>5</v>
      </c>
      <c r="I24" s="1104" t="s">
        <v>31</v>
      </c>
      <c r="J24" s="1637">
        <v>10</v>
      </c>
      <c r="K24" s="1634">
        <v>10</v>
      </c>
      <c r="L24" s="1635">
        <v>10</v>
      </c>
      <c r="N24" s="1632">
        <v>6</v>
      </c>
      <c r="O24" s="1610" t="s">
        <v>39</v>
      </c>
      <c r="P24" s="1671">
        <v>79</v>
      </c>
      <c r="Q24" s="1672">
        <v>79</v>
      </c>
      <c r="R24" s="1673">
        <v>79</v>
      </c>
    </row>
    <row r="25" spans="1:18" x14ac:dyDescent="0.25">
      <c r="A25" s="7"/>
      <c r="B25" s="1632">
        <v>3</v>
      </c>
      <c r="C25" s="1610" t="s">
        <v>20</v>
      </c>
      <c r="D25" s="1116">
        <v>16</v>
      </c>
      <c r="E25" s="1115">
        <v>16</v>
      </c>
      <c r="F25" s="1610">
        <v>16</v>
      </c>
      <c r="G25" s="424"/>
      <c r="H25" s="1632">
        <v>5</v>
      </c>
      <c r="I25" s="1104" t="s">
        <v>25</v>
      </c>
      <c r="J25" s="1637">
        <v>49</v>
      </c>
      <c r="K25" s="1634">
        <v>28</v>
      </c>
      <c r="L25" s="1635">
        <v>0</v>
      </c>
      <c r="N25" s="1632">
        <v>6</v>
      </c>
      <c r="O25" s="1610" t="s">
        <v>27</v>
      </c>
      <c r="P25" s="1671">
        <v>22</v>
      </c>
      <c r="Q25" s="1672">
        <v>22</v>
      </c>
      <c r="R25" s="1673">
        <v>22</v>
      </c>
    </row>
    <row r="26" spans="1:18" x14ac:dyDescent="0.25">
      <c r="A26" s="7"/>
      <c r="B26" s="1632">
        <v>3</v>
      </c>
      <c r="C26" s="1610" t="s">
        <v>17</v>
      </c>
      <c r="D26" s="1116">
        <v>15</v>
      </c>
      <c r="E26" s="1115">
        <v>15</v>
      </c>
      <c r="F26" s="1610">
        <v>8</v>
      </c>
      <c r="G26" s="424"/>
      <c r="H26" s="1632">
        <v>5</v>
      </c>
      <c r="I26" s="1104" t="s">
        <v>22</v>
      </c>
      <c r="J26" s="1667">
        <v>15</v>
      </c>
      <c r="K26" s="1666">
        <v>16</v>
      </c>
      <c r="L26" s="1668">
        <v>16</v>
      </c>
      <c r="N26" s="1632">
        <v>6</v>
      </c>
      <c r="O26" s="1610" t="s">
        <v>18</v>
      </c>
      <c r="P26" s="1671">
        <v>35</v>
      </c>
      <c r="Q26" s="1672">
        <v>35</v>
      </c>
      <c r="R26" s="1673">
        <v>35</v>
      </c>
    </row>
    <row r="27" spans="1:18" ht="15.75" thickBot="1" x14ac:dyDescent="0.3">
      <c r="A27" s="7"/>
      <c r="B27" s="1636">
        <v>3</v>
      </c>
      <c r="C27" s="445" t="s">
        <v>2</v>
      </c>
      <c r="D27" s="1663">
        <v>155</v>
      </c>
      <c r="E27" s="446">
        <v>176</v>
      </c>
      <c r="F27" s="445">
        <v>153</v>
      </c>
      <c r="G27" s="424"/>
      <c r="H27" s="1636">
        <v>5</v>
      </c>
      <c r="I27" s="1105" t="s">
        <v>19</v>
      </c>
      <c r="J27" s="963">
        <v>14</v>
      </c>
      <c r="K27" s="1106">
        <v>14</v>
      </c>
      <c r="L27" s="965">
        <v>8</v>
      </c>
      <c r="N27" s="1636">
        <v>7</v>
      </c>
      <c r="O27" s="445" t="s">
        <v>3</v>
      </c>
      <c r="P27" s="1677">
        <v>441</v>
      </c>
      <c r="Q27" s="1678">
        <v>446</v>
      </c>
      <c r="R27" s="1679">
        <v>395</v>
      </c>
    </row>
    <row r="28" spans="1:18" ht="15.75" thickBot="1" x14ac:dyDescent="0.3">
      <c r="B28" s="1102"/>
      <c r="C28" s="1102"/>
      <c r="D28" s="1102"/>
      <c r="E28" s="1102"/>
      <c r="F28" s="1102"/>
      <c r="G28" s="1102"/>
      <c r="H28" s="1102"/>
      <c r="I28" s="1102"/>
      <c r="J28" s="1102"/>
      <c r="K28" s="1102"/>
      <c r="L28" s="1102"/>
      <c r="M28" s="1102"/>
      <c r="N28" s="2737" t="s">
        <v>0</v>
      </c>
      <c r="O28" s="2738"/>
      <c r="P28" s="1664">
        <v>2229</v>
      </c>
      <c r="Q28" s="1665">
        <v>2085</v>
      </c>
      <c r="R28" s="1686">
        <v>1933</v>
      </c>
    </row>
    <row r="29" spans="1:18" x14ac:dyDescent="0.25">
      <c r="A29" s="1650" t="s">
        <v>113</v>
      </c>
      <c r="B29" s="1650"/>
      <c r="C29" s="1650"/>
      <c r="D29" s="1650"/>
      <c r="E29" s="1650"/>
      <c r="F29" s="1650"/>
      <c r="G29" s="1650"/>
      <c r="H29" s="1650"/>
      <c r="I29" s="1650"/>
      <c r="J29" s="1650"/>
      <c r="K29" s="1650"/>
      <c r="L29" s="1650"/>
      <c r="M29" s="1650"/>
      <c r="N29" s="1102"/>
      <c r="O29" s="1102"/>
      <c r="P29" s="1102"/>
      <c r="Q29" s="1102"/>
      <c r="R29" s="1102"/>
    </row>
    <row r="30" spans="1:18" x14ac:dyDescent="0.25">
      <c r="A30" s="1650" t="s">
        <v>250</v>
      </c>
      <c r="B30" s="1650"/>
      <c r="C30" s="1650"/>
      <c r="D30" s="1650"/>
      <c r="E30" s="1650"/>
      <c r="F30" s="1650"/>
      <c r="G30" s="1650"/>
      <c r="H30" s="1650"/>
      <c r="I30" s="1650"/>
      <c r="J30" s="1650"/>
      <c r="K30" s="1650"/>
      <c r="L30" s="1650"/>
      <c r="M30" s="1650"/>
      <c r="N30" s="1650"/>
      <c r="O30" s="1650"/>
      <c r="P30" s="1650"/>
      <c r="Q30" s="1650"/>
      <c r="R30" s="1650"/>
    </row>
    <row r="31" spans="1:18" x14ac:dyDescent="0.25">
      <c r="N31" s="1650"/>
      <c r="O31" s="1650"/>
      <c r="P31" s="408"/>
      <c r="Q31" s="1650"/>
      <c r="R31" s="1650"/>
    </row>
  </sheetData>
  <mergeCells count="9">
    <mergeCell ref="N28:O28"/>
    <mergeCell ref="B1:R1"/>
    <mergeCell ref="B9:R9"/>
    <mergeCell ref="B10:B11"/>
    <mergeCell ref="C10:C11"/>
    <mergeCell ref="H10:H11"/>
    <mergeCell ref="I10:I11"/>
    <mergeCell ref="N10:N11"/>
    <mergeCell ref="O10:O11"/>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zoomScaleNormal="100" zoomScaleSheetLayoutView="80" zoomScalePageLayoutView="80" workbookViewId="0">
      <selection activeCell="A14" sqref="A14"/>
    </sheetView>
  </sheetViews>
  <sheetFormatPr defaultColWidth="10.85546875" defaultRowHeight="15" x14ac:dyDescent="0.25"/>
  <cols>
    <col min="1" max="1" width="1.42578125" style="1556" customWidth="1"/>
    <col min="2" max="2" width="2.85546875" style="1556" customWidth="1"/>
    <col min="3" max="3" width="19.42578125" style="1556" customWidth="1"/>
    <col min="4" max="4" width="4.85546875" style="1556" bestFit="1" customWidth="1"/>
    <col min="5" max="5" width="9.28515625" style="1556" bestFit="1" customWidth="1"/>
    <col min="6" max="7" width="8.140625" style="1556" bestFit="1" customWidth="1"/>
    <col min="8" max="8" width="9.140625" style="1556" bestFit="1" customWidth="1"/>
    <col min="9" max="9" width="2.42578125" style="1556" customWidth="1"/>
    <col min="10" max="10" width="5.28515625" style="1556" bestFit="1" customWidth="1"/>
    <col min="11" max="11" width="10.7109375" style="1556" bestFit="1" customWidth="1"/>
    <col min="12" max="13" width="8.28515625" style="1556" bestFit="1" customWidth="1"/>
    <col min="14" max="14" width="9.28515625" style="1556" bestFit="1" customWidth="1"/>
    <col min="15" max="15" width="12" style="1556" bestFit="1" customWidth="1"/>
    <col min="16" max="17" width="7.85546875" style="1556" bestFit="1" customWidth="1"/>
    <col min="18" max="18" width="8.7109375" style="1556" bestFit="1" customWidth="1"/>
    <col min="19" max="16384" width="10.85546875" style="1556"/>
  </cols>
  <sheetData>
    <row r="1" spans="1:20" ht="21" customHeight="1" x14ac:dyDescent="0.25">
      <c r="B1" s="2398" t="s">
        <v>564</v>
      </c>
      <c r="C1" s="2398"/>
      <c r="D1" s="2398"/>
      <c r="E1" s="2398"/>
      <c r="F1" s="2398"/>
      <c r="G1" s="2398"/>
      <c r="H1" s="2398"/>
      <c r="I1" s="2398"/>
      <c r="J1" s="2398"/>
      <c r="K1" s="2398"/>
      <c r="L1" s="2398"/>
      <c r="M1" s="2398"/>
      <c r="N1" s="2398"/>
      <c r="O1" s="2398"/>
      <c r="P1" s="746"/>
      <c r="Q1" s="746"/>
      <c r="R1" s="746"/>
      <c r="S1" s="240"/>
      <c r="T1" s="240"/>
    </row>
    <row r="2" spans="1:20" ht="21" x14ac:dyDescent="0.25">
      <c r="A2" s="1648"/>
      <c r="B2" s="1648"/>
      <c r="C2" s="1648"/>
      <c r="D2" s="1648"/>
      <c r="E2" s="1648"/>
      <c r="F2" s="1648"/>
      <c r="G2" s="1648"/>
      <c r="H2" s="1648"/>
      <c r="I2" s="1648"/>
      <c r="J2" s="1648"/>
      <c r="K2" s="1648"/>
      <c r="L2" s="240"/>
      <c r="M2" s="240"/>
      <c r="N2" s="240"/>
      <c r="O2" s="240"/>
      <c r="P2" s="240"/>
      <c r="Q2" s="240"/>
      <c r="R2" s="240"/>
      <c r="S2" s="240"/>
      <c r="T2" s="240"/>
    </row>
    <row r="3" spans="1:20" ht="21" x14ac:dyDescent="0.25">
      <c r="A3" s="1648"/>
      <c r="B3" s="1648"/>
      <c r="C3" s="1648"/>
      <c r="D3" s="1648"/>
      <c r="E3" s="1648"/>
      <c r="F3" s="1648"/>
      <c r="G3" s="1648"/>
      <c r="H3" s="1648"/>
      <c r="I3" s="1648"/>
      <c r="J3" s="1648"/>
      <c r="K3" s="1648"/>
      <c r="L3" s="240"/>
      <c r="M3" s="240"/>
      <c r="N3" s="240"/>
      <c r="O3" s="240"/>
      <c r="P3" s="240"/>
      <c r="Q3" s="240"/>
      <c r="R3" s="240"/>
      <c r="S3" s="240"/>
      <c r="T3" s="240"/>
    </row>
    <row r="4" spans="1:20" ht="11.25" customHeight="1" x14ac:dyDescent="0.25">
      <c r="A4" s="1648"/>
      <c r="B4" s="1648"/>
      <c r="C4" s="1648"/>
      <c r="D4" s="1648"/>
      <c r="E4" s="1648"/>
      <c r="F4" s="1648"/>
      <c r="G4" s="1648"/>
      <c r="H4" s="1648"/>
      <c r="I4" s="1648"/>
      <c r="J4" s="1648"/>
      <c r="K4" s="1648"/>
      <c r="L4" s="240"/>
      <c r="M4" s="240"/>
      <c r="N4" s="240"/>
      <c r="O4" s="240"/>
      <c r="P4" s="240"/>
      <c r="Q4" s="240"/>
      <c r="R4" s="240"/>
      <c r="S4" s="240"/>
      <c r="T4" s="240"/>
    </row>
    <row r="5" spans="1:20" ht="21" x14ac:dyDescent="0.25">
      <c r="A5" s="1648"/>
      <c r="B5" s="1648"/>
      <c r="C5" s="1648"/>
      <c r="D5" s="1648"/>
      <c r="E5" s="1648"/>
      <c r="F5" s="1648"/>
      <c r="G5" s="1648"/>
      <c r="H5" s="1648"/>
      <c r="I5" s="1648"/>
      <c r="J5" s="1648"/>
      <c r="K5" s="1648"/>
      <c r="L5" s="240"/>
      <c r="M5" s="240"/>
      <c r="N5" s="240"/>
      <c r="O5" s="240"/>
      <c r="P5" s="240"/>
      <c r="Q5" s="240"/>
      <c r="R5" s="240"/>
      <c r="S5" s="240"/>
      <c r="T5" s="240"/>
    </row>
    <row r="6" spans="1:20" ht="29.25" customHeight="1" x14ac:dyDescent="0.25">
      <c r="A6" s="1648"/>
      <c r="B6" s="1648"/>
      <c r="C6" s="1648"/>
      <c r="D6" s="1648"/>
      <c r="E6" s="1648"/>
      <c r="F6" s="1648"/>
      <c r="G6" s="1648"/>
      <c r="H6" s="1648"/>
      <c r="I6" s="1648"/>
      <c r="J6" s="1648"/>
      <c r="K6" s="1648"/>
      <c r="L6" s="240"/>
      <c r="M6" s="240"/>
      <c r="N6" s="240"/>
      <c r="O6" s="240"/>
      <c r="P6" s="240"/>
      <c r="Q6" s="240"/>
      <c r="R6" s="240"/>
      <c r="S6" s="240"/>
      <c r="T6" s="240"/>
    </row>
    <row r="7" spans="1:20" ht="21" x14ac:dyDescent="0.25">
      <c r="A7" s="1648"/>
      <c r="B7" s="1648"/>
      <c r="C7" s="1648"/>
      <c r="D7" s="1648"/>
      <c r="E7" s="1648"/>
      <c r="F7" s="1648"/>
      <c r="G7" s="1648"/>
      <c r="H7" s="1648"/>
      <c r="I7" s="1648"/>
      <c r="J7" s="1648"/>
      <c r="K7" s="1648"/>
      <c r="L7" s="240"/>
      <c r="M7" s="240"/>
      <c r="N7" s="240"/>
      <c r="O7" s="240"/>
      <c r="P7" s="240"/>
      <c r="Q7" s="240"/>
      <c r="R7" s="240"/>
      <c r="S7" s="240"/>
      <c r="T7" s="240"/>
    </row>
    <row r="8" spans="1:20" ht="17.25" customHeight="1" x14ac:dyDescent="0.25">
      <c r="A8" s="1648"/>
      <c r="G8" s="1648"/>
      <c r="H8" s="1648"/>
      <c r="I8" s="1648"/>
      <c r="J8" s="1648"/>
      <c r="K8" s="1648"/>
      <c r="L8" s="240"/>
      <c r="M8" s="240"/>
      <c r="S8" s="240"/>
      <c r="T8" s="240"/>
    </row>
    <row r="9" spans="1:20" ht="15.75" customHeight="1" x14ac:dyDescent="0.25">
      <c r="A9" s="7"/>
    </row>
    <row r="10" spans="1:20" x14ac:dyDescent="0.25">
      <c r="A10" s="7"/>
      <c r="G10" s="7"/>
    </row>
    <row r="11" spans="1:20" ht="35.25" customHeight="1" x14ac:dyDescent="0.25">
      <c r="A11" s="7"/>
      <c r="G11" s="7"/>
    </row>
    <row r="12" spans="1:20" ht="12.75" customHeight="1" x14ac:dyDescent="0.25">
      <c r="A12" s="7"/>
      <c r="G12" s="424"/>
    </row>
    <row r="13" spans="1:20" ht="15" customHeight="1" x14ac:dyDescent="0.25">
      <c r="A13" s="7"/>
      <c r="D13" s="2392" t="s">
        <v>798</v>
      </c>
      <c r="E13" s="2392"/>
      <c r="F13" s="2392"/>
      <c r="G13" s="2392"/>
      <c r="H13" s="2392"/>
      <c r="I13" s="2392"/>
      <c r="J13" s="2392"/>
      <c r="K13" s="2392"/>
      <c r="L13" s="2392"/>
      <c r="M13" s="2392"/>
      <c r="N13" s="2392"/>
      <c r="O13" s="380"/>
    </row>
    <row r="14" spans="1:20" ht="15.75" thickBot="1" x14ac:dyDescent="0.3">
      <c r="A14" s="7"/>
      <c r="G14" s="424"/>
    </row>
    <row r="15" spans="1:20" x14ac:dyDescent="0.25">
      <c r="A15" s="7"/>
      <c r="D15" s="2725" t="s">
        <v>197</v>
      </c>
      <c r="E15" s="2741" t="s">
        <v>100</v>
      </c>
      <c r="F15" s="324" t="s">
        <v>249</v>
      </c>
      <c r="G15" s="316" t="s">
        <v>249</v>
      </c>
      <c r="H15" s="317" t="s">
        <v>249</v>
      </c>
      <c r="J15" s="2725" t="s">
        <v>197</v>
      </c>
      <c r="K15" s="2741" t="s">
        <v>100</v>
      </c>
      <c r="L15" s="324" t="s">
        <v>249</v>
      </c>
      <c r="M15" s="316" t="s">
        <v>249</v>
      </c>
      <c r="N15" s="317" t="s">
        <v>249</v>
      </c>
    </row>
    <row r="16" spans="1:20" ht="30.75" thickBot="1" x14ac:dyDescent="0.3">
      <c r="A16" s="7"/>
      <c r="D16" s="2726"/>
      <c r="E16" s="2742"/>
      <c r="F16" s="1652" t="s">
        <v>247</v>
      </c>
      <c r="G16" s="425" t="s">
        <v>248</v>
      </c>
      <c r="H16" s="1651" t="s">
        <v>516</v>
      </c>
      <c r="J16" s="2726"/>
      <c r="K16" s="2742"/>
      <c r="L16" s="1652" t="s">
        <v>247</v>
      </c>
      <c r="M16" s="425" t="s">
        <v>248</v>
      </c>
      <c r="N16" s="1651" t="s">
        <v>516</v>
      </c>
    </row>
    <row r="17" spans="1:18" x14ac:dyDescent="0.25">
      <c r="A17" s="7"/>
      <c r="D17" s="423">
        <v>2</v>
      </c>
      <c r="E17" s="440" t="s">
        <v>73</v>
      </c>
      <c r="F17" s="1631">
        <v>2</v>
      </c>
      <c r="G17" s="154">
        <v>2</v>
      </c>
      <c r="H17" s="432">
        <v>2</v>
      </c>
      <c r="J17" s="1114">
        <v>5</v>
      </c>
      <c r="K17" s="1680" t="s">
        <v>25</v>
      </c>
      <c r="L17" s="1637">
        <v>5</v>
      </c>
      <c r="M17" s="1634">
        <v>18</v>
      </c>
      <c r="N17" s="1635">
        <v>81</v>
      </c>
    </row>
    <row r="18" spans="1:18" x14ac:dyDescent="0.25">
      <c r="A18" s="7"/>
      <c r="D18" s="1114">
        <v>2</v>
      </c>
      <c r="E18" s="1680" t="s">
        <v>70</v>
      </c>
      <c r="F18" s="1632">
        <v>37</v>
      </c>
      <c r="G18" s="1115">
        <v>24</v>
      </c>
      <c r="H18" s="1610">
        <v>24</v>
      </c>
      <c r="J18" s="1114">
        <v>5</v>
      </c>
      <c r="K18" s="1680" t="s">
        <v>19</v>
      </c>
      <c r="L18" s="1637">
        <v>24</v>
      </c>
      <c r="M18" s="1634">
        <v>24</v>
      </c>
      <c r="N18" s="1635">
        <v>24</v>
      </c>
    </row>
    <row r="19" spans="1:18" x14ac:dyDescent="0.25">
      <c r="A19" s="7"/>
      <c r="D19" s="1114">
        <v>2</v>
      </c>
      <c r="E19" s="1680" t="s">
        <v>41</v>
      </c>
      <c r="F19" s="1632">
        <v>0</v>
      </c>
      <c r="G19" s="1115">
        <v>0</v>
      </c>
      <c r="H19" s="1610">
        <v>10</v>
      </c>
      <c r="J19" s="1114">
        <v>5</v>
      </c>
      <c r="K19" s="1680" t="s">
        <v>80</v>
      </c>
      <c r="L19" s="1637">
        <v>25</v>
      </c>
      <c r="M19" s="1634">
        <v>25</v>
      </c>
      <c r="N19" s="1635">
        <v>25</v>
      </c>
    </row>
    <row r="20" spans="1:18" x14ac:dyDescent="0.25">
      <c r="A20" s="7"/>
      <c r="D20" s="1114">
        <v>2</v>
      </c>
      <c r="E20" s="1680" t="s">
        <v>29</v>
      </c>
      <c r="F20" s="1632">
        <v>36</v>
      </c>
      <c r="G20" s="1115">
        <v>42</v>
      </c>
      <c r="H20" s="1610">
        <v>42</v>
      </c>
      <c r="J20" s="1114">
        <v>5</v>
      </c>
      <c r="K20" s="1680" t="s">
        <v>71</v>
      </c>
      <c r="L20" s="1637">
        <v>0</v>
      </c>
      <c r="M20" s="1634">
        <v>16</v>
      </c>
      <c r="N20" s="1635">
        <v>16</v>
      </c>
    </row>
    <row r="21" spans="1:18" x14ac:dyDescent="0.25">
      <c r="A21" s="7"/>
      <c r="D21" s="1114">
        <v>3</v>
      </c>
      <c r="E21" s="1680" t="s">
        <v>2</v>
      </c>
      <c r="F21" s="1632">
        <v>12</v>
      </c>
      <c r="G21" s="1115">
        <v>12</v>
      </c>
      <c r="H21" s="1610">
        <v>12</v>
      </c>
      <c r="J21" s="428">
        <v>6</v>
      </c>
      <c r="K21" s="2218" t="s">
        <v>62</v>
      </c>
      <c r="L21" s="1649">
        <v>0</v>
      </c>
      <c r="M21" s="332">
        <v>0</v>
      </c>
      <c r="N21" s="333">
        <v>10</v>
      </c>
    </row>
    <row r="22" spans="1:18" x14ac:dyDescent="0.25">
      <c r="A22" s="7"/>
      <c r="D22" s="1114">
        <v>3</v>
      </c>
      <c r="E22" s="1680" t="s">
        <v>69</v>
      </c>
      <c r="F22" s="1632">
        <v>16</v>
      </c>
      <c r="G22" s="1115">
        <v>16</v>
      </c>
      <c r="H22" s="1610">
        <v>16</v>
      </c>
      <c r="J22" s="1114">
        <v>6</v>
      </c>
      <c r="K22" s="1680" t="s">
        <v>12</v>
      </c>
      <c r="L22" s="1637">
        <v>8</v>
      </c>
      <c r="M22" s="1634">
        <v>8</v>
      </c>
      <c r="N22" s="1635">
        <v>8</v>
      </c>
    </row>
    <row r="23" spans="1:18" x14ac:dyDescent="0.25">
      <c r="A23" s="7"/>
      <c r="D23" s="1114">
        <v>3</v>
      </c>
      <c r="E23" s="1680" t="s">
        <v>57</v>
      </c>
      <c r="F23" s="1632">
        <v>24</v>
      </c>
      <c r="G23" s="1115">
        <v>24</v>
      </c>
      <c r="H23" s="1610">
        <v>24</v>
      </c>
      <c r="J23" s="1114">
        <v>6</v>
      </c>
      <c r="K23" s="1680" t="s">
        <v>18</v>
      </c>
      <c r="L23" s="1637">
        <v>10</v>
      </c>
      <c r="M23" s="1634">
        <v>0</v>
      </c>
      <c r="N23" s="1635">
        <v>0</v>
      </c>
    </row>
    <row r="24" spans="1:18" x14ac:dyDescent="0.25">
      <c r="A24" s="7"/>
      <c r="D24" s="1114">
        <v>4</v>
      </c>
      <c r="E24" s="1680" t="s">
        <v>51</v>
      </c>
      <c r="F24" s="1632">
        <v>16</v>
      </c>
      <c r="G24" s="1115">
        <v>16</v>
      </c>
      <c r="H24" s="1610">
        <v>14</v>
      </c>
      <c r="J24" s="1114">
        <v>6</v>
      </c>
      <c r="K24" s="1680" t="s">
        <v>6</v>
      </c>
      <c r="L24" s="1681">
        <v>8</v>
      </c>
      <c r="M24" s="1682">
        <v>8</v>
      </c>
      <c r="N24" s="1662">
        <v>8</v>
      </c>
    </row>
    <row r="25" spans="1:18" ht="15.75" thickBot="1" x14ac:dyDescent="0.3">
      <c r="A25" s="7"/>
      <c r="D25" s="429">
        <v>5</v>
      </c>
      <c r="E25" s="441" t="s">
        <v>34</v>
      </c>
      <c r="F25" s="1636">
        <v>26</v>
      </c>
      <c r="G25" s="446">
        <v>26</v>
      </c>
      <c r="H25" s="445">
        <v>26</v>
      </c>
      <c r="J25" s="429">
        <v>7</v>
      </c>
      <c r="K25" s="441" t="s">
        <v>3</v>
      </c>
      <c r="L25" s="443">
        <v>62</v>
      </c>
      <c r="M25" s="433">
        <v>64</v>
      </c>
      <c r="N25" s="434">
        <v>35</v>
      </c>
    </row>
    <row r="26" spans="1:18" ht="19.5" customHeight="1" thickBot="1" x14ac:dyDescent="0.3">
      <c r="A26" s="7"/>
      <c r="B26" s="1098"/>
      <c r="C26" s="1098"/>
      <c r="I26" s="1098"/>
      <c r="J26" s="2739" t="s">
        <v>0</v>
      </c>
      <c r="K26" s="2740"/>
      <c r="L26" s="1655">
        <v>311</v>
      </c>
      <c r="M26" s="444">
        <v>325</v>
      </c>
      <c r="N26" s="1656">
        <v>377</v>
      </c>
      <c r="O26" s="1098"/>
      <c r="P26" s="427"/>
      <c r="Q26" s="427"/>
      <c r="R26" s="427"/>
    </row>
    <row r="27" spans="1:18" ht="15.75" customHeight="1" x14ac:dyDescent="0.25">
      <c r="A27" s="1098" t="s">
        <v>113</v>
      </c>
      <c r="B27" s="1098"/>
      <c r="C27" s="1098"/>
      <c r="D27" s="1098"/>
      <c r="E27" s="1098"/>
      <c r="F27" s="1098"/>
      <c r="G27" s="1098"/>
      <c r="H27" s="1098"/>
      <c r="I27" s="1098"/>
      <c r="J27" s="1098"/>
      <c r="K27" s="1098"/>
      <c r="L27" s="1098"/>
      <c r="M27" s="1098"/>
      <c r="N27" s="1098"/>
      <c r="O27" s="1098"/>
      <c r="P27" s="427"/>
      <c r="Q27" s="427"/>
      <c r="R27" s="427"/>
    </row>
    <row r="28" spans="1:18" x14ac:dyDescent="0.25">
      <c r="A28" s="1098" t="s">
        <v>250</v>
      </c>
      <c r="D28" s="1098"/>
      <c r="E28" s="1098"/>
      <c r="F28" s="1098"/>
      <c r="G28" s="1098"/>
      <c r="H28" s="1098"/>
      <c r="J28" s="1098"/>
      <c r="K28" s="1098"/>
      <c r="L28" s="1098"/>
      <c r="M28" s="1098"/>
      <c r="N28" s="1098"/>
    </row>
  </sheetData>
  <mergeCells count="7">
    <mergeCell ref="J26:K26"/>
    <mergeCell ref="B1:O1"/>
    <mergeCell ref="D13:N13"/>
    <mergeCell ref="D15:D16"/>
    <mergeCell ref="E15:E16"/>
    <mergeCell ref="J15:J16"/>
    <mergeCell ref="K15:K16"/>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zoomScaleNormal="100" zoomScaleSheetLayoutView="80" zoomScalePageLayoutView="80" workbookViewId="0">
      <selection activeCell="A14" sqref="A14"/>
    </sheetView>
  </sheetViews>
  <sheetFormatPr defaultColWidth="10.85546875" defaultRowHeight="15" x14ac:dyDescent="0.25"/>
  <cols>
    <col min="1" max="1" width="20.140625" style="1556" customWidth="1"/>
    <col min="2" max="2" width="2.28515625" style="1556" customWidth="1"/>
    <col min="3" max="3" width="4.85546875" style="1556" bestFit="1" customWidth="1"/>
    <col min="4" max="4" width="11.42578125" style="1556" bestFit="1" customWidth="1"/>
    <col min="5" max="6" width="7.5703125" style="1556" bestFit="1" customWidth="1"/>
    <col min="7" max="7" width="8.7109375" style="1556" bestFit="1" customWidth="1"/>
    <col min="8" max="8" width="1.42578125" style="1556" customWidth="1"/>
    <col min="9" max="9" width="5.28515625" style="1556" bestFit="1" customWidth="1"/>
    <col min="10" max="10" width="10.7109375" style="1556" bestFit="1" customWidth="1"/>
    <col min="11" max="12" width="7.85546875" style="1556" bestFit="1" customWidth="1"/>
    <col min="13" max="13" width="8.7109375" style="1556" bestFit="1" customWidth="1"/>
    <col min="14" max="14" width="1.7109375" style="1556" customWidth="1"/>
    <col min="15" max="15" width="16.42578125" style="1556" customWidth="1"/>
    <col min="16" max="16" width="0.85546875" style="1556" customWidth="1"/>
    <col min="17" max="18" width="7.85546875" style="1556" bestFit="1" customWidth="1"/>
    <col min="19" max="19" width="8.7109375" style="1556" bestFit="1" customWidth="1"/>
    <col min="20" max="16384" width="10.85546875" style="1556"/>
  </cols>
  <sheetData>
    <row r="1" spans="2:21" ht="21" customHeight="1" x14ac:dyDescent="0.25">
      <c r="B1" s="2398" t="s">
        <v>565</v>
      </c>
      <c r="C1" s="2398"/>
      <c r="D1" s="2398"/>
      <c r="E1" s="2398"/>
      <c r="F1" s="2398"/>
      <c r="G1" s="2398"/>
      <c r="H1" s="2398"/>
      <c r="I1" s="2398"/>
      <c r="J1" s="2398"/>
      <c r="K1" s="2398"/>
      <c r="L1" s="2398"/>
      <c r="M1" s="2398"/>
      <c r="N1" s="2398"/>
      <c r="O1" s="746"/>
      <c r="P1" s="746"/>
      <c r="Q1" s="746"/>
      <c r="R1" s="746"/>
      <c r="S1" s="746"/>
      <c r="T1" s="240"/>
      <c r="U1" s="240"/>
    </row>
    <row r="2" spans="2:21" ht="16.5" customHeight="1" x14ac:dyDescent="0.25">
      <c r="B2" s="1648"/>
      <c r="C2" s="1648"/>
      <c r="D2" s="1648"/>
      <c r="E2" s="1648"/>
      <c r="F2" s="1648"/>
      <c r="G2" s="1648"/>
      <c r="H2" s="1648"/>
      <c r="I2" s="1648"/>
      <c r="J2" s="1648"/>
      <c r="K2" s="1648"/>
      <c r="L2" s="1648"/>
      <c r="M2" s="240"/>
      <c r="N2" s="240"/>
      <c r="O2" s="240"/>
      <c r="P2" s="240"/>
      <c r="Q2" s="240"/>
      <c r="R2" s="240"/>
      <c r="S2" s="240"/>
      <c r="T2" s="240"/>
      <c r="U2" s="240"/>
    </row>
    <row r="3" spans="2:21" ht="16.5" customHeight="1" x14ac:dyDescent="0.25">
      <c r="B3" s="1648"/>
      <c r="C3" s="1648"/>
      <c r="D3" s="1648"/>
      <c r="E3" s="1648"/>
      <c r="F3" s="1648"/>
      <c r="G3" s="1648"/>
      <c r="H3" s="1648"/>
      <c r="I3" s="1648"/>
      <c r="J3" s="1648"/>
      <c r="K3" s="1648"/>
      <c r="L3" s="1648"/>
      <c r="M3" s="240"/>
      <c r="N3" s="240"/>
      <c r="O3" s="240"/>
      <c r="P3" s="240"/>
      <c r="Q3" s="240"/>
      <c r="R3" s="240"/>
      <c r="S3" s="240"/>
      <c r="T3" s="240"/>
      <c r="U3" s="240"/>
    </row>
    <row r="4" spans="2:21" ht="16.5" customHeight="1" x14ac:dyDescent="0.25">
      <c r="B4" s="1648"/>
      <c r="C4" s="1648"/>
      <c r="D4" s="1648"/>
      <c r="E4" s="1648"/>
      <c r="F4" s="1648"/>
      <c r="G4" s="1648"/>
      <c r="H4" s="1648"/>
      <c r="I4" s="1648"/>
      <c r="J4" s="1648"/>
      <c r="K4" s="1648"/>
      <c r="L4" s="1648"/>
      <c r="M4" s="240"/>
      <c r="N4" s="240"/>
      <c r="O4" s="240"/>
      <c r="P4" s="240"/>
      <c r="Q4" s="240"/>
      <c r="R4" s="240"/>
      <c r="S4" s="240"/>
      <c r="T4" s="240"/>
      <c r="U4" s="240"/>
    </row>
    <row r="5" spans="2:21" ht="16.5" customHeight="1" x14ac:dyDescent="0.25">
      <c r="B5" s="1648"/>
      <c r="C5" s="1648"/>
      <c r="D5" s="1648"/>
      <c r="E5" s="1648"/>
      <c r="F5" s="1648"/>
      <c r="G5" s="1648"/>
      <c r="H5" s="1648"/>
      <c r="I5" s="1648"/>
      <c r="J5" s="1648"/>
      <c r="K5" s="1648"/>
      <c r="L5" s="1648"/>
      <c r="M5" s="240"/>
      <c r="N5" s="240"/>
      <c r="O5" s="240"/>
      <c r="P5" s="240"/>
      <c r="Q5" s="240"/>
      <c r="R5" s="240"/>
      <c r="S5" s="240"/>
      <c r="T5" s="240"/>
      <c r="U5" s="240"/>
    </row>
    <row r="6" spans="2:21" ht="16.5" customHeight="1" x14ac:dyDescent="0.25">
      <c r="B6" s="1648"/>
      <c r="C6" s="1648"/>
      <c r="D6" s="1648"/>
      <c r="E6" s="1648"/>
      <c r="F6" s="1648"/>
      <c r="G6" s="1648"/>
      <c r="H6" s="1648"/>
      <c r="I6" s="1648"/>
      <c r="J6" s="1648"/>
      <c r="K6" s="1648"/>
      <c r="L6" s="1648"/>
      <c r="M6" s="240"/>
      <c r="N6" s="240"/>
      <c r="O6" s="240"/>
      <c r="P6" s="240"/>
      <c r="Q6" s="240"/>
      <c r="R6" s="240"/>
      <c r="S6" s="240"/>
      <c r="T6" s="240"/>
      <c r="U6" s="240"/>
    </row>
    <row r="7" spans="2:21" ht="16.5" customHeight="1" x14ac:dyDescent="0.25">
      <c r="B7" s="1648"/>
      <c r="C7" s="1648"/>
      <c r="D7" s="1648"/>
      <c r="E7" s="1648"/>
      <c r="F7" s="1648"/>
      <c r="G7" s="1648"/>
      <c r="H7" s="1648"/>
      <c r="I7" s="1648"/>
      <c r="J7" s="1648"/>
      <c r="K7" s="1648"/>
      <c r="L7" s="1648"/>
      <c r="M7" s="240"/>
      <c r="N7" s="240"/>
      <c r="O7" s="240"/>
      <c r="P7" s="240"/>
      <c r="Q7" s="240"/>
      <c r="R7" s="240"/>
      <c r="S7" s="240"/>
      <c r="T7" s="240"/>
      <c r="U7" s="240"/>
    </row>
    <row r="8" spans="2:21" ht="16.5" customHeight="1" x14ac:dyDescent="0.25">
      <c r="B8" s="1648"/>
      <c r="C8" s="1648"/>
      <c r="D8" s="1648"/>
      <c r="E8" s="1648"/>
      <c r="F8" s="1648"/>
      <c r="G8" s="1648"/>
      <c r="H8" s="1648"/>
      <c r="I8" s="1648"/>
      <c r="J8" s="1648"/>
      <c r="K8" s="1648"/>
      <c r="L8" s="1648"/>
      <c r="M8" s="240"/>
      <c r="N8" s="240"/>
      <c r="O8" s="240"/>
      <c r="P8" s="240"/>
      <c r="Q8" s="240"/>
      <c r="R8" s="240"/>
      <c r="S8" s="240"/>
      <c r="T8" s="240"/>
      <c r="U8" s="240"/>
    </row>
    <row r="9" spans="2:21" ht="16.5" customHeight="1" x14ac:dyDescent="0.25">
      <c r="B9" s="1648"/>
      <c r="C9" s="1648"/>
      <c r="D9" s="1648"/>
      <c r="E9" s="1648"/>
      <c r="F9" s="1648"/>
      <c r="G9" s="1648"/>
      <c r="H9" s="1648"/>
      <c r="I9" s="1648"/>
      <c r="J9" s="1648"/>
      <c r="K9" s="1648"/>
      <c r="L9" s="1648"/>
      <c r="M9" s="240"/>
      <c r="N9" s="240"/>
      <c r="O9" s="240"/>
      <c r="P9" s="240"/>
      <c r="Q9" s="240"/>
      <c r="R9" s="240"/>
      <c r="S9" s="240"/>
      <c r="T9" s="240"/>
      <c r="U9" s="240"/>
    </row>
    <row r="10" spans="2:21" ht="16.5" customHeight="1" x14ac:dyDescent="0.25">
      <c r="B10" s="1648"/>
      <c r="C10" s="1648"/>
      <c r="D10" s="1648"/>
      <c r="E10" s="1648"/>
      <c r="F10" s="1648"/>
      <c r="G10" s="1648"/>
      <c r="H10" s="1648"/>
      <c r="I10" s="1648"/>
      <c r="J10" s="1648"/>
      <c r="K10" s="1648"/>
      <c r="L10" s="1648"/>
      <c r="M10" s="240"/>
      <c r="N10" s="240"/>
      <c r="O10" s="240"/>
      <c r="P10" s="240"/>
      <c r="Q10" s="240"/>
      <c r="R10" s="240"/>
      <c r="S10" s="240"/>
      <c r="T10" s="240"/>
      <c r="U10" s="240"/>
    </row>
    <row r="11" spans="2:21" ht="16.5" customHeight="1" x14ac:dyDescent="0.25">
      <c r="B11" s="1648"/>
      <c r="C11" s="1648"/>
      <c r="D11" s="1648"/>
      <c r="E11" s="1648"/>
      <c r="F11" s="1648"/>
      <c r="G11" s="1648"/>
      <c r="H11" s="1648"/>
      <c r="I11" s="1648"/>
      <c r="J11" s="1648"/>
      <c r="K11" s="1648"/>
      <c r="L11" s="1648"/>
      <c r="M11" s="240"/>
      <c r="N11" s="240"/>
      <c r="O11" s="240"/>
      <c r="P11" s="240"/>
      <c r="Q11" s="240"/>
      <c r="R11" s="240"/>
      <c r="S11" s="240"/>
      <c r="T11" s="240"/>
      <c r="U11" s="240"/>
    </row>
    <row r="12" spans="2:21" ht="10.5" customHeight="1" x14ac:dyDescent="0.25">
      <c r="B12" s="1648"/>
      <c r="C12" s="1648"/>
      <c r="D12" s="1648"/>
      <c r="E12" s="1648"/>
      <c r="F12" s="1648"/>
      <c r="G12" s="1648"/>
      <c r="H12" s="1648"/>
      <c r="I12" s="1648"/>
      <c r="J12" s="1648"/>
      <c r="K12" s="1648"/>
      <c r="L12" s="1648"/>
      <c r="M12" s="240"/>
      <c r="N12" s="240"/>
      <c r="O12" s="240"/>
      <c r="P12" s="240"/>
      <c r="Q12" s="240"/>
      <c r="R12" s="240"/>
      <c r="S12" s="240"/>
      <c r="T12" s="240"/>
      <c r="U12" s="240"/>
    </row>
    <row r="13" spans="2:21" ht="10.5" customHeight="1" x14ac:dyDescent="0.25">
      <c r="B13" s="1648"/>
      <c r="H13" s="1648"/>
      <c r="I13" s="1648"/>
      <c r="J13" s="1648"/>
      <c r="K13" s="1648"/>
      <c r="L13" s="1648"/>
      <c r="M13" s="240"/>
      <c r="N13" s="240"/>
      <c r="T13" s="240"/>
      <c r="U13" s="240"/>
    </row>
    <row r="14" spans="2:21" ht="15.75" customHeight="1" thickBot="1" x14ac:dyDescent="0.3">
      <c r="B14" s="7"/>
      <c r="C14" s="2398" t="s">
        <v>799</v>
      </c>
      <c r="D14" s="2398"/>
      <c r="E14" s="2398"/>
      <c r="F14" s="2398"/>
      <c r="G14" s="2398"/>
      <c r="H14" s="2398"/>
      <c r="I14" s="2398"/>
      <c r="J14" s="2398"/>
      <c r="K14" s="2398"/>
      <c r="L14" s="2398"/>
      <c r="M14" s="2398"/>
      <c r="N14" s="380"/>
    </row>
    <row r="15" spans="2:21" x14ac:dyDescent="0.25">
      <c r="B15" s="7"/>
      <c r="C15" s="2725" t="s">
        <v>197</v>
      </c>
      <c r="D15" s="2723" t="s">
        <v>100</v>
      </c>
      <c r="E15" s="435" t="s">
        <v>249</v>
      </c>
      <c r="F15" s="316" t="s">
        <v>249</v>
      </c>
      <c r="G15" s="317" t="s">
        <v>249</v>
      </c>
      <c r="H15" s="7"/>
      <c r="I15" s="2725" t="s">
        <v>197</v>
      </c>
      <c r="J15" s="2723" t="s">
        <v>100</v>
      </c>
      <c r="K15" s="435" t="s">
        <v>249</v>
      </c>
      <c r="L15" s="316" t="s">
        <v>249</v>
      </c>
      <c r="M15" s="317" t="s">
        <v>249</v>
      </c>
    </row>
    <row r="16" spans="2:21" ht="45.75" thickBot="1" x14ac:dyDescent="0.3">
      <c r="B16" s="7"/>
      <c r="C16" s="2745"/>
      <c r="D16" s="2746"/>
      <c r="E16" s="2165" t="s">
        <v>247</v>
      </c>
      <c r="F16" s="2166" t="s">
        <v>248</v>
      </c>
      <c r="G16" s="2166" t="s">
        <v>516</v>
      </c>
      <c r="H16" s="7"/>
      <c r="I16" s="2745"/>
      <c r="J16" s="2746"/>
      <c r="K16" s="1657" t="s">
        <v>247</v>
      </c>
      <c r="L16" s="2166" t="s">
        <v>248</v>
      </c>
      <c r="M16" s="2166" t="s">
        <v>516</v>
      </c>
    </row>
    <row r="17" spans="1:19" x14ac:dyDescent="0.25">
      <c r="B17" s="7"/>
      <c r="C17" s="423">
        <v>1</v>
      </c>
      <c r="D17" s="436" t="s">
        <v>76</v>
      </c>
      <c r="E17" s="154">
        <v>20</v>
      </c>
      <c r="F17" s="432">
        <v>20</v>
      </c>
      <c r="G17" s="1108">
        <v>20</v>
      </c>
      <c r="H17" s="424"/>
      <c r="I17" s="2174">
        <v>5</v>
      </c>
      <c r="J17" s="2175" t="s">
        <v>25</v>
      </c>
      <c r="K17" s="2180">
        <v>4</v>
      </c>
      <c r="L17" s="2178">
        <v>19</v>
      </c>
      <c r="M17" s="2179">
        <v>0</v>
      </c>
    </row>
    <row r="18" spans="1:19" x14ac:dyDescent="0.25">
      <c r="B18" s="7"/>
      <c r="C18" s="1114">
        <v>2</v>
      </c>
      <c r="D18" s="1683" t="s">
        <v>47</v>
      </c>
      <c r="E18" s="1115">
        <v>15</v>
      </c>
      <c r="F18" s="1610">
        <v>15</v>
      </c>
      <c r="G18" s="2167">
        <v>15</v>
      </c>
      <c r="H18" s="424"/>
      <c r="I18" s="2174">
        <v>5</v>
      </c>
      <c r="J18" s="2175" t="s">
        <v>4</v>
      </c>
      <c r="K18" s="2181">
        <v>8</v>
      </c>
      <c r="L18" s="2176">
        <v>8</v>
      </c>
      <c r="M18" s="2177">
        <v>16</v>
      </c>
    </row>
    <row r="19" spans="1:19" x14ac:dyDescent="0.25">
      <c r="B19" s="7"/>
      <c r="C19" s="1114">
        <v>2</v>
      </c>
      <c r="D19" s="1683" t="s">
        <v>41</v>
      </c>
      <c r="E19" s="1115">
        <v>0</v>
      </c>
      <c r="F19" s="1610">
        <v>0</v>
      </c>
      <c r="G19" s="1594">
        <v>8</v>
      </c>
      <c r="H19" s="424"/>
      <c r="I19" s="1114">
        <v>5</v>
      </c>
      <c r="J19" s="1683" t="s">
        <v>1</v>
      </c>
      <c r="K19" s="1116">
        <v>8</v>
      </c>
      <c r="L19" s="334">
        <v>8</v>
      </c>
      <c r="M19" s="1109">
        <v>8</v>
      </c>
    </row>
    <row r="20" spans="1:19" x14ac:dyDescent="0.25">
      <c r="B20" s="7"/>
      <c r="C20" s="1114">
        <v>2</v>
      </c>
      <c r="D20" s="1683" t="s">
        <v>29</v>
      </c>
      <c r="E20" s="1115">
        <v>7</v>
      </c>
      <c r="F20" s="1610">
        <v>19</v>
      </c>
      <c r="G20" s="2167">
        <v>12</v>
      </c>
      <c r="H20" s="424"/>
      <c r="I20" s="1114">
        <v>5</v>
      </c>
      <c r="J20" s="1683" t="s">
        <v>86</v>
      </c>
      <c r="K20" s="1116">
        <v>10</v>
      </c>
      <c r="L20" s="334">
        <v>0</v>
      </c>
      <c r="M20" s="1100">
        <v>0</v>
      </c>
    </row>
    <row r="21" spans="1:19" x14ac:dyDescent="0.25">
      <c r="B21" s="7"/>
      <c r="C21" s="1114">
        <v>3</v>
      </c>
      <c r="D21" s="1683" t="s">
        <v>5</v>
      </c>
      <c r="E21" s="1115">
        <v>10</v>
      </c>
      <c r="F21" s="1610">
        <v>10</v>
      </c>
      <c r="G21" s="2167">
        <v>10</v>
      </c>
      <c r="H21" s="424"/>
      <c r="I21" s="1114">
        <v>5</v>
      </c>
      <c r="J21" s="1683" t="s">
        <v>80</v>
      </c>
      <c r="K21" s="1116">
        <v>20</v>
      </c>
      <c r="L21" s="334">
        <v>20</v>
      </c>
      <c r="M21" s="1109">
        <v>26</v>
      </c>
    </row>
    <row r="22" spans="1:19" x14ac:dyDescent="0.25">
      <c r="B22" s="7"/>
      <c r="C22" s="1114">
        <v>3</v>
      </c>
      <c r="D22" s="1683" t="s">
        <v>2</v>
      </c>
      <c r="E22" s="1115">
        <v>42</v>
      </c>
      <c r="F22" s="1610">
        <v>32</v>
      </c>
      <c r="G22" s="2167">
        <v>62</v>
      </c>
      <c r="H22" s="424"/>
      <c r="I22" s="1114">
        <v>5</v>
      </c>
      <c r="J22" s="1683" t="s">
        <v>68</v>
      </c>
      <c r="K22" s="1116">
        <v>54</v>
      </c>
      <c r="L22" s="334">
        <v>54</v>
      </c>
      <c r="M22" s="1109">
        <v>54</v>
      </c>
    </row>
    <row r="23" spans="1:19" x14ac:dyDescent="0.25">
      <c r="B23" s="7"/>
      <c r="C23" s="1114">
        <v>3</v>
      </c>
      <c r="D23" s="1683" t="s">
        <v>93</v>
      </c>
      <c r="E23" s="1634">
        <v>8</v>
      </c>
      <c r="F23" s="1635">
        <v>8</v>
      </c>
      <c r="G23" s="1635">
        <v>8</v>
      </c>
      <c r="H23" s="424"/>
      <c r="I23" s="1114">
        <v>6</v>
      </c>
      <c r="J23" s="1683" t="s">
        <v>62</v>
      </c>
      <c r="K23" s="1630">
        <v>48</v>
      </c>
      <c r="L23" s="333">
        <v>48</v>
      </c>
      <c r="M23" s="1101">
        <v>38</v>
      </c>
    </row>
    <row r="24" spans="1:19" x14ac:dyDescent="0.25">
      <c r="B24" s="7"/>
      <c r="C24" s="1114">
        <v>3</v>
      </c>
      <c r="D24" s="1683" t="s">
        <v>87</v>
      </c>
      <c r="E24" s="1634">
        <v>8</v>
      </c>
      <c r="F24" s="1635">
        <v>8</v>
      </c>
      <c r="G24" s="1119">
        <v>8</v>
      </c>
      <c r="H24" s="424"/>
      <c r="I24" s="1114">
        <v>6</v>
      </c>
      <c r="J24" s="1683" t="s">
        <v>48</v>
      </c>
      <c r="K24" s="1630">
        <v>4</v>
      </c>
      <c r="L24" s="333">
        <v>0</v>
      </c>
      <c r="M24" s="1099">
        <v>0</v>
      </c>
    </row>
    <row r="25" spans="1:19" x14ac:dyDescent="0.25">
      <c r="B25" s="7"/>
      <c r="C25" s="1114">
        <v>3</v>
      </c>
      <c r="D25" s="1683" t="s">
        <v>72</v>
      </c>
      <c r="E25" s="1634">
        <v>20</v>
      </c>
      <c r="F25" s="1635">
        <v>20</v>
      </c>
      <c r="G25" s="1119">
        <v>14</v>
      </c>
      <c r="H25" s="424"/>
      <c r="I25" s="1114">
        <v>6</v>
      </c>
      <c r="J25" s="1683" t="s">
        <v>45</v>
      </c>
      <c r="K25" s="1630">
        <v>8</v>
      </c>
      <c r="L25" s="333">
        <v>8</v>
      </c>
      <c r="M25" s="1101">
        <v>8</v>
      </c>
    </row>
    <row r="26" spans="1:19" x14ac:dyDescent="0.25">
      <c r="B26" s="7"/>
      <c r="C26" s="1114">
        <v>3</v>
      </c>
      <c r="D26" s="1683" t="s">
        <v>69</v>
      </c>
      <c r="E26" s="1634">
        <v>8</v>
      </c>
      <c r="F26" s="1635">
        <v>8</v>
      </c>
      <c r="G26" s="1119">
        <v>8</v>
      </c>
      <c r="H26" s="424"/>
      <c r="I26" s="1114">
        <v>6</v>
      </c>
      <c r="J26" s="1683" t="s">
        <v>21</v>
      </c>
      <c r="K26" s="1630">
        <v>6</v>
      </c>
      <c r="L26" s="333">
        <v>6</v>
      </c>
      <c r="M26" s="1101">
        <v>6</v>
      </c>
    </row>
    <row r="27" spans="1:19" x14ac:dyDescent="0.25">
      <c r="B27" s="7"/>
      <c r="C27" s="1114">
        <v>3</v>
      </c>
      <c r="D27" s="1683" t="s">
        <v>57</v>
      </c>
      <c r="E27" s="1634">
        <v>24</v>
      </c>
      <c r="F27" s="1635">
        <v>41</v>
      </c>
      <c r="G27" s="1119">
        <v>32</v>
      </c>
      <c r="H27" s="424"/>
      <c r="I27" s="1114">
        <v>6</v>
      </c>
      <c r="J27" s="1683" t="s">
        <v>12</v>
      </c>
      <c r="K27" s="1630">
        <v>18</v>
      </c>
      <c r="L27" s="333">
        <v>18</v>
      </c>
      <c r="M27" s="1101">
        <v>18</v>
      </c>
    </row>
    <row r="28" spans="1:19" x14ac:dyDescent="0.25">
      <c r="B28" s="7"/>
      <c r="C28" s="1114">
        <v>4</v>
      </c>
      <c r="D28" s="1683" t="s">
        <v>51</v>
      </c>
      <c r="E28" s="1634">
        <v>143</v>
      </c>
      <c r="F28" s="1635">
        <v>135</v>
      </c>
      <c r="G28" s="1119">
        <v>121</v>
      </c>
      <c r="H28" s="424"/>
      <c r="I28" s="1114">
        <v>6</v>
      </c>
      <c r="J28" s="1683" t="s">
        <v>6</v>
      </c>
      <c r="K28" s="2182">
        <v>16</v>
      </c>
      <c r="L28" s="431">
        <v>16</v>
      </c>
      <c r="M28" s="1122">
        <v>16</v>
      </c>
    </row>
    <row r="29" spans="1:19" ht="15.75" customHeight="1" thickBot="1" x14ac:dyDescent="0.3">
      <c r="B29" s="7"/>
      <c r="C29" s="1114">
        <v>5</v>
      </c>
      <c r="D29" s="1683" t="s">
        <v>46</v>
      </c>
      <c r="E29" s="1682">
        <v>15</v>
      </c>
      <c r="F29" s="1662">
        <v>15</v>
      </c>
      <c r="G29" s="2168">
        <v>15</v>
      </c>
      <c r="H29" s="424"/>
      <c r="I29" s="2169">
        <v>7</v>
      </c>
      <c r="J29" s="2170" t="s">
        <v>3</v>
      </c>
      <c r="K29" s="2183">
        <v>25</v>
      </c>
      <c r="L29" s="439">
        <v>14</v>
      </c>
      <c r="M29" s="1123">
        <v>75</v>
      </c>
    </row>
    <row r="30" spans="1:19" ht="15.75" customHeight="1" thickBot="1" x14ac:dyDescent="0.3">
      <c r="B30" s="7"/>
      <c r="C30" s="2169">
        <v>5</v>
      </c>
      <c r="D30" s="2170" t="s">
        <v>37</v>
      </c>
      <c r="E30" s="2171">
        <v>8</v>
      </c>
      <c r="F30" s="2172">
        <v>61</v>
      </c>
      <c r="G30" s="2173">
        <v>53</v>
      </c>
      <c r="H30" s="424"/>
      <c r="I30" s="2743" t="s">
        <v>0</v>
      </c>
      <c r="J30" s="2744" t="s">
        <v>0</v>
      </c>
      <c r="K30" s="508">
        <v>557</v>
      </c>
      <c r="L30" s="1654">
        <v>611</v>
      </c>
      <c r="M30" s="1654">
        <v>651</v>
      </c>
    </row>
    <row r="31" spans="1:19" ht="13.5" customHeight="1" x14ac:dyDescent="0.25">
      <c r="I31" s="427"/>
      <c r="J31" s="427"/>
      <c r="K31" s="427"/>
      <c r="L31" s="427"/>
      <c r="M31" s="427"/>
      <c r="S31" s="427"/>
    </row>
    <row r="32" spans="1:19" x14ac:dyDescent="0.25">
      <c r="A32" s="1653" t="s">
        <v>113</v>
      </c>
      <c r="B32" s="1653"/>
      <c r="H32" s="1653"/>
      <c r="N32" s="1653"/>
      <c r="O32" s="427"/>
      <c r="P32" s="427"/>
      <c r="Q32" s="427"/>
      <c r="R32" s="427"/>
    </row>
    <row r="33" spans="1:18" x14ac:dyDescent="0.25">
      <c r="A33" s="1653" t="s">
        <v>250</v>
      </c>
      <c r="B33" s="1653"/>
      <c r="C33" s="1653"/>
      <c r="D33" s="1653"/>
      <c r="E33" s="1653"/>
      <c r="F33" s="1653"/>
      <c r="G33" s="1653"/>
      <c r="H33" s="1653"/>
      <c r="I33" s="1653"/>
      <c r="J33" s="1653"/>
      <c r="K33" s="1653"/>
      <c r="L33" s="1653"/>
      <c r="M33" s="1653"/>
      <c r="N33" s="1653"/>
      <c r="O33" s="1650"/>
      <c r="P33" s="1650"/>
      <c r="Q33" s="1650"/>
      <c r="R33" s="1650"/>
    </row>
    <row r="34" spans="1:18" x14ac:dyDescent="0.25">
      <c r="C34" s="1653"/>
      <c r="D34" s="1653"/>
      <c r="E34" s="1653"/>
      <c r="F34" s="1653"/>
      <c r="G34" s="1653"/>
      <c r="I34" s="1653"/>
      <c r="J34" s="1653"/>
      <c r="K34" s="1653"/>
      <c r="L34" s="1653"/>
      <c r="M34" s="1653"/>
    </row>
  </sheetData>
  <mergeCells count="7">
    <mergeCell ref="I30:J30"/>
    <mergeCell ref="B1:N1"/>
    <mergeCell ref="C14:M14"/>
    <mergeCell ref="C15:C16"/>
    <mergeCell ref="D15:D16"/>
    <mergeCell ref="I15:I16"/>
    <mergeCell ref="J15:J16"/>
  </mergeCells>
  <pageMargins left="0.25" right="0.25" top="0.75" bottom="0.75" header="0.3" footer="0.3"/>
  <pageSetup scale="96"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Normal="100" zoomScaleSheetLayoutView="80" zoomScalePageLayoutView="80" workbookViewId="0">
      <selection activeCell="A14" sqref="A14"/>
    </sheetView>
  </sheetViews>
  <sheetFormatPr defaultColWidth="10.85546875" defaultRowHeight="15" x14ac:dyDescent="0.25"/>
  <cols>
    <col min="1" max="1" width="25.85546875" style="747" customWidth="1"/>
    <col min="2" max="2" width="1.42578125" style="407" customWidth="1"/>
    <col min="3" max="3" width="4.85546875" style="407" bestFit="1" customWidth="1"/>
    <col min="4" max="4" width="11.42578125" style="407" bestFit="1" customWidth="1"/>
    <col min="5" max="6" width="7.5703125" style="407" bestFit="1" customWidth="1"/>
    <col min="7" max="7" width="8.7109375" style="407" bestFit="1" customWidth="1"/>
    <col min="8" max="8" width="1.42578125" style="407" customWidth="1"/>
    <col min="9" max="9" width="5.28515625" style="407" bestFit="1" customWidth="1"/>
    <col min="10" max="10" width="10.7109375" style="407" bestFit="1" customWidth="1"/>
    <col min="11" max="12" width="7.85546875" style="407" bestFit="1" customWidth="1"/>
    <col min="13" max="13" width="10.7109375" style="407" customWidth="1"/>
    <col min="14" max="14" width="5.42578125" style="407" customWidth="1"/>
    <col min="15" max="15" width="19.140625" style="407" customWidth="1"/>
    <col min="16" max="16" width="1.42578125" style="407" customWidth="1"/>
    <col min="17" max="18" width="7.85546875" style="407" bestFit="1" customWidth="1"/>
    <col min="19" max="19" width="8.7109375" style="407" bestFit="1" customWidth="1"/>
    <col min="20" max="16384" width="10.85546875" style="407"/>
  </cols>
  <sheetData>
    <row r="1" spans="1:21" ht="21" customHeight="1" x14ac:dyDescent="0.25">
      <c r="B1" s="2398" t="s">
        <v>719</v>
      </c>
      <c r="C1" s="2398"/>
      <c r="D1" s="2398"/>
      <c r="E1" s="2398"/>
      <c r="F1" s="2398"/>
      <c r="G1" s="2398"/>
      <c r="H1" s="2398"/>
      <c r="I1" s="2398"/>
      <c r="J1" s="2398"/>
      <c r="K1" s="2398"/>
      <c r="L1" s="2398"/>
      <c r="M1" s="2398"/>
      <c r="N1" s="2398"/>
      <c r="O1" s="746"/>
      <c r="P1" s="746"/>
      <c r="Q1" s="746"/>
      <c r="R1" s="746"/>
      <c r="S1" s="746"/>
      <c r="T1" s="240"/>
      <c r="U1" s="240"/>
    </row>
    <row r="2" spans="1:21" ht="16.5" customHeight="1" x14ac:dyDescent="0.25">
      <c r="B2" s="498"/>
      <c r="C2" s="498"/>
      <c r="D2" s="498"/>
      <c r="E2" s="498"/>
      <c r="F2" s="498"/>
      <c r="G2" s="498"/>
      <c r="H2" s="498"/>
      <c r="I2" s="498"/>
      <c r="J2" s="498"/>
      <c r="K2" s="498"/>
      <c r="L2" s="498"/>
      <c r="M2" s="240"/>
      <c r="N2" s="240"/>
      <c r="O2" s="240"/>
      <c r="P2" s="240"/>
      <c r="Q2" s="240"/>
      <c r="R2" s="240"/>
      <c r="S2" s="240"/>
      <c r="T2" s="240"/>
      <c r="U2" s="240"/>
    </row>
    <row r="3" spans="1:21" ht="16.5" customHeight="1" x14ac:dyDescent="0.25">
      <c r="B3" s="498"/>
      <c r="C3" s="498"/>
      <c r="D3" s="498"/>
      <c r="E3" s="498"/>
      <c r="F3" s="498"/>
      <c r="G3" s="498"/>
      <c r="H3" s="498"/>
      <c r="I3" s="498"/>
      <c r="J3" s="498"/>
      <c r="K3" s="498"/>
      <c r="L3" s="498"/>
      <c r="M3" s="240"/>
      <c r="N3" s="240"/>
      <c r="O3" s="240"/>
      <c r="P3" s="240"/>
      <c r="Q3" s="240"/>
      <c r="R3" s="240"/>
      <c r="S3" s="240"/>
      <c r="T3" s="240"/>
      <c r="U3" s="240"/>
    </row>
    <row r="4" spans="1:21" ht="16.5" customHeight="1" x14ac:dyDescent="0.25">
      <c r="B4" s="498"/>
      <c r="C4" s="498"/>
      <c r="D4" s="498"/>
      <c r="E4" s="498"/>
      <c r="F4" s="498"/>
      <c r="G4" s="498"/>
      <c r="H4" s="498"/>
      <c r="I4" s="498"/>
      <c r="J4" s="498"/>
      <c r="K4" s="498"/>
      <c r="L4" s="498"/>
      <c r="M4" s="240"/>
      <c r="N4" s="240"/>
      <c r="O4" s="240"/>
      <c r="P4" s="240"/>
      <c r="Q4" s="240"/>
      <c r="R4" s="240"/>
      <c r="S4" s="240"/>
      <c r="T4" s="240"/>
      <c r="U4" s="240"/>
    </row>
    <row r="5" spans="1:21" ht="16.5" customHeight="1" x14ac:dyDescent="0.25">
      <c r="B5" s="498"/>
      <c r="C5" s="498"/>
      <c r="D5" s="498"/>
      <c r="E5" s="498"/>
      <c r="F5" s="498"/>
      <c r="G5" s="498"/>
      <c r="H5" s="498"/>
      <c r="I5" s="498"/>
      <c r="J5" s="498"/>
      <c r="K5" s="498"/>
      <c r="L5" s="498"/>
      <c r="M5" s="240"/>
      <c r="N5" s="240"/>
      <c r="O5" s="240"/>
      <c r="P5" s="240"/>
      <c r="Q5" s="240"/>
      <c r="R5" s="240"/>
      <c r="S5" s="240"/>
      <c r="T5" s="240"/>
      <c r="U5" s="240"/>
    </row>
    <row r="6" spans="1:21" s="509" customFormat="1" ht="16.5" customHeight="1" x14ac:dyDescent="0.25">
      <c r="A6" s="747"/>
      <c r="B6" s="510"/>
      <c r="C6" s="510"/>
      <c r="D6" s="510"/>
      <c r="E6" s="510"/>
      <c r="F6" s="510"/>
      <c r="G6" s="510"/>
      <c r="H6" s="510"/>
      <c r="I6" s="510"/>
      <c r="J6" s="510"/>
      <c r="K6" s="510"/>
      <c r="L6" s="510"/>
      <c r="M6" s="240"/>
      <c r="N6" s="240"/>
      <c r="O6" s="240"/>
      <c r="P6" s="240"/>
      <c r="Q6" s="240"/>
      <c r="R6" s="240"/>
      <c r="S6" s="240"/>
      <c r="T6" s="240"/>
      <c r="U6" s="240"/>
    </row>
    <row r="7" spans="1:21" s="509" customFormat="1" ht="16.5" customHeight="1" x14ac:dyDescent="0.25">
      <c r="A7" s="747"/>
      <c r="B7" s="510"/>
      <c r="C7" s="510"/>
      <c r="D7" s="510"/>
      <c r="E7" s="510"/>
      <c r="F7" s="510"/>
      <c r="G7" s="510"/>
      <c r="H7" s="510"/>
      <c r="I7" s="510"/>
      <c r="J7" s="510"/>
      <c r="K7" s="510"/>
      <c r="L7" s="510"/>
      <c r="M7" s="240"/>
      <c r="N7" s="240"/>
      <c r="O7" s="240"/>
      <c r="P7" s="240"/>
      <c r="Q7" s="240"/>
      <c r="R7" s="240"/>
      <c r="S7" s="240"/>
      <c r="T7" s="240"/>
      <c r="U7" s="240"/>
    </row>
    <row r="8" spans="1:21" s="509" customFormat="1" ht="16.5" customHeight="1" x14ac:dyDescent="0.25">
      <c r="A8" s="747"/>
      <c r="B8" s="510"/>
      <c r="C8" s="510"/>
      <c r="D8" s="510"/>
      <c r="E8" s="510"/>
      <c r="F8" s="510"/>
      <c r="G8" s="510"/>
      <c r="H8" s="510"/>
      <c r="I8" s="510"/>
      <c r="J8" s="510"/>
      <c r="K8" s="510"/>
      <c r="L8" s="510"/>
      <c r="M8" s="240"/>
      <c r="N8" s="240"/>
      <c r="O8" s="240"/>
      <c r="P8" s="240"/>
      <c r="Q8" s="240"/>
      <c r="R8" s="240"/>
      <c r="S8" s="240"/>
      <c r="T8" s="240"/>
      <c r="U8" s="240"/>
    </row>
    <row r="9" spans="1:21" s="509" customFormat="1" ht="12" customHeight="1" x14ac:dyDescent="0.25">
      <c r="A9" s="747"/>
      <c r="B9" s="510"/>
      <c r="C9" s="510"/>
      <c r="D9" s="510"/>
      <c r="E9" s="510"/>
      <c r="F9" s="510"/>
      <c r="G9" s="510"/>
      <c r="H9" s="510"/>
      <c r="I9" s="510"/>
      <c r="J9" s="510"/>
      <c r="K9" s="510"/>
      <c r="L9" s="510"/>
      <c r="M9" s="240"/>
      <c r="N9" s="240"/>
      <c r="O9" s="240"/>
      <c r="P9" s="240"/>
      <c r="Q9" s="240"/>
      <c r="R9" s="240"/>
      <c r="S9" s="240"/>
      <c r="T9" s="240"/>
      <c r="U9" s="240"/>
    </row>
    <row r="10" spans="1:21" ht="16.5" customHeight="1" x14ac:dyDescent="0.25">
      <c r="B10" s="498"/>
      <c r="C10" s="498"/>
      <c r="D10" s="498"/>
      <c r="E10" s="498"/>
      <c r="F10" s="498"/>
      <c r="G10" s="498"/>
      <c r="H10" s="498"/>
      <c r="I10" s="498"/>
      <c r="J10" s="498"/>
      <c r="K10" s="498"/>
      <c r="L10" s="498"/>
      <c r="M10" s="240"/>
      <c r="N10" s="240"/>
      <c r="O10" s="240"/>
      <c r="P10" s="240"/>
      <c r="Q10" s="240"/>
      <c r="R10" s="240"/>
      <c r="S10" s="240"/>
      <c r="T10" s="240"/>
      <c r="U10" s="240"/>
    </row>
    <row r="11" spans="1:21" ht="16.5" customHeight="1" x14ac:dyDescent="0.25">
      <c r="B11" s="498"/>
      <c r="C11" s="498"/>
      <c r="D11" s="498"/>
      <c r="E11" s="498"/>
      <c r="F11" s="498"/>
      <c r="G11" s="498"/>
      <c r="H11" s="498"/>
      <c r="I11" s="498"/>
      <c r="J11" s="498"/>
      <c r="K11" s="498"/>
      <c r="L11" s="498"/>
      <c r="M11" s="240"/>
      <c r="N11" s="240"/>
      <c r="O11" s="240"/>
      <c r="P11" s="240"/>
      <c r="Q11" s="240"/>
      <c r="R11" s="240"/>
      <c r="S11" s="240"/>
      <c r="T11" s="240"/>
      <c r="U11" s="240"/>
    </row>
    <row r="12" spans="1:21" ht="16.5" customHeight="1" x14ac:dyDescent="0.25">
      <c r="B12" s="498"/>
      <c r="C12" s="498"/>
      <c r="D12" s="498"/>
      <c r="E12" s="498"/>
      <c r="F12" s="498"/>
      <c r="G12" s="498"/>
      <c r="H12" s="498"/>
      <c r="I12" s="498"/>
      <c r="J12" s="498"/>
      <c r="K12" s="498"/>
      <c r="L12" s="498"/>
      <c r="M12" s="240"/>
      <c r="N12" s="240"/>
      <c r="O12" s="240"/>
      <c r="P12" s="240"/>
      <c r="Q12" s="240"/>
      <c r="R12" s="240"/>
      <c r="S12" s="240"/>
      <c r="T12" s="240"/>
      <c r="U12" s="240"/>
    </row>
    <row r="13" spans="1:21" ht="16.5" customHeight="1" x14ac:dyDescent="0.25">
      <c r="B13" s="498"/>
      <c r="H13" s="498"/>
      <c r="I13" s="498"/>
      <c r="J13" s="498"/>
      <c r="K13" s="498"/>
      <c r="L13" s="498"/>
      <c r="M13" s="240"/>
      <c r="N13" s="240"/>
      <c r="T13" s="240"/>
      <c r="U13" s="240"/>
    </row>
    <row r="14" spans="1:21" ht="15.75" customHeight="1" thickBot="1" x14ac:dyDescent="0.3">
      <c r="B14" s="2398" t="s">
        <v>800</v>
      </c>
      <c r="C14" s="2398"/>
      <c r="D14" s="2398"/>
      <c r="E14" s="2398"/>
      <c r="F14" s="2398"/>
      <c r="G14" s="2398"/>
      <c r="H14" s="2398"/>
      <c r="I14" s="2398"/>
      <c r="J14" s="2398"/>
      <c r="K14" s="2398"/>
      <c r="L14" s="2398"/>
      <c r="M14" s="2398"/>
      <c r="N14" s="2398"/>
      <c r="O14" s="746"/>
      <c r="P14" s="746"/>
    </row>
    <row r="15" spans="1:21" x14ac:dyDescent="0.25">
      <c r="B15" s="7"/>
      <c r="C15" s="2748" t="s">
        <v>197</v>
      </c>
      <c r="D15" s="2750" t="s">
        <v>100</v>
      </c>
      <c r="E15" s="435" t="s">
        <v>99</v>
      </c>
      <c r="F15" s="435" t="s">
        <v>99</v>
      </c>
      <c r="G15" s="317" t="s">
        <v>99</v>
      </c>
      <c r="H15" s="7"/>
      <c r="I15" s="2748" t="s">
        <v>197</v>
      </c>
      <c r="J15" s="2750" t="s">
        <v>100</v>
      </c>
      <c r="K15" s="435" t="s">
        <v>99</v>
      </c>
      <c r="L15" s="435" t="s">
        <v>99</v>
      </c>
      <c r="M15" s="317" t="s">
        <v>99</v>
      </c>
    </row>
    <row r="16" spans="1:21" ht="45.75" thickBot="1" x14ac:dyDescent="0.3">
      <c r="B16" s="7"/>
      <c r="C16" s="2749"/>
      <c r="D16" s="2751"/>
      <c r="E16" s="1279" t="s">
        <v>247</v>
      </c>
      <c r="F16" s="1280" t="s">
        <v>248</v>
      </c>
      <c r="G16" s="1281" t="s">
        <v>524</v>
      </c>
      <c r="H16" s="7"/>
      <c r="I16" s="2752"/>
      <c r="J16" s="2753"/>
      <c r="K16" s="1279" t="s">
        <v>247</v>
      </c>
      <c r="L16" s="1726" t="s">
        <v>248</v>
      </c>
      <c r="M16" s="1725" t="s">
        <v>524</v>
      </c>
    </row>
    <row r="17" spans="2:13" x14ac:dyDescent="0.25">
      <c r="B17" s="7"/>
      <c r="C17" s="423">
        <v>1</v>
      </c>
      <c r="D17" s="1283" t="s">
        <v>94</v>
      </c>
      <c r="E17" s="154">
        <v>1</v>
      </c>
      <c r="F17" s="154">
        <v>1</v>
      </c>
      <c r="G17" s="1108">
        <v>1</v>
      </c>
      <c r="H17" s="424"/>
      <c r="I17" s="428">
        <v>5</v>
      </c>
      <c r="J17" s="1680" t="s">
        <v>4</v>
      </c>
      <c r="K17" s="1631">
        <v>3</v>
      </c>
      <c r="L17" s="154">
        <v>3</v>
      </c>
      <c r="M17" s="1108">
        <v>2</v>
      </c>
    </row>
    <row r="18" spans="2:13" x14ac:dyDescent="0.25">
      <c r="B18" s="7"/>
      <c r="C18" s="428">
        <v>1</v>
      </c>
      <c r="D18" s="1282" t="s">
        <v>82</v>
      </c>
      <c r="E18" s="163">
        <v>2</v>
      </c>
      <c r="F18" s="163">
        <v>2</v>
      </c>
      <c r="G18" s="1109">
        <v>3</v>
      </c>
      <c r="H18" s="424"/>
      <c r="I18" s="428">
        <v>5</v>
      </c>
      <c r="J18" s="1680" t="s">
        <v>1</v>
      </c>
      <c r="K18" s="1632">
        <v>1</v>
      </c>
      <c r="L18" s="1115">
        <v>1</v>
      </c>
      <c r="M18" s="2167">
        <v>1</v>
      </c>
    </row>
    <row r="19" spans="2:13" x14ac:dyDescent="0.25">
      <c r="B19" s="7"/>
      <c r="C19" s="428">
        <v>1</v>
      </c>
      <c r="D19" s="1282" t="s">
        <v>76</v>
      </c>
      <c r="E19" s="163">
        <v>1</v>
      </c>
      <c r="F19" s="163">
        <v>1</v>
      </c>
      <c r="G19" s="1109">
        <v>4</v>
      </c>
      <c r="H19" s="424"/>
      <c r="I19" s="428">
        <v>5</v>
      </c>
      <c r="J19" s="1680" t="s">
        <v>86</v>
      </c>
      <c r="K19" s="1632">
        <v>1</v>
      </c>
      <c r="L19" s="1115">
        <v>1</v>
      </c>
      <c r="M19" s="2167">
        <v>2</v>
      </c>
    </row>
    <row r="20" spans="2:13" x14ac:dyDescent="0.25">
      <c r="B20" s="7"/>
      <c r="C20" s="428">
        <v>2</v>
      </c>
      <c r="D20" s="1282" t="s">
        <v>73</v>
      </c>
      <c r="E20" s="163">
        <v>1</v>
      </c>
      <c r="F20" s="163">
        <v>1</v>
      </c>
      <c r="G20" s="1109">
        <v>1</v>
      </c>
      <c r="H20" s="424"/>
      <c r="I20" s="428">
        <v>5</v>
      </c>
      <c r="J20" s="1680" t="s">
        <v>68</v>
      </c>
      <c r="K20" s="1637">
        <v>1</v>
      </c>
      <c r="L20" s="1634">
        <v>1</v>
      </c>
      <c r="M20" s="1119">
        <v>1</v>
      </c>
    </row>
    <row r="21" spans="2:13" x14ac:dyDescent="0.25">
      <c r="B21" s="7"/>
      <c r="C21" s="428">
        <v>2</v>
      </c>
      <c r="D21" s="1282" t="s">
        <v>67</v>
      </c>
      <c r="E21" s="332">
        <v>1</v>
      </c>
      <c r="F21" s="332">
        <v>1</v>
      </c>
      <c r="G21" s="1101">
        <v>1</v>
      </c>
      <c r="H21" s="424"/>
      <c r="I21" s="428">
        <v>6</v>
      </c>
      <c r="J21" s="1680" t="s">
        <v>65</v>
      </c>
      <c r="K21" s="1637">
        <v>1</v>
      </c>
      <c r="L21" s="1634">
        <v>1</v>
      </c>
      <c r="M21" s="1119">
        <v>1</v>
      </c>
    </row>
    <row r="22" spans="2:13" x14ac:dyDescent="0.25">
      <c r="B22" s="7"/>
      <c r="C22" s="428">
        <v>2</v>
      </c>
      <c r="D22" s="1282" t="s">
        <v>55</v>
      </c>
      <c r="E22" s="332">
        <v>0</v>
      </c>
      <c r="F22" s="332">
        <v>0</v>
      </c>
      <c r="G22" s="1101">
        <v>1</v>
      </c>
      <c r="H22" s="424"/>
      <c r="I22" s="428">
        <v>6</v>
      </c>
      <c r="J22" s="1680" t="s">
        <v>62</v>
      </c>
      <c r="K22" s="1637">
        <v>1</v>
      </c>
      <c r="L22" s="1634">
        <v>1</v>
      </c>
      <c r="M22" s="1119">
        <v>1</v>
      </c>
    </row>
    <row r="23" spans="2:13" x14ac:dyDescent="0.25">
      <c r="B23" s="7"/>
      <c r="C23" s="428">
        <v>2</v>
      </c>
      <c r="D23" s="1282" t="s">
        <v>47</v>
      </c>
      <c r="E23" s="332">
        <v>3</v>
      </c>
      <c r="F23" s="332">
        <v>3</v>
      </c>
      <c r="G23" s="1101">
        <v>4</v>
      </c>
      <c r="H23" s="424"/>
      <c r="I23" s="428">
        <v>6</v>
      </c>
      <c r="J23" s="1680" t="s">
        <v>42</v>
      </c>
      <c r="K23" s="1637">
        <v>1</v>
      </c>
      <c r="L23" s="1634">
        <v>1</v>
      </c>
      <c r="M23" s="1119">
        <v>1</v>
      </c>
    </row>
    <row r="24" spans="2:13" x14ac:dyDescent="0.25">
      <c r="B24" s="7"/>
      <c r="C24" s="428">
        <v>2</v>
      </c>
      <c r="D24" s="1282" t="s">
        <v>35</v>
      </c>
      <c r="E24" s="332">
        <v>1</v>
      </c>
      <c r="F24" s="332">
        <v>1</v>
      </c>
      <c r="G24" s="1101">
        <v>1</v>
      </c>
      <c r="H24" s="424"/>
      <c r="I24" s="428">
        <v>6</v>
      </c>
      <c r="J24" s="1680" t="s">
        <v>39</v>
      </c>
      <c r="K24" s="1637">
        <v>0</v>
      </c>
      <c r="L24" s="1634">
        <v>0</v>
      </c>
      <c r="M24" s="1119">
        <v>1</v>
      </c>
    </row>
    <row r="25" spans="2:13" x14ac:dyDescent="0.25">
      <c r="B25" s="7"/>
      <c r="C25" s="428">
        <v>2</v>
      </c>
      <c r="D25" s="1282" t="s">
        <v>32</v>
      </c>
      <c r="E25" s="332">
        <v>1</v>
      </c>
      <c r="F25" s="332">
        <v>1</v>
      </c>
      <c r="G25" s="1101">
        <v>1</v>
      </c>
      <c r="H25" s="424"/>
      <c r="I25" s="428">
        <v>6</v>
      </c>
      <c r="J25" s="1680" t="s">
        <v>36</v>
      </c>
      <c r="K25" s="1637">
        <v>0</v>
      </c>
      <c r="L25" s="1634">
        <v>0</v>
      </c>
      <c r="M25" s="1119">
        <v>1</v>
      </c>
    </row>
    <row r="26" spans="2:13" x14ac:dyDescent="0.25">
      <c r="B26" s="7"/>
      <c r="C26" s="428">
        <v>3</v>
      </c>
      <c r="D26" s="1282" t="s">
        <v>2</v>
      </c>
      <c r="E26" s="332">
        <v>1</v>
      </c>
      <c r="F26" s="332">
        <v>1</v>
      </c>
      <c r="G26" s="1101">
        <v>2</v>
      </c>
      <c r="H26" s="424"/>
      <c r="I26" s="428">
        <v>6</v>
      </c>
      <c r="J26" s="1680" t="s">
        <v>30</v>
      </c>
      <c r="K26" s="1637">
        <v>0</v>
      </c>
      <c r="L26" s="1634">
        <v>0</v>
      </c>
      <c r="M26" s="1119">
        <v>1</v>
      </c>
    </row>
    <row r="27" spans="2:13" x14ac:dyDescent="0.25">
      <c r="B27" s="7"/>
      <c r="C27" s="428">
        <v>3</v>
      </c>
      <c r="D27" s="1282" t="s">
        <v>57</v>
      </c>
      <c r="E27" s="332">
        <v>1</v>
      </c>
      <c r="F27" s="332">
        <v>1</v>
      </c>
      <c r="G27" s="1101">
        <v>1</v>
      </c>
      <c r="H27" s="424"/>
      <c r="I27" s="428">
        <v>6</v>
      </c>
      <c r="J27" s="1680" t="s">
        <v>27</v>
      </c>
      <c r="K27" s="1637">
        <v>1</v>
      </c>
      <c r="L27" s="1634">
        <v>1</v>
      </c>
      <c r="M27" s="1119">
        <v>1</v>
      </c>
    </row>
    <row r="28" spans="2:13" ht="15.75" customHeight="1" x14ac:dyDescent="0.25">
      <c r="B28" s="7"/>
      <c r="C28" s="428">
        <v>4</v>
      </c>
      <c r="D28" s="1282" t="s">
        <v>51</v>
      </c>
      <c r="E28" s="430">
        <v>6</v>
      </c>
      <c r="F28" s="430">
        <v>6</v>
      </c>
      <c r="G28" s="1122">
        <v>6</v>
      </c>
      <c r="H28" s="424"/>
      <c r="I28" s="428">
        <v>6</v>
      </c>
      <c r="J28" s="1680" t="s">
        <v>18</v>
      </c>
      <c r="K28" s="1681">
        <v>1</v>
      </c>
      <c r="L28" s="1682">
        <v>1</v>
      </c>
      <c r="M28" s="2168">
        <v>3</v>
      </c>
    </row>
    <row r="29" spans="2:13" ht="15.75" customHeight="1" x14ac:dyDescent="0.25">
      <c r="B29" s="7"/>
      <c r="C29" s="428">
        <v>5</v>
      </c>
      <c r="D29" s="1282" t="s">
        <v>46</v>
      </c>
      <c r="E29" s="430">
        <v>1</v>
      </c>
      <c r="F29" s="430">
        <v>1</v>
      </c>
      <c r="G29" s="1122">
        <v>1</v>
      </c>
      <c r="H29" s="424"/>
      <c r="I29" s="438">
        <v>6</v>
      </c>
      <c r="J29" s="2184" t="s">
        <v>12</v>
      </c>
      <c r="K29" s="1681">
        <v>1</v>
      </c>
      <c r="L29" s="1682">
        <v>1</v>
      </c>
      <c r="M29" s="2168">
        <v>1</v>
      </c>
    </row>
    <row r="30" spans="2:13" s="1269" customFormat="1" ht="15.75" customHeight="1" thickBot="1" x14ac:dyDescent="0.3">
      <c r="B30" s="7"/>
      <c r="C30" s="428">
        <v>5</v>
      </c>
      <c r="D30" s="1282" t="s">
        <v>37</v>
      </c>
      <c r="E30" s="430">
        <v>1</v>
      </c>
      <c r="F30" s="430">
        <v>1</v>
      </c>
      <c r="G30" s="1122">
        <v>1</v>
      </c>
      <c r="H30" s="424"/>
      <c r="I30" s="438">
        <v>7</v>
      </c>
      <c r="J30" s="2184" t="s">
        <v>3</v>
      </c>
      <c r="K30" s="2185">
        <v>5</v>
      </c>
      <c r="L30" s="2171">
        <v>5</v>
      </c>
      <c r="M30" s="2173">
        <v>8</v>
      </c>
    </row>
    <row r="31" spans="2:13" s="1269" customFormat="1" ht="15.75" customHeight="1" thickBot="1" x14ac:dyDescent="0.3">
      <c r="B31" s="7"/>
      <c r="C31" s="429">
        <v>5</v>
      </c>
      <c r="D31" s="1284" t="s">
        <v>34</v>
      </c>
      <c r="E31" s="446">
        <v>1</v>
      </c>
      <c r="F31" s="446">
        <v>1</v>
      </c>
      <c r="G31" s="2217">
        <v>1</v>
      </c>
      <c r="H31" s="424"/>
      <c r="I31" s="2743" t="s">
        <v>0</v>
      </c>
      <c r="J31" s="2747"/>
      <c r="K31" s="2135">
        <f>SUM(E17:E31,K17:K30)</f>
        <v>39</v>
      </c>
      <c r="L31" s="2135">
        <f>SUM(F17:F31,L17:L30)</f>
        <v>39</v>
      </c>
      <c r="M31" s="2135">
        <v>54</v>
      </c>
    </row>
    <row r="32" spans="2:13" s="1269" customFormat="1" ht="15.75" customHeight="1" x14ac:dyDescent="0.25">
      <c r="B32" s="7"/>
      <c r="C32" s="1102"/>
      <c r="D32" s="1102"/>
      <c r="E32" s="1277"/>
      <c r="F32" s="1277"/>
      <c r="G32" s="1278"/>
      <c r="H32" s="424"/>
      <c r="I32" s="1273"/>
      <c r="J32" s="1273"/>
      <c r="K32" s="1273"/>
      <c r="L32" s="1273"/>
      <c r="M32" s="1273"/>
    </row>
    <row r="33" spans="1:19" ht="15.75" customHeight="1" x14ac:dyDescent="0.25">
      <c r="A33" s="1273" t="s">
        <v>113</v>
      </c>
      <c r="C33" s="1102"/>
      <c r="D33" s="1102"/>
      <c r="E33" s="1277"/>
      <c r="F33" s="1277"/>
      <c r="G33" s="1278"/>
      <c r="I33" s="1273"/>
      <c r="J33" s="1273"/>
      <c r="K33" s="1273"/>
      <c r="L33" s="1273"/>
      <c r="M33" s="1273"/>
      <c r="S33" s="427"/>
    </row>
    <row r="34" spans="1:19" s="1269" customFormat="1" ht="15.75" customHeight="1" x14ac:dyDescent="0.25">
      <c r="A34" s="1273" t="s">
        <v>250</v>
      </c>
      <c r="C34" s="1102"/>
      <c r="D34" s="1102"/>
      <c r="E34" s="1277"/>
      <c r="F34" s="1277"/>
      <c r="G34" s="1278"/>
      <c r="I34" s="407"/>
      <c r="J34" s="407"/>
      <c r="K34" s="407"/>
      <c r="L34" s="407"/>
      <c r="M34" s="407"/>
      <c r="S34" s="427"/>
    </row>
    <row r="35" spans="1:19" s="1269" customFormat="1" ht="15.75" customHeight="1" x14ac:dyDescent="0.25">
      <c r="C35" s="407"/>
      <c r="D35" s="407"/>
      <c r="E35" s="407"/>
      <c r="F35" s="407"/>
      <c r="G35" s="407"/>
      <c r="I35" s="407"/>
      <c r="J35" s="407"/>
      <c r="K35" s="407"/>
      <c r="L35" s="407"/>
      <c r="M35" s="407"/>
      <c r="S35" s="427"/>
    </row>
    <row r="36" spans="1:19" s="1269" customFormat="1" ht="15.75" customHeight="1" x14ac:dyDescent="0.25">
      <c r="C36" s="1273"/>
      <c r="D36" s="1273"/>
      <c r="E36" s="1273"/>
      <c r="F36" s="1273"/>
      <c r="G36" s="1273"/>
      <c r="I36" s="407"/>
      <c r="J36" s="407"/>
      <c r="K36" s="407"/>
      <c r="L36" s="407"/>
      <c r="M36" s="407"/>
      <c r="S36" s="427"/>
    </row>
    <row r="37" spans="1:19" x14ac:dyDescent="0.25">
      <c r="B37" s="1273"/>
      <c r="C37" s="1273"/>
      <c r="D37" s="1273"/>
      <c r="E37" s="1273"/>
      <c r="F37" s="1273"/>
      <c r="G37" s="1273"/>
      <c r="H37" s="1273"/>
      <c r="N37" s="1273"/>
      <c r="O37" s="427"/>
      <c r="P37" s="427"/>
      <c r="Q37" s="427"/>
      <c r="R37" s="427"/>
    </row>
    <row r="38" spans="1:19" x14ac:dyDescent="0.25">
      <c r="B38" s="1273"/>
      <c r="H38" s="1273"/>
      <c r="N38" s="1273"/>
      <c r="O38" s="499"/>
      <c r="P38" s="499"/>
      <c r="Q38" s="499"/>
      <c r="R38" s="499"/>
    </row>
  </sheetData>
  <mergeCells count="7">
    <mergeCell ref="I31:J31"/>
    <mergeCell ref="B1:N1"/>
    <mergeCell ref="B14:N14"/>
    <mergeCell ref="C15:C16"/>
    <mergeCell ref="D15:D16"/>
    <mergeCell ref="I15:I16"/>
    <mergeCell ref="J15:J16"/>
  </mergeCells>
  <pageMargins left="0.25" right="0.25" top="0.75" bottom="0.75" header="0.3" footer="0.3"/>
  <pageSetup scale="91"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view="pageLayout" zoomScaleNormal="100" workbookViewId="0">
      <selection activeCell="N51" sqref="N51"/>
    </sheetView>
  </sheetViews>
  <sheetFormatPr defaultRowHeight="15" x14ac:dyDescent="0.25"/>
  <cols>
    <col min="1" max="1" width="5.28515625" bestFit="1" customWidth="1"/>
    <col min="2" max="2" width="10.5703125" style="32" bestFit="1" customWidth="1"/>
    <col min="3" max="3" width="4" bestFit="1" customWidth="1"/>
    <col min="4" max="4" width="5.7109375" bestFit="1" customWidth="1"/>
    <col min="5" max="5" width="4" bestFit="1" customWidth="1"/>
    <col min="6" max="6" width="5.7109375" bestFit="1" customWidth="1"/>
    <col min="7" max="7" width="4" bestFit="1" customWidth="1"/>
    <col min="8" max="8" width="5.7109375" bestFit="1" customWidth="1"/>
    <col min="9" max="9" width="2.42578125" style="29" customWidth="1"/>
    <col min="10" max="10" width="5.28515625" bestFit="1" customWidth="1"/>
    <col min="11" max="11" width="10.85546875" style="32" bestFit="1" customWidth="1"/>
    <col min="12" max="12" width="5" bestFit="1" customWidth="1"/>
    <col min="13" max="13" width="5.7109375" bestFit="1" customWidth="1"/>
    <col min="14" max="14" width="5" bestFit="1" customWidth="1"/>
    <col min="15" max="15" width="5.7109375" bestFit="1" customWidth="1"/>
    <col min="16" max="16" width="4" bestFit="1" customWidth="1"/>
    <col min="17" max="17" width="5.7109375" bestFit="1" customWidth="1"/>
  </cols>
  <sheetData>
    <row r="1" spans="1:17" ht="33.75" customHeight="1" x14ac:dyDescent="0.3">
      <c r="A1" s="2754" t="s">
        <v>136</v>
      </c>
      <c r="B1" s="2755"/>
      <c r="C1" s="2755"/>
      <c r="D1" s="2755"/>
      <c r="E1" s="2755"/>
      <c r="F1" s="2755"/>
      <c r="G1" s="2755"/>
      <c r="H1" s="2755"/>
      <c r="I1" s="2755"/>
      <c r="J1" s="2755"/>
      <c r="K1" s="2755"/>
      <c r="L1" s="2755"/>
      <c r="M1" s="2755"/>
      <c r="N1" s="2755"/>
      <c r="O1" s="2755"/>
      <c r="P1" s="2755"/>
      <c r="Q1" s="2755"/>
    </row>
    <row r="2" spans="1:17" ht="6.75" customHeight="1" thickBot="1" x14ac:dyDescent="0.3"/>
    <row r="3" spans="1:17" ht="12" customHeight="1" x14ac:dyDescent="0.25">
      <c r="A3" s="2756" t="s">
        <v>123</v>
      </c>
      <c r="B3" s="2758" t="s">
        <v>100</v>
      </c>
      <c r="C3" s="2760" t="s">
        <v>121</v>
      </c>
      <c r="D3" s="2760"/>
      <c r="E3" s="2760" t="s">
        <v>120</v>
      </c>
      <c r="F3" s="2760"/>
      <c r="G3" s="2760" t="s">
        <v>122</v>
      </c>
      <c r="H3" s="2761"/>
      <c r="I3" s="48"/>
      <c r="J3" s="2756" t="s">
        <v>123</v>
      </c>
      <c r="K3" s="2758" t="s">
        <v>100</v>
      </c>
      <c r="L3" s="2760" t="s">
        <v>121</v>
      </c>
      <c r="M3" s="2760"/>
      <c r="N3" s="2760" t="s">
        <v>120</v>
      </c>
      <c r="O3" s="2760"/>
      <c r="P3" s="2760" t="s">
        <v>122</v>
      </c>
      <c r="Q3" s="2761"/>
    </row>
    <row r="4" spans="1:17" ht="12" customHeight="1" thickBot="1" x14ac:dyDescent="0.3">
      <c r="A4" s="2757"/>
      <c r="B4" s="2759"/>
      <c r="C4" s="49" t="s">
        <v>99</v>
      </c>
      <c r="D4" s="49" t="s">
        <v>98</v>
      </c>
      <c r="E4" s="49" t="s">
        <v>99</v>
      </c>
      <c r="F4" s="49" t="s">
        <v>98</v>
      </c>
      <c r="G4" s="49" t="s">
        <v>99</v>
      </c>
      <c r="H4" s="50" t="s">
        <v>98</v>
      </c>
      <c r="I4" s="51"/>
      <c r="J4" s="2757"/>
      <c r="K4" s="2759"/>
      <c r="L4" s="49" t="s">
        <v>99</v>
      </c>
      <c r="M4" s="49" t="s">
        <v>98</v>
      </c>
      <c r="N4" s="49" t="s">
        <v>99</v>
      </c>
      <c r="O4" s="49" t="s">
        <v>98</v>
      </c>
      <c r="P4" s="49" t="s">
        <v>99</v>
      </c>
      <c r="Q4" s="50" t="s">
        <v>98</v>
      </c>
    </row>
    <row r="5" spans="1:17" s="32" customFormat="1" ht="12.75" customHeight="1" x14ac:dyDescent="0.2">
      <c r="A5" s="2762">
        <v>1</v>
      </c>
      <c r="B5" s="52" t="s">
        <v>97</v>
      </c>
      <c r="C5" s="53">
        <v>62</v>
      </c>
      <c r="D5" s="54">
        <v>0.6262626262626263</v>
      </c>
      <c r="E5" s="55">
        <v>55</v>
      </c>
      <c r="F5" s="54">
        <v>0.41666666666666669</v>
      </c>
      <c r="G5" s="56">
        <v>85</v>
      </c>
      <c r="H5" s="57">
        <v>0.6071428571428571</v>
      </c>
      <c r="I5" s="58"/>
      <c r="J5" s="2762">
        <v>5</v>
      </c>
      <c r="K5" s="59" t="s">
        <v>46</v>
      </c>
      <c r="L5" s="60">
        <v>12</v>
      </c>
      <c r="M5" s="61" t="s">
        <v>49</v>
      </c>
      <c r="N5" s="62">
        <v>15</v>
      </c>
      <c r="O5" s="61" t="s">
        <v>49</v>
      </c>
      <c r="P5" s="63">
        <v>16</v>
      </c>
      <c r="Q5" s="64" t="s">
        <v>49</v>
      </c>
    </row>
    <row r="6" spans="1:17" s="32" customFormat="1" ht="12.75" customHeight="1" x14ac:dyDescent="0.2">
      <c r="A6" s="2763"/>
      <c r="B6" s="65" t="s">
        <v>94</v>
      </c>
      <c r="C6" s="66">
        <v>110</v>
      </c>
      <c r="D6" s="67">
        <v>0.48672566371681414</v>
      </c>
      <c r="E6" s="68">
        <v>150</v>
      </c>
      <c r="F6" s="67">
        <v>0.5859375</v>
      </c>
      <c r="G6" s="69">
        <v>128</v>
      </c>
      <c r="H6" s="70">
        <v>0.54008438818565396</v>
      </c>
      <c r="I6" s="58"/>
      <c r="J6" s="2763"/>
      <c r="K6" s="65" t="s">
        <v>43</v>
      </c>
      <c r="L6" s="66">
        <v>13</v>
      </c>
      <c r="M6" s="67" t="s">
        <v>49</v>
      </c>
      <c r="N6" s="68">
        <v>14</v>
      </c>
      <c r="O6" s="67" t="s">
        <v>49</v>
      </c>
      <c r="P6" s="69">
        <v>12</v>
      </c>
      <c r="Q6" s="70" t="s">
        <v>49</v>
      </c>
    </row>
    <row r="7" spans="1:17" s="32" customFormat="1" ht="12.75" customHeight="1" x14ac:dyDescent="0.2">
      <c r="A7" s="2763"/>
      <c r="B7" s="65" t="s">
        <v>91</v>
      </c>
      <c r="C7" s="66">
        <v>13</v>
      </c>
      <c r="D7" s="67" t="s">
        <v>49</v>
      </c>
      <c r="E7" s="68">
        <v>17</v>
      </c>
      <c r="F7" s="67" t="s">
        <v>49</v>
      </c>
      <c r="G7" s="69">
        <v>15</v>
      </c>
      <c r="H7" s="70" t="s">
        <v>49</v>
      </c>
      <c r="I7" s="58"/>
      <c r="J7" s="2763"/>
      <c r="K7" s="65" t="s">
        <v>40</v>
      </c>
      <c r="L7" s="66">
        <v>15</v>
      </c>
      <c r="M7" s="67" t="s">
        <v>49</v>
      </c>
      <c r="N7" s="68">
        <v>24</v>
      </c>
      <c r="O7" s="67">
        <v>0.48</v>
      </c>
      <c r="P7" s="69">
        <v>25</v>
      </c>
      <c r="Q7" s="70">
        <v>0.73529411764705888</v>
      </c>
    </row>
    <row r="8" spans="1:17" s="32" customFormat="1" ht="12.75" customHeight="1" x14ac:dyDescent="0.2">
      <c r="A8" s="2763"/>
      <c r="B8" s="65" t="s">
        <v>88</v>
      </c>
      <c r="C8" s="66">
        <v>66</v>
      </c>
      <c r="D8" s="67">
        <v>0.57894736842105265</v>
      </c>
      <c r="E8" s="68">
        <v>116</v>
      </c>
      <c r="F8" s="67">
        <v>0.73885350318471332</v>
      </c>
      <c r="G8" s="69">
        <v>137</v>
      </c>
      <c r="H8" s="70">
        <v>0.7172774869109948</v>
      </c>
      <c r="I8" s="58"/>
      <c r="J8" s="2763"/>
      <c r="K8" s="65" t="s">
        <v>37</v>
      </c>
      <c r="L8" s="66">
        <v>28</v>
      </c>
      <c r="M8" s="67">
        <v>0.17948717948717949</v>
      </c>
      <c r="N8" s="68">
        <v>48</v>
      </c>
      <c r="O8" s="67">
        <v>0.25396825396825395</v>
      </c>
      <c r="P8" s="69">
        <v>64</v>
      </c>
      <c r="Q8" s="70">
        <v>0.38095238095238093</v>
      </c>
    </row>
    <row r="9" spans="1:17" s="32" customFormat="1" ht="12.75" customHeight="1" x14ac:dyDescent="0.2">
      <c r="A9" s="2763"/>
      <c r="B9" s="65" t="s">
        <v>85</v>
      </c>
      <c r="C9" s="66">
        <v>11</v>
      </c>
      <c r="D9" s="67" t="s">
        <v>49</v>
      </c>
      <c r="E9" s="68">
        <v>19</v>
      </c>
      <c r="F9" s="67" t="s">
        <v>49</v>
      </c>
      <c r="G9" s="69">
        <v>16</v>
      </c>
      <c r="H9" s="70" t="s">
        <v>49</v>
      </c>
      <c r="I9" s="58"/>
      <c r="J9" s="2763"/>
      <c r="K9" s="65" t="s">
        <v>34</v>
      </c>
      <c r="L9" s="66">
        <v>29</v>
      </c>
      <c r="M9" s="67">
        <v>0.33333333333333331</v>
      </c>
      <c r="N9" s="68">
        <v>32</v>
      </c>
      <c r="O9" s="67">
        <v>0.45714285714285713</v>
      </c>
      <c r="P9" s="69">
        <v>28</v>
      </c>
      <c r="Q9" s="70">
        <v>0.41176470588235292</v>
      </c>
    </row>
    <row r="10" spans="1:17" s="32" customFormat="1" ht="12.75" customHeight="1" x14ac:dyDescent="0.2">
      <c r="A10" s="2763"/>
      <c r="B10" s="65" t="s">
        <v>82</v>
      </c>
      <c r="C10" s="66">
        <v>178</v>
      </c>
      <c r="D10" s="67">
        <v>0.3371212121212121</v>
      </c>
      <c r="E10" s="68">
        <v>328</v>
      </c>
      <c r="F10" s="67">
        <v>0.45682451253481893</v>
      </c>
      <c r="G10" s="69">
        <v>361</v>
      </c>
      <c r="H10" s="70">
        <v>0.51133144475920678</v>
      </c>
      <c r="I10" s="58"/>
      <c r="J10" s="2763"/>
      <c r="K10" s="65" t="s">
        <v>31</v>
      </c>
      <c r="L10" s="66">
        <v>24</v>
      </c>
      <c r="M10" s="67">
        <v>0.36363636363636365</v>
      </c>
      <c r="N10" s="68">
        <v>36</v>
      </c>
      <c r="O10" s="67">
        <v>0.46753246753246752</v>
      </c>
      <c r="P10" s="69">
        <v>27</v>
      </c>
      <c r="Q10" s="70">
        <v>0.45</v>
      </c>
    </row>
    <row r="11" spans="1:17" s="32" customFormat="1" ht="12.75" customHeight="1" x14ac:dyDescent="0.2">
      <c r="A11" s="2763"/>
      <c r="B11" s="65" t="s">
        <v>79</v>
      </c>
      <c r="C11" s="66">
        <v>23</v>
      </c>
      <c r="D11" s="67">
        <v>0.60526315789473684</v>
      </c>
      <c r="E11" s="68">
        <v>18</v>
      </c>
      <c r="F11" s="67" t="s">
        <v>49</v>
      </c>
      <c r="G11" s="69">
        <v>16</v>
      </c>
      <c r="H11" s="70" t="s">
        <v>49</v>
      </c>
      <c r="I11" s="58"/>
      <c r="J11" s="2763"/>
      <c r="K11" s="65" t="s">
        <v>28</v>
      </c>
      <c r="L11" s="66">
        <v>11</v>
      </c>
      <c r="M11" s="67" t="s">
        <v>49</v>
      </c>
      <c r="N11" s="68">
        <v>14</v>
      </c>
      <c r="O11" s="67" t="s">
        <v>49</v>
      </c>
      <c r="P11" s="69">
        <v>12</v>
      </c>
      <c r="Q11" s="70" t="s">
        <v>49</v>
      </c>
    </row>
    <row r="12" spans="1:17" s="32" customFormat="1" ht="12.75" customHeight="1" thickBot="1" x14ac:dyDescent="0.25">
      <c r="A12" s="2764"/>
      <c r="B12" s="71" t="s">
        <v>76</v>
      </c>
      <c r="C12" s="72">
        <v>131</v>
      </c>
      <c r="D12" s="73">
        <v>0.28918322295805737</v>
      </c>
      <c r="E12" s="74">
        <v>289</v>
      </c>
      <c r="F12" s="73">
        <v>0.44945567651632973</v>
      </c>
      <c r="G12" s="75">
        <v>360</v>
      </c>
      <c r="H12" s="76">
        <v>0.48780487804878048</v>
      </c>
      <c r="I12" s="58"/>
      <c r="J12" s="2763"/>
      <c r="K12" s="65" t="s">
        <v>25</v>
      </c>
      <c r="L12" s="66">
        <v>12</v>
      </c>
      <c r="M12" s="67" t="s">
        <v>49</v>
      </c>
      <c r="N12" s="68">
        <v>19</v>
      </c>
      <c r="O12" s="67" t="s">
        <v>49</v>
      </c>
      <c r="P12" s="69">
        <v>22</v>
      </c>
      <c r="Q12" s="70">
        <v>0.5641025641025641</v>
      </c>
    </row>
    <row r="13" spans="1:17" s="32" customFormat="1" ht="12.75" customHeight="1" x14ac:dyDescent="0.2">
      <c r="A13" s="2762">
        <v>2</v>
      </c>
      <c r="B13" s="77" t="s">
        <v>73</v>
      </c>
      <c r="C13" s="53">
        <v>91</v>
      </c>
      <c r="D13" s="54">
        <v>0.55487804878048785</v>
      </c>
      <c r="E13" s="55">
        <v>140</v>
      </c>
      <c r="F13" s="54">
        <v>0.72164948453608246</v>
      </c>
      <c r="G13" s="56">
        <v>109</v>
      </c>
      <c r="H13" s="57">
        <v>0.6449704142011834</v>
      </c>
      <c r="I13" s="58"/>
      <c r="J13" s="2763"/>
      <c r="K13" s="65" t="s">
        <v>22</v>
      </c>
      <c r="L13" s="66" t="s">
        <v>101</v>
      </c>
      <c r="M13" s="67" t="s">
        <v>49</v>
      </c>
      <c r="N13" s="68" t="s">
        <v>101</v>
      </c>
      <c r="O13" s="67" t="s">
        <v>49</v>
      </c>
      <c r="P13" s="69" t="s">
        <v>101</v>
      </c>
      <c r="Q13" s="70" t="s">
        <v>49</v>
      </c>
    </row>
    <row r="14" spans="1:17" s="32" customFormat="1" ht="12.75" customHeight="1" x14ac:dyDescent="0.2">
      <c r="A14" s="2763"/>
      <c r="B14" s="65" t="s">
        <v>70</v>
      </c>
      <c r="C14" s="66">
        <v>213</v>
      </c>
      <c r="D14" s="67">
        <v>0.62647058823529411</v>
      </c>
      <c r="E14" s="68">
        <v>250</v>
      </c>
      <c r="F14" s="67">
        <v>0.73099415204678364</v>
      </c>
      <c r="G14" s="69">
        <v>216</v>
      </c>
      <c r="H14" s="70">
        <v>0.62247838616714701</v>
      </c>
      <c r="I14" s="58"/>
      <c r="J14" s="2763"/>
      <c r="K14" s="65" t="s">
        <v>19</v>
      </c>
      <c r="L14" s="66">
        <v>7</v>
      </c>
      <c r="M14" s="67" t="s">
        <v>49</v>
      </c>
      <c r="N14" s="68">
        <v>6</v>
      </c>
      <c r="O14" s="67" t="s">
        <v>49</v>
      </c>
      <c r="P14" s="69">
        <v>12</v>
      </c>
      <c r="Q14" s="70" t="s">
        <v>49</v>
      </c>
    </row>
    <row r="15" spans="1:17" s="32" customFormat="1" ht="12.75" customHeight="1" x14ac:dyDescent="0.2">
      <c r="A15" s="2763"/>
      <c r="B15" s="65" t="s">
        <v>67</v>
      </c>
      <c r="C15" s="66">
        <v>87</v>
      </c>
      <c r="D15" s="67">
        <v>0.71900826446280997</v>
      </c>
      <c r="E15" s="68">
        <v>103</v>
      </c>
      <c r="F15" s="67">
        <v>0.89565217391304353</v>
      </c>
      <c r="G15" s="69">
        <v>102</v>
      </c>
      <c r="H15" s="70">
        <v>0.82258064516129037</v>
      </c>
      <c r="I15" s="58"/>
      <c r="J15" s="2763"/>
      <c r="K15" s="65" t="s">
        <v>16</v>
      </c>
      <c r="L15" s="66">
        <v>23</v>
      </c>
      <c r="M15" s="67">
        <v>0.359375</v>
      </c>
      <c r="N15" s="68">
        <v>42</v>
      </c>
      <c r="O15" s="67">
        <v>0.56756756756756754</v>
      </c>
      <c r="P15" s="69">
        <v>36</v>
      </c>
      <c r="Q15" s="70">
        <v>0.70588235294117652</v>
      </c>
    </row>
    <row r="16" spans="1:17" s="32" customFormat="1" ht="12.75" customHeight="1" x14ac:dyDescent="0.2">
      <c r="A16" s="2763"/>
      <c r="B16" s="65" t="s">
        <v>64</v>
      </c>
      <c r="C16" s="66">
        <v>44</v>
      </c>
      <c r="D16" s="67">
        <v>0.81481481481481477</v>
      </c>
      <c r="E16" s="68">
        <v>50</v>
      </c>
      <c r="F16" s="67">
        <v>0.83333333333333337</v>
      </c>
      <c r="G16" s="69">
        <v>58</v>
      </c>
      <c r="H16" s="70">
        <v>0.90625</v>
      </c>
      <c r="I16" s="58"/>
      <c r="J16" s="2763"/>
      <c r="K16" s="65" t="s">
        <v>13</v>
      </c>
      <c r="L16" s="66">
        <v>11</v>
      </c>
      <c r="M16" s="67" t="s">
        <v>49</v>
      </c>
      <c r="N16" s="68">
        <v>22</v>
      </c>
      <c r="O16" s="67">
        <v>0.48888888888888887</v>
      </c>
      <c r="P16" s="69">
        <v>21</v>
      </c>
      <c r="Q16" s="70">
        <v>0.55263157894736847</v>
      </c>
    </row>
    <row r="17" spans="1:17" s="32" customFormat="1" ht="12.75" customHeight="1" x14ac:dyDescent="0.2">
      <c r="A17" s="2763"/>
      <c r="B17" s="65" t="s">
        <v>61</v>
      </c>
      <c r="C17" s="66">
        <v>54</v>
      </c>
      <c r="D17" s="67">
        <v>0.71052631578947367</v>
      </c>
      <c r="E17" s="68">
        <v>33</v>
      </c>
      <c r="F17" s="67">
        <v>0.6470588235294118</v>
      </c>
      <c r="G17" s="69">
        <v>48</v>
      </c>
      <c r="H17" s="70">
        <v>0.69565217391304346</v>
      </c>
      <c r="I17" s="58"/>
      <c r="J17" s="2763"/>
      <c r="K17" s="65" t="s">
        <v>10</v>
      </c>
      <c r="L17" s="66">
        <v>9</v>
      </c>
      <c r="M17" s="67" t="s">
        <v>49</v>
      </c>
      <c r="N17" s="68">
        <v>8</v>
      </c>
      <c r="O17" s="67" t="s">
        <v>49</v>
      </c>
      <c r="P17" s="69">
        <v>10</v>
      </c>
      <c r="Q17" s="70" t="s">
        <v>49</v>
      </c>
    </row>
    <row r="18" spans="1:17" s="32" customFormat="1" ht="12.75" customHeight="1" x14ac:dyDescent="0.2">
      <c r="A18" s="2763"/>
      <c r="B18" s="65" t="s">
        <v>58</v>
      </c>
      <c r="C18" s="66">
        <v>34</v>
      </c>
      <c r="D18" s="67">
        <v>0.72340425531914898</v>
      </c>
      <c r="E18" s="68">
        <v>37</v>
      </c>
      <c r="F18" s="67">
        <v>0.75510204081632648</v>
      </c>
      <c r="G18" s="69">
        <v>39</v>
      </c>
      <c r="H18" s="70">
        <v>0.8125</v>
      </c>
      <c r="I18" s="58"/>
      <c r="J18" s="2763"/>
      <c r="K18" s="65" t="s">
        <v>7</v>
      </c>
      <c r="L18" s="66">
        <v>6</v>
      </c>
      <c r="M18" s="67" t="s">
        <v>49</v>
      </c>
      <c r="N18" s="68">
        <v>9</v>
      </c>
      <c r="O18" s="67" t="s">
        <v>49</v>
      </c>
      <c r="P18" s="69">
        <v>12</v>
      </c>
      <c r="Q18" s="70" t="s">
        <v>49</v>
      </c>
    </row>
    <row r="19" spans="1:17" s="32" customFormat="1" ht="12.75" customHeight="1" x14ac:dyDescent="0.2">
      <c r="A19" s="2763"/>
      <c r="B19" s="65" t="s">
        <v>55</v>
      </c>
      <c r="C19" s="66">
        <v>105</v>
      </c>
      <c r="D19" s="67">
        <v>0.60693641618497107</v>
      </c>
      <c r="E19" s="68">
        <v>182</v>
      </c>
      <c r="F19" s="67">
        <v>0.67407407407407405</v>
      </c>
      <c r="G19" s="69">
        <v>122</v>
      </c>
      <c r="H19" s="70">
        <v>0.68156424581005581</v>
      </c>
      <c r="I19" s="58"/>
      <c r="J19" s="2763"/>
      <c r="K19" s="65" t="s">
        <v>4</v>
      </c>
      <c r="L19" s="66">
        <v>25</v>
      </c>
      <c r="M19" s="67">
        <v>0.17006802721088435</v>
      </c>
      <c r="N19" s="68">
        <v>62</v>
      </c>
      <c r="O19" s="67">
        <v>0.30392156862745096</v>
      </c>
      <c r="P19" s="69">
        <v>46</v>
      </c>
      <c r="Q19" s="70">
        <v>0.36507936507936506</v>
      </c>
    </row>
    <row r="20" spans="1:17" s="32" customFormat="1" ht="12.75" customHeight="1" thickBot="1" x14ac:dyDescent="0.25">
      <c r="A20" s="2763"/>
      <c r="B20" s="65" t="s">
        <v>52</v>
      </c>
      <c r="C20" s="66">
        <v>37</v>
      </c>
      <c r="D20" s="67">
        <v>0.59677419354838712</v>
      </c>
      <c r="E20" s="68">
        <v>57</v>
      </c>
      <c r="F20" s="67">
        <v>0.74025974025974028</v>
      </c>
      <c r="G20" s="69">
        <v>43</v>
      </c>
      <c r="H20" s="70">
        <v>0.69354838709677424</v>
      </c>
      <c r="I20" s="58"/>
      <c r="J20" s="2764"/>
      <c r="K20" s="78" t="s">
        <v>1</v>
      </c>
      <c r="L20" s="72">
        <v>41</v>
      </c>
      <c r="M20" s="73">
        <v>0.22282608695652173</v>
      </c>
      <c r="N20" s="74">
        <v>81</v>
      </c>
      <c r="O20" s="73">
        <v>0.44505494505494503</v>
      </c>
      <c r="P20" s="75">
        <v>78</v>
      </c>
      <c r="Q20" s="76">
        <v>0.48447204968944102</v>
      </c>
    </row>
    <row r="21" spans="1:17" s="32" customFormat="1" ht="12.75" customHeight="1" x14ac:dyDescent="0.2">
      <c r="A21" s="2763"/>
      <c r="B21" s="65" t="s">
        <v>47</v>
      </c>
      <c r="C21" s="66">
        <v>534</v>
      </c>
      <c r="D21" s="67">
        <v>0.49353049907578556</v>
      </c>
      <c r="E21" s="68">
        <v>803</v>
      </c>
      <c r="F21" s="67">
        <v>0.63528481012658233</v>
      </c>
      <c r="G21" s="69">
        <v>713</v>
      </c>
      <c r="H21" s="70">
        <v>0.6221640488656196</v>
      </c>
      <c r="I21" s="58"/>
      <c r="J21" s="2762">
        <v>5</v>
      </c>
      <c r="K21" s="79" t="s">
        <v>95</v>
      </c>
      <c r="L21" s="60">
        <v>0</v>
      </c>
      <c r="M21" s="61" t="s">
        <v>49</v>
      </c>
      <c r="N21" s="62" t="s">
        <v>101</v>
      </c>
      <c r="O21" s="61" t="s">
        <v>49</v>
      </c>
      <c r="P21" s="63" t="s">
        <v>101</v>
      </c>
      <c r="Q21" s="64" t="s">
        <v>49</v>
      </c>
    </row>
    <row r="22" spans="1:17" s="32" customFormat="1" ht="12.75" customHeight="1" x14ac:dyDescent="0.2">
      <c r="A22" s="2763"/>
      <c r="B22" s="65" t="s">
        <v>44</v>
      </c>
      <c r="C22" s="66">
        <v>32</v>
      </c>
      <c r="D22" s="67">
        <v>0.62745098039215685</v>
      </c>
      <c r="E22" s="68">
        <v>40</v>
      </c>
      <c r="F22" s="67">
        <v>0.68965517241379315</v>
      </c>
      <c r="G22" s="69">
        <v>32</v>
      </c>
      <c r="H22" s="70">
        <v>0.71111111111111114</v>
      </c>
      <c r="I22" s="58"/>
      <c r="J22" s="2763"/>
      <c r="K22" s="80" t="s">
        <v>92</v>
      </c>
      <c r="L22" s="66">
        <v>6</v>
      </c>
      <c r="M22" s="67" t="s">
        <v>49</v>
      </c>
      <c r="N22" s="68">
        <v>8</v>
      </c>
      <c r="O22" s="67" t="s">
        <v>49</v>
      </c>
      <c r="P22" s="69">
        <v>7</v>
      </c>
      <c r="Q22" s="70" t="s">
        <v>49</v>
      </c>
    </row>
    <row r="23" spans="1:17" s="32" customFormat="1" ht="12.75" customHeight="1" x14ac:dyDescent="0.2">
      <c r="A23" s="2763"/>
      <c r="B23" s="65" t="s">
        <v>41</v>
      </c>
      <c r="C23" s="66">
        <v>27</v>
      </c>
      <c r="D23" s="67">
        <v>0.375</v>
      </c>
      <c r="E23" s="68">
        <v>40</v>
      </c>
      <c r="F23" s="67">
        <v>0.5</v>
      </c>
      <c r="G23" s="69">
        <v>24</v>
      </c>
      <c r="H23" s="70">
        <v>0.5714285714285714</v>
      </c>
      <c r="I23" s="58"/>
      <c r="J23" s="2763"/>
      <c r="K23" s="80" t="s">
        <v>89</v>
      </c>
      <c r="L23" s="66">
        <v>19</v>
      </c>
      <c r="M23" s="67" t="s">
        <v>49</v>
      </c>
      <c r="N23" s="68">
        <v>34</v>
      </c>
      <c r="O23" s="67">
        <v>0.47887323943661969</v>
      </c>
      <c r="P23" s="69">
        <v>39</v>
      </c>
      <c r="Q23" s="70">
        <v>0.43333333333333335</v>
      </c>
    </row>
    <row r="24" spans="1:17" s="32" customFormat="1" ht="12.75" customHeight="1" x14ac:dyDescent="0.2">
      <c r="A24" s="2763"/>
      <c r="B24" s="65" t="s">
        <v>38</v>
      </c>
      <c r="C24" s="66">
        <v>29</v>
      </c>
      <c r="D24" s="67">
        <v>0.78378378378378377</v>
      </c>
      <c r="E24" s="68">
        <v>31</v>
      </c>
      <c r="F24" s="67">
        <v>0.83783783783783783</v>
      </c>
      <c r="G24" s="69">
        <v>39</v>
      </c>
      <c r="H24" s="70">
        <v>0.79591836734693877</v>
      </c>
      <c r="I24" s="58"/>
      <c r="J24" s="2763"/>
      <c r="K24" s="80" t="s">
        <v>86</v>
      </c>
      <c r="L24" s="66">
        <v>84</v>
      </c>
      <c r="M24" s="67">
        <v>0.25225225225225223</v>
      </c>
      <c r="N24" s="68">
        <v>139</v>
      </c>
      <c r="O24" s="67">
        <v>0.3687002652519894</v>
      </c>
      <c r="P24" s="69">
        <v>149</v>
      </c>
      <c r="Q24" s="70">
        <v>0.4027027027027027</v>
      </c>
    </row>
    <row r="25" spans="1:17" s="32" customFormat="1" ht="12.75" customHeight="1" x14ac:dyDescent="0.2">
      <c r="A25" s="2763"/>
      <c r="B25" s="65" t="s">
        <v>35</v>
      </c>
      <c r="C25" s="66">
        <v>54</v>
      </c>
      <c r="D25" s="67">
        <v>0.70129870129870131</v>
      </c>
      <c r="E25" s="68">
        <v>46</v>
      </c>
      <c r="F25" s="67">
        <v>0.70769230769230773</v>
      </c>
      <c r="G25" s="69">
        <v>49</v>
      </c>
      <c r="H25" s="70">
        <v>0.73134328358208955</v>
      </c>
      <c r="I25" s="58"/>
      <c r="J25" s="2763"/>
      <c r="K25" s="80" t="s">
        <v>83</v>
      </c>
      <c r="L25" s="66">
        <v>5</v>
      </c>
      <c r="M25" s="67" t="s">
        <v>49</v>
      </c>
      <c r="N25" s="68">
        <v>6</v>
      </c>
      <c r="O25" s="67" t="s">
        <v>49</v>
      </c>
      <c r="P25" s="69">
        <v>13</v>
      </c>
      <c r="Q25" s="70" t="s">
        <v>49</v>
      </c>
    </row>
    <row r="26" spans="1:17" s="32" customFormat="1" ht="12.75" customHeight="1" x14ac:dyDescent="0.2">
      <c r="A26" s="2763"/>
      <c r="B26" s="65" t="s">
        <v>32</v>
      </c>
      <c r="C26" s="66">
        <v>16</v>
      </c>
      <c r="D26" s="67" t="s">
        <v>49</v>
      </c>
      <c r="E26" s="68">
        <v>26</v>
      </c>
      <c r="F26" s="67">
        <v>0.76470588235294112</v>
      </c>
      <c r="G26" s="69">
        <v>30</v>
      </c>
      <c r="H26" s="70">
        <v>0.88235294117647056</v>
      </c>
      <c r="I26" s="58"/>
      <c r="J26" s="2763"/>
      <c r="K26" s="80" t="s">
        <v>80</v>
      </c>
      <c r="L26" s="66">
        <v>71</v>
      </c>
      <c r="M26" s="67">
        <v>0.28174603174603174</v>
      </c>
      <c r="N26" s="68">
        <v>96</v>
      </c>
      <c r="O26" s="67">
        <v>0.43835616438356162</v>
      </c>
      <c r="P26" s="69">
        <v>89</v>
      </c>
      <c r="Q26" s="70">
        <v>0.43203883495145629</v>
      </c>
    </row>
    <row r="27" spans="1:17" s="32" customFormat="1" ht="12.75" customHeight="1" x14ac:dyDescent="0.2">
      <c r="A27" s="2763"/>
      <c r="B27" s="65" t="s">
        <v>29</v>
      </c>
      <c r="C27" s="66">
        <v>98</v>
      </c>
      <c r="D27" s="67">
        <v>0.51851851851851849</v>
      </c>
      <c r="E27" s="68">
        <v>119</v>
      </c>
      <c r="F27" s="67">
        <v>0.65745856353591159</v>
      </c>
      <c r="G27" s="69">
        <v>135</v>
      </c>
      <c r="H27" s="70">
        <v>0.70680628272251311</v>
      </c>
      <c r="I27" s="58"/>
      <c r="J27" s="2763"/>
      <c r="K27" s="80" t="s">
        <v>77</v>
      </c>
      <c r="L27" s="66" t="s">
        <v>101</v>
      </c>
      <c r="M27" s="67" t="s">
        <v>49</v>
      </c>
      <c r="N27" s="68" t="s">
        <v>101</v>
      </c>
      <c r="O27" s="67" t="s">
        <v>49</v>
      </c>
      <c r="P27" s="69">
        <v>9</v>
      </c>
      <c r="Q27" s="70" t="s">
        <v>49</v>
      </c>
    </row>
    <row r="28" spans="1:17" s="32" customFormat="1" ht="12.75" customHeight="1" thickBot="1" x14ac:dyDescent="0.25">
      <c r="A28" s="2764"/>
      <c r="B28" s="81" t="s">
        <v>26</v>
      </c>
      <c r="C28" s="72">
        <v>32</v>
      </c>
      <c r="D28" s="73">
        <v>0.8</v>
      </c>
      <c r="E28" s="74">
        <v>36</v>
      </c>
      <c r="F28" s="73">
        <v>0.8</v>
      </c>
      <c r="G28" s="75">
        <v>29</v>
      </c>
      <c r="H28" s="76">
        <v>0.74358974358974361</v>
      </c>
      <c r="I28" s="58"/>
      <c r="J28" s="2763"/>
      <c r="K28" s="80" t="s">
        <v>74</v>
      </c>
      <c r="L28" s="66" t="s">
        <v>101</v>
      </c>
      <c r="M28" s="67" t="s">
        <v>49</v>
      </c>
      <c r="N28" s="68">
        <v>10</v>
      </c>
      <c r="O28" s="67" t="s">
        <v>49</v>
      </c>
      <c r="P28" s="69">
        <v>9</v>
      </c>
      <c r="Q28" s="70" t="s">
        <v>49</v>
      </c>
    </row>
    <row r="29" spans="1:17" s="32" customFormat="1" ht="12.75" customHeight="1" x14ac:dyDescent="0.2">
      <c r="A29" s="2762">
        <v>3</v>
      </c>
      <c r="B29" s="59" t="s">
        <v>23</v>
      </c>
      <c r="C29" s="60" t="s">
        <v>101</v>
      </c>
      <c r="D29" s="61" t="s">
        <v>49</v>
      </c>
      <c r="E29" s="62">
        <v>7</v>
      </c>
      <c r="F29" s="61" t="s">
        <v>49</v>
      </c>
      <c r="G29" s="63">
        <v>5</v>
      </c>
      <c r="H29" s="64" t="s">
        <v>49</v>
      </c>
      <c r="I29" s="58"/>
      <c r="J29" s="2763"/>
      <c r="K29" s="80" t="s">
        <v>71</v>
      </c>
      <c r="L29" s="66">
        <v>15</v>
      </c>
      <c r="M29" s="67" t="s">
        <v>49</v>
      </c>
      <c r="N29" s="68">
        <v>35</v>
      </c>
      <c r="O29" s="67">
        <v>0.33333333333333331</v>
      </c>
      <c r="P29" s="69">
        <v>47</v>
      </c>
      <c r="Q29" s="70">
        <v>0.48958333333333331</v>
      </c>
    </row>
    <row r="30" spans="1:17" s="32" customFormat="1" ht="12.75" customHeight="1" thickBot="1" x14ac:dyDescent="0.25">
      <c r="A30" s="2763"/>
      <c r="B30" s="65" t="s">
        <v>20</v>
      </c>
      <c r="C30" s="66">
        <v>21</v>
      </c>
      <c r="D30" s="67">
        <v>0.24705882352941178</v>
      </c>
      <c r="E30" s="68">
        <v>31</v>
      </c>
      <c r="F30" s="67">
        <v>0.32978723404255317</v>
      </c>
      <c r="G30" s="69">
        <v>49</v>
      </c>
      <c r="H30" s="70">
        <v>0.4375</v>
      </c>
      <c r="I30" s="58"/>
      <c r="J30" s="2764"/>
      <c r="K30" s="82" t="s">
        <v>68</v>
      </c>
      <c r="L30" s="83">
        <v>30</v>
      </c>
      <c r="M30" s="84">
        <v>0.31578947368421051</v>
      </c>
      <c r="N30" s="85">
        <v>70</v>
      </c>
      <c r="O30" s="84">
        <v>0.51470588235294112</v>
      </c>
      <c r="P30" s="86">
        <v>63</v>
      </c>
      <c r="Q30" s="87">
        <v>0.51219512195121952</v>
      </c>
    </row>
    <row r="31" spans="1:17" s="32" customFormat="1" ht="12.75" customHeight="1" x14ac:dyDescent="0.2">
      <c r="A31" s="2763"/>
      <c r="B31" s="65" t="s">
        <v>17</v>
      </c>
      <c r="C31" s="66">
        <v>8</v>
      </c>
      <c r="D31" s="67" t="s">
        <v>49</v>
      </c>
      <c r="E31" s="68">
        <v>21</v>
      </c>
      <c r="F31" s="67">
        <v>0.52500000000000002</v>
      </c>
      <c r="G31" s="69">
        <v>29</v>
      </c>
      <c r="H31" s="70">
        <v>0.54716981132075471</v>
      </c>
      <c r="I31" s="58"/>
      <c r="J31" s="2762">
        <v>6</v>
      </c>
      <c r="K31" s="88" t="s">
        <v>65</v>
      </c>
      <c r="L31" s="53">
        <v>12</v>
      </c>
      <c r="M31" s="54" t="s">
        <v>49</v>
      </c>
      <c r="N31" s="55">
        <v>19</v>
      </c>
      <c r="O31" s="54" t="s">
        <v>49</v>
      </c>
      <c r="P31" s="56">
        <v>15</v>
      </c>
      <c r="Q31" s="57" t="s">
        <v>49</v>
      </c>
    </row>
    <row r="32" spans="1:17" s="32" customFormat="1" ht="12.75" customHeight="1" x14ac:dyDescent="0.2">
      <c r="A32" s="2763"/>
      <c r="B32" s="89" t="s">
        <v>14</v>
      </c>
      <c r="C32" s="66">
        <v>46</v>
      </c>
      <c r="D32" s="67">
        <v>0.47422680412371132</v>
      </c>
      <c r="E32" s="68">
        <v>72</v>
      </c>
      <c r="F32" s="67">
        <v>0.72</v>
      </c>
      <c r="G32" s="69">
        <v>54</v>
      </c>
      <c r="H32" s="70">
        <v>0.68354430379746833</v>
      </c>
      <c r="I32" s="58"/>
      <c r="J32" s="2763"/>
      <c r="K32" s="80" t="s">
        <v>62</v>
      </c>
      <c r="L32" s="66">
        <v>17</v>
      </c>
      <c r="M32" s="67" t="s">
        <v>49</v>
      </c>
      <c r="N32" s="68">
        <v>32</v>
      </c>
      <c r="O32" s="67">
        <v>0.43835616438356162</v>
      </c>
      <c r="P32" s="69">
        <v>21</v>
      </c>
      <c r="Q32" s="70">
        <v>0.32307692307692309</v>
      </c>
    </row>
    <row r="33" spans="1:17" s="32" customFormat="1" ht="12.75" customHeight="1" x14ac:dyDescent="0.2">
      <c r="A33" s="2763"/>
      <c r="B33" s="65" t="s">
        <v>11</v>
      </c>
      <c r="C33" s="66">
        <v>42</v>
      </c>
      <c r="D33" s="67">
        <v>0.55263157894736847</v>
      </c>
      <c r="E33" s="68">
        <v>57</v>
      </c>
      <c r="F33" s="67">
        <v>0.75</v>
      </c>
      <c r="G33" s="69">
        <v>69</v>
      </c>
      <c r="H33" s="70">
        <v>0.66346153846153844</v>
      </c>
      <c r="I33" s="58"/>
      <c r="J33" s="2763"/>
      <c r="K33" s="80" t="s">
        <v>59</v>
      </c>
      <c r="L33" s="66">
        <v>12</v>
      </c>
      <c r="M33" s="67" t="s">
        <v>49</v>
      </c>
      <c r="N33" s="68">
        <v>20</v>
      </c>
      <c r="O33" s="67">
        <v>0.5</v>
      </c>
      <c r="P33" s="69">
        <v>23</v>
      </c>
      <c r="Q33" s="70">
        <v>0.36507936507936506</v>
      </c>
    </row>
    <row r="34" spans="1:17" s="32" customFormat="1" ht="12.75" customHeight="1" x14ac:dyDescent="0.2">
      <c r="A34" s="2763"/>
      <c r="B34" s="65" t="s">
        <v>8</v>
      </c>
      <c r="C34" s="66">
        <v>41</v>
      </c>
      <c r="D34" s="67">
        <v>0.7592592592592593</v>
      </c>
      <c r="E34" s="68">
        <v>50</v>
      </c>
      <c r="F34" s="67">
        <v>0.81967213114754101</v>
      </c>
      <c r="G34" s="69">
        <v>37</v>
      </c>
      <c r="H34" s="70">
        <v>0.90243902439024393</v>
      </c>
      <c r="I34" s="58"/>
      <c r="J34" s="2763"/>
      <c r="K34" s="80" t="s">
        <v>56</v>
      </c>
      <c r="L34" s="66">
        <v>6</v>
      </c>
      <c r="M34" s="67" t="s">
        <v>49</v>
      </c>
      <c r="N34" s="68">
        <v>15</v>
      </c>
      <c r="O34" s="67" t="s">
        <v>49</v>
      </c>
      <c r="P34" s="69">
        <v>15</v>
      </c>
      <c r="Q34" s="70" t="s">
        <v>49</v>
      </c>
    </row>
    <row r="35" spans="1:17" s="32" customFormat="1" ht="12.75" customHeight="1" x14ac:dyDescent="0.2">
      <c r="A35" s="2763"/>
      <c r="B35" s="65" t="s">
        <v>5</v>
      </c>
      <c r="C35" s="66">
        <v>22</v>
      </c>
      <c r="D35" s="67">
        <v>0.5641025641025641</v>
      </c>
      <c r="E35" s="68">
        <v>23</v>
      </c>
      <c r="F35" s="67">
        <v>0.65714285714285714</v>
      </c>
      <c r="G35" s="69">
        <v>30</v>
      </c>
      <c r="H35" s="70">
        <v>0.81081081081081086</v>
      </c>
      <c r="I35" s="58"/>
      <c r="J35" s="2763"/>
      <c r="K35" s="80" t="s">
        <v>53</v>
      </c>
      <c r="L35" s="66" t="s">
        <v>101</v>
      </c>
      <c r="M35" s="67" t="s">
        <v>49</v>
      </c>
      <c r="N35" s="68">
        <v>7</v>
      </c>
      <c r="O35" s="67" t="s">
        <v>49</v>
      </c>
      <c r="P35" s="69">
        <v>7</v>
      </c>
      <c r="Q35" s="70" t="s">
        <v>49</v>
      </c>
    </row>
    <row r="36" spans="1:17" s="32" customFormat="1" ht="12.75" customHeight="1" thickBot="1" x14ac:dyDescent="0.25">
      <c r="A36" s="2763"/>
      <c r="B36" s="78" t="s">
        <v>2</v>
      </c>
      <c r="C36" s="72">
        <v>170</v>
      </c>
      <c r="D36" s="73">
        <v>0.24566473988439305</v>
      </c>
      <c r="E36" s="74">
        <v>307</v>
      </c>
      <c r="F36" s="73">
        <v>0.36032863849765256</v>
      </c>
      <c r="G36" s="75">
        <v>312</v>
      </c>
      <c r="H36" s="76">
        <v>0.36749116607773852</v>
      </c>
      <c r="I36" s="58"/>
      <c r="J36" s="2763"/>
      <c r="K36" s="80" t="s">
        <v>48</v>
      </c>
      <c r="L36" s="66">
        <v>19</v>
      </c>
      <c r="M36" s="67" t="s">
        <v>49</v>
      </c>
      <c r="N36" s="68">
        <v>41</v>
      </c>
      <c r="O36" s="67">
        <v>0.27891156462585032</v>
      </c>
      <c r="P36" s="69">
        <v>36</v>
      </c>
      <c r="Q36" s="70">
        <v>0.3</v>
      </c>
    </row>
    <row r="37" spans="1:17" s="32" customFormat="1" ht="12.75" customHeight="1" x14ac:dyDescent="0.2">
      <c r="A37" s="2763"/>
      <c r="B37" s="59" t="s">
        <v>96</v>
      </c>
      <c r="C37" s="60">
        <v>17</v>
      </c>
      <c r="D37" s="61" t="s">
        <v>49</v>
      </c>
      <c r="E37" s="62">
        <v>20</v>
      </c>
      <c r="F37" s="61">
        <v>0.5714285714285714</v>
      </c>
      <c r="G37" s="63">
        <v>21</v>
      </c>
      <c r="H37" s="64">
        <v>0.7</v>
      </c>
      <c r="I37" s="16"/>
      <c r="J37" s="2763"/>
      <c r="K37" s="80" t="s">
        <v>45</v>
      </c>
      <c r="L37" s="66">
        <v>9</v>
      </c>
      <c r="M37" s="67" t="s">
        <v>49</v>
      </c>
      <c r="N37" s="68">
        <v>19</v>
      </c>
      <c r="O37" s="67" t="s">
        <v>49</v>
      </c>
      <c r="P37" s="69">
        <v>18</v>
      </c>
      <c r="Q37" s="70">
        <v>0.29032258064516131</v>
      </c>
    </row>
    <row r="38" spans="1:17" s="32" customFormat="1" ht="12.75" customHeight="1" x14ac:dyDescent="0.2">
      <c r="A38" s="2763"/>
      <c r="B38" s="89" t="s">
        <v>93</v>
      </c>
      <c r="C38" s="66">
        <v>10</v>
      </c>
      <c r="D38" s="67" t="s">
        <v>49</v>
      </c>
      <c r="E38" s="68">
        <v>19</v>
      </c>
      <c r="F38" s="67" t="s">
        <v>49</v>
      </c>
      <c r="G38" s="69">
        <v>12</v>
      </c>
      <c r="H38" s="70" t="s">
        <v>49</v>
      </c>
      <c r="I38" s="16"/>
      <c r="J38" s="2763"/>
      <c r="K38" s="80" t="s">
        <v>42</v>
      </c>
      <c r="L38" s="66">
        <v>30</v>
      </c>
      <c r="M38" s="67">
        <v>0.20134228187919462</v>
      </c>
      <c r="N38" s="68">
        <v>50</v>
      </c>
      <c r="O38" s="67">
        <v>0.24630541871921183</v>
      </c>
      <c r="P38" s="69">
        <v>58</v>
      </c>
      <c r="Q38" s="70">
        <v>0.24576271186440679</v>
      </c>
    </row>
    <row r="39" spans="1:17" s="32" customFormat="1" ht="12.75" customHeight="1" x14ac:dyDescent="0.2">
      <c r="A39" s="2763"/>
      <c r="B39" s="65" t="s">
        <v>90</v>
      </c>
      <c r="C39" s="66">
        <v>11</v>
      </c>
      <c r="D39" s="67" t="s">
        <v>49</v>
      </c>
      <c r="E39" s="68">
        <v>26</v>
      </c>
      <c r="F39" s="67">
        <v>0.47272727272727272</v>
      </c>
      <c r="G39" s="69">
        <v>28</v>
      </c>
      <c r="H39" s="70">
        <v>0.53846153846153844</v>
      </c>
      <c r="I39" s="16"/>
      <c r="J39" s="2763"/>
      <c r="K39" s="80" t="s">
        <v>39</v>
      </c>
      <c r="L39" s="66">
        <v>12</v>
      </c>
      <c r="M39" s="67" t="s">
        <v>49</v>
      </c>
      <c r="N39" s="68">
        <v>11</v>
      </c>
      <c r="O39" s="67" t="s">
        <v>49</v>
      </c>
      <c r="P39" s="69">
        <v>22</v>
      </c>
      <c r="Q39" s="70">
        <v>0.4</v>
      </c>
    </row>
    <row r="40" spans="1:17" s="32" customFormat="1" ht="12.75" customHeight="1" x14ac:dyDescent="0.2">
      <c r="A40" s="2763"/>
      <c r="B40" s="65" t="s">
        <v>87</v>
      </c>
      <c r="C40" s="66">
        <v>24</v>
      </c>
      <c r="D40" s="67">
        <v>0.32</v>
      </c>
      <c r="E40" s="68">
        <v>49</v>
      </c>
      <c r="F40" s="67">
        <v>0.6901408450704225</v>
      </c>
      <c r="G40" s="69">
        <v>51</v>
      </c>
      <c r="H40" s="70">
        <v>0.67105263157894735</v>
      </c>
      <c r="I40" s="16"/>
      <c r="J40" s="2763"/>
      <c r="K40" s="90" t="s">
        <v>36</v>
      </c>
      <c r="L40" s="66">
        <v>18</v>
      </c>
      <c r="M40" s="67" t="s">
        <v>49</v>
      </c>
      <c r="N40" s="68">
        <v>53</v>
      </c>
      <c r="O40" s="67">
        <v>0.50961538461538458</v>
      </c>
      <c r="P40" s="69">
        <v>46</v>
      </c>
      <c r="Q40" s="70">
        <v>0.50549450549450547</v>
      </c>
    </row>
    <row r="41" spans="1:17" s="32" customFormat="1" ht="12.75" customHeight="1" x14ac:dyDescent="0.2">
      <c r="A41" s="2763"/>
      <c r="B41" s="65" t="s">
        <v>84</v>
      </c>
      <c r="C41" s="66">
        <v>7</v>
      </c>
      <c r="D41" s="67" t="s">
        <v>49</v>
      </c>
      <c r="E41" s="68">
        <v>5</v>
      </c>
      <c r="F41" s="67" t="s">
        <v>49</v>
      </c>
      <c r="G41" s="69">
        <v>8</v>
      </c>
      <c r="H41" s="70">
        <v>0.61538461538461542</v>
      </c>
      <c r="I41" s="16"/>
      <c r="J41" s="2763"/>
      <c r="K41" s="80" t="s">
        <v>33</v>
      </c>
      <c r="L41" s="66" t="s">
        <v>101</v>
      </c>
      <c r="M41" s="67" t="s">
        <v>49</v>
      </c>
      <c r="N41" s="68">
        <v>11</v>
      </c>
      <c r="O41" s="67" t="s">
        <v>49</v>
      </c>
      <c r="P41" s="69">
        <v>6</v>
      </c>
      <c r="Q41" s="70" t="s">
        <v>49</v>
      </c>
    </row>
    <row r="42" spans="1:17" s="32" customFormat="1" ht="12.75" customHeight="1" x14ac:dyDescent="0.2">
      <c r="A42" s="2763"/>
      <c r="B42" s="65" t="s">
        <v>81</v>
      </c>
      <c r="C42" s="66">
        <v>13</v>
      </c>
      <c r="D42" s="67" t="s">
        <v>49</v>
      </c>
      <c r="E42" s="68">
        <v>25</v>
      </c>
      <c r="F42" s="67">
        <v>0.78125</v>
      </c>
      <c r="G42" s="69">
        <v>11</v>
      </c>
      <c r="H42" s="70" t="s">
        <v>49</v>
      </c>
      <c r="I42" s="16"/>
      <c r="J42" s="2763"/>
      <c r="K42" s="80" t="s">
        <v>30</v>
      </c>
      <c r="L42" s="66">
        <v>28</v>
      </c>
      <c r="M42" s="67">
        <v>0.28865979381443296</v>
      </c>
      <c r="N42" s="68">
        <v>36</v>
      </c>
      <c r="O42" s="67">
        <v>0.4044943820224719</v>
      </c>
      <c r="P42" s="69">
        <v>45</v>
      </c>
      <c r="Q42" s="70">
        <v>0.41284403669724773</v>
      </c>
    </row>
    <row r="43" spans="1:17" s="32" customFormat="1" ht="12.75" customHeight="1" x14ac:dyDescent="0.2">
      <c r="A43" s="2763"/>
      <c r="B43" s="65" t="s">
        <v>78</v>
      </c>
      <c r="C43" s="66" t="s">
        <v>101</v>
      </c>
      <c r="D43" s="67" t="s">
        <v>49</v>
      </c>
      <c r="E43" s="68">
        <v>6</v>
      </c>
      <c r="F43" s="67" t="s">
        <v>49</v>
      </c>
      <c r="G43" s="69" t="s">
        <v>101</v>
      </c>
      <c r="H43" s="70" t="s">
        <v>49</v>
      </c>
      <c r="I43" s="16"/>
      <c r="J43" s="2763"/>
      <c r="K43" s="80" t="s">
        <v>27</v>
      </c>
      <c r="L43" s="66">
        <v>21</v>
      </c>
      <c r="M43" s="67">
        <v>0.27272727272727271</v>
      </c>
      <c r="N43" s="68">
        <v>25</v>
      </c>
      <c r="O43" s="67">
        <v>0.3048780487804878</v>
      </c>
      <c r="P43" s="69">
        <v>27</v>
      </c>
      <c r="Q43" s="70">
        <v>0.5</v>
      </c>
    </row>
    <row r="44" spans="1:17" s="32" customFormat="1" ht="12.75" customHeight="1" x14ac:dyDescent="0.2">
      <c r="A44" s="2763"/>
      <c r="B44" s="65" t="s">
        <v>75</v>
      </c>
      <c r="C44" s="66">
        <v>5</v>
      </c>
      <c r="D44" s="67" t="s">
        <v>49</v>
      </c>
      <c r="E44" s="68">
        <v>7</v>
      </c>
      <c r="F44" s="67" t="s">
        <v>49</v>
      </c>
      <c r="G44" s="69" t="s">
        <v>101</v>
      </c>
      <c r="H44" s="70" t="s">
        <v>49</v>
      </c>
      <c r="I44" s="16"/>
      <c r="J44" s="2763"/>
      <c r="K44" s="80" t="s">
        <v>24</v>
      </c>
      <c r="L44" s="66">
        <v>8</v>
      </c>
      <c r="M44" s="67" t="s">
        <v>49</v>
      </c>
      <c r="N44" s="68">
        <v>15</v>
      </c>
      <c r="O44" s="67" t="s">
        <v>49</v>
      </c>
      <c r="P44" s="69">
        <v>11</v>
      </c>
      <c r="Q44" s="70" t="s">
        <v>49</v>
      </c>
    </row>
    <row r="45" spans="1:17" ht="12.75" customHeight="1" x14ac:dyDescent="0.25">
      <c r="A45" s="2763"/>
      <c r="B45" s="65" t="s">
        <v>72</v>
      </c>
      <c r="C45" s="66">
        <v>84</v>
      </c>
      <c r="D45" s="67">
        <v>0.48554913294797686</v>
      </c>
      <c r="E45" s="68">
        <v>127</v>
      </c>
      <c r="F45" s="67">
        <v>0.65463917525773196</v>
      </c>
      <c r="G45" s="69">
        <v>95</v>
      </c>
      <c r="H45" s="70">
        <v>0.56547619047619047</v>
      </c>
      <c r="I45" s="16"/>
      <c r="J45" s="2763"/>
      <c r="K45" s="80" t="s">
        <v>21</v>
      </c>
      <c r="L45" s="66">
        <v>10</v>
      </c>
      <c r="M45" s="67" t="s">
        <v>49</v>
      </c>
      <c r="N45" s="68">
        <v>34</v>
      </c>
      <c r="O45" s="67">
        <v>0.30357142857142855</v>
      </c>
      <c r="P45" s="69">
        <v>20</v>
      </c>
      <c r="Q45" s="70">
        <v>0.16260162601626016</v>
      </c>
    </row>
    <row r="46" spans="1:17" ht="12.75" customHeight="1" x14ac:dyDescent="0.25">
      <c r="A46" s="2763"/>
      <c r="B46" s="89" t="s">
        <v>69</v>
      </c>
      <c r="C46" s="66">
        <v>14</v>
      </c>
      <c r="D46" s="67" t="s">
        <v>49</v>
      </c>
      <c r="E46" s="68">
        <v>25</v>
      </c>
      <c r="F46" s="67">
        <v>0.67567567567567566</v>
      </c>
      <c r="G46" s="69">
        <v>33</v>
      </c>
      <c r="H46" s="70">
        <v>0.66</v>
      </c>
      <c r="I46" s="16"/>
      <c r="J46" s="2763"/>
      <c r="K46" s="80" t="s">
        <v>18</v>
      </c>
      <c r="L46" s="66">
        <v>55</v>
      </c>
      <c r="M46" s="67">
        <v>0.15714285714285714</v>
      </c>
      <c r="N46" s="68">
        <v>107</v>
      </c>
      <c r="O46" s="67">
        <v>0.20736434108527133</v>
      </c>
      <c r="P46" s="69">
        <v>100</v>
      </c>
      <c r="Q46" s="70">
        <v>0.21141649048625794</v>
      </c>
    </row>
    <row r="47" spans="1:17" ht="12.75" customHeight="1" x14ac:dyDescent="0.25">
      <c r="A47" s="2763"/>
      <c r="B47" s="65" t="s">
        <v>66</v>
      </c>
      <c r="C47" s="66" t="s">
        <v>101</v>
      </c>
      <c r="D47" s="67" t="s">
        <v>49</v>
      </c>
      <c r="E47" s="68" t="s">
        <v>101</v>
      </c>
      <c r="F47" s="67" t="s">
        <v>49</v>
      </c>
      <c r="G47" s="69">
        <v>7</v>
      </c>
      <c r="H47" s="70" t="s">
        <v>49</v>
      </c>
      <c r="I47" s="16"/>
      <c r="J47" s="2763"/>
      <c r="K47" s="80" t="s">
        <v>15</v>
      </c>
      <c r="L47" s="66">
        <v>16</v>
      </c>
      <c r="M47" s="67" t="s">
        <v>49</v>
      </c>
      <c r="N47" s="68">
        <v>38</v>
      </c>
      <c r="O47" s="67">
        <v>0.59375</v>
      </c>
      <c r="P47" s="69">
        <v>37</v>
      </c>
      <c r="Q47" s="70">
        <v>0.72549019607843135</v>
      </c>
    </row>
    <row r="48" spans="1:17" ht="12.75" customHeight="1" x14ac:dyDescent="0.25">
      <c r="A48" s="2763"/>
      <c r="B48" s="65" t="s">
        <v>63</v>
      </c>
      <c r="C48" s="66">
        <v>18</v>
      </c>
      <c r="D48" s="67" t="s">
        <v>49</v>
      </c>
      <c r="E48" s="68">
        <v>16</v>
      </c>
      <c r="F48" s="67" t="s">
        <v>49</v>
      </c>
      <c r="G48" s="69">
        <v>18</v>
      </c>
      <c r="H48" s="70" t="s">
        <v>49</v>
      </c>
      <c r="I48" s="16"/>
      <c r="J48" s="2763"/>
      <c r="K48" s="80" t="s">
        <v>12</v>
      </c>
      <c r="L48" s="66">
        <v>19</v>
      </c>
      <c r="M48" s="67" t="s">
        <v>49</v>
      </c>
      <c r="N48" s="68">
        <v>30</v>
      </c>
      <c r="O48" s="67">
        <v>0.30612244897959184</v>
      </c>
      <c r="P48" s="69">
        <v>31</v>
      </c>
      <c r="Q48" s="70">
        <v>0.37804878048780488</v>
      </c>
    </row>
    <row r="49" spans="1:17" ht="12.75" customHeight="1" x14ac:dyDescent="0.25">
      <c r="A49" s="2763"/>
      <c r="B49" s="65" t="s">
        <v>60</v>
      </c>
      <c r="C49" s="66" t="s">
        <v>101</v>
      </c>
      <c r="D49" s="67" t="s">
        <v>49</v>
      </c>
      <c r="E49" s="68">
        <v>10</v>
      </c>
      <c r="F49" s="67" t="s">
        <v>49</v>
      </c>
      <c r="G49" s="69">
        <v>9</v>
      </c>
      <c r="H49" s="70" t="s">
        <v>49</v>
      </c>
      <c r="I49" s="16"/>
      <c r="J49" s="2763"/>
      <c r="K49" s="80" t="s">
        <v>9</v>
      </c>
      <c r="L49" s="66">
        <v>13</v>
      </c>
      <c r="M49" s="67" t="s">
        <v>49</v>
      </c>
      <c r="N49" s="68">
        <v>16</v>
      </c>
      <c r="O49" s="67" t="s">
        <v>49</v>
      </c>
      <c r="P49" s="69">
        <v>20</v>
      </c>
      <c r="Q49" s="70">
        <v>0.24096385542168675</v>
      </c>
    </row>
    <row r="50" spans="1:17" ht="12.75" customHeight="1" thickBot="1" x14ac:dyDescent="0.3">
      <c r="A50" s="2763"/>
      <c r="B50" s="65" t="s">
        <v>57</v>
      </c>
      <c r="C50" s="66">
        <v>25</v>
      </c>
      <c r="D50" s="67">
        <v>0.30864197530864196</v>
      </c>
      <c r="E50" s="68">
        <v>52</v>
      </c>
      <c r="F50" s="67">
        <v>0.56521739130434778</v>
      </c>
      <c r="G50" s="69">
        <v>48</v>
      </c>
      <c r="H50" s="70">
        <v>0.49484536082474229</v>
      </c>
      <c r="I50" s="16"/>
      <c r="J50" s="2764"/>
      <c r="K50" s="91" t="s">
        <v>6</v>
      </c>
      <c r="L50" s="72">
        <v>8</v>
      </c>
      <c r="M50" s="73" t="s">
        <v>49</v>
      </c>
      <c r="N50" s="74">
        <v>29</v>
      </c>
      <c r="O50" s="73">
        <v>0.48333333333333334</v>
      </c>
      <c r="P50" s="75">
        <v>24</v>
      </c>
      <c r="Q50" s="76">
        <v>0.5714285714285714</v>
      </c>
    </row>
    <row r="51" spans="1:17" ht="12.75" customHeight="1" thickBot="1" x14ac:dyDescent="0.3">
      <c r="A51" s="2764"/>
      <c r="B51" s="92" t="s">
        <v>54</v>
      </c>
      <c r="C51" s="83">
        <v>34</v>
      </c>
      <c r="D51" s="84">
        <v>0.45333333333333331</v>
      </c>
      <c r="E51" s="85">
        <v>66</v>
      </c>
      <c r="F51" s="84">
        <v>0.75</v>
      </c>
      <c r="G51" s="86">
        <v>41</v>
      </c>
      <c r="H51" s="87">
        <v>0.56944444444444442</v>
      </c>
      <c r="I51" s="16"/>
      <c r="J51" s="93">
        <v>7</v>
      </c>
      <c r="K51" s="94" t="s">
        <v>3</v>
      </c>
      <c r="L51" s="95">
        <v>160</v>
      </c>
      <c r="M51" s="96">
        <v>6.4334539605950938E-2</v>
      </c>
      <c r="N51" s="97">
        <v>402</v>
      </c>
      <c r="O51" s="96">
        <v>0.161186848436247</v>
      </c>
      <c r="P51" s="98">
        <v>417</v>
      </c>
      <c r="Q51" s="99">
        <v>0.16916835699797161</v>
      </c>
    </row>
    <row r="52" spans="1:17" ht="12.75" customHeight="1" thickTop="1" thickBot="1" x14ac:dyDescent="0.3">
      <c r="A52" s="100">
        <v>4</v>
      </c>
      <c r="B52" s="101" t="s">
        <v>51</v>
      </c>
      <c r="C52" s="102">
        <v>243</v>
      </c>
      <c r="D52" s="103">
        <v>0.13728813559322034</v>
      </c>
      <c r="E52" s="104">
        <v>468</v>
      </c>
      <c r="F52" s="103">
        <v>0.21636615811373092</v>
      </c>
      <c r="G52" s="105">
        <v>517</v>
      </c>
      <c r="H52" s="106">
        <v>0.21990642279880901</v>
      </c>
      <c r="I52" s="16"/>
      <c r="J52" s="2765" t="s">
        <v>0</v>
      </c>
      <c r="K52" s="2766"/>
      <c r="L52" s="107">
        <v>5775</v>
      </c>
      <c r="M52" s="108">
        <v>0.39120715350223545</v>
      </c>
      <c r="N52" s="107">
        <v>3912</v>
      </c>
      <c r="O52" s="108">
        <v>0.28372497824194953</v>
      </c>
      <c r="P52" s="107"/>
      <c r="Q52" s="109"/>
    </row>
    <row r="53" spans="1:17" x14ac:dyDescent="0.25">
      <c r="A53" s="2767" t="s">
        <v>104</v>
      </c>
      <c r="B53" s="2767"/>
      <c r="C53" s="2767"/>
      <c r="D53" s="2767"/>
      <c r="E53" s="2767"/>
      <c r="F53" s="2767"/>
      <c r="G53" s="2767"/>
      <c r="H53" s="2767"/>
      <c r="I53" s="2767"/>
      <c r="J53" s="2767"/>
      <c r="K53" s="2767"/>
      <c r="L53" s="2767"/>
      <c r="M53" s="2767"/>
      <c r="N53" s="2767"/>
      <c r="O53" s="2767"/>
      <c r="P53" s="2767"/>
      <c r="Q53" s="2767"/>
    </row>
    <row r="54" spans="1:17" x14ac:dyDescent="0.25">
      <c r="A54" s="2572" t="s">
        <v>106</v>
      </c>
      <c r="B54" s="2572"/>
      <c r="C54" s="2572"/>
      <c r="D54" s="2572"/>
      <c r="E54" s="2572"/>
      <c r="F54" s="2572"/>
      <c r="G54" s="2572"/>
      <c r="H54" s="2572"/>
      <c r="I54" s="2572"/>
      <c r="J54" s="2572"/>
      <c r="K54" s="2572"/>
      <c r="L54" s="2572"/>
      <c r="M54" s="2572"/>
      <c r="N54" s="2572"/>
      <c r="O54" s="2572"/>
      <c r="P54" s="2572"/>
      <c r="Q54" s="2572"/>
    </row>
  </sheetData>
  <mergeCells count="20">
    <mergeCell ref="A54:Q54"/>
    <mergeCell ref="A5:A12"/>
    <mergeCell ref="A13:A28"/>
    <mergeCell ref="J5:J20"/>
    <mergeCell ref="J21:J30"/>
    <mergeCell ref="J31:J50"/>
    <mergeCell ref="J52:K52"/>
    <mergeCell ref="A53:Q53"/>
    <mergeCell ref="A29:A51"/>
    <mergeCell ref="A1:Q1"/>
    <mergeCell ref="A3:A4"/>
    <mergeCell ref="B3:B4"/>
    <mergeCell ref="J3:J4"/>
    <mergeCell ref="K3:K4"/>
    <mergeCell ref="C3:D3"/>
    <mergeCell ref="E3:F3"/>
    <mergeCell ref="G3:H3"/>
    <mergeCell ref="L3:M3"/>
    <mergeCell ref="N3:O3"/>
    <mergeCell ref="P3:Q3"/>
  </mergeCells>
  <conditionalFormatting sqref="M5:M51 D5:D52">
    <cfRule type="top10" dxfId="5" priority="5" percent="1" bottom="1" rank="25"/>
    <cfRule type="top10" dxfId="4" priority="6" percent="1" rank="25"/>
  </conditionalFormatting>
  <conditionalFormatting sqref="O5:O51 F5:F52">
    <cfRule type="top10" dxfId="3" priority="3" percent="1" bottom="1" rank="25"/>
    <cfRule type="top10" dxfId="2" priority="4" percent="1" rank="25"/>
  </conditionalFormatting>
  <conditionalFormatting sqref="Q5:Q51 H37:H52 H5:I36">
    <cfRule type="top10" dxfId="1" priority="49" percent="1" bottom="1" rank="25"/>
    <cfRule type="top10" dxfId="0" priority="50" percent="1" rank="25"/>
  </conditionalFormatting>
  <pageMargins left="0.45" right="0.45" top="0.75" bottom="0.75" header="0.3" footer="0.3"/>
  <pageSetup orientation="portrait" r:id="rId1"/>
  <headerFooter>
    <oddHeader>&amp;L&amp;G&amp;R&amp;"-,Bold"SUBSTANCE ABUSE:
PRESCRIPTION OPIOIDS</oddHeader>
    <oddFooter>&amp;LMarch 2016&amp;C&amp;9Behavioral Health
County and Region Service Data Book&amp;R&amp;9Page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zoomScale="85" zoomScaleNormal="85" zoomScaleSheetLayoutView="90" zoomScalePageLayoutView="90" workbookViewId="0">
      <selection activeCell="A14" sqref="A14"/>
    </sheetView>
  </sheetViews>
  <sheetFormatPr defaultRowHeight="15" x14ac:dyDescent="0.25"/>
  <cols>
    <col min="1" max="1" width="47.7109375" style="407" bestFit="1" customWidth="1"/>
    <col min="2" max="2" width="8.140625" style="407" bestFit="1" customWidth="1"/>
    <col min="3" max="4" width="9.140625" style="407" bestFit="1" customWidth="1"/>
    <col min="5" max="5" width="9.28515625" style="407" bestFit="1" customWidth="1"/>
    <col min="6" max="7" width="9.140625" style="407" bestFit="1" customWidth="1"/>
    <col min="8" max="8" width="9.42578125" style="407" bestFit="1" customWidth="1"/>
    <col min="9" max="9" width="10.7109375" style="407" bestFit="1" customWidth="1"/>
    <col min="10" max="10" width="6.7109375" style="407" customWidth="1"/>
    <col min="11" max="11" width="1.42578125" style="407" customWidth="1"/>
    <col min="12" max="12" width="10" style="407" customWidth="1"/>
    <col min="13" max="13" width="6.85546875" style="407" bestFit="1" customWidth="1"/>
    <col min="14" max="14" width="10.28515625" style="407" bestFit="1" customWidth="1"/>
    <col min="15" max="15" width="6.42578125" style="407" bestFit="1" customWidth="1"/>
    <col min="16" max="16" width="8" style="407" bestFit="1" customWidth="1"/>
    <col min="17" max="17" width="6.42578125" style="407" bestFit="1" customWidth="1"/>
    <col min="18" max="16384" width="9.140625" style="407"/>
  </cols>
  <sheetData>
    <row r="1" spans="1:10" customFormat="1" ht="15.75" x14ac:dyDescent="0.25">
      <c r="A1" s="2390" t="s">
        <v>686</v>
      </c>
      <c r="B1" s="2390"/>
      <c r="C1" s="2390"/>
      <c r="D1" s="2390"/>
      <c r="E1" s="2390"/>
      <c r="F1" s="2390"/>
      <c r="G1" s="2390"/>
      <c r="H1" s="2390"/>
      <c r="I1" s="2390"/>
      <c r="J1" s="2390"/>
    </row>
    <row r="2" spans="1:10" customFormat="1" x14ac:dyDescent="0.25"/>
    <row r="3" spans="1:10" customFormat="1" x14ac:dyDescent="0.25"/>
    <row r="4" spans="1:10" customFormat="1" x14ac:dyDescent="0.25"/>
    <row r="5" spans="1:10" customFormat="1" x14ac:dyDescent="0.25"/>
    <row r="6" spans="1:10" customFormat="1" x14ac:dyDescent="0.25"/>
    <row r="7" spans="1:10" customFormat="1" x14ac:dyDescent="0.25"/>
    <row r="8" spans="1:10" customFormat="1" x14ac:dyDescent="0.25"/>
    <row r="9" spans="1:10" customFormat="1" x14ac:dyDescent="0.25"/>
    <row r="10" spans="1:10" customFormat="1" x14ac:dyDescent="0.25"/>
    <row r="11" spans="1:10" customFormat="1" x14ac:dyDescent="0.25"/>
    <row r="12" spans="1:10" customFormat="1" x14ac:dyDescent="0.25"/>
    <row r="13" spans="1:10" customFormat="1" ht="16.5" thickBot="1" x14ac:dyDescent="0.3">
      <c r="A13" s="2410" t="s">
        <v>687</v>
      </c>
      <c r="B13" s="2410"/>
      <c r="C13" s="2410"/>
      <c r="D13" s="2410"/>
      <c r="E13" s="2410"/>
      <c r="F13" s="2410"/>
      <c r="G13" s="2410"/>
      <c r="H13" s="2410"/>
      <c r="I13" s="2410"/>
      <c r="J13" s="2410"/>
    </row>
    <row r="14" spans="1:10" customFormat="1" ht="18.75" x14ac:dyDescent="0.25">
      <c r="A14" s="2433" t="s">
        <v>117</v>
      </c>
      <c r="B14" s="2435" t="s">
        <v>195</v>
      </c>
      <c r="C14" s="2436"/>
      <c r="D14" s="2436"/>
      <c r="E14" s="2436"/>
      <c r="F14" s="2436"/>
      <c r="G14" s="2436"/>
      <c r="H14" s="2436"/>
      <c r="I14" s="2437" t="s">
        <v>118</v>
      </c>
    </row>
    <row r="15" spans="1:10" customFormat="1" ht="19.5" thickBot="1" x14ac:dyDescent="0.3">
      <c r="A15" s="2434"/>
      <c r="B15" s="195">
        <v>1</v>
      </c>
      <c r="C15" s="196">
        <v>2</v>
      </c>
      <c r="D15" s="196">
        <v>3</v>
      </c>
      <c r="E15" s="196">
        <v>4</v>
      </c>
      <c r="F15" s="196">
        <v>5</v>
      </c>
      <c r="G15" s="196">
        <v>6</v>
      </c>
      <c r="H15" s="197">
        <v>7</v>
      </c>
      <c r="I15" s="2438"/>
    </row>
    <row r="16" spans="1:10" customFormat="1" x14ac:dyDescent="0.25">
      <c r="A16" s="249" t="s">
        <v>213</v>
      </c>
      <c r="B16" s="253">
        <v>0.19505732976649859</v>
      </c>
      <c r="C16" s="250">
        <v>0.17508712531151643</v>
      </c>
      <c r="D16" s="250">
        <v>0.19070438342982071</v>
      </c>
      <c r="E16" s="250">
        <v>0.18199882455011054</v>
      </c>
      <c r="F16" s="250">
        <v>0.13082574329873187</v>
      </c>
      <c r="G16" s="250">
        <v>0.19656565367291773</v>
      </c>
      <c r="H16" s="283">
        <v>0.21399918342893753</v>
      </c>
      <c r="I16" s="246">
        <v>0.17605126676836913</v>
      </c>
    </row>
    <row r="17" spans="1:21" customFormat="1" ht="15.75" thickBot="1" x14ac:dyDescent="0.3">
      <c r="A17" s="245" t="s">
        <v>214</v>
      </c>
      <c r="B17" s="244">
        <v>98873</v>
      </c>
      <c r="C17" s="243">
        <v>211611</v>
      </c>
      <c r="D17" s="243">
        <v>185887</v>
      </c>
      <c r="E17" s="243">
        <v>123557</v>
      </c>
      <c r="F17" s="243">
        <v>217769</v>
      </c>
      <c r="G17" s="243">
        <v>123548</v>
      </c>
      <c r="H17" s="247">
        <v>200746</v>
      </c>
      <c r="I17" s="255">
        <v>1161991</v>
      </c>
      <c r="N17" s="2077"/>
      <c r="O17" s="2077"/>
      <c r="P17" s="2077"/>
      <c r="Q17" s="2077"/>
      <c r="R17" s="2077"/>
      <c r="S17" s="2077"/>
      <c r="T17" s="2077"/>
      <c r="U17" s="2076"/>
    </row>
    <row r="18" spans="1:21" customFormat="1" ht="3.75" customHeight="1" x14ac:dyDescent="0.25"/>
    <row r="19" spans="1:21" customFormat="1" x14ac:dyDescent="0.25">
      <c r="A19" s="2393" t="s">
        <v>688</v>
      </c>
      <c r="B19" s="2393"/>
      <c r="C19" s="2393"/>
      <c r="D19" s="2393"/>
      <c r="E19" s="2393"/>
      <c r="F19" s="2393"/>
      <c r="G19" s="2393"/>
      <c r="H19" s="2393"/>
      <c r="I19" s="2393"/>
      <c r="J19" s="2393"/>
    </row>
    <row r="21" spans="1:21" ht="12" customHeight="1" x14ac:dyDescent="0.25"/>
    <row r="22" spans="1:21" s="1028" customFormat="1" ht="12" customHeight="1" x14ac:dyDescent="0.25"/>
    <row r="23" spans="1:21" ht="21.75" customHeight="1" x14ac:dyDescent="0.25"/>
    <row r="24" spans="1:21" ht="12" customHeight="1" x14ac:dyDescent="0.25"/>
    <row r="25" spans="1:21" ht="12" customHeight="1" x14ac:dyDescent="0.25"/>
    <row r="26" spans="1:21" ht="39.75" customHeight="1" x14ac:dyDescent="0.25"/>
    <row r="27" spans="1:21" ht="47.25" customHeight="1" x14ac:dyDescent="0.25"/>
    <row r="28" spans="1:21" ht="12" customHeight="1" x14ac:dyDescent="0.25">
      <c r="A28" s="2431" t="s">
        <v>690</v>
      </c>
      <c r="B28" s="2431"/>
      <c r="C28" s="2431"/>
      <c r="D28" s="2431"/>
      <c r="E28" s="2431"/>
      <c r="F28" s="2431"/>
      <c r="G28" s="2431"/>
      <c r="H28" s="2431"/>
      <c r="I28" s="2431"/>
    </row>
    <row r="29" spans="1:21" ht="36.75" customHeight="1" x14ac:dyDescent="0.25">
      <c r="A29" s="2432" t="s">
        <v>689</v>
      </c>
      <c r="B29" s="2432"/>
      <c r="C29" s="2432"/>
      <c r="D29" s="2432"/>
      <c r="E29" s="2432"/>
      <c r="F29" s="2432"/>
      <c r="G29" s="2432"/>
      <c r="H29" s="2432"/>
      <c r="I29" s="2432"/>
    </row>
    <row r="30" spans="1:21" ht="38.25" customHeight="1" x14ac:dyDescent="0.25">
      <c r="N30" s="2078"/>
      <c r="O30" s="2078"/>
      <c r="P30" s="2078"/>
      <c r="Q30" s="2078"/>
      <c r="R30" s="2078"/>
      <c r="S30" s="2078"/>
      <c r="T30" s="2078"/>
      <c r="U30" s="2078"/>
    </row>
    <row r="31" spans="1:21" ht="12" customHeight="1" x14ac:dyDescent="0.25"/>
    <row r="32" spans="1:21" ht="12" customHeight="1" x14ac:dyDescent="0.25"/>
    <row r="33" spans="1:17" ht="12" customHeight="1" x14ac:dyDescent="0.25"/>
    <row r="34" spans="1:17" ht="12" customHeight="1" x14ac:dyDescent="0.25"/>
    <row r="35" spans="1:17" ht="12" customHeight="1" x14ac:dyDescent="0.25"/>
    <row r="36" spans="1:17" ht="12" customHeight="1" x14ac:dyDescent="0.25"/>
    <row r="37" spans="1:17" ht="12" customHeight="1" x14ac:dyDescent="0.25"/>
    <row r="38" spans="1:17" ht="12" customHeight="1" x14ac:dyDescent="0.25"/>
    <row r="39" spans="1:17" ht="12" customHeight="1" x14ac:dyDescent="0.25"/>
    <row r="40" spans="1:17" ht="12" customHeight="1" x14ac:dyDescent="0.25"/>
    <row r="41" spans="1:17" ht="12" customHeight="1" x14ac:dyDescent="0.25"/>
    <row r="42" spans="1:17" ht="12" customHeight="1" x14ac:dyDescent="0.25"/>
    <row r="43" spans="1:17" ht="12" customHeight="1" x14ac:dyDescent="0.25"/>
    <row r="44" spans="1:17" ht="15.75" customHeight="1" x14ac:dyDescent="0.25"/>
    <row r="45" spans="1:17" s="22" customFormat="1" ht="37.5" customHeight="1" x14ac:dyDescent="0.25">
      <c r="B45" s="183"/>
      <c r="C45" s="183"/>
      <c r="D45" s="183"/>
      <c r="E45" s="183"/>
      <c r="F45" s="183"/>
      <c r="G45" s="183"/>
      <c r="H45" s="183"/>
      <c r="I45" s="183"/>
      <c r="J45" s="183"/>
      <c r="K45" s="183"/>
      <c r="L45" s="183"/>
      <c r="M45" s="183"/>
      <c r="N45" s="183"/>
      <c r="O45" s="1"/>
      <c r="P45" s="1"/>
      <c r="Q45" s="1"/>
    </row>
    <row r="46" spans="1:17" s="22" customFormat="1" ht="15" customHeight="1" x14ac:dyDescent="0.25">
      <c r="B46" s="184"/>
      <c r="C46" s="184"/>
      <c r="D46" s="184"/>
      <c r="E46" s="184"/>
      <c r="F46" s="184"/>
      <c r="G46" s="184"/>
      <c r="H46" s="184"/>
      <c r="I46" s="184"/>
      <c r="J46" s="184"/>
      <c r="K46" s="184"/>
      <c r="L46" s="184"/>
      <c r="M46" s="184"/>
      <c r="N46" s="184"/>
    </row>
    <row r="47" spans="1:17" x14ac:dyDescent="0.25">
      <c r="B47" s="1"/>
      <c r="C47" s="1"/>
      <c r="D47" s="1"/>
      <c r="E47" s="1"/>
      <c r="F47" s="1"/>
      <c r="G47" s="1"/>
    </row>
    <row r="48" spans="1:17" x14ac:dyDescent="0.25">
      <c r="A48" s="1"/>
      <c r="B48" s="1"/>
      <c r="C48" s="1"/>
      <c r="D48" s="1"/>
      <c r="E48" s="1"/>
      <c r="F48" s="1"/>
      <c r="G48" s="1"/>
    </row>
    <row r="49" spans="1:7" x14ac:dyDescent="0.25">
      <c r="A49" s="1"/>
      <c r="B49" s="1"/>
      <c r="C49" s="1"/>
      <c r="D49" s="1"/>
      <c r="E49" s="1"/>
      <c r="F49" s="1"/>
      <c r="G49" s="1"/>
    </row>
  </sheetData>
  <mergeCells count="8">
    <mergeCell ref="A1:J1"/>
    <mergeCell ref="A13:J13"/>
    <mergeCell ref="A28:I28"/>
    <mergeCell ref="A29:I29"/>
    <mergeCell ref="A14:A15"/>
    <mergeCell ref="B14:H14"/>
    <mergeCell ref="I14:I15"/>
    <mergeCell ref="A19:J19"/>
  </mergeCells>
  <pageMargins left="0.25" right="0.25" top="0.75" bottom="0.75" header="0.3" footer="0.3"/>
  <pageSetup orientation="landscape" r:id="rId1"/>
  <headerFooter>
    <oddHeader>&amp;L&amp;G</oddHeader>
    <oddFooter>&amp;LXinqing Deng, Rachel L. Jones
September 2017&amp;C2017 Behavioral Health
County and Region Services Data Book&amp;R&amp;P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34</vt:i4>
      </vt:variant>
    </vt:vector>
  </HeadingPairs>
  <TitlesOfParts>
    <vt:vector size="121" baseType="lpstr">
      <vt:lpstr>Cover</vt:lpstr>
      <vt:lpstr>Intro 1</vt:lpstr>
      <vt:lpstr>Intro 2</vt:lpstr>
      <vt:lpstr>TOC</vt:lpstr>
      <vt:lpstr>HEADER 1.1</vt:lpstr>
      <vt:lpstr>1.1.1 pop cnty</vt:lpstr>
      <vt:lpstr>1.1.2 pop age rc</vt:lpstr>
      <vt:lpstr>HEADER 1.2</vt:lpstr>
      <vt:lpstr>1.2.1 pov map</vt:lpstr>
      <vt:lpstr>1.2.2 pov rgn</vt:lpstr>
      <vt:lpstr>1.2.3 pov rc eth</vt:lpstr>
      <vt:lpstr>1.2.4 pov cnty</vt:lpstr>
      <vt:lpstr>HEADER 2</vt:lpstr>
      <vt:lpstr>HEADER 2.1</vt:lpstr>
      <vt:lpstr>2.1.1 expl</vt:lpstr>
      <vt:lpstr>2.1.2. gender</vt:lpstr>
      <vt:lpstr>2.1.3. total nmbr</vt:lpstr>
      <vt:lpstr>2.1.4. gndr</vt:lpstr>
      <vt:lpstr>2.1.5. age</vt:lpstr>
      <vt:lpstr>2.1.6 race</vt:lpstr>
      <vt:lpstr>HEADER 2.2</vt:lpstr>
      <vt:lpstr>2.2.1 prmsubst overview</vt:lpstr>
      <vt:lpstr>2.2.2 prm sbst</vt:lpstr>
      <vt:lpstr>2.2.3. prm sbst gender</vt:lpstr>
      <vt:lpstr>2.2.4. prim subst age</vt:lpstr>
      <vt:lpstr>2.2.5 prm sbst rc</vt:lpstr>
      <vt:lpstr>HEADER 2.3</vt:lpstr>
      <vt:lpstr>2.3.1 overview</vt:lpstr>
      <vt:lpstr>2.3.2 prescopioid rgn</vt:lpstr>
      <vt:lpstr>2.3.3. prescop gndr</vt:lpstr>
      <vt:lpstr>2.3.4. prescop age</vt:lpstr>
      <vt:lpstr>2.3.5. prescop rc</vt:lpstr>
      <vt:lpstr>2.3.6 prescop cnty</vt:lpstr>
      <vt:lpstr>2.3.7 alc rgn</vt:lpstr>
      <vt:lpstr>2.3.8. alc gndr</vt:lpstr>
      <vt:lpstr>2.3.9. alc age</vt:lpstr>
      <vt:lpstr>2.3.10. alc rc</vt:lpstr>
      <vt:lpstr>2.3.11. alc cnty</vt:lpstr>
      <vt:lpstr>2.3.12. marj rgn</vt:lpstr>
      <vt:lpstr>2.3.14. marj gndr</vt:lpstr>
      <vt:lpstr>2.3.15. marj age</vt:lpstr>
      <vt:lpstr>2.3.16. marj rc</vt:lpstr>
      <vt:lpstr>2.3.17. marj cnty</vt:lpstr>
      <vt:lpstr>HEADER 2.4</vt:lpstr>
      <vt:lpstr>2.4.1 cocrack cnty</vt:lpstr>
      <vt:lpstr>2.4.2. meth cnty</vt:lpstr>
      <vt:lpstr>2.4.3. heroin cnty</vt:lpstr>
      <vt:lpstr>2.4.4. othprscpt cnty</vt:lpstr>
      <vt:lpstr>2.4.5. oth ill cnty</vt:lpstr>
      <vt:lpstr>HEADER 2.5</vt:lpstr>
      <vt:lpstr>2.5.1. recov courts</vt:lpstr>
      <vt:lpstr>Section 3 HEADER</vt:lpstr>
      <vt:lpstr>Section 3.1 HEADER</vt:lpstr>
      <vt:lpstr>3.1.1. RMHI PPH total</vt:lpstr>
      <vt:lpstr>3.1.2. by rgn</vt:lpstr>
      <vt:lpstr>3.1.3. RMHI gndr</vt:lpstr>
      <vt:lpstr>3.1.4. RMHI age</vt:lpstr>
      <vt:lpstr>3.1.5. RMHI rc</vt:lpstr>
      <vt:lpstr>3.1.6. RMHI eth</vt:lpstr>
      <vt:lpstr>3.1.7. RMHI cnty</vt:lpstr>
      <vt:lpstr>3.1.8 RMHI regions</vt:lpstr>
      <vt:lpstr>3.1.9. RMHI region cnty</vt:lpstr>
      <vt:lpstr>HEADER 3.2</vt:lpstr>
      <vt:lpstr>3.2.1. BHSN rgn</vt:lpstr>
      <vt:lpstr>3.2.2 BHSN county</vt:lpstr>
      <vt:lpstr>HEADER 3.3</vt:lpstr>
      <vt:lpstr>3.3.1 kids region</vt:lpstr>
      <vt:lpstr>3.3.2. kids cnty</vt:lpstr>
      <vt:lpstr>3.3.3 Adult crisis region</vt:lpstr>
      <vt:lpstr>3.3.4. Adult crisis cnty</vt:lpstr>
      <vt:lpstr>Section 4.1  HEADER</vt:lpstr>
      <vt:lpstr>4.1.1.</vt:lpstr>
      <vt:lpstr>4.1.2.</vt:lpstr>
      <vt:lpstr>4.1.3.</vt:lpstr>
      <vt:lpstr>4.1.4.</vt:lpstr>
      <vt:lpstr>4.1.5.</vt:lpstr>
      <vt:lpstr>4.1.6.</vt:lpstr>
      <vt:lpstr>4.1.7.</vt:lpstr>
      <vt:lpstr>4.1.8.</vt:lpstr>
      <vt:lpstr>4.1.9.</vt:lpstr>
      <vt:lpstr>Section 4.2 HEADER</vt:lpstr>
      <vt:lpstr>4.2.1.</vt:lpstr>
      <vt:lpstr>4.2.2.</vt:lpstr>
      <vt:lpstr>4.2.3.</vt:lpstr>
      <vt:lpstr>4.2.4.</vt:lpstr>
      <vt:lpstr>4.2.5.</vt:lpstr>
      <vt:lpstr>2. pres opioids county</vt:lpstr>
      <vt:lpstr>'1.1.2 pop age rc'!Print_Area</vt:lpstr>
      <vt:lpstr>'1.2.3 pov rc eth'!Print_Area</vt:lpstr>
      <vt:lpstr>'1.2.4 pov cnty'!Print_Area</vt:lpstr>
      <vt:lpstr>'2. pres opioids county'!Print_Area</vt:lpstr>
      <vt:lpstr>'2.1.3. total nmbr'!Print_Area</vt:lpstr>
      <vt:lpstr>'2.3.12. marj rgn'!Print_Area</vt:lpstr>
      <vt:lpstr>'2.3.2 prescopioid rgn'!Print_Area</vt:lpstr>
      <vt:lpstr>'2.3.7 alc rgn'!Print_Area</vt:lpstr>
      <vt:lpstr>'2.5.1. recov courts'!Print_Area</vt:lpstr>
      <vt:lpstr>'3.3.1 kids region'!Print_Area</vt:lpstr>
      <vt:lpstr>'3.3.3 Adult crisis region'!Print_Area</vt:lpstr>
      <vt:lpstr>Cover!Print_Area</vt:lpstr>
      <vt:lpstr>'HEADER 1.1'!Print_Area</vt:lpstr>
      <vt:lpstr>'HEADER 1.2'!Print_Area</vt:lpstr>
      <vt:lpstr>'HEADER 2'!Print_Area</vt:lpstr>
      <vt:lpstr>'HEADER 2.1'!Print_Area</vt:lpstr>
      <vt:lpstr>'HEADER 2.2'!Print_Area</vt:lpstr>
      <vt:lpstr>'HEADER 2.3'!Print_Area</vt:lpstr>
      <vt:lpstr>'HEADER 2.4'!Print_Area</vt:lpstr>
      <vt:lpstr>'HEADER 2.5'!Print_Area</vt:lpstr>
      <vt:lpstr>'HEADER 3.2'!Print_Area</vt:lpstr>
      <vt:lpstr>'HEADER 3.3'!Print_Area</vt:lpstr>
      <vt:lpstr>'Intro 1'!Print_Area</vt:lpstr>
      <vt:lpstr>'Section 3 HEADER'!Print_Area</vt:lpstr>
      <vt:lpstr>'Section 3.1 HEADER'!Print_Area</vt:lpstr>
      <vt:lpstr>'Section 4.1  HEADER'!Print_Area</vt:lpstr>
      <vt:lpstr>'Section 4.2 HEADER'!Print_Area</vt:lpstr>
      <vt:lpstr>TOC!Print_Area</vt:lpstr>
      <vt:lpstr>'1.1.2 pop age rc'!Print_Titles</vt:lpstr>
      <vt:lpstr>'2.1.1 expl'!Print_Titles</vt:lpstr>
      <vt:lpstr>'2.1.3. total nmbr'!Print_Titles</vt:lpstr>
      <vt:lpstr>'2.1.4. gndr'!Print_Titles</vt:lpstr>
      <vt:lpstr>'3.1.2. by rgn'!Print_Titles</vt:lpstr>
      <vt:lpstr>'3.2.1. BHSN rgn'!Print_Titles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Baum</dc:creator>
  <cp:lastModifiedBy>Rachel L. Jones</cp:lastModifiedBy>
  <cp:lastPrinted>2017-09-29T15:02:15Z</cp:lastPrinted>
  <dcterms:created xsi:type="dcterms:W3CDTF">2014-11-03T18:43:27Z</dcterms:created>
  <dcterms:modified xsi:type="dcterms:W3CDTF">2017-10-17T18:20:20Z</dcterms:modified>
</cp:coreProperties>
</file>