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ennessee-my.sharepoint.com/personal/ai01052_tn_gov/Documents/CC Lead Projects/Salary Placement Template/"/>
    </mc:Choice>
  </mc:AlternateContent>
  <xr:revisionPtr revIDLastSave="4" documentId="13_ncr:1_{1C9EE751-F578-4F72-B891-25B6FD5BC743}" xr6:coauthVersionLast="47" xr6:coauthVersionMax="47" xr10:uidLastSave="{182F4C1D-3149-4B53-A17C-CD94DDCA07C6}"/>
  <workbookProtection workbookAlgorithmName="SHA-512" workbookHashValue="msPOh8Rntd1JaBT2Dy2lX3xuaSMNxIkk8wmGLWFPcjK3HgrYVqaawctokfXCLiygTboEVzwFQVxVKdqrEiRlfA==" workbookSaltValue="BOHk3vMzg1Mru2cnSTi6aQ==" workbookSpinCount="100000" lockStructure="1"/>
  <bookViews>
    <workbookView xWindow="-120" yWindow="-120" windowWidth="29040" windowHeight="15840" activeTab="1" xr2:uid="{37D202DC-2382-4541-B339-C946475EA094}"/>
  </bookViews>
  <sheets>
    <sheet name="Instructions" sheetId="4" r:id="rId1"/>
    <sheet name="Salary Comparison" sheetId="1" r:id="rId2"/>
    <sheet name="Pay Plan" sheetId="7" r:id="rId3"/>
    <sheet name="Action Items" sheetId="5" state="hidden" r:id="rId4"/>
    <sheet name="Salary Grade Table_Hide" sheetId="2" state="hidden" r:id="rId5"/>
    <sheet name="Tables HIDE" sheetId="6" state="hidden" r:id="rId6"/>
  </sheets>
  <definedNames>
    <definedName name="_xlnm._FilterDatabase" localSheetId="1" hidden="1">'Salary Comparison'!$A$17:$P$17</definedName>
    <definedName name="_xlnm._FilterDatabase" localSheetId="4" hidden="1">'Salary Grade Table_Hide'!$A$1:$J$498</definedName>
    <definedName name="_xlnm.Print_Area" localSheetId="1">'Salary Comparison'!$A$1:$P$53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 l="1"/>
  <c r="K36" i="1"/>
  <c r="K35" i="1"/>
  <c r="K34" i="1"/>
  <c r="K33" i="1"/>
  <c r="K32" i="1"/>
  <c r="K31" i="1"/>
  <c r="K21" i="1"/>
  <c r="K22" i="1"/>
  <c r="K23" i="1"/>
  <c r="K24" i="1"/>
  <c r="K25" i="1"/>
  <c r="K26" i="1"/>
  <c r="K27" i="1"/>
  <c r="K28" i="1"/>
  <c r="K29" i="1"/>
  <c r="K30" i="1"/>
  <c r="K38" i="1"/>
  <c r="K39" i="1"/>
  <c r="K40" i="1"/>
  <c r="K46" i="1"/>
  <c r="K45" i="1"/>
  <c r="K44" i="1"/>
  <c r="K43" i="1"/>
  <c r="K42" i="1"/>
  <c r="K41" i="1"/>
  <c r="K20" i="1" l="1"/>
  <c r="F18" i="1"/>
  <c r="E18" i="1"/>
  <c r="H7" i="1"/>
  <c r="K48" i="1"/>
  <c r="K19" i="1"/>
  <c r="K47" i="1"/>
  <c r="K49" i="1"/>
  <c r="K50" i="1"/>
  <c r="K51" i="1"/>
  <c r="K52" i="1"/>
  <c r="K53" i="1"/>
  <c r="D18" i="1"/>
  <c r="B13" i="1"/>
  <c r="B14" i="1"/>
  <c r="K3" i="1"/>
  <c r="H3" i="1"/>
  <c r="D10" i="1"/>
  <c r="D14" i="1" s="1"/>
  <c r="H10" i="1"/>
  <c r="D13" i="1" l="1"/>
  <c r="D11" i="1"/>
  <c r="D12" i="1"/>
  <c r="I10" i="1"/>
  <c r="L18" i="1" l="1"/>
  <c r="J18" i="1"/>
  <c r="I18" i="1"/>
  <c r="A18" i="1"/>
  <c r="H18" i="1"/>
  <c r="B18" i="1"/>
  <c r="C18" i="1"/>
  <c r="G18" i="1" l="1"/>
  <c r="K18" i="1" s="1"/>
  <c r="B12" i="1"/>
  <c r="B11" i="1"/>
  <c r="B10" i="1"/>
  <c r="G380" i="2"/>
  <c r="O498" i="2"/>
  <c r="M498" i="2"/>
  <c r="K498" i="2"/>
  <c r="I498" i="2"/>
  <c r="G498" i="2"/>
  <c r="O497" i="2"/>
  <c r="M497" i="2"/>
  <c r="K497" i="2"/>
  <c r="I497" i="2"/>
  <c r="G497" i="2"/>
  <c r="O496" i="2"/>
  <c r="M496" i="2"/>
  <c r="K496" i="2"/>
  <c r="I496" i="2"/>
  <c r="G496" i="2"/>
  <c r="O495" i="2"/>
  <c r="M495" i="2"/>
  <c r="K495" i="2"/>
  <c r="I495" i="2"/>
  <c r="G495" i="2"/>
  <c r="O494" i="2"/>
  <c r="M494" i="2"/>
  <c r="K494" i="2"/>
  <c r="I494" i="2"/>
  <c r="G494" i="2"/>
  <c r="O493" i="2"/>
  <c r="M493" i="2"/>
  <c r="K493" i="2"/>
  <c r="I493" i="2"/>
  <c r="G493" i="2"/>
  <c r="O492" i="2"/>
  <c r="M492" i="2"/>
  <c r="K492" i="2"/>
  <c r="I492" i="2"/>
  <c r="G492" i="2"/>
  <c r="O491" i="2"/>
  <c r="M491" i="2"/>
  <c r="K491" i="2"/>
  <c r="I491" i="2"/>
  <c r="G491" i="2"/>
  <c r="O490" i="2"/>
  <c r="M490" i="2"/>
  <c r="K490" i="2"/>
  <c r="I490" i="2"/>
  <c r="G490" i="2"/>
  <c r="O489" i="2"/>
  <c r="M489" i="2"/>
  <c r="K489" i="2"/>
  <c r="I489" i="2"/>
  <c r="G489" i="2"/>
  <c r="O488" i="2"/>
  <c r="M488" i="2"/>
  <c r="K488" i="2"/>
  <c r="I488" i="2"/>
  <c r="G488" i="2"/>
  <c r="O487" i="2"/>
  <c r="M487" i="2"/>
  <c r="K487" i="2"/>
  <c r="I487" i="2"/>
  <c r="G487" i="2"/>
  <c r="O486" i="2"/>
  <c r="M486" i="2"/>
  <c r="K486" i="2"/>
  <c r="I486" i="2"/>
  <c r="G486" i="2"/>
  <c r="O485" i="2"/>
  <c r="M485" i="2"/>
  <c r="K485" i="2"/>
  <c r="I485" i="2"/>
  <c r="G485" i="2"/>
  <c r="O484" i="2"/>
  <c r="M484" i="2"/>
  <c r="K484" i="2"/>
  <c r="I484" i="2"/>
  <c r="G484" i="2"/>
  <c r="O483" i="2"/>
  <c r="M483" i="2"/>
  <c r="K483" i="2"/>
  <c r="I483" i="2"/>
  <c r="G483" i="2"/>
  <c r="O482" i="2"/>
  <c r="M482" i="2"/>
  <c r="K482" i="2"/>
  <c r="I482" i="2"/>
  <c r="G482" i="2"/>
  <c r="O481" i="2"/>
  <c r="M481" i="2"/>
  <c r="K481" i="2"/>
  <c r="I481" i="2"/>
  <c r="G481" i="2"/>
  <c r="O480" i="2"/>
  <c r="M480" i="2"/>
  <c r="K480" i="2"/>
  <c r="I480" i="2"/>
  <c r="G480" i="2"/>
  <c r="O479" i="2"/>
  <c r="M479" i="2"/>
  <c r="K479" i="2"/>
  <c r="I479" i="2"/>
  <c r="G479" i="2"/>
  <c r="O478" i="2"/>
  <c r="M478" i="2"/>
  <c r="K478" i="2"/>
  <c r="I478" i="2"/>
  <c r="G478" i="2"/>
  <c r="O477" i="2"/>
  <c r="M477" i="2"/>
  <c r="K477" i="2"/>
  <c r="I477" i="2"/>
  <c r="G477" i="2"/>
  <c r="O476" i="2"/>
  <c r="M476" i="2"/>
  <c r="K476" i="2"/>
  <c r="I476" i="2"/>
  <c r="G476" i="2"/>
  <c r="O475" i="2"/>
  <c r="M475" i="2"/>
  <c r="K475" i="2"/>
  <c r="I475" i="2"/>
  <c r="G475" i="2"/>
  <c r="O474" i="2"/>
  <c r="M474" i="2"/>
  <c r="K474" i="2"/>
  <c r="I474" i="2"/>
  <c r="G474" i="2"/>
  <c r="O473" i="2"/>
  <c r="M473" i="2"/>
  <c r="K473" i="2"/>
  <c r="I473" i="2"/>
  <c r="G473" i="2"/>
  <c r="O472" i="2"/>
  <c r="M472" i="2"/>
  <c r="K472" i="2"/>
  <c r="I472" i="2"/>
  <c r="G472" i="2"/>
  <c r="O471" i="2"/>
  <c r="M471" i="2"/>
  <c r="K471" i="2"/>
  <c r="I471" i="2"/>
  <c r="G471" i="2"/>
  <c r="O470" i="2"/>
  <c r="M470" i="2"/>
  <c r="K470" i="2"/>
  <c r="I470" i="2"/>
  <c r="G470" i="2"/>
  <c r="O469" i="2"/>
  <c r="M469" i="2"/>
  <c r="K469" i="2"/>
  <c r="I469" i="2"/>
  <c r="G469" i="2"/>
  <c r="O468" i="2"/>
  <c r="M468" i="2"/>
  <c r="K468" i="2"/>
  <c r="I468" i="2"/>
  <c r="G468" i="2"/>
  <c r="O467" i="2"/>
  <c r="M467" i="2"/>
  <c r="K467" i="2"/>
  <c r="I467" i="2"/>
  <c r="G467" i="2"/>
  <c r="O466" i="2"/>
  <c r="M466" i="2"/>
  <c r="K466" i="2"/>
  <c r="I466" i="2"/>
  <c r="G466" i="2"/>
  <c r="O465" i="2"/>
  <c r="M465" i="2"/>
  <c r="K465" i="2"/>
  <c r="I465" i="2"/>
  <c r="G465" i="2"/>
  <c r="O464" i="2"/>
  <c r="M464" i="2"/>
  <c r="K464" i="2"/>
  <c r="I464" i="2"/>
  <c r="G464" i="2"/>
  <c r="O463" i="2"/>
  <c r="M463" i="2"/>
  <c r="K463" i="2"/>
  <c r="I463" i="2"/>
  <c r="G463" i="2"/>
  <c r="O462" i="2"/>
  <c r="M462" i="2"/>
  <c r="K462" i="2"/>
  <c r="I462" i="2"/>
  <c r="G462" i="2"/>
  <c r="O461" i="2"/>
  <c r="M461" i="2"/>
  <c r="K461" i="2"/>
  <c r="I461" i="2"/>
  <c r="G461" i="2"/>
  <c r="O460" i="2"/>
  <c r="M460" i="2"/>
  <c r="K460" i="2"/>
  <c r="I460" i="2"/>
  <c r="G460" i="2"/>
  <c r="O459" i="2"/>
  <c r="M459" i="2"/>
  <c r="K459" i="2"/>
  <c r="I459" i="2"/>
  <c r="G459" i="2"/>
  <c r="O458" i="2"/>
  <c r="M458" i="2"/>
  <c r="K458" i="2"/>
  <c r="I458" i="2"/>
  <c r="G458" i="2"/>
  <c r="O457" i="2"/>
  <c r="M457" i="2"/>
  <c r="K457" i="2"/>
  <c r="I457" i="2"/>
  <c r="G457" i="2"/>
  <c r="O456" i="2"/>
  <c r="M456" i="2"/>
  <c r="K456" i="2"/>
  <c r="I456" i="2"/>
  <c r="G456" i="2"/>
  <c r="O455" i="2"/>
  <c r="M455" i="2"/>
  <c r="K455" i="2"/>
  <c r="I455" i="2"/>
  <c r="G455" i="2"/>
  <c r="O454" i="2"/>
  <c r="M454" i="2"/>
  <c r="K454" i="2"/>
  <c r="I454" i="2"/>
  <c r="G454" i="2"/>
  <c r="O453" i="2"/>
  <c r="M453" i="2"/>
  <c r="K453" i="2"/>
  <c r="I453" i="2"/>
  <c r="G453" i="2"/>
  <c r="O452" i="2"/>
  <c r="M452" i="2"/>
  <c r="K452" i="2"/>
  <c r="I452" i="2"/>
  <c r="G452" i="2"/>
  <c r="O451" i="2"/>
  <c r="M451" i="2"/>
  <c r="K451" i="2"/>
  <c r="I451" i="2"/>
  <c r="G451" i="2"/>
  <c r="O450" i="2"/>
  <c r="M450" i="2"/>
  <c r="K450" i="2"/>
  <c r="I450" i="2"/>
  <c r="G450" i="2"/>
  <c r="O449" i="2"/>
  <c r="M449" i="2"/>
  <c r="K449" i="2"/>
  <c r="I449" i="2"/>
  <c r="G449" i="2"/>
  <c r="O448" i="2"/>
  <c r="M448" i="2"/>
  <c r="K448" i="2"/>
  <c r="I448" i="2"/>
  <c r="G448" i="2"/>
  <c r="O447" i="2"/>
  <c r="M447" i="2"/>
  <c r="K447" i="2"/>
  <c r="I447" i="2"/>
  <c r="G447" i="2"/>
  <c r="O446" i="2"/>
  <c r="M446" i="2"/>
  <c r="K446" i="2"/>
  <c r="I446" i="2"/>
  <c r="G446" i="2"/>
  <c r="O445" i="2"/>
  <c r="M445" i="2"/>
  <c r="K445" i="2"/>
  <c r="I445" i="2"/>
  <c r="G445" i="2"/>
  <c r="O444" i="2"/>
  <c r="M444" i="2"/>
  <c r="K444" i="2"/>
  <c r="I444" i="2"/>
  <c r="G444" i="2"/>
  <c r="O443" i="2"/>
  <c r="M443" i="2"/>
  <c r="K443" i="2"/>
  <c r="I443" i="2"/>
  <c r="G443" i="2"/>
  <c r="O442" i="2"/>
  <c r="M442" i="2"/>
  <c r="K442" i="2"/>
  <c r="I442" i="2"/>
  <c r="G442" i="2"/>
  <c r="O441" i="2"/>
  <c r="M441" i="2"/>
  <c r="K441" i="2"/>
  <c r="I441" i="2"/>
  <c r="G441" i="2"/>
  <c r="O440" i="2"/>
  <c r="M440" i="2"/>
  <c r="K440" i="2"/>
  <c r="I440" i="2"/>
  <c r="G440" i="2"/>
  <c r="O439" i="2"/>
  <c r="M439" i="2"/>
  <c r="K439" i="2"/>
  <c r="I439" i="2"/>
  <c r="G439" i="2"/>
  <c r="O438" i="2"/>
  <c r="M438" i="2"/>
  <c r="K438" i="2"/>
  <c r="I438" i="2"/>
  <c r="G438" i="2"/>
  <c r="O437" i="2"/>
  <c r="M437" i="2"/>
  <c r="K437" i="2"/>
  <c r="I437" i="2"/>
  <c r="G437" i="2"/>
  <c r="O436" i="2"/>
  <c r="M436" i="2"/>
  <c r="K436" i="2"/>
  <c r="I436" i="2"/>
  <c r="G436" i="2"/>
  <c r="O435" i="2"/>
  <c r="M435" i="2"/>
  <c r="K435" i="2"/>
  <c r="I435" i="2"/>
  <c r="G435" i="2"/>
  <c r="O434" i="2"/>
  <c r="M434" i="2"/>
  <c r="K434" i="2"/>
  <c r="I434" i="2"/>
  <c r="G434" i="2"/>
  <c r="O433" i="2"/>
  <c r="M433" i="2"/>
  <c r="K433" i="2"/>
  <c r="I433" i="2"/>
  <c r="G433" i="2"/>
  <c r="O432" i="2"/>
  <c r="M432" i="2"/>
  <c r="K432" i="2"/>
  <c r="I432" i="2"/>
  <c r="G432" i="2"/>
  <c r="O431" i="2"/>
  <c r="M431" i="2"/>
  <c r="K431" i="2"/>
  <c r="I431" i="2"/>
  <c r="G431" i="2"/>
  <c r="O430" i="2"/>
  <c r="M430" i="2"/>
  <c r="K430" i="2"/>
  <c r="I430" i="2"/>
  <c r="G430" i="2"/>
  <c r="O429" i="2"/>
  <c r="M429" i="2"/>
  <c r="K429" i="2"/>
  <c r="I429" i="2"/>
  <c r="G429" i="2"/>
  <c r="O428" i="2"/>
  <c r="M428" i="2"/>
  <c r="K428" i="2"/>
  <c r="I428" i="2"/>
  <c r="G428" i="2"/>
  <c r="O427" i="2"/>
  <c r="M427" i="2"/>
  <c r="K427" i="2"/>
  <c r="I427" i="2"/>
  <c r="G427" i="2"/>
  <c r="O426" i="2"/>
  <c r="M426" i="2"/>
  <c r="K426" i="2"/>
  <c r="I426" i="2"/>
  <c r="G426" i="2"/>
  <c r="O425" i="2"/>
  <c r="M425" i="2"/>
  <c r="K425" i="2"/>
  <c r="I425" i="2"/>
  <c r="G425" i="2"/>
  <c r="O424" i="2"/>
  <c r="M424" i="2"/>
  <c r="K424" i="2"/>
  <c r="I424" i="2"/>
  <c r="G424" i="2"/>
  <c r="O423" i="2"/>
  <c r="M423" i="2"/>
  <c r="K423" i="2"/>
  <c r="I423" i="2"/>
  <c r="G423" i="2"/>
  <c r="O422" i="2"/>
  <c r="M422" i="2"/>
  <c r="K422" i="2"/>
  <c r="I422" i="2"/>
  <c r="G422" i="2"/>
  <c r="O421" i="2"/>
  <c r="M421" i="2"/>
  <c r="K421" i="2"/>
  <c r="I421" i="2"/>
  <c r="G421" i="2"/>
  <c r="O420" i="2"/>
  <c r="M420" i="2"/>
  <c r="K420" i="2"/>
  <c r="I420" i="2"/>
  <c r="G420" i="2"/>
  <c r="O419" i="2"/>
  <c r="M419" i="2"/>
  <c r="K419" i="2"/>
  <c r="I419" i="2"/>
  <c r="G419" i="2"/>
  <c r="O418" i="2"/>
  <c r="M418" i="2"/>
  <c r="K418" i="2"/>
  <c r="I418" i="2"/>
  <c r="G418" i="2"/>
  <c r="O417" i="2"/>
  <c r="M417" i="2"/>
  <c r="K417" i="2"/>
  <c r="I417" i="2"/>
  <c r="G417" i="2"/>
  <c r="O416" i="2"/>
  <c r="M416" i="2"/>
  <c r="K416" i="2"/>
  <c r="I416" i="2"/>
  <c r="G416" i="2"/>
  <c r="O415" i="2"/>
  <c r="M415" i="2"/>
  <c r="K415" i="2"/>
  <c r="I415" i="2"/>
  <c r="G415" i="2"/>
  <c r="O414" i="2"/>
  <c r="M414" i="2"/>
  <c r="K414" i="2"/>
  <c r="I414" i="2"/>
  <c r="G414" i="2"/>
  <c r="O413" i="2"/>
  <c r="M413" i="2"/>
  <c r="K413" i="2"/>
  <c r="I413" i="2"/>
  <c r="G413" i="2"/>
  <c r="O412" i="2"/>
  <c r="M412" i="2"/>
  <c r="K412" i="2"/>
  <c r="I412" i="2"/>
  <c r="G412" i="2"/>
  <c r="O411" i="2"/>
  <c r="M411" i="2"/>
  <c r="K411" i="2"/>
  <c r="I411" i="2"/>
  <c r="G411" i="2"/>
  <c r="O410" i="2"/>
  <c r="M410" i="2"/>
  <c r="K410" i="2"/>
  <c r="I410" i="2"/>
  <c r="G410" i="2"/>
  <c r="O409" i="2"/>
  <c r="M409" i="2"/>
  <c r="K409" i="2"/>
  <c r="I409" i="2"/>
  <c r="G409" i="2"/>
  <c r="O408" i="2"/>
  <c r="M408" i="2"/>
  <c r="K408" i="2"/>
  <c r="I408" i="2"/>
  <c r="G408" i="2"/>
  <c r="O407" i="2"/>
  <c r="M407" i="2"/>
  <c r="K407" i="2"/>
  <c r="I407" i="2"/>
  <c r="G407" i="2"/>
  <c r="O406" i="2"/>
  <c r="M406" i="2"/>
  <c r="K406" i="2"/>
  <c r="I406" i="2"/>
  <c r="G406" i="2"/>
  <c r="O405" i="2"/>
  <c r="M405" i="2"/>
  <c r="K405" i="2"/>
  <c r="I405" i="2"/>
  <c r="G405" i="2"/>
  <c r="O404" i="2"/>
  <c r="M404" i="2"/>
  <c r="K404" i="2"/>
  <c r="I404" i="2"/>
  <c r="G404" i="2"/>
  <c r="O403" i="2"/>
  <c r="M403" i="2"/>
  <c r="K403" i="2"/>
  <c r="I403" i="2"/>
  <c r="G403" i="2"/>
  <c r="O402" i="2"/>
  <c r="M402" i="2"/>
  <c r="K402" i="2"/>
  <c r="I402" i="2"/>
  <c r="G402" i="2"/>
  <c r="O401" i="2"/>
  <c r="M401" i="2"/>
  <c r="K401" i="2"/>
  <c r="I401" i="2"/>
  <c r="G401" i="2"/>
  <c r="O400" i="2"/>
  <c r="M400" i="2"/>
  <c r="K400" i="2"/>
  <c r="I400" i="2"/>
  <c r="G400" i="2"/>
  <c r="O399" i="2"/>
  <c r="M399" i="2"/>
  <c r="K399" i="2"/>
  <c r="I399" i="2"/>
  <c r="G399" i="2"/>
  <c r="O398" i="2"/>
  <c r="M398" i="2"/>
  <c r="K398" i="2"/>
  <c r="I398" i="2"/>
  <c r="G398" i="2"/>
  <c r="O397" i="2"/>
  <c r="M397" i="2"/>
  <c r="K397" i="2"/>
  <c r="I397" i="2"/>
  <c r="G397" i="2"/>
  <c r="O396" i="2"/>
  <c r="M396" i="2"/>
  <c r="K396" i="2"/>
  <c r="I396" i="2"/>
  <c r="G396" i="2"/>
  <c r="O395" i="2"/>
  <c r="M395" i="2"/>
  <c r="K395" i="2"/>
  <c r="I395" i="2"/>
  <c r="G395" i="2"/>
  <c r="O394" i="2"/>
  <c r="M394" i="2"/>
  <c r="K394" i="2"/>
  <c r="I394" i="2"/>
  <c r="G394" i="2"/>
  <c r="O393" i="2"/>
  <c r="M393" i="2"/>
  <c r="K393" i="2"/>
  <c r="I393" i="2"/>
  <c r="G393" i="2"/>
  <c r="O392" i="2"/>
  <c r="M392" i="2"/>
  <c r="K392" i="2"/>
  <c r="I392" i="2"/>
  <c r="G392" i="2"/>
  <c r="O391" i="2"/>
  <c r="M391" i="2"/>
  <c r="K391" i="2"/>
  <c r="I391" i="2"/>
  <c r="G391" i="2"/>
  <c r="O390" i="2"/>
  <c r="M390" i="2"/>
  <c r="K390" i="2"/>
  <c r="I390" i="2"/>
  <c r="G390" i="2"/>
  <c r="O389" i="2"/>
  <c r="M389" i="2"/>
  <c r="K389" i="2"/>
  <c r="I389" i="2"/>
  <c r="G389" i="2"/>
  <c r="O388" i="2"/>
  <c r="M388" i="2"/>
  <c r="K388" i="2"/>
  <c r="I388" i="2"/>
  <c r="G388" i="2"/>
  <c r="O387" i="2"/>
  <c r="M387" i="2"/>
  <c r="K387" i="2"/>
  <c r="I387" i="2"/>
  <c r="G387" i="2"/>
  <c r="O386" i="2"/>
  <c r="M386" i="2"/>
  <c r="K386" i="2"/>
  <c r="I386" i="2"/>
  <c r="G386" i="2"/>
  <c r="O385" i="2"/>
  <c r="M385" i="2"/>
  <c r="K385" i="2"/>
  <c r="I385" i="2"/>
  <c r="G385" i="2"/>
  <c r="O384" i="2"/>
  <c r="M384" i="2"/>
  <c r="K384" i="2"/>
  <c r="I384" i="2"/>
  <c r="G384" i="2"/>
  <c r="O383" i="2"/>
  <c r="M383" i="2"/>
  <c r="K383" i="2"/>
  <c r="I383" i="2"/>
  <c r="G383" i="2"/>
  <c r="O382" i="2"/>
  <c r="M382" i="2"/>
  <c r="K382" i="2"/>
  <c r="I382" i="2"/>
  <c r="G382" i="2"/>
  <c r="O381" i="2"/>
  <c r="M381" i="2"/>
  <c r="K381" i="2"/>
  <c r="I381" i="2"/>
  <c r="G381" i="2"/>
  <c r="O380" i="2"/>
  <c r="M380" i="2"/>
  <c r="K380" i="2"/>
  <c r="I380" i="2"/>
  <c r="O379" i="2"/>
  <c r="M379" i="2"/>
  <c r="K379" i="2"/>
  <c r="I379" i="2"/>
  <c r="G379" i="2"/>
  <c r="O378" i="2"/>
  <c r="M378" i="2"/>
  <c r="K378" i="2"/>
  <c r="I378" i="2"/>
  <c r="G378" i="2"/>
  <c r="O377" i="2"/>
  <c r="M377" i="2"/>
  <c r="K377" i="2"/>
  <c r="I377" i="2"/>
  <c r="G377" i="2"/>
  <c r="O376" i="2"/>
  <c r="M376" i="2"/>
  <c r="K376" i="2"/>
  <c r="I376" i="2"/>
  <c r="G376" i="2"/>
  <c r="O375" i="2"/>
  <c r="M375" i="2"/>
  <c r="K375" i="2"/>
  <c r="I375" i="2"/>
  <c r="G375" i="2"/>
  <c r="O374" i="2"/>
  <c r="M374" i="2"/>
  <c r="K374" i="2"/>
  <c r="I374" i="2"/>
  <c r="G374" i="2"/>
  <c r="O373" i="2"/>
  <c r="M373" i="2"/>
  <c r="K373" i="2"/>
  <c r="I373" i="2"/>
  <c r="G373" i="2"/>
  <c r="O372" i="2"/>
  <c r="M372" i="2"/>
  <c r="K372" i="2"/>
  <c r="I372" i="2"/>
  <c r="G372" i="2"/>
  <c r="O371" i="2"/>
  <c r="M371" i="2"/>
  <c r="K371" i="2"/>
  <c r="I371" i="2"/>
  <c r="G371" i="2"/>
  <c r="O370" i="2"/>
  <c r="M370" i="2"/>
  <c r="K370" i="2"/>
  <c r="I370" i="2"/>
  <c r="G370" i="2"/>
  <c r="O369" i="2"/>
  <c r="M369" i="2"/>
  <c r="K369" i="2"/>
  <c r="I369" i="2"/>
  <c r="G369" i="2"/>
  <c r="O368" i="2"/>
  <c r="M368" i="2"/>
  <c r="K368" i="2"/>
  <c r="I368" i="2"/>
  <c r="G368" i="2"/>
  <c r="O367" i="2"/>
  <c r="M367" i="2"/>
  <c r="K367" i="2"/>
  <c r="I367" i="2"/>
  <c r="G367" i="2"/>
  <c r="O366" i="2"/>
  <c r="M366" i="2"/>
  <c r="K366" i="2"/>
  <c r="I366" i="2"/>
  <c r="G366" i="2"/>
  <c r="O365" i="2"/>
  <c r="M365" i="2"/>
  <c r="K365" i="2"/>
  <c r="I365" i="2"/>
  <c r="G365" i="2"/>
  <c r="O364" i="2"/>
  <c r="M364" i="2"/>
  <c r="K364" i="2"/>
  <c r="I364" i="2"/>
  <c r="G364" i="2"/>
  <c r="O363" i="2"/>
  <c r="M363" i="2"/>
  <c r="K363" i="2"/>
  <c r="I363" i="2"/>
  <c r="G363" i="2"/>
  <c r="O362" i="2"/>
  <c r="M362" i="2"/>
  <c r="K362" i="2"/>
  <c r="I362" i="2"/>
  <c r="G362" i="2"/>
  <c r="O361" i="2"/>
  <c r="M361" i="2"/>
  <c r="K361" i="2"/>
  <c r="I361" i="2"/>
  <c r="G361" i="2"/>
  <c r="O360" i="2"/>
  <c r="M360" i="2"/>
  <c r="K360" i="2"/>
  <c r="I360" i="2"/>
  <c r="G360" i="2"/>
  <c r="O359" i="2"/>
  <c r="M359" i="2"/>
  <c r="K359" i="2"/>
  <c r="I359" i="2"/>
  <c r="G359" i="2"/>
  <c r="O358" i="2"/>
  <c r="M358" i="2"/>
  <c r="K358" i="2"/>
  <c r="I358" i="2"/>
  <c r="G358" i="2"/>
  <c r="O357" i="2"/>
  <c r="M357" i="2"/>
  <c r="K357" i="2"/>
  <c r="I357" i="2"/>
  <c r="G357" i="2"/>
  <c r="O356" i="2"/>
  <c r="M356" i="2"/>
  <c r="K356" i="2"/>
  <c r="I356" i="2"/>
  <c r="G356" i="2"/>
  <c r="O355" i="2"/>
  <c r="M355" i="2"/>
  <c r="K355" i="2"/>
  <c r="I355" i="2"/>
  <c r="G355" i="2"/>
  <c r="O354" i="2"/>
  <c r="M354" i="2"/>
  <c r="K354" i="2"/>
  <c r="O353" i="2"/>
  <c r="M353" i="2"/>
  <c r="K353" i="2"/>
  <c r="O352" i="2"/>
  <c r="M352" i="2"/>
  <c r="K352" i="2"/>
  <c r="O351" i="2"/>
  <c r="M351" i="2"/>
  <c r="K351" i="2"/>
  <c r="O350" i="2"/>
  <c r="M350" i="2"/>
  <c r="K350" i="2"/>
  <c r="O349" i="2"/>
  <c r="M349" i="2"/>
  <c r="K349" i="2"/>
  <c r="O348" i="2"/>
  <c r="M348" i="2"/>
  <c r="K348" i="2"/>
  <c r="O347" i="2"/>
  <c r="M347" i="2"/>
  <c r="K347" i="2"/>
  <c r="O346" i="2"/>
  <c r="M346" i="2"/>
  <c r="K346" i="2"/>
  <c r="O345" i="2"/>
  <c r="M345" i="2"/>
  <c r="K345" i="2"/>
  <c r="O344" i="2"/>
  <c r="M344" i="2"/>
  <c r="K344" i="2"/>
  <c r="O343" i="2"/>
  <c r="M343" i="2"/>
  <c r="K343" i="2"/>
  <c r="O342" i="2"/>
  <c r="M342" i="2"/>
  <c r="K342" i="2"/>
  <c r="O341" i="2"/>
  <c r="M341" i="2"/>
  <c r="K341" i="2"/>
  <c r="O340" i="2"/>
  <c r="M340" i="2"/>
  <c r="K340" i="2"/>
  <c r="O339" i="2"/>
  <c r="M339" i="2"/>
  <c r="K339" i="2"/>
  <c r="O338" i="2"/>
  <c r="M338" i="2"/>
  <c r="K338" i="2"/>
  <c r="O337" i="2"/>
  <c r="M337" i="2"/>
  <c r="K337" i="2"/>
  <c r="O336" i="2"/>
  <c r="M336" i="2"/>
  <c r="K336" i="2"/>
  <c r="O335" i="2"/>
  <c r="M335" i="2"/>
  <c r="K335" i="2"/>
  <c r="O334" i="2"/>
  <c r="M334" i="2"/>
  <c r="K334" i="2"/>
  <c r="O333" i="2"/>
  <c r="M333" i="2"/>
  <c r="K333" i="2"/>
  <c r="O332" i="2"/>
  <c r="M332" i="2"/>
  <c r="K332" i="2"/>
  <c r="O331" i="2"/>
  <c r="M331" i="2"/>
  <c r="K331" i="2"/>
  <c r="O330" i="2"/>
  <c r="M330" i="2"/>
  <c r="K330" i="2"/>
  <c r="O329" i="2"/>
  <c r="M329" i="2"/>
  <c r="K329" i="2"/>
  <c r="O328" i="2"/>
  <c r="M328" i="2"/>
  <c r="K328" i="2"/>
  <c r="O327" i="2"/>
  <c r="M327" i="2"/>
  <c r="K327" i="2"/>
  <c r="O326" i="2"/>
  <c r="M326" i="2"/>
  <c r="K326" i="2"/>
  <c r="O325" i="2"/>
  <c r="M325" i="2"/>
  <c r="K325" i="2"/>
  <c r="O324" i="2"/>
  <c r="M324" i="2"/>
  <c r="K324" i="2"/>
  <c r="O323" i="2"/>
  <c r="M323" i="2"/>
  <c r="K323" i="2"/>
  <c r="O322" i="2"/>
  <c r="M322" i="2"/>
  <c r="K322" i="2"/>
  <c r="O321" i="2"/>
  <c r="M321" i="2"/>
  <c r="K321" i="2"/>
  <c r="O320" i="2"/>
  <c r="M320" i="2"/>
  <c r="K320" i="2"/>
  <c r="O319" i="2"/>
  <c r="M319" i="2"/>
  <c r="K319" i="2"/>
  <c r="O318" i="2"/>
  <c r="M318" i="2"/>
  <c r="K318" i="2"/>
  <c r="O317" i="2"/>
  <c r="M317" i="2"/>
  <c r="K317" i="2"/>
  <c r="O316" i="2"/>
  <c r="M316" i="2"/>
  <c r="K316" i="2"/>
  <c r="O315" i="2"/>
  <c r="M315" i="2"/>
  <c r="K315" i="2"/>
  <c r="O314" i="2"/>
  <c r="M314" i="2"/>
  <c r="K314" i="2"/>
  <c r="O313" i="2"/>
  <c r="M313" i="2"/>
  <c r="K313" i="2"/>
  <c r="O312" i="2"/>
  <c r="M312" i="2"/>
  <c r="K312" i="2"/>
  <c r="O311" i="2"/>
  <c r="M311" i="2"/>
  <c r="K311" i="2"/>
  <c r="O310" i="2"/>
  <c r="M310" i="2"/>
  <c r="K310" i="2"/>
  <c r="O309" i="2"/>
  <c r="M309" i="2"/>
  <c r="K309" i="2"/>
  <c r="O308" i="2"/>
  <c r="M308" i="2"/>
  <c r="K308" i="2"/>
  <c r="O307" i="2"/>
  <c r="M307" i="2"/>
  <c r="K307" i="2"/>
  <c r="O306" i="2"/>
  <c r="M306" i="2"/>
  <c r="K306" i="2"/>
  <c r="O305" i="2"/>
  <c r="M305" i="2"/>
  <c r="K305" i="2"/>
  <c r="O304" i="2"/>
  <c r="M304" i="2"/>
  <c r="K304" i="2"/>
  <c r="O303" i="2"/>
  <c r="M303" i="2"/>
  <c r="K303" i="2"/>
  <c r="O302" i="2"/>
  <c r="M302" i="2"/>
  <c r="K302" i="2"/>
  <c r="O301" i="2"/>
  <c r="M301" i="2"/>
  <c r="K301" i="2"/>
  <c r="O300" i="2"/>
  <c r="M300" i="2"/>
  <c r="K300" i="2"/>
  <c r="O299" i="2"/>
  <c r="M299" i="2"/>
  <c r="K299" i="2"/>
  <c r="O298" i="2"/>
  <c r="M298" i="2"/>
  <c r="K298" i="2"/>
  <c r="O297" i="2"/>
  <c r="M297" i="2"/>
  <c r="K297" i="2"/>
  <c r="O296" i="2"/>
  <c r="M296" i="2"/>
  <c r="K296" i="2"/>
  <c r="O295" i="2"/>
  <c r="M295" i="2"/>
  <c r="K295" i="2"/>
  <c r="O294" i="2"/>
  <c r="M294" i="2"/>
  <c r="K294" i="2"/>
  <c r="O293" i="2"/>
  <c r="M293" i="2"/>
  <c r="K293" i="2"/>
  <c r="O292" i="2"/>
  <c r="M292" i="2"/>
  <c r="K292" i="2"/>
  <c r="O291" i="2"/>
  <c r="M291" i="2"/>
  <c r="K291" i="2"/>
  <c r="O290" i="2"/>
  <c r="M290" i="2"/>
  <c r="K290" i="2"/>
  <c r="O289" i="2"/>
  <c r="M289" i="2"/>
  <c r="K289" i="2"/>
  <c r="O288" i="2"/>
  <c r="M288" i="2"/>
  <c r="K288" i="2"/>
  <c r="O287" i="2"/>
  <c r="M287" i="2"/>
  <c r="K287" i="2"/>
  <c r="O286" i="2"/>
  <c r="M286" i="2"/>
  <c r="K286" i="2"/>
  <c r="O285" i="2"/>
  <c r="M285" i="2"/>
  <c r="K285" i="2"/>
  <c r="O284" i="2"/>
  <c r="M284" i="2"/>
  <c r="K284" i="2"/>
  <c r="O283" i="2"/>
  <c r="M283" i="2"/>
  <c r="K283" i="2"/>
  <c r="O282" i="2"/>
  <c r="M282" i="2"/>
  <c r="K282" i="2"/>
  <c r="O281" i="2"/>
  <c r="M281" i="2"/>
  <c r="K281" i="2"/>
  <c r="O280" i="2"/>
  <c r="M280" i="2"/>
  <c r="K280" i="2"/>
  <c r="O279" i="2"/>
  <c r="M279" i="2"/>
  <c r="K279" i="2"/>
  <c r="O278" i="2"/>
  <c r="M278" i="2"/>
  <c r="K278" i="2"/>
  <c r="O277" i="2"/>
  <c r="M277" i="2"/>
  <c r="K277" i="2"/>
  <c r="O276" i="2"/>
  <c r="M276" i="2"/>
  <c r="K276" i="2"/>
  <c r="O275" i="2"/>
  <c r="M275" i="2"/>
  <c r="K275" i="2"/>
  <c r="O274" i="2"/>
  <c r="M274" i="2"/>
  <c r="K274" i="2"/>
  <c r="O273" i="2"/>
  <c r="M273" i="2"/>
  <c r="K273" i="2"/>
  <c r="O272" i="2"/>
  <c r="M272" i="2"/>
  <c r="K272" i="2"/>
  <c r="O271" i="2"/>
  <c r="M271" i="2"/>
  <c r="K271" i="2"/>
  <c r="O270" i="2"/>
  <c r="M270" i="2"/>
  <c r="K270" i="2"/>
  <c r="O269" i="2"/>
  <c r="M269" i="2"/>
  <c r="K269" i="2"/>
  <c r="O268" i="2"/>
  <c r="M268" i="2"/>
  <c r="K268" i="2"/>
  <c r="O267" i="2"/>
  <c r="M267" i="2"/>
  <c r="K267" i="2"/>
  <c r="O266" i="2"/>
  <c r="M266" i="2"/>
  <c r="K266" i="2"/>
  <c r="O265" i="2"/>
  <c r="M265" i="2"/>
  <c r="K265" i="2"/>
  <c r="O264" i="2"/>
  <c r="M264" i="2"/>
  <c r="K264" i="2"/>
  <c r="O263" i="2"/>
  <c r="M263" i="2"/>
  <c r="K263" i="2"/>
  <c r="O262" i="2"/>
  <c r="M262" i="2"/>
  <c r="K262" i="2"/>
  <c r="O261" i="2"/>
  <c r="M261" i="2"/>
  <c r="K261" i="2"/>
  <c r="O260" i="2"/>
  <c r="M260" i="2"/>
  <c r="K260" i="2"/>
  <c r="O259" i="2"/>
  <c r="M259" i="2"/>
  <c r="K259" i="2"/>
  <c r="O258" i="2"/>
  <c r="M258" i="2"/>
  <c r="K258" i="2"/>
  <c r="O257" i="2"/>
  <c r="M257" i="2"/>
  <c r="K257" i="2"/>
  <c r="O256" i="2"/>
  <c r="M256" i="2"/>
  <c r="K256" i="2"/>
  <c r="O255" i="2"/>
  <c r="M255" i="2"/>
  <c r="K255" i="2"/>
  <c r="O254" i="2"/>
  <c r="M254" i="2"/>
  <c r="K254" i="2"/>
  <c r="O253" i="2"/>
  <c r="M253" i="2"/>
  <c r="K253" i="2"/>
  <c r="O252" i="2"/>
  <c r="M252" i="2"/>
  <c r="K252" i="2"/>
  <c r="O251" i="2"/>
  <c r="M251" i="2"/>
  <c r="K251" i="2"/>
  <c r="O250" i="2"/>
  <c r="M250" i="2"/>
  <c r="K250" i="2"/>
  <c r="O249" i="2"/>
  <c r="M249" i="2"/>
  <c r="K249" i="2"/>
  <c r="O248" i="2"/>
  <c r="M248" i="2"/>
  <c r="K248" i="2"/>
  <c r="O247" i="2"/>
  <c r="M247" i="2"/>
  <c r="K247" i="2"/>
  <c r="O246" i="2"/>
  <c r="M246" i="2"/>
  <c r="K246" i="2"/>
  <c r="O245" i="2"/>
  <c r="M245" i="2"/>
  <c r="K245" i="2"/>
  <c r="O244" i="2"/>
  <c r="M244" i="2"/>
  <c r="K244" i="2"/>
  <c r="O243" i="2"/>
  <c r="M243" i="2"/>
  <c r="K243" i="2"/>
  <c r="O242" i="2"/>
  <c r="M242" i="2"/>
  <c r="K242" i="2"/>
  <c r="O241" i="2"/>
  <c r="M241" i="2"/>
  <c r="K241" i="2"/>
  <c r="O240" i="2"/>
  <c r="M240" i="2"/>
  <c r="K240" i="2"/>
  <c r="O239" i="2"/>
  <c r="M239" i="2"/>
  <c r="K239" i="2"/>
  <c r="O238" i="2"/>
  <c r="M238" i="2"/>
  <c r="K238" i="2"/>
  <c r="O237" i="2"/>
  <c r="M237" i="2"/>
  <c r="K237" i="2"/>
  <c r="O236" i="2"/>
  <c r="M236" i="2"/>
  <c r="K236" i="2"/>
  <c r="O235" i="2"/>
  <c r="M235" i="2"/>
  <c r="K235" i="2"/>
  <c r="O234" i="2"/>
  <c r="M234" i="2"/>
  <c r="K234" i="2"/>
  <c r="O233" i="2"/>
  <c r="M233" i="2"/>
  <c r="K233" i="2"/>
  <c r="O232" i="2"/>
  <c r="M232" i="2"/>
  <c r="K232" i="2"/>
  <c r="O231" i="2"/>
  <c r="M231" i="2"/>
  <c r="K231" i="2"/>
  <c r="O230" i="2"/>
  <c r="M230" i="2"/>
  <c r="K230" i="2"/>
  <c r="O229" i="2"/>
  <c r="M229" i="2"/>
  <c r="K229" i="2"/>
  <c r="O228" i="2"/>
  <c r="M228" i="2"/>
  <c r="K228" i="2"/>
  <c r="O227" i="2"/>
  <c r="M227" i="2"/>
  <c r="K227" i="2"/>
  <c r="O226" i="2"/>
  <c r="M226" i="2"/>
  <c r="K226" i="2"/>
  <c r="O225" i="2"/>
  <c r="M225" i="2"/>
  <c r="K225" i="2"/>
  <c r="O224" i="2"/>
  <c r="M224" i="2"/>
  <c r="K224" i="2"/>
  <c r="O223" i="2"/>
  <c r="M223" i="2"/>
  <c r="K223" i="2"/>
  <c r="O222" i="2"/>
  <c r="M222" i="2"/>
  <c r="K222" i="2"/>
  <c r="O221" i="2"/>
  <c r="M221" i="2"/>
  <c r="K221" i="2"/>
  <c r="O220" i="2"/>
  <c r="M220" i="2"/>
  <c r="K220" i="2"/>
  <c r="O219" i="2"/>
  <c r="M219" i="2"/>
  <c r="K219" i="2"/>
  <c r="O218" i="2"/>
  <c r="M218" i="2"/>
  <c r="K218" i="2"/>
  <c r="O217" i="2"/>
  <c r="M217" i="2"/>
  <c r="K217" i="2"/>
  <c r="O216" i="2"/>
  <c r="M216" i="2"/>
  <c r="K216" i="2"/>
  <c r="O215" i="2"/>
  <c r="M215" i="2"/>
  <c r="K215" i="2"/>
  <c r="O214" i="2"/>
  <c r="M214" i="2"/>
  <c r="K214" i="2"/>
  <c r="O213" i="2"/>
  <c r="M213" i="2"/>
  <c r="K213" i="2"/>
  <c r="O212" i="2"/>
  <c r="M212" i="2"/>
  <c r="K212" i="2"/>
  <c r="O211" i="2"/>
  <c r="M211" i="2"/>
  <c r="K211" i="2"/>
  <c r="O210" i="2"/>
  <c r="M210" i="2"/>
  <c r="K210" i="2"/>
  <c r="O209" i="2"/>
  <c r="M209" i="2"/>
  <c r="K209" i="2"/>
  <c r="O208" i="2"/>
  <c r="M208" i="2"/>
  <c r="K208" i="2"/>
  <c r="O207" i="2"/>
  <c r="M207" i="2"/>
  <c r="K207" i="2"/>
  <c r="O206" i="2"/>
  <c r="M206" i="2"/>
  <c r="K206" i="2"/>
  <c r="O205" i="2"/>
  <c r="M205" i="2"/>
  <c r="K205" i="2"/>
  <c r="O204" i="2"/>
  <c r="M204" i="2"/>
  <c r="K204" i="2"/>
  <c r="O203" i="2"/>
  <c r="M203" i="2"/>
  <c r="K203" i="2"/>
  <c r="O202" i="2"/>
  <c r="M202" i="2"/>
  <c r="K202" i="2"/>
  <c r="O201" i="2"/>
  <c r="M201" i="2"/>
  <c r="K201" i="2"/>
  <c r="O200" i="2"/>
  <c r="M200" i="2"/>
  <c r="K200" i="2"/>
  <c r="O199" i="2"/>
  <c r="M199" i="2"/>
  <c r="K199" i="2"/>
  <c r="O198" i="2"/>
  <c r="M198" i="2"/>
  <c r="K198" i="2"/>
  <c r="O197" i="2"/>
  <c r="M197" i="2"/>
  <c r="K197" i="2"/>
  <c r="O196" i="2"/>
  <c r="M196" i="2"/>
  <c r="K196" i="2"/>
  <c r="O195" i="2"/>
  <c r="M195" i="2"/>
  <c r="K195" i="2"/>
  <c r="O194" i="2"/>
  <c r="M194" i="2"/>
  <c r="K194" i="2"/>
  <c r="O193" i="2"/>
  <c r="M193" i="2"/>
  <c r="K193" i="2"/>
  <c r="O192" i="2"/>
  <c r="M192" i="2"/>
  <c r="K192" i="2"/>
  <c r="O191" i="2"/>
  <c r="M191" i="2"/>
  <c r="K191" i="2"/>
  <c r="O190" i="2"/>
  <c r="M190" i="2"/>
  <c r="K190" i="2"/>
  <c r="O189" i="2"/>
  <c r="M189" i="2"/>
  <c r="K189" i="2"/>
  <c r="O188" i="2"/>
  <c r="M188" i="2"/>
  <c r="K188" i="2"/>
  <c r="O187" i="2"/>
  <c r="M187" i="2"/>
  <c r="K187" i="2"/>
  <c r="O186" i="2"/>
  <c r="M186" i="2"/>
  <c r="K186" i="2"/>
  <c r="O185" i="2"/>
  <c r="M185" i="2"/>
  <c r="K185" i="2"/>
  <c r="O184" i="2"/>
  <c r="M184" i="2"/>
  <c r="K184" i="2"/>
  <c r="O183" i="2"/>
  <c r="M183" i="2"/>
  <c r="K183" i="2"/>
  <c r="O182" i="2"/>
  <c r="M182" i="2"/>
  <c r="K182" i="2"/>
  <c r="O181" i="2"/>
  <c r="M181" i="2"/>
  <c r="K181" i="2"/>
  <c r="O180" i="2"/>
  <c r="M180" i="2"/>
  <c r="K180" i="2"/>
  <c r="O179" i="2"/>
  <c r="M179" i="2"/>
  <c r="K179" i="2"/>
  <c r="O178" i="2"/>
  <c r="M178" i="2"/>
  <c r="K178" i="2"/>
  <c r="O177" i="2"/>
  <c r="M177" i="2"/>
  <c r="K177" i="2"/>
  <c r="O176" i="2"/>
  <c r="M176" i="2"/>
  <c r="K176" i="2"/>
  <c r="O175" i="2"/>
  <c r="M175" i="2"/>
  <c r="K175" i="2"/>
  <c r="O174" i="2"/>
  <c r="M174" i="2"/>
  <c r="K174" i="2"/>
  <c r="O173" i="2"/>
  <c r="M173" i="2"/>
  <c r="K173" i="2"/>
  <c r="O172" i="2"/>
  <c r="M172" i="2"/>
  <c r="K172" i="2"/>
  <c r="O171" i="2"/>
  <c r="M171" i="2"/>
  <c r="K171" i="2"/>
  <c r="O170" i="2"/>
  <c r="M170" i="2"/>
  <c r="K170" i="2"/>
  <c r="O169" i="2"/>
  <c r="M169" i="2"/>
  <c r="K169" i="2"/>
  <c r="O168" i="2"/>
  <c r="M168" i="2"/>
  <c r="K168" i="2"/>
  <c r="O167" i="2"/>
  <c r="M167" i="2"/>
  <c r="K167" i="2"/>
  <c r="O166" i="2"/>
  <c r="M166" i="2"/>
  <c r="K166" i="2"/>
  <c r="O165" i="2"/>
  <c r="M165" i="2"/>
  <c r="K165" i="2"/>
  <c r="O164" i="2"/>
  <c r="M164" i="2"/>
  <c r="K164" i="2"/>
  <c r="O163" i="2"/>
  <c r="M163" i="2"/>
  <c r="K163" i="2"/>
  <c r="O162" i="2"/>
  <c r="M162" i="2"/>
  <c r="K162" i="2"/>
  <c r="O161" i="2"/>
  <c r="M161" i="2"/>
  <c r="K161" i="2"/>
  <c r="O160" i="2"/>
  <c r="M160" i="2"/>
  <c r="K160" i="2"/>
  <c r="O159" i="2"/>
  <c r="M159" i="2"/>
  <c r="K159" i="2"/>
  <c r="O158" i="2"/>
  <c r="M158" i="2"/>
  <c r="K158" i="2"/>
  <c r="O157" i="2"/>
  <c r="M157" i="2"/>
  <c r="K157" i="2"/>
  <c r="O156" i="2"/>
  <c r="M156" i="2"/>
  <c r="K156" i="2"/>
  <c r="O155" i="2"/>
  <c r="M155" i="2"/>
  <c r="K155" i="2"/>
  <c r="O154" i="2"/>
  <c r="M154" i="2"/>
  <c r="K154" i="2"/>
  <c r="O153" i="2"/>
  <c r="M153" i="2"/>
  <c r="K153" i="2"/>
  <c r="O152" i="2"/>
  <c r="M152" i="2"/>
  <c r="K152" i="2"/>
  <c r="O151" i="2"/>
  <c r="M151" i="2"/>
  <c r="K151" i="2"/>
  <c r="O150" i="2"/>
  <c r="M150" i="2"/>
  <c r="K150" i="2"/>
  <c r="O149" i="2"/>
  <c r="M149" i="2"/>
  <c r="K149" i="2"/>
  <c r="O148" i="2"/>
  <c r="M148" i="2"/>
  <c r="K148" i="2"/>
  <c r="O147" i="2"/>
  <c r="M147" i="2"/>
  <c r="K147" i="2"/>
  <c r="O146" i="2"/>
  <c r="M146" i="2"/>
  <c r="K146" i="2"/>
  <c r="O145" i="2"/>
  <c r="M145" i="2"/>
  <c r="K145" i="2"/>
  <c r="O144" i="2"/>
  <c r="M144" i="2"/>
  <c r="K144" i="2"/>
  <c r="O143" i="2"/>
  <c r="M143" i="2"/>
  <c r="K143" i="2"/>
  <c r="O142" i="2"/>
  <c r="M142" i="2"/>
  <c r="K142" i="2"/>
  <c r="O141" i="2"/>
  <c r="M141" i="2"/>
  <c r="K141" i="2"/>
  <c r="O140" i="2"/>
  <c r="M140" i="2"/>
  <c r="K140" i="2"/>
  <c r="O139" i="2"/>
  <c r="M139" i="2"/>
  <c r="K139" i="2"/>
  <c r="O138" i="2"/>
  <c r="M138" i="2"/>
  <c r="K138" i="2"/>
  <c r="O137" i="2"/>
  <c r="M137" i="2"/>
  <c r="K137" i="2"/>
  <c r="O136" i="2"/>
  <c r="M136" i="2"/>
  <c r="K136" i="2"/>
  <c r="O135" i="2"/>
  <c r="M135" i="2"/>
  <c r="K135" i="2"/>
  <c r="O134" i="2"/>
  <c r="M134" i="2"/>
  <c r="K134" i="2"/>
  <c r="O133" i="2"/>
  <c r="M133" i="2"/>
  <c r="K133" i="2"/>
  <c r="O132" i="2"/>
  <c r="M132" i="2"/>
  <c r="K132" i="2"/>
  <c r="O131" i="2"/>
  <c r="M131" i="2"/>
  <c r="K131" i="2"/>
  <c r="O130" i="2"/>
  <c r="M130" i="2"/>
  <c r="K130" i="2"/>
  <c r="O129" i="2"/>
  <c r="M129" i="2"/>
  <c r="K129" i="2"/>
  <c r="O128" i="2"/>
  <c r="M128" i="2"/>
  <c r="K128" i="2"/>
  <c r="O127" i="2"/>
  <c r="M127" i="2"/>
  <c r="K127" i="2"/>
  <c r="O126" i="2"/>
  <c r="M126" i="2"/>
  <c r="K126" i="2"/>
  <c r="O125" i="2"/>
  <c r="M125" i="2"/>
  <c r="K125" i="2"/>
  <c r="O124" i="2"/>
  <c r="M124" i="2"/>
  <c r="K124" i="2"/>
  <c r="O123" i="2"/>
  <c r="M123" i="2"/>
  <c r="K123" i="2"/>
  <c r="O122" i="2"/>
  <c r="M122" i="2"/>
  <c r="K122" i="2"/>
  <c r="O121" i="2"/>
  <c r="M121" i="2"/>
  <c r="K121" i="2"/>
  <c r="O120" i="2"/>
  <c r="M120" i="2"/>
  <c r="K120" i="2"/>
  <c r="O119" i="2"/>
  <c r="M119" i="2"/>
  <c r="K119" i="2"/>
  <c r="O118" i="2"/>
  <c r="M118" i="2"/>
  <c r="K118" i="2"/>
  <c r="O117" i="2"/>
  <c r="M117" i="2"/>
  <c r="K117" i="2"/>
  <c r="O116" i="2"/>
  <c r="M116" i="2"/>
  <c r="K116" i="2"/>
  <c r="O115" i="2"/>
  <c r="M115" i="2"/>
  <c r="K115" i="2"/>
  <c r="O114" i="2"/>
  <c r="M114" i="2"/>
  <c r="K114" i="2"/>
  <c r="O113" i="2"/>
  <c r="M113" i="2"/>
  <c r="K113" i="2"/>
  <c r="O112" i="2"/>
  <c r="M112" i="2"/>
  <c r="K112" i="2"/>
  <c r="O111" i="2"/>
  <c r="M111" i="2"/>
  <c r="K111" i="2"/>
  <c r="O110" i="2"/>
  <c r="M110" i="2"/>
  <c r="K110" i="2"/>
  <c r="O109" i="2"/>
  <c r="M109" i="2"/>
  <c r="K109" i="2"/>
  <c r="O108" i="2"/>
  <c r="M108" i="2"/>
  <c r="K108" i="2"/>
  <c r="O107" i="2"/>
  <c r="M107" i="2"/>
  <c r="K107" i="2"/>
  <c r="O106" i="2"/>
  <c r="M106" i="2"/>
  <c r="K106" i="2"/>
  <c r="O105" i="2"/>
  <c r="M105" i="2"/>
  <c r="K105" i="2"/>
  <c r="O104" i="2"/>
  <c r="M104" i="2"/>
  <c r="K104" i="2"/>
  <c r="O103" i="2"/>
  <c r="M103" i="2"/>
  <c r="K103" i="2"/>
  <c r="O102" i="2"/>
  <c r="M102" i="2"/>
  <c r="K102" i="2"/>
  <c r="O101" i="2"/>
  <c r="M101" i="2"/>
  <c r="K101" i="2"/>
  <c r="O100" i="2"/>
  <c r="M100" i="2"/>
  <c r="K100" i="2"/>
  <c r="O99" i="2"/>
  <c r="M99" i="2"/>
  <c r="K99" i="2"/>
  <c r="O98" i="2"/>
  <c r="M98" i="2"/>
  <c r="K98" i="2"/>
  <c r="O97" i="2"/>
  <c r="M97" i="2"/>
  <c r="K97" i="2"/>
  <c r="O96" i="2"/>
  <c r="M96" i="2"/>
  <c r="K96" i="2"/>
  <c r="O95" i="2"/>
  <c r="M95" i="2"/>
  <c r="K95" i="2"/>
  <c r="O94" i="2"/>
  <c r="M94" i="2"/>
  <c r="K94" i="2"/>
  <c r="O93" i="2"/>
  <c r="M93" i="2"/>
  <c r="K93" i="2"/>
  <c r="O92" i="2"/>
  <c r="M92" i="2"/>
  <c r="K92" i="2"/>
  <c r="O91" i="2"/>
  <c r="M91" i="2"/>
  <c r="K91" i="2"/>
  <c r="O90" i="2"/>
  <c r="M90" i="2"/>
  <c r="K90" i="2"/>
  <c r="O89" i="2"/>
  <c r="M89" i="2"/>
  <c r="K89" i="2"/>
  <c r="O88" i="2"/>
  <c r="M88" i="2"/>
  <c r="K88" i="2"/>
  <c r="O87" i="2"/>
  <c r="M87" i="2"/>
  <c r="K87" i="2"/>
  <c r="O86" i="2"/>
  <c r="M86" i="2"/>
  <c r="K86" i="2"/>
  <c r="O85" i="2"/>
  <c r="M85" i="2"/>
  <c r="K85" i="2"/>
  <c r="O84" i="2"/>
  <c r="M84" i="2"/>
  <c r="K84" i="2"/>
  <c r="O83" i="2"/>
  <c r="M83" i="2"/>
  <c r="K83" i="2"/>
  <c r="O82" i="2"/>
  <c r="M82" i="2"/>
  <c r="K82" i="2"/>
  <c r="O81" i="2"/>
  <c r="M81" i="2"/>
  <c r="K81" i="2"/>
  <c r="O80" i="2"/>
  <c r="M80" i="2"/>
  <c r="K80" i="2"/>
  <c r="O79" i="2"/>
  <c r="M79" i="2"/>
  <c r="K79" i="2"/>
  <c r="O78" i="2"/>
  <c r="M78" i="2"/>
  <c r="K78" i="2"/>
  <c r="O77" i="2"/>
  <c r="M77" i="2"/>
  <c r="K77" i="2"/>
  <c r="O76" i="2"/>
  <c r="M76" i="2"/>
  <c r="K76" i="2"/>
  <c r="O75" i="2"/>
  <c r="M75" i="2"/>
  <c r="K75" i="2"/>
  <c r="O74" i="2"/>
  <c r="M74" i="2"/>
  <c r="K74" i="2"/>
  <c r="O73" i="2"/>
  <c r="M73" i="2"/>
  <c r="K73" i="2"/>
  <c r="O72" i="2"/>
  <c r="M72" i="2"/>
  <c r="K72" i="2"/>
  <c r="O71" i="2"/>
  <c r="M71" i="2"/>
  <c r="K71" i="2"/>
  <c r="O70" i="2"/>
  <c r="M70" i="2"/>
  <c r="K70" i="2"/>
  <c r="O69" i="2"/>
  <c r="M69" i="2"/>
  <c r="K69" i="2"/>
  <c r="O68" i="2"/>
  <c r="M68" i="2"/>
  <c r="K68" i="2"/>
  <c r="O67" i="2"/>
  <c r="M67" i="2"/>
  <c r="K67" i="2"/>
  <c r="O66" i="2"/>
  <c r="M66" i="2"/>
  <c r="K66" i="2"/>
  <c r="O65" i="2"/>
  <c r="M65" i="2"/>
  <c r="K65" i="2"/>
  <c r="O64" i="2"/>
  <c r="M64" i="2"/>
  <c r="K64" i="2"/>
  <c r="O63" i="2"/>
  <c r="M63" i="2"/>
  <c r="K63" i="2"/>
  <c r="O62" i="2"/>
  <c r="M62" i="2"/>
  <c r="K62" i="2"/>
  <c r="O61" i="2"/>
  <c r="M61" i="2"/>
  <c r="K61" i="2"/>
  <c r="O60" i="2"/>
  <c r="M60" i="2"/>
  <c r="K60" i="2"/>
  <c r="O59" i="2"/>
  <c r="M59" i="2"/>
  <c r="K59" i="2"/>
  <c r="O58" i="2"/>
  <c r="M58" i="2"/>
  <c r="K58" i="2"/>
  <c r="O57" i="2"/>
  <c r="M57" i="2"/>
  <c r="K57" i="2"/>
  <c r="O56" i="2"/>
  <c r="M56" i="2"/>
  <c r="K56" i="2"/>
  <c r="O55" i="2"/>
  <c r="M55" i="2"/>
  <c r="K55" i="2"/>
  <c r="O54" i="2"/>
  <c r="M54" i="2"/>
  <c r="K54" i="2"/>
  <c r="O53" i="2"/>
  <c r="M53" i="2"/>
  <c r="K53" i="2"/>
  <c r="O52" i="2"/>
  <c r="M52" i="2"/>
  <c r="K52" i="2"/>
  <c r="O51" i="2"/>
  <c r="M51" i="2"/>
  <c r="K51" i="2"/>
  <c r="O50" i="2"/>
  <c r="M50" i="2"/>
  <c r="K50" i="2"/>
  <c r="O49" i="2"/>
  <c r="M49" i="2"/>
  <c r="K49" i="2"/>
  <c r="O48" i="2"/>
  <c r="M48" i="2"/>
  <c r="K48" i="2"/>
  <c r="O47" i="2"/>
  <c r="M47" i="2"/>
  <c r="K47" i="2"/>
  <c r="O46" i="2"/>
  <c r="M46" i="2"/>
  <c r="K46" i="2"/>
  <c r="O45" i="2"/>
  <c r="M45" i="2"/>
  <c r="K45" i="2"/>
  <c r="O44" i="2"/>
  <c r="M44" i="2"/>
  <c r="K44" i="2"/>
  <c r="O43" i="2"/>
  <c r="M43" i="2"/>
  <c r="K43" i="2"/>
  <c r="O42" i="2"/>
  <c r="M42" i="2"/>
  <c r="K42" i="2"/>
  <c r="O41" i="2"/>
  <c r="M41" i="2"/>
  <c r="K41" i="2"/>
  <c r="O40" i="2"/>
  <c r="M40" i="2"/>
  <c r="K40" i="2"/>
  <c r="O39" i="2"/>
  <c r="M39" i="2"/>
  <c r="K39" i="2"/>
  <c r="O38" i="2"/>
  <c r="M38" i="2"/>
  <c r="K38" i="2"/>
  <c r="O37" i="2"/>
  <c r="M37" i="2"/>
  <c r="K37" i="2"/>
  <c r="O36" i="2"/>
  <c r="M36" i="2"/>
  <c r="K36" i="2"/>
  <c r="O35" i="2"/>
  <c r="M35" i="2"/>
  <c r="K35" i="2"/>
  <c r="O34" i="2"/>
  <c r="M34" i="2"/>
  <c r="K34" i="2"/>
  <c r="O33" i="2"/>
  <c r="M33" i="2"/>
  <c r="K33" i="2"/>
  <c r="O32" i="2"/>
  <c r="M32" i="2"/>
  <c r="K32" i="2"/>
  <c r="O31" i="2"/>
  <c r="M31" i="2"/>
  <c r="K31" i="2"/>
  <c r="O30" i="2"/>
  <c r="M30" i="2"/>
  <c r="K30" i="2"/>
  <c r="O29" i="2"/>
  <c r="M29" i="2"/>
  <c r="K29" i="2"/>
  <c r="O28" i="2"/>
  <c r="M28" i="2"/>
  <c r="K28" i="2"/>
  <c r="O27" i="2"/>
  <c r="M27" i="2"/>
  <c r="K27" i="2"/>
  <c r="O26" i="2"/>
  <c r="M26" i="2"/>
  <c r="K26" i="2"/>
  <c r="O25" i="2"/>
  <c r="M25" i="2"/>
  <c r="K25" i="2"/>
  <c r="O24" i="2"/>
  <c r="M24" i="2"/>
  <c r="K24" i="2"/>
  <c r="O23" i="2"/>
  <c r="M23" i="2"/>
  <c r="K23" i="2"/>
  <c r="O22" i="2"/>
  <c r="M22" i="2"/>
  <c r="K22" i="2"/>
  <c r="O21" i="2"/>
  <c r="M21" i="2"/>
  <c r="K21" i="2"/>
  <c r="O20" i="2"/>
  <c r="M20" i="2"/>
  <c r="K20" i="2"/>
  <c r="O19" i="2"/>
  <c r="M19" i="2"/>
  <c r="K19" i="2"/>
  <c r="O18" i="2"/>
  <c r="M18" i="2"/>
  <c r="K18" i="2"/>
  <c r="O17" i="2"/>
  <c r="M17" i="2"/>
  <c r="K17" i="2"/>
  <c r="O16" i="2"/>
  <c r="M16" i="2"/>
  <c r="K16" i="2"/>
  <c r="O15" i="2"/>
  <c r="M15" i="2"/>
  <c r="K15" i="2"/>
  <c r="O14" i="2"/>
  <c r="M14" i="2"/>
  <c r="K14" i="2"/>
  <c r="O13" i="2"/>
  <c r="M13" i="2"/>
  <c r="K13" i="2"/>
  <c r="O12" i="2"/>
  <c r="M12" i="2"/>
  <c r="K12" i="2"/>
  <c r="O11" i="2"/>
  <c r="M11" i="2"/>
  <c r="K11" i="2"/>
  <c r="O10" i="2"/>
  <c r="M10" i="2"/>
  <c r="K10" i="2"/>
  <c r="O9" i="2"/>
  <c r="M9" i="2"/>
  <c r="K9" i="2"/>
  <c r="O8" i="2"/>
  <c r="M8" i="2"/>
  <c r="K8" i="2"/>
  <c r="O7" i="2"/>
  <c r="M7" i="2"/>
  <c r="K7" i="2"/>
  <c r="O6" i="2"/>
  <c r="M6" i="2"/>
  <c r="K6" i="2"/>
  <c r="O5" i="2"/>
  <c r="M5" i="2"/>
  <c r="K5" i="2"/>
  <c r="O4" i="2"/>
  <c r="M4" i="2"/>
  <c r="K4" i="2"/>
  <c r="O3" i="2"/>
  <c r="M3" i="2"/>
  <c r="K3" i="2"/>
  <c r="O2" i="2"/>
  <c r="M2" i="2"/>
  <c r="K2" i="2"/>
  <c r="M12" i="1" l="1"/>
  <c r="M11" i="1"/>
  <c r="S14" i="1"/>
  <c r="M10" i="1" s="1"/>
  <c r="F10" i="1"/>
  <c r="K7" i="1"/>
  <c r="S13" i="1"/>
  <c r="F14" i="1" l="1"/>
  <c r="F13" i="1"/>
  <c r="F12" i="1"/>
  <c r="F11" i="1"/>
</calcChain>
</file>

<file path=xl/sharedStrings.xml><?xml version="1.0" encoding="utf-8"?>
<sst xmlns="http://schemas.openxmlformats.org/spreadsheetml/2006/main" count="2121" uniqueCount="1158">
  <si>
    <t>Dept ID</t>
  </si>
  <si>
    <t>Empl ID</t>
  </si>
  <si>
    <t>Salary 
Grade</t>
  </si>
  <si>
    <t>Current/Last Monthly 
Salary or Salary Grade Minimum</t>
  </si>
  <si>
    <t>Months of State Service</t>
  </si>
  <si>
    <t>Proficiency</t>
  </si>
  <si>
    <t>L</t>
  </si>
  <si>
    <t>Comments/Justification</t>
  </si>
  <si>
    <t>N</t>
  </si>
  <si>
    <t>Minimum</t>
  </si>
  <si>
    <t>Current</t>
  </si>
  <si>
    <t>Beginner</t>
  </si>
  <si>
    <t>Minimum  - 90%</t>
  </si>
  <si>
    <t>85% of Midpoint</t>
  </si>
  <si>
    <t>Fully Proficient</t>
  </si>
  <si>
    <t>85% - 115%</t>
  </si>
  <si>
    <t>Midpoint</t>
  </si>
  <si>
    <t>Subject Matter Expert</t>
  </si>
  <si>
    <t>Midpoint - Maximum</t>
  </si>
  <si>
    <t>115% of Midpoint</t>
  </si>
  <si>
    <t>Maximum</t>
  </si>
  <si>
    <t>Title</t>
  </si>
  <si>
    <t>Base Salary</t>
  </si>
  <si>
    <t>Annual Salary</t>
  </si>
  <si>
    <t>Compa Ratio</t>
  </si>
  <si>
    <t>PM Rating</t>
  </si>
  <si>
    <t>GET ARC Feedback 1/19</t>
  </si>
  <si>
    <t>Get Agency Feedback week of 1/22</t>
  </si>
  <si>
    <t>Receive agency feedback by 1/26</t>
  </si>
  <si>
    <t>Salary Plan Descr</t>
  </si>
  <si>
    <t>Salary Plan Short Desc</t>
  </si>
  <si>
    <t>Eff Date</t>
  </si>
  <si>
    <t>Salary Plan</t>
  </si>
  <si>
    <t>Salary Grade</t>
  </si>
  <si>
    <t>Min/Month</t>
  </si>
  <si>
    <t>85%/Month</t>
  </si>
  <si>
    <t>Midpt/Month</t>
  </si>
  <si>
    <t>115%/Month</t>
  </si>
  <si>
    <t>Max/Month</t>
  </si>
  <si>
    <t>Min/Annual</t>
  </si>
  <si>
    <t>85%/Annual</t>
  </si>
  <si>
    <t>Midpt/Annual</t>
  </si>
  <si>
    <t>115%/Annual</t>
  </si>
  <si>
    <t>Max/Annual</t>
  </si>
  <si>
    <t>BPP Grade 10</t>
  </si>
  <si>
    <t>BPP010</t>
  </si>
  <si>
    <t>BPP</t>
  </si>
  <si>
    <t>010</t>
  </si>
  <si>
    <t>BPP Grade 11</t>
  </si>
  <si>
    <t>BPP011</t>
  </si>
  <si>
    <t>011</t>
  </si>
  <si>
    <t>BPP Grade 12</t>
  </si>
  <si>
    <t>BPP012</t>
  </si>
  <si>
    <t>012</t>
  </si>
  <si>
    <t>BPP Grade 13</t>
  </si>
  <si>
    <t>BPP013</t>
  </si>
  <si>
    <t>013</t>
  </si>
  <si>
    <t>BPP Grade 14</t>
  </si>
  <si>
    <t>BPP014</t>
  </si>
  <si>
    <t>014</t>
  </si>
  <si>
    <t>BPP Grade 15</t>
  </si>
  <si>
    <t>BPP015</t>
  </si>
  <si>
    <t>015</t>
  </si>
  <si>
    <t>BPP Grade 16</t>
  </si>
  <si>
    <t>BPP016</t>
  </si>
  <si>
    <t>016</t>
  </si>
  <si>
    <t>BPP Grade 17</t>
  </si>
  <si>
    <t>BPP017</t>
  </si>
  <si>
    <t>017</t>
  </si>
  <si>
    <t>BPP Grade 18</t>
  </si>
  <si>
    <t>BPP018</t>
  </si>
  <si>
    <t>018</t>
  </si>
  <si>
    <t>BPP Grade 19</t>
  </si>
  <si>
    <t>BPP019</t>
  </si>
  <si>
    <t>019</t>
  </si>
  <si>
    <t>BPP Grade 20</t>
  </si>
  <si>
    <t>BPP020</t>
  </si>
  <si>
    <t>020</t>
  </si>
  <si>
    <t>BPP Grade 21</t>
  </si>
  <si>
    <t>BPP021</t>
  </si>
  <si>
    <t>021</t>
  </si>
  <si>
    <t>BPP Grade 22</t>
  </si>
  <si>
    <t>BPP022</t>
  </si>
  <si>
    <t>022</t>
  </si>
  <si>
    <t>BPP Grade 23</t>
  </si>
  <si>
    <t>BPP023</t>
  </si>
  <si>
    <t>023</t>
  </si>
  <si>
    <t>BPP Grade 24</t>
  </si>
  <si>
    <t>BPP024</t>
  </si>
  <si>
    <t>024</t>
  </si>
  <si>
    <t>BPP Grade 25</t>
  </si>
  <si>
    <t>BPP025</t>
  </si>
  <si>
    <t>025</t>
  </si>
  <si>
    <t>BPP Grade 26</t>
  </si>
  <si>
    <t>BPP026</t>
  </si>
  <si>
    <t>026</t>
  </si>
  <si>
    <t>BPP Grade 27</t>
  </si>
  <si>
    <t>BPP027</t>
  </si>
  <si>
    <t>027</t>
  </si>
  <si>
    <t>BPP Grade 28</t>
  </si>
  <si>
    <t>BPP028</t>
  </si>
  <si>
    <t>028</t>
  </si>
  <si>
    <t>BPP Grade 29</t>
  </si>
  <si>
    <t>BPP029</t>
  </si>
  <si>
    <t>029</t>
  </si>
  <si>
    <t>BPP Grade 30</t>
  </si>
  <si>
    <t>BPP030</t>
  </si>
  <si>
    <t>030</t>
  </si>
  <si>
    <t>BPP Grade 31</t>
  </si>
  <si>
    <t>BPP031</t>
  </si>
  <si>
    <t>031</t>
  </si>
  <si>
    <t>BPP Grade 32</t>
  </si>
  <si>
    <t>BPP032</t>
  </si>
  <si>
    <t>032</t>
  </si>
  <si>
    <t>BPP Grade 33</t>
  </si>
  <si>
    <t>BPP033</t>
  </si>
  <si>
    <t>033</t>
  </si>
  <si>
    <t>BPP Grade 34</t>
  </si>
  <si>
    <t>BPP034</t>
  </si>
  <si>
    <t>034</t>
  </si>
  <si>
    <t>BPP Grade 35</t>
  </si>
  <si>
    <t>BPP035</t>
  </si>
  <si>
    <t>035</t>
  </si>
  <si>
    <t>BPP Grade 36</t>
  </si>
  <si>
    <t>BPP036</t>
  </si>
  <si>
    <t>036</t>
  </si>
  <si>
    <t>BPP Grade 37</t>
  </si>
  <si>
    <t>BPP037</t>
  </si>
  <si>
    <t>037</t>
  </si>
  <si>
    <t>BPP Grade 38</t>
  </si>
  <si>
    <t>BPP038</t>
  </si>
  <si>
    <t>038</t>
  </si>
  <si>
    <t>BPP Grade 39</t>
  </si>
  <si>
    <t>BPP039</t>
  </si>
  <si>
    <t>039</t>
  </si>
  <si>
    <t>BPP Grade 40</t>
  </si>
  <si>
    <t>BPP040</t>
  </si>
  <si>
    <t>040</t>
  </si>
  <si>
    <t>BPP Grade 41</t>
  </si>
  <si>
    <t>BPP041</t>
  </si>
  <si>
    <t>041</t>
  </si>
  <si>
    <t>BPP Grade 42</t>
  </si>
  <si>
    <t>BPP042</t>
  </si>
  <si>
    <t>042</t>
  </si>
  <si>
    <t>BPP Grade 43</t>
  </si>
  <si>
    <t>BPP043</t>
  </si>
  <si>
    <t>043</t>
  </si>
  <si>
    <t>BPP Grade 44</t>
  </si>
  <si>
    <t>BPP044</t>
  </si>
  <si>
    <t>044</t>
  </si>
  <si>
    <t>BPP Grade 45</t>
  </si>
  <si>
    <t>BPP045</t>
  </si>
  <si>
    <t>045</t>
  </si>
  <si>
    <t>BPP Grade 46</t>
  </si>
  <si>
    <t>BPP046</t>
  </si>
  <si>
    <t>046</t>
  </si>
  <si>
    <t>BPP Grade 47</t>
  </si>
  <si>
    <t>BPP047</t>
  </si>
  <si>
    <t>047</t>
  </si>
  <si>
    <t>BPP Grade 48</t>
  </si>
  <si>
    <t>BPP048</t>
  </si>
  <si>
    <t>048</t>
  </si>
  <si>
    <t>BPP Grade 49</t>
  </si>
  <si>
    <t>BPP049</t>
  </si>
  <si>
    <t>049</t>
  </si>
  <si>
    <t>BPP Grade 50</t>
  </si>
  <si>
    <t>BPP050</t>
  </si>
  <si>
    <t>050</t>
  </si>
  <si>
    <t>BPP Grade 51</t>
  </si>
  <si>
    <t>BPP051</t>
  </si>
  <si>
    <t>051</t>
  </si>
  <si>
    <t>BPP Grade 52</t>
  </si>
  <si>
    <t>BPP052</t>
  </si>
  <si>
    <t>052</t>
  </si>
  <si>
    <t>BPP Grade 53</t>
  </si>
  <si>
    <t>BPP053</t>
  </si>
  <si>
    <t>053</t>
  </si>
  <si>
    <t>BPP Grade 54</t>
  </si>
  <si>
    <t>BPP054</t>
  </si>
  <si>
    <t>054</t>
  </si>
  <si>
    <t>BPP Grade 55</t>
  </si>
  <si>
    <t>BPP055</t>
  </si>
  <si>
    <t>055</t>
  </si>
  <si>
    <t>BPP Grade 56</t>
  </si>
  <si>
    <t>BPP056</t>
  </si>
  <si>
    <t>056</t>
  </si>
  <si>
    <t>BPP Grade 57</t>
  </si>
  <si>
    <t>BPP057</t>
  </si>
  <si>
    <t>057</t>
  </si>
  <si>
    <t>BPP Grade 58</t>
  </si>
  <si>
    <t>BPP058</t>
  </si>
  <si>
    <t>058</t>
  </si>
  <si>
    <t>BPP Grade 59</t>
  </si>
  <si>
    <t>BPP059</t>
  </si>
  <si>
    <t>059</t>
  </si>
  <si>
    <t>BPP Grade 60</t>
  </si>
  <si>
    <t>BPP060</t>
  </si>
  <si>
    <t>060</t>
  </si>
  <si>
    <t>BPP Grade 61</t>
  </si>
  <si>
    <t>BPP061</t>
  </si>
  <si>
    <t>061</t>
  </si>
  <si>
    <t>BPP Grade 62</t>
  </si>
  <si>
    <t>BPP062</t>
  </si>
  <si>
    <t>062</t>
  </si>
  <si>
    <t>BPP8 Grade 11</t>
  </si>
  <si>
    <t>BPP811</t>
  </si>
  <si>
    <t>BPP8</t>
  </si>
  <si>
    <t>BPP8 Grade 12</t>
  </si>
  <si>
    <t>BPP812</t>
  </si>
  <si>
    <t>BPP8 Grade 13</t>
  </si>
  <si>
    <t>BPP813</t>
  </si>
  <si>
    <t>BPP8 Grade 14</t>
  </si>
  <si>
    <t>BPP814</t>
  </si>
  <si>
    <t>BPP8 Grade 15</t>
  </si>
  <si>
    <t>BPP815</t>
  </si>
  <si>
    <t>BPP8 Grade 16</t>
  </si>
  <si>
    <t>BPP816</t>
  </si>
  <si>
    <t>BPP8 Grade 17</t>
  </si>
  <si>
    <t>BPP817</t>
  </si>
  <si>
    <t>BPP8 Grade 18</t>
  </si>
  <si>
    <t>BPP818</t>
  </si>
  <si>
    <t>BPP8 Grade 19</t>
  </si>
  <si>
    <t>BPP819</t>
  </si>
  <si>
    <t>BPP8 Grade 20</t>
  </si>
  <si>
    <t>BPP820</t>
  </si>
  <si>
    <t>BPP8 Grade 21</t>
  </si>
  <si>
    <t>BPP821</t>
  </si>
  <si>
    <t>BPP8 Grade 22</t>
  </si>
  <si>
    <t>BPP822</t>
  </si>
  <si>
    <t>BPP8 Grade 23</t>
  </si>
  <si>
    <t>BPP823</t>
  </si>
  <si>
    <t>BPP8 Grade 24</t>
  </si>
  <si>
    <t>BPP824</t>
  </si>
  <si>
    <t>BPP8 Grade 25</t>
  </si>
  <si>
    <t>BPP825</t>
  </si>
  <si>
    <t>BPP8 Grade 26</t>
  </si>
  <si>
    <t>BPP826</t>
  </si>
  <si>
    <t>BPP8 Grade 27</t>
  </si>
  <si>
    <t>BPP827</t>
  </si>
  <si>
    <t>BPP8 Grade 28</t>
  </si>
  <si>
    <t>BPP828</t>
  </si>
  <si>
    <t>BPP8 Grade 29</t>
  </si>
  <si>
    <t>BPP829</t>
  </si>
  <si>
    <t>BPP8 Grade 30</t>
  </si>
  <si>
    <t>BPP830</t>
  </si>
  <si>
    <t>BPP8 Grade 31</t>
  </si>
  <si>
    <t>BPP831</t>
  </si>
  <si>
    <t>BPP8 Grade 32</t>
  </si>
  <si>
    <t>BPP832</t>
  </si>
  <si>
    <t>BPP8 Grade 33</t>
  </si>
  <si>
    <t>BPP833</t>
  </si>
  <si>
    <t>BPP8 Grade 34</t>
  </si>
  <si>
    <t>BPP834</t>
  </si>
  <si>
    <t>BPP8 Grade 35</t>
  </si>
  <si>
    <t>BPP835</t>
  </si>
  <si>
    <t>BPP8 Grade 36</t>
  </si>
  <si>
    <t>BPP836</t>
  </si>
  <si>
    <t>BPP8 Grade 37</t>
  </si>
  <si>
    <t>BPP837</t>
  </si>
  <si>
    <t>BPP8 Grade 38</t>
  </si>
  <si>
    <t>BPP838</t>
  </si>
  <si>
    <t>BPP8 Grade 39</t>
  </si>
  <si>
    <t>BPP839</t>
  </si>
  <si>
    <t>BPP8 Grade 40</t>
  </si>
  <si>
    <t>BPP840</t>
  </si>
  <si>
    <t>BPP8 Grade 41</t>
  </si>
  <si>
    <t>BPP841</t>
  </si>
  <si>
    <t>BPP8 Grade 42</t>
  </si>
  <si>
    <t>BPP842</t>
  </si>
  <si>
    <t>BPP8 Grade 43</t>
  </si>
  <si>
    <t>BPP843</t>
  </si>
  <si>
    <t>BPP8 Grade 44</t>
  </si>
  <si>
    <t>BPP844</t>
  </si>
  <si>
    <t>BPP8 Grade 45</t>
  </si>
  <si>
    <t>BPP845</t>
  </si>
  <si>
    <t>BPP8 Grade 46</t>
  </si>
  <si>
    <t>BPP846</t>
  </si>
  <si>
    <t>BPP8 Grade 47</t>
  </si>
  <si>
    <t>BPP847</t>
  </si>
  <si>
    <t>BPP8 Grade 48</t>
  </si>
  <si>
    <t>BPP848</t>
  </si>
  <si>
    <t>BPP8 Grade 49</t>
  </si>
  <si>
    <t>BPP849</t>
  </si>
  <si>
    <t>BPP8 Grade 50</t>
  </si>
  <si>
    <t>BPP850</t>
  </si>
  <si>
    <t>BPP8 Grade 51</t>
  </si>
  <si>
    <t>BPP851</t>
  </si>
  <si>
    <t>BPP8 Grade 52</t>
  </si>
  <si>
    <t>BPP852</t>
  </si>
  <si>
    <t>BPP8 Grade 53</t>
  </si>
  <si>
    <t>BPP853</t>
  </si>
  <si>
    <t>BPP8 Grade 54</t>
  </si>
  <si>
    <t>BPP854</t>
  </si>
  <si>
    <t>BPP8 Grade 55</t>
  </si>
  <si>
    <t>BPP855</t>
  </si>
  <si>
    <t>BPP8 Grade 56</t>
  </si>
  <si>
    <t>BPP856</t>
  </si>
  <si>
    <t>BPP8 Grade 57</t>
  </si>
  <si>
    <t>BPP857</t>
  </si>
  <si>
    <t>BPP8 Grade 58</t>
  </si>
  <si>
    <t>BPP858</t>
  </si>
  <si>
    <t>BPP8 Grade 59</t>
  </si>
  <si>
    <t>BPP859</t>
  </si>
  <si>
    <t>BPP8 Grade 60</t>
  </si>
  <si>
    <t>BPP860</t>
  </si>
  <si>
    <t>BPP8 Grade 61</t>
  </si>
  <si>
    <t>BPP861</t>
  </si>
  <si>
    <t>BPP8 Grade 62</t>
  </si>
  <si>
    <t>BPP862</t>
  </si>
  <si>
    <t>Comptroller Sal Pln Grade 225</t>
  </si>
  <si>
    <t>STD 225</t>
  </si>
  <si>
    <t>COMP</t>
  </si>
  <si>
    <t>225</t>
  </si>
  <si>
    <t>Comptroller Sal Plan Grade 701</t>
  </si>
  <si>
    <t>BRD 701</t>
  </si>
  <si>
    <t>701</t>
  </si>
  <si>
    <t>Comptroller Sal Plan Grade 702</t>
  </si>
  <si>
    <t>BRD 702</t>
  </si>
  <si>
    <t>702</t>
  </si>
  <si>
    <t>Comptroller Sal Pln Grade A01</t>
  </si>
  <si>
    <t>STD A01</t>
  </si>
  <si>
    <t>A01</t>
  </si>
  <si>
    <t>Comptroller Sal Pln Grade D01</t>
  </si>
  <si>
    <t>STD D01</t>
  </si>
  <si>
    <t>D01</t>
  </si>
  <si>
    <t>Comptroller Sal Pln Grade D02</t>
  </si>
  <si>
    <t>STD D02</t>
  </si>
  <si>
    <t>D02</t>
  </si>
  <si>
    <t>Comptroller Sal Pln Grade D03</t>
  </si>
  <si>
    <t>STD D03</t>
  </si>
  <si>
    <t>D03</t>
  </si>
  <si>
    <t>CPP Grade 201</t>
  </si>
  <si>
    <t>CPP201</t>
  </si>
  <si>
    <t>CPP</t>
  </si>
  <si>
    <t>201</t>
  </si>
  <si>
    <t>CPP Grade 202</t>
  </si>
  <si>
    <t>CPP202</t>
  </si>
  <si>
    <t>202</t>
  </si>
  <si>
    <t>CPP Grade 203</t>
  </si>
  <si>
    <t>CPP203</t>
  </si>
  <si>
    <t>203</t>
  </si>
  <si>
    <t>CPP Grade 204</t>
  </si>
  <si>
    <t>CPP204</t>
  </si>
  <si>
    <t>204</t>
  </si>
  <si>
    <t>CPP Grade 205</t>
  </si>
  <si>
    <t>CPP205</t>
  </si>
  <si>
    <t>205</t>
  </si>
  <si>
    <t>CPP Grade 206</t>
  </si>
  <si>
    <t>CPP206</t>
  </si>
  <si>
    <t>206</t>
  </si>
  <si>
    <t>CPP Grade 207</t>
  </si>
  <si>
    <t>CPP207</t>
  </si>
  <si>
    <t>207</t>
  </si>
  <si>
    <t>CPP Grade 208</t>
  </si>
  <si>
    <t>CPP208</t>
  </si>
  <si>
    <t>208</t>
  </si>
  <si>
    <t>CPP Grade 209</t>
  </si>
  <si>
    <t>CPP209</t>
  </si>
  <si>
    <t>209</t>
  </si>
  <si>
    <t>Dietician Pay Plan</t>
  </si>
  <si>
    <t>DIETICIAN</t>
  </si>
  <si>
    <t>DIET</t>
  </si>
  <si>
    <t>900</t>
  </si>
  <si>
    <t>TDOC Teacher Grade 900</t>
  </si>
  <si>
    <t>DOCT900</t>
  </si>
  <si>
    <t>DOCT</t>
  </si>
  <si>
    <t>ESPP Grade 101</t>
  </si>
  <si>
    <t>ESPP101</t>
  </si>
  <si>
    <t>ESPP</t>
  </si>
  <si>
    <t>101</t>
  </si>
  <si>
    <t>ESPP Grade 102</t>
  </si>
  <si>
    <t>ESPP102</t>
  </si>
  <si>
    <t>102</t>
  </si>
  <si>
    <t>ESPP Grade 103</t>
  </si>
  <si>
    <t>ESPP103</t>
  </si>
  <si>
    <t>103</t>
  </si>
  <si>
    <t>ESPP Grade 104</t>
  </si>
  <si>
    <t>ESPP104</t>
  </si>
  <si>
    <t>104</t>
  </si>
  <si>
    <t>ESPP Grade 105</t>
  </si>
  <si>
    <t>ESPP105</t>
  </si>
  <si>
    <t>105</t>
  </si>
  <si>
    <t>ESPP Grade 106</t>
  </si>
  <si>
    <t>ESPP106</t>
  </si>
  <si>
    <t>106</t>
  </si>
  <si>
    <t>ESPP Grade 107</t>
  </si>
  <si>
    <t>ESPP107</t>
  </si>
  <si>
    <t>107</t>
  </si>
  <si>
    <t>ESPP Grade 108</t>
  </si>
  <si>
    <t>ESPP108</t>
  </si>
  <si>
    <t>108</t>
  </si>
  <si>
    <t>ESPP Grade 109</t>
  </si>
  <si>
    <t>ESPP109</t>
  </si>
  <si>
    <t>109</t>
  </si>
  <si>
    <t>ESPP Grade 110</t>
  </si>
  <si>
    <t>ESPP110</t>
  </si>
  <si>
    <t>110</t>
  </si>
  <si>
    <t>ESPP Grade 111</t>
  </si>
  <si>
    <t>ESPP111</t>
  </si>
  <si>
    <t>111</t>
  </si>
  <si>
    <t>ESPP Grade 112</t>
  </si>
  <si>
    <t>ESPP112</t>
  </si>
  <si>
    <t>112</t>
  </si>
  <si>
    <t>ESPP Grade 113</t>
  </si>
  <si>
    <t>ESPP113</t>
  </si>
  <si>
    <t>113</t>
  </si>
  <si>
    <t>ESPP Grade 114</t>
  </si>
  <si>
    <t>ESPP114</t>
  </si>
  <si>
    <t>114</t>
  </si>
  <si>
    <t>ESPP Grade 115</t>
  </si>
  <si>
    <t>ESPP115</t>
  </si>
  <si>
    <t>115</t>
  </si>
  <si>
    <t>ESPP Grade 116</t>
  </si>
  <si>
    <t>ESPP116</t>
  </si>
  <si>
    <t>116</t>
  </si>
  <si>
    <t>ESPP Grade 117</t>
  </si>
  <si>
    <t>ESPP117</t>
  </si>
  <si>
    <t>117</t>
  </si>
  <si>
    <t>ESPP Grade 118</t>
  </si>
  <si>
    <t>ESPP118</t>
  </si>
  <si>
    <t>118</t>
  </si>
  <si>
    <t>ESPP Grade 119</t>
  </si>
  <si>
    <t>ESPP119</t>
  </si>
  <si>
    <t>119</t>
  </si>
  <si>
    <t>ESPP Grade 120</t>
  </si>
  <si>
    <t>ESPP120</t>
  </si>
  <si>
    <t>120</t>
  </si>
  <si>
    <t>ESPP Grade 121</t>
  </si>
  <si>
    <t>ESPP121</t>
  </si>
  <si>
    <t>121</t>
  </si>
  <si>
    <t>ESPP Grade 122</t>
  </si>
  <si>
    <t>ESPP122</t>
  </si>
  <si>
    <t>122</t>
  </si>
  <si>
    <t>ESPP Grade 123</t>
  </si>
  <si>
    <t>ESPP123</t>
  </si>
  <si>
    <t>123</t>
  </si>
  <si>
    <t>ESPP Grade 124</t>
  </si>
  <si>
    <t>ESPP124</t>
  </si>
  <si>
    <t>124</t>
  </si>
  <si>
    <t>ESPP Grade 125</t>
  </si>
  <si>
    <t>ESPP125</t>
  </si>
  <si>
    <t>125</t>
  </si>
  <si>
    <t>ESPP Grade 126</t>
  </si>
  <si>
    <t>ESPP126</t>
  </si>
  <si>
    <t>126</t>
  </si>
  <si>
    <t>ESPP Grade 127</t>
  </si>
  <si>
    <t>ESPP127</t>
  </si>
  <si>
    <t>127</t>
  </si>
  <si>
    <t>ESPP Grade 128</t>
  </si>
  <si>
    <t>ESPP128</t>
  </si>
  <si>
    <t>128</t>
  </si>
  <si>
    <t>ESPP Grade 129</t>
  </si>
  <si>
    <t>ESPP129</t>
  </si>
  <si>
    <t>129</t>
  </si>
  <si>
    <t>ESPP Grade 130</t>
  </si>
  <si>
    <t>ESPP130</t>
  </si>
  <si>
    <t>130</t>
  </si>
  <si>
    <t>ESPP Grade 131</t>
  </si>
  <si>
    <t>ESPP131</t>
  </si>
  <si>
    <t>131</t>
  </si>
  <si>
    <t>ESPP Grade 132</t>
  </si>
  <si>
    <t>ESPP132</t>
  </si>
  <si>
    <t>132</t>
  </si>
  <si>
    <t>ESPP Grade 133</t>
  </si>
  <si>
    <t>ESPP133</t>
  </si>
  <si>
    <t>133</t>
  </si>
  <si>
    <t>ESPP Grade 134</t>
  </si>
  <si>
    <t>ESPP134</t>
  </si>
  <si>
    <t>134</t>
  </si>
  <si>
    <t>ESPP Grade 135</t>
  </si>
  <si>
    <t>ESPP135</t>
  </si>
  <si>
    <t>135</t>
  </si>
  <si>
    <t>ESPP Grade 136</t>
  </si>
  <si>
    <t>ESPP136</t>
  </si>
  <si>
    <t>136</t>
  </si>
  <si>
    <t>ESPP Grade 137</t>
  </si>
  <si>
    <t>ESPP137</t>
  </si>
  <si>
    <t>137</t>
  </si>
  <si>
    <t>ESPP Grade 138</t>
  </si>
  <si>
    <t>ESPP138</t>
  </si>
  <si>
    <t>138</t>
  </si>
  <si>
    <t>ESPP Grade 139</t>
  </si>
  <si>
    <t>ESPP 139</t>
  </si>
  <si>
    <t>139</t>
  </si>
  <si>
    <t>ESPP Grade 140</t>
  </si>
  <si>
    <t>ESPP140</t>
  </si>
  <si>
    <t>140</t>
  </si>
  <si>
    <t>ESPP Grade 141</t>
  </si>
  <si>
    <t>ESPP141</t>
  </si>
  <si>
    <t>141</t>
  </si>
  <si>
    <t>ESPP Grade 142</t>
  </si>
  <si>
    <t>ESPP142</t>
  </si>
  <si>
    <t>142</t>
  </si>
  <si>
    <t>ESPP Grade 143</t>
  </si>
  <si>
    <t>ESPP143</t>
  </si>
  <si>
    <t>143</t>
  </si>
  <si>
    <t>ESPP Grade 144</t>
  </si>
  <si>
    <t>ESPP144</t>
  </si>
  <si>
    <t>144</t>
  </si>
  <si>
    <t>ESPP Grade 145</t>
  </si>
  <si>
    <t>ESPP145</t>
  </si>
  <si>
    <t>145</t>
  </si>
  <si>
    <t>ESPP Grade 146</t>
  </si>
  <si>
    <t>ESPP146</t>
  </si>
  <si>
    <t>146</t>
  </si>
  <si>
    <t>ESPP Grade 147</t>
  </si>
  <si>
    <t>ESPP147</t>
  </si>
  <si>
    <t>147</t>
  </si>
  <si>
    <t>ESPP Grade 148</t>
  </si>
  <si>
    <t>ESPP148</t>
  </si>
  <si>
    <t>148</t>
  </si>
  <si>
    <t>ESPP Grade 149</t>
  </si>
  <si>
    <t>ESPP149</t>
  </si>
  <si>
    <t>149</t>
  </si>
  <si>
    <t>ESPP Grade 150</t>
  </si>
  <si>
    <t>ESPP150</t>
  </si>
  <si>
    <t>150</t>
  </si>
  <si>
    <t>General Pay Plan Grade 005</t>
  </si>
  <si>
    <t>GPP 005</t>
  </si>
  <si>
    <t>GPP</t>
  </si>
  <si>
    <t>005</t>
  </si>
  <si>
    <t>General Pay Plan Grade 006</t>
  </si>
  <si>
    <t>GPP 006</t>
  </si>
  <si>
    <t>006</t>
  </si>
  <si>
    <t>General Pay Plan Grade 007</t>
  </si>
  <si>
    <t>GPP 007</t>
  </si>
  <si>
    <t>007</t>
  </si>
  <si>
    <t>General Pay Plan Grade 008</t>
  </si>
  <si>
    <t>GPP 008</t>
  </si>
  <si>
    <t>008</t>
  </si>
  <si>
    <t>General Pay Plan Grade 009</t>
  </si>
  <si>
    <t>GPP 009</t>
  </si>
  <si>
    <t>009</t>
  </si>
  <si>
    <t>General Pay Plan Grade 010</t>
  </si>
  <si>
    <t>GPP 010</t>
  </si>
  <si>
    <t>General Pay Plan Grade 011</t>
  </si>
  <si>
    <t>GPP 011</t>
  </si>
  <si>
    <t>General Pay Plan Grade 012</t>
  </si>
  <si>
    <t>GPP 012</t>
  </si>
  <si>
    <t>General Pay Plan Grade 013</t>
  </si>
  <si>
    <t>GPP 013</t>
  </si>
  <si>
    <t>General Pay Plan Grade 014</t>
  </si>
  <si>
    <t>GPP 014</t>
  </si>
  <si>
    <t>General Pay Plan Grade 015</t>
  </si>
  <si>
    <t>GPP 015</t>
  </si>
  <si>
    <t>General Pay Plan Grade 016</t>
  </si>
  <si>
    <t>GPP 016</t>
  </si>
  <si>
    <t>General Pay Plan Grade 017</t>
  </si>
  <si>
    <t>GPP 017</t>
  </si>
  <si>
    <t>General Pay Plan Grade 018</t>
  </si>
  <si>
    <t>GPP 018</t>
  </si>
  <si>
    <t>General Pay Plan Grade 019</t>
  </si>
  <si>
    <t>GPP 019</t>
  </si>
  <si>
    <t>General Pay Plan Grade 020</t>
  </si>
  <si>
    <t>GPP 020</t>
  </si>
  <si>
    <t>General Pay Plan Grade 021</t>
  </si>
  <si>
    <t>GPP 021</t>
  </si>
  <si>
    <t>General Pay Plan Grade 022</t>
  </si>
  <si>
    <t>GPP 022</t>
  </si>
  <si>
    <t>General Pay Plan Grade 023</t>
  </si>
  <si>
    <t>GPP 023</t>
  </si>
  <si>
    <t>General Pay Plan Grade 024</t>
  </si>
  <si>
    <t>GPP 024</t>
  </si>
  <si>
    <t>General Pay Plan Grade 025</t>
  </si>
  <si>
    <t>GPP 025</t>
  </si>
  <si>
    <t>General Pay Plan Grade 026</t>
  </si>
  <si>
    <t>GPP 026</t>
  </si>
  <si>
    <t>General Pay Plan Grade 027</t>
  </si>
  <si>
    <t>GPP 027</t>
  </si>
  <si>
    <t>General Pay Plan Grade 028</t>
  </si>
  <si>
    <t>GPP 028</t>
  </si>
  <si>
    <t>General Pay Plan Grade 029</t>
  </si>
  <si>
    <t>GPP 029</t>
  </si>
  <si>
    <t>General Pay Plan Grade 030</t>
  </si>
  <si>
    <t>GPP 030</t>
  </si>
  <si>
    <t>General Pay Plan Grade 031</t>
  </si>
  <si>
    <t>GPP 031</t>
  </si>
  <si>
    <t>General Pay Plan Grade 032</t>
  </si>
  <si>
    <t>GPP 032</t>
  </si>
  <si>
    <t>General Pay Plan Grade 033</t>
  </si>
  <si>
    <t>GPP 033</t>
  </si>
  <si>
    <t>General Pay Plan Grade 034</t>
  </si>
  <si>
    <t>GPP 034</t>
  </si>
  <si>
    <t>General Pay Plan Grade 035</t>
  </si>
  <si>
    <t>GPP 035</t>
  </si>
  <si>
    <t>General Pay Plan Grade 036</t>
  </si>
  <si>
    <t>GPP 036</t>
  </si>
  <si>
    <t>General Pay Plan Grade 037</t>
  </si>
  <si>
    <t>GPP 037</t>
  </si>
  <si>
    <t>General Pay Plan Grade 038</t>
  </si>
  <si>
    <t>GPP 038</t>
  </si>
  <si>
    <t>General Pay Plan Grade 039</t>
  </si>
  <si>
    <t>GPP 039</t>
  </si>
  <si>
    <t>General Pay Plan Grade 040</t>
  </si>
  <si>
    <t>GPP 040</t>
  </si>
  <si>
    <t>General Pay Plan Grade 041</t>
  </si>
  <si>
    <t>GPP 041</t>
  </si>
  <si>
    <t>General Pay Plan Grade 042</t>
  </si>
  <si>
    <t>GPP 042</t>
  </si>
  <si>
    <t>General Pay Plan Grade 043</t>
  </si>
  <si>
    <t>GPP 043</t>
  </si>
  <si>
    <t>IT</t>
  </si>
  <si>
    <t>Information Technology Plan A</t>
  </si>
  <si>
    <t>ITA 005</t>
  </si>
  <si>
    <t>ITA</t>
  </si>
  <si>
    <t>ITA 006</t>
  </si>
  <si>
    <t>ITA 007</t>
  </si>
  <si>
    <t>ITA 008</t>
  </si>
  <si>
    <t>ITA 009</t>
  </si>
  <si>
    <t>ITA 010</t>
  </si>
  <si>
    <t>ITA 011</t>
  </si>
  <si>
    <t>ITA 012</t>
  </si>
  <si>
    <t>ITA 013</t>
  </si>
  <si>
    <t>ITA 014</t>
  </si>
  <si>
    <t>ITA 015</t>
  </si>
  <si>
    <t>ITA 016</t>
  </si>
  <si>
    <t>ITA 017</t>
  </si>
  <si>
    <t>ITA 018</t>
  </si>
  <si>
    <t>ITA 019</t>
  </si>
  <si>
    <t>ITA 020</t>
  </si>
  <si>
    <t>ITA 021</t>
  </si>
  <si>
    <t>ITA 022</t>
  </si>
  <si>
    <t>ITA 023</t>
  </si>
  <si>
    <t>ITA 024</t>
  </si>
  <si>
    <t>ITA 025</t>
  </si>
  <si>
    <t>ITA 026</t>
  </si>
  <si>
    <t>ITA 027</t>
  </si>
  <si>
    <t>ITA 028</t>
  </si>
  <si>
    <t>ITA 029</t>
  </si>
  <si>
    <t>ITA 030</t>
  </si>
  <si>
    <t>ITA 031</t>
  </si>
  <si>
    <t>ITA 032</t>
  </si>
  <si>
    <t>ITA 033</t>
  </si>
  <si>
    <t>ITA 034</t>
  </si>
  <si>
    <t>ITA 035</t>
  </si>
  <si>
    <t>ITA 036</t>
  </si>
  <si>
    <t>ITA 037</t>
  </si>
  <si>
    <t>ITA 038</t>
  </si>
  <si>
    <t>ITA 039</t>
  </si>
  <si>
    <t>ITA 040</t>
  </si>
  <si>
    <t>ITA 041</t>
  </si>
  <si>
    <t>ITA 042</t>
  </si>
  <si>
    <t>ITA 043</t>
  </si>
  <si>
    <t>Information Technology Plan B</t>
  </si>
  <si>
    <t>ITB 005</t>
  </si>
  <si>
    <t>ITB</t>
  </si>
  <si>
    <t>ITB 006</t>
  </si>
  <si>
    <t>ITB 007</t>
  </si>
  <si>
    <t>ITB 008</t>
  </si>
  <si>
    <t>ITB 009</t>
  </si>
  <si>
    <t>ITB 010</t>
  </si>
  <si>
    <t>ITB 011</t>
  </si>
  <si>
    <t>ITB 012</t>
  </si>
  <si>
    <t>ITB 013</t>
  </si>
  <si>
    <t>ITB 014</t>
  </si>
  <si>
    <t>ITB 015</t>
  </si>
  <si>
    <t>ITB 016</t>
  </si>
  <si>
    <t>ITB 017</t>
  </si>
  <si>
    <t>ITB 018</t>
  </si>
  <si>
    <t>ITB 019</t>
  </si>
  <si>
    <t>ITB 020</t>
  </si>
  <si>
    <t>ITB 021</t>
  </si>
  <si>
    <t>ITB 022</t>
  </si>
  <si>
    <t>ITB 023</t>
  </si>
  <si>
    <t>ITB 024</t>
  </si>
  <si>
    <t>ITB 025</t>
  </si>
  <si>
    <t>ITB 026</t>
  </si>
  <si>
    <t>ITB 027</t>
  </si>
  <si>
    <t>ITB 028</t>
  </si>
  <si>
    <t>ITB 029</t>
  </si>
  <si>
    <t>ITB 030</t>
  </si>
  <si>
    <t>ITB 031</t>
  </si>
  <si>
    <t>ITB 032</t>
  </si>
  <si>
    <t>ITB 033</t>
  </si>
  <si>
    <t>ITB 034</t>
  </si>
  <si>
    <t>ITB 035</t>
  </si>
  <si>
    <t>ITB 036</t>
  </si>
  <si>
    <t>ITB 037</t>
  </si>
  <si>
    <t>ITB 038</t>
  </si>
  <si>
    <t>ITB 039</t>
  </si>
  <si>
    <t>ITB 040</t>
  </si>
  <si>
    <t>ITB 041</t>
  </si>
  <si>
    <t>ITB 042</t>
  </si>
  <si>
    <t>ITB 043</t>
  </si>
  <si>
    <t>Information Technology Plan C</t>
  </si>
  <si>
    <t>ITC 005</t>
  </si>
  <si>
    <t>ITC</t>
  </si>
  <si>
    <t>ITC 006</t>
  </si>
  <si>
    <t>ITC 007</t>
  </si>
  <si>
    <t>ITC 008</t>
  </si>
  <si>
    <t>ITC 009</t>
  </si>
  <si>
    <t>ITC 010</t>
  </si>
  <si>
    <t>ITC 011</t>
  </si>
  <si>
    <t>ITC 012</t>
  </si>
  <si>
    <t>ITC 013</t>
  </si>
  <si>
    <t>ITC 014</t>
  </si>
  <si>
    <t>ITC 015</t>
  </si>
  <si>
    <t>ITC 016</t>
  </si>
  <si>
    <t>ITC 017</t>
  </si>
  <si>
    <t>ITC 018</t>
  </si>
  <si>
    <t>ITC 019</t>
  </si>
  <si>
    <t>ITC 020</t>
  </si>
  <si>
    <t>ITC 021</t>
  </si>
  <si>
    <t>ITC 022</t>
  </si>
  <si>
    <t>ITC 023</t>
  </si>
  <si>
    <t>ITC 024</t>
  </si>
  <si>
    <t>ITC 025</t>
  </si>
  <si>
    <t>ITC 026</t>
  </si>
  <si>
    <t>ITC 027</t>
  </si>
  <si>
    <t>ITC 028</t>
  </si>
  <si>
    <t>ITC 029</t>
  </si>
  <si>
    <t>ITC 030</t>
  </si>
  <si>
    <t>ITC 031</t>
  </si>
  <si>
    <t>ITC 032</t>
  </si>
  <si>
    <t>ITC 033</t>
  </si>
  <si>
    <t>ITC 034</t>
  </si>
  <si>
    <t>ITC 035</t>
  </si>
  <si>
    <t>ITC 036</t>
  </si>
  <si>
    <t>ITC 037</t>
  </si>
  <si>
    <t>ITC 038</t>
  </si>
  <si>
    <t>ITC 039</t>
  </si>
  <si>
    <t>ITC 040</t>
  </si>
  <si>
    <t>ITC 041</t>
  </si>
  <si>
    <t>ITC 042</t>
  </si>
  <si>
    <t>ITC 043</t>
  </si>
  <si>
    <t>LPN Parity Rate Statewide Plan</t>
  </si>
  <si>
    <t>LPNSTATEWD</t>
  </si>
  <si>
    <t>LPN</t>
  </si>
  <si>
    <t>LPN Parity Rate Plan 1</t>
  </si>
  <si>
    <t>LPNPARITY1</t>
  </si>
  <si>
    <t>LPN1</t>
  </si>
  <si>
    <t>LPN Parity Rate Plan 2</t>
  </si>
  <si>
    <t>LPNPARITY2</t>
  </si>
  <si>
    <t>LPN2</t>
  </si>
  <si>
    <t>MBO Pay Plan Salary Grade 024</t>
  </si>
  <si>
    <t>MBO 024</t>
  </si>
  <si>
    <t>MBO</t>
  </si>
  <si>
    <t>MBO Pay Plan Salary Grade 027</t>
  </si>
  <si>
    <t>MBO 027</t>
  </si>
  <si>
    <t>MBO Pay Plan Salary Grade 029</t>
  </si>
  <si>
    <t>MBO 029</t>
  </si>
  <si>
    <t>MBO Pay Plan Salary Grade 031</t>
  </si>
  <si>
    <t>MBO 031</t>
  </si>
  <si>
    <t>MBO Pay Plan Salary Grade 033</t>
  </si>
  <si>
    <t>MBO 033</t>
  </si>
  <si>
    <t>Microbiologist -Certified</t>
  </si>
  <si>
    <t>MICBIOCERT</t>
  </si>
  <si>
    <t>Market Priced Plan</t>
  </si>
  <si>
    <t>MKTPRICED</t>
  </si>
  <si>
    <t>MKT</t>
  </si>
  <si>
    <t>Molecular Biologist</t>
  </si>
  <si>
    <t>MOLBIOLGST</t>
  </si>
  <si>
    <t>MOL</t>
  </si>
  <si>
    <t>Nurse Practicitioner Pay Plan</t>
  </si>
  <si>
    <t>NURS PRAC</t>
  </si>
  <si>
    <t>NP</t>
  </si>
  <si>
    <t>Non-State Service Legislated</t>
  </si>
  <si>
    <t>Non-State</t>
  </si>
  <si>
    <t>NSL</t>
  </si>
  <si>
    <t>Physician Asst  Pay Plan - MH</t>
  </si>
  <si>
    <t>PHY ASST</t>
  </si>
  <si>
    <t>PA</t>
  </si>
  <si>
    <t>Public Health Nurse Con Parity</t>
  </si>
  <si>
    <t>PHNURCONS</t>
  </si>
  <si>
    <t>PHNC</t>
  </si>
  <si>
    <t>Physician Plan - Mental Health</t>
  </si>
  <si>
    <t>Physician</t>
  </si>
  <si>
    <t>PHY</t>
  </si>
  <si>
    <t>PRI Grade A</t>
  </si>
  <si>
    <t>PRI-A</t>
  </si>
  <si>
    <t>PRI</t>
  </si>
  <si>
    <t>A</t>
  </si>
  <si>
    <t>PRI Grade B</t>
  </si>
  <si>
    <t>PRI-B</t>
  </si>
  <si>
    <t>B</t>
  </si>
  <si>
    <t>PRI Grade C</t>
  </si>
  <si>
    <t>PRI-C</t>
  </si>
  <si>
    <t>C</t>
  </si>
  <si>
    <t>PRI Grade D</t>
  </si>
  <si>
    <t>PRI-D</t>
  </si>
  <si>
    <t>D</t>
  </si>
  <si>
    <t>PRI Grade E</t>
  </si>
  <si>
    <t>PRI-E</t>
  </si>
  <si>
    <t>E</t>
  </si>
  <si>
    <t>PRI Grade F</t>
  </si>
  <si>
    <t>PRI-F</t>
  </si>
  <si>
    <t>F</t>
  </si>
  <si>
    <t>PRI Grade G</t>
  </si>
  <si>
    <t>PRI-G</t>
  </si>
  <si>
    <t>G</t>
  </si>
  <si>
    <t>PRI Grade H</t>
  </si>
  <si>
    <t>PRI-H</t>
  </si>
  <si>
    <t>H</t>
  </si>
  <si>
    <t>PRI Grade I</t>
  </si>
  <si>
    <t>PRI-I</t>
  </si>
  <si>
    <t>I</t>
  </si>
  <si>
    <t>PRI Grade J</t>
  </si>
  <si>
    <t>PRI-J</t>
  </si>
  <si>
    <t>J</t>
  </si>
  <si>
    <t>PRI Grade K</t>
  </si>
  <si>
    <t>PRI-K</t>
  </si>
  <si>
    <t>K</t>
  </si>
  <si>
    <t>PRI Grade L</t>
  </si>
  <si>
    <t>PRI-L</t>
  </si>
  <si>
    <t>PRI Grade M</t>
  </si>
  <si>
    <t>PRI-M</t>
  </si>
  <si>
    <t>M</t>
  </si>
  <si>
    <t>PRI Grade N</t>
  </si>
  <si>
    <t>PRI-N</t>
  </si>
  <si>
    <t>PRI Grade O</t>
  </si>
  <si>
    <t>PRI-O</t>
  </si>
  <si>
    <t>O</t>
  </si>
  <si>
    <t>PRI Grade P</t>
  </si>
  <si>
    <t>PRI-P</t>
  </si>
  <si>
    <t>P</t>
  </si>
  <si>
    <t>PRI Grade Q</t>
  </si>
  <si>
    <t>PRI-Q</t>
  </si>
  <si>
    <t>Q</t>
  </si>
  <si>
    <t>PRI Grade R</t>
  </si>
  <si>
    <t>PRI-R</t>
  </si>
  <si>
    <t>R</t>
  </si>
  <si>
    <t>PRI Grade S</t>
  </si>
  <si>
    <t>PRI-S</t>
  </si>
  <si>
    <t>S</t>
  </si>
  <si>
    <t>PRI Grade T</t>
  </si>
  <si>
    <t>PRI-T</t>
  </si>
  <si>
    <t>T</t>
  </si>
  <si>
    <t>PRI Grade U</t>
  </si>
  <si>
    <t>PRI-U</t>
  </si>
  <si>
    <t>U</t>
  </si>
  <si>
    <t>PRI Grade V</t>
  </si>
  <si>
    <t>PRI-V</t>
  </si>
  <si>
    <t>V</t>
  </si>
  <si>
    <t>PRI Grade W</t>
  </si>
  <si>
    <t>PRI-W</t>
  </si>
  <si>
    <t>W</t>
  </si>
  <si>
    <t>PRI Grade X</t>
  </si>
  <si>
    <t>PRI-X</t>
  </si>
  <si>
    <t>X</t>
  </si>
  <si>
    <t>PRI Grade Y</t>
  </si>
  <si>
    <t>PRI-Y</t>
  </si>
  <si>
    <t>Y</t>
  </si>
  <si>
    <t>PRI8 Grade A</t>
  </si>
  <si>
    <t>PRI8-A</t>
  </si>
  <si>
    <t>PRI8</t>
  </si>
  <si>
    <t>A8</t>
  </si>
  <si>
    <t>PRI8 Grade B</t>
  </si>
  <si>
    <t>PRI8-B</t>
  </si>
  <si>
    <t>B8</t>
  </si>
  <si>
    <t>PRI8 Grade C</t>
  </si>
  <si>
    <t>PRI8-C</t>
  </si>
  <si>
    <t>C8</t>
  </si>
  <si>
    <t>PRI8 Grade D</t>
  </si>
  <si>
    <t>PRI8-D</t>
  </si>
  <si>
    <t>D8</t>
  </si>
  <si>
    <t>PRI8 Grade E</t>
  </si>
  <si>
    <t>PRI8-E</t>
  </si>
  <si>
    <t>E8</t>
  </si>
  <si>
    <t>PRI8 Grade F</t>
  </si>
  <si>
    <t>PRI8-F</t>
  </si>
  <si>
    <t>F8</t>
  </si>
  <si>
    <t>PRI8 Grade G</t>
  </si>
  <si>
    <t>PRI8-G</t>
  </si>
  <si>
    <t>G8</t>
  </si>
  <si>
    <t>PRI8 Grade H</t>
  </si>
  <si>
    <t>PRI8-H</t>
  </si>
  <si>
    <t>H8</t>
  </si>
  <si>
    <t>PRI8 Grade I</t>
  </si>
  <si>
    <t>PRI8-I</t>
  </si>
  <si>
    <t>I8</t>
  </si>
  <si>
    <t>PRI8 Grade J</t>
  </si>
  <si>
    <t>PRI8-J</t>
  </si>
  <si>
    <t>J8</t>
  </si>
  <si>
    <t>PRI8 Grade K</t>
  </si>
  <si>
    <t>PRI8-K</t>
  </si>
  <si>
    <t>K8</t>
  </si>
  <si>
    <t>PRI8 Grade L</t>
  </si>
  <si>
    <t>PRI8-L</t>
  </si>
  <si>
    <t>L8</t>
  </si>
  <si>
    <t>PRI8 Grade M</t>
  </si>
  <si>
    <t>PRI8-M</t>
  </si>
  <si>
    <t>M8</t>
  </si>
  <si>
    <t>PRI8 Grade N</t>
  </si>
  <si>
    <t>PRI8-N</t>
  </si>
  <si>
    <t>N8</t>
  </si>
  <si>
    <t>PRI8 Grade O</t>
  </si>
  <si>
    <t>PRI8-O</t>
  </si>
  <si>
    <t>O8</t>
  </si>
  <si>
    <t>PRI8 Grade P</t>
  </si>
  <si>
    <t>PRI8-P</t>
  </si>
  <si>
    <t>P8</t>
  </si>
  <si>
    <t>PRI8 Grade Q</t>
  </si>
  <si>
    <t>PRI8-Q</t>
  </si>
  <si>
    <t>Q8</t>
  </si>
  <si>
    <t>PRI8 Grade R</t>
  </si>
  <si>
    <t>PRI8-R</t>
  </si>
  <si>
    <t>R8</t>
  </si>
  <si>
    <t>PRI8 Grade S</t>
  </si>
  <si>
    <t>PRI8-S</t>
  </si>
  <si>
    <t>S8</t>
  </si>
  <si>
    <t>PRI8 Grade T</t>
  </si>
  <si>
    <t>PRI8-T</t>
  </si>
  <si>
    <t>T8</t>
  </si>
  <si>
    <t>PRI8 Grade U</t>
  </si>
  <si>
    <t>PRI8-U</t>
  </si>
  <si>
    <t>U8</t>
  </si>
  <si>
    <t>PRI8 Grade V</t>
  </si>
  <si>
    <t>PRI8-V</t>
  </si>
  <si>
    <t>V8</t>
  </si>
  <si>
    <t>PRI8 Grade W</t>
  </si>
  <si>
    <t>PRI8-W</t>
  </si>
  <si>
    <t>W8</t>
  </si>
  <si>
    <t>PRI8 Grade X</t>
  </si>
  <si>
    <t>PRI8-X</t>
  </si>
  <si>
    <t>X8</t>
  </si>
  <si>
    <t>PRI8 Grade Y</t>
  </si>
  <si>
    <t>PRI8-Y</t>
  </si>
  <si>
    <t>Y8</t>
  </si>
  <si>
    <t>Psychology Dir Pay Plan - MR</t>
  </si>
  <si>
    <t>PSYCH DIR</t>
  </si>
  <si>
    <t>PSYD</t>
  </si>
  <si>
    <t>RN Parity Rate Statewide Plan</t>
  </si>
  <si>
    <t>RNSTATEWD</t>
  </si>
  <si>
    <t>RN</t>
  </si>
  <si>
    <t>RN Parity Rate Plan 1</t>
  </si>
  <si>
    <t>RN Parity</t>
  </si>
  <si>
    <t>RN1</t>
  </si>
  <si>
    <t>RN Parity Rate Plan 2</t>
  </si>
  <si>
    <t>RN2</t>
  </si>
  <si>
    <t>RN Parity Rate Plan 3</t>
  </si>
  <si>
    <t>RN3</t>
  </si>
  <si>
    <t>THP LETA Pay Plan</t>
  </si>
  <si>
    <t>THPLETA</t>
  </si>
  <si>
    <t>SAF</t>
  </si>
  <si>
    <t>070</t>
  </si>
  <si>
    <t>071</t>
  </si>
  <si>
    <t>072</t>
  </si>
  <si>
    <t>073</t>
  </si>
  <si>
    <t>074</t>
  </si>
  <si>
    <t>075</t>
  </si>
  <si>
    <t>076</t>
  </si>
  <si>
    <t>077</t>
  </si>
  <si>
    <t>080</t>
  </si>
  <si>
    <t>081</t>
  </si>
  <si>
    <t>082</t>
  </si>
  <si>
    <t>083</t>
  </si>
  <si>
    <t>084</t>
  </si>
  <si>
    <t>090</t>
  </si>
  <si>
    <t>091</t>
  </si>
  <si>
    <t>093</t>
  </si>
  <si>
    <t>SEC Grade A</t>
  </si>
  <si>
    <t>SEC-A</t>
  </si>
  <si>
    <t>SEC</t>
  </si>
  <si>
    <t>S-A</t>
  </si>
  <si>
    <t>SEC Grade B</t>
  </si>
  <si>
    <t>SEC-B</t>
  </si>
  <si>
    <t>S-B</t>
  </si>
  <si>
    <t>SEC Grade C</t>
  </si>
  <si>
    <t>SEC-C</t>
  </si>
  <si>
    <t>S-C</t>
  </si>
  <si>
    <t>SEC Grade D</t>
  </si>
  <si>
    <t>SEC-D</t>
  </si>
  <si>
    <t>S-D</t>
  </si>
  <si>
    <t>SEC Grade E</t>
  </si>
  <si>
    <t>SEC-E</t>
  </si>
  <si>
    <t>S-E</t>
  </si>
  <si>
    <t>SEC Grade F</t>
  </si>
  <si>
    <t>SEC-F</t>
  </si>
  <si>
    <t>S-F</t>
  </si>
  <si>
    <t>SEC Grade G</t>
  </si>
  <si>
    <t>SEC-G</t>
  </si>
  <si>
    <t>S-G</t>
  </si>
  <si>
    <t>SEC Grade H</t>
  </si>
  <si>
    <t>SEC-H</t>
  </si>
  <si>
    <t>S-H</t>
  </si>
  <si>
    <t>SEC Grade I</t>
  </si>
  <si>
    <t>SEC-I</t>
  </si>
  <si>
    <t>S-I</t>
  </si>
  <si>
    <t>SEC Grade J</t>
  </si>
  <si>
    <t>SEC-J</t>
  </si>
  <si>
    <t>S-J</t>
  </si>
  <si>
    <t>SEC Grade K</t>
  </si>
  <si>
    <t>SEC-K</t>
  </si>
  <si>
    <t>S-K</t>
  </si>
  <si>
    <t>SEC Grade L</t>
  </si>
  <si>
    <t>SEC-L</t>
  </si>
  <si>
    <t>S-L</t>
  </si>
  <si>
    <t>SEC Grade M</t>
  </si>
  <si>
    <t>SEC-M</t>
  </si>
  <si>
    <t>S-M</t>
  </si>
  <si>
    <t>SEC Grade N</t>
  </si>
  <si>
    <t>SEC-N</t>
  </si>
  <si>
    <t>S-N</t>
  </si>
  <si>
    <t>SEC Grade O</t>
  </si>
  <si>
    <t>SEC-O</t>
  </si>
  <si>
    <t>S-O</t>
  </si>
  <si>
    <t>SEC Grade P</t>
  </si>
  <si>
    <t>SEC-P</t>
  </si>
  <si>
    <t>S-P</t>
  </si>
  <si>
    <t>SEC Grade Q</t>
  </si>
  <si>
    <t>SEC-Q</t>
  </si>
  <si>
    <t>S-Q</t>
  </si>
  <si>
    <t>SEC Grade R</t>
  </si>
  <si>
    <t>SEC-R</t>
  </si>
  <si>
    <t>S-R</t>
  </si>
  <si>
    <t>SEC Grade S</t>
  </si>
  <si>
    <t>SEC-S</t>
  </si>
  <si>
    <t>S-S</t>
  </si>
  <si>
    <t>SEC Grade T</t>
  </si>
  <si>
    <t>SEC-T</t>
  </si>
  <si>
    <t>S-T</t>
  </si>
  <si>
    <t>SEC Grade U</t>
  </si>
  <si>
    <t>SEC-U</t>
  </si>
  <si>
    <t>S-U</t>
  </si>
  <si>
    <t>SEC Grade V</t>
  </si>
  <si>
    <t>SEC-V</t>
  </si>
  <si>
    <t>S-V</t>
  </si>
  <si>
    <t>SEC Grade W</t>
  </si>
  <si>
    <t>SEC-W</t>
  </si>
  <si>
    <t>S-W</t>
  </si>
  <si>
    <t>SEC Grade X</t>
  </si>
  <si>
    <t>SEC-X</t>
  </si>
  <si>
    <t>S-X</t>
  </si>
  <si>
    <t>SEC Grade Y</t>
  </si>
  <si>
    <t>SEC-Y</t>
  </si>
  <si>
    <t>S-Y</t>
  </si>
  <si>
    <t>Teacher Plan-CORDCS Beldsoe Co</t>
  </si>
  <si>
    <t>TEACOCSBLE</t>
  </si>
  <si>
    <t>TBB</t>
  </si>
  <si>
    <t>Teacher Plan-CORDCS Carter Co</t>
  </si>
  <si>
    <t>TEACOCDCAR</t>
  </si>
  <si>
    <t>TBC</t>
  </si>
  <si>
    <t>Teacher Pln-CORDCS Davidson Co</t>
  </si>
  <si>
    <t>TEADCOCSDA</t>
  </si>
  <si>
    <t>TBD</t>
  </si>
  <si>
    <t>TBI Pay Plan Salary Grade 020</t>
  </si>
  <si>
    <t>TBI 020</t>
  </si>
  <si>
    <t>TBI</t>
  </si>
  <si>
    <t>TBI Pay Plan Salary Grade 022</t>
  </si>
  <si>
    <t>TBI 022</t>
  </si>
  <si>
    <t>TBI Pay Plan Salary Grade 023</t>
  </si>
  <si>
    <t>TBI 023</t>
  </si>
  <si>
    <t>TBI Pay Plan Salary Grade 024</t>
  </si>
  <si>
    <t>TBI 024</t>
  </si>
  <si>
    <t>TBI Pay Plan Salary Grade 025</t>
  </si>
  <si>
    <t>TBI 025</t>
  </si>
  <si>
    <t>TBI Pay Plan Salary Grade 026</t>
  </si>
  <si>
    <t>TBI 026</t>
  </si>
  <si>
    <t>TBI Pay Plan Salary Grade 030</t>
  </si>
  <si>
    <t>TBI 030</t>
  </si>
  <si>
    <t>TBI Pay Plan Salary Grade 032</t>
  </si>
  <si>
    <t>TBI 032</t>
  </si>
  <si>
    <t>TBI Pay Plan Salary Grade 034</t>
  </si>
  <si>
    <t>TBI 034</t>
  </si>
  <si>
    <t>TBI Pay Plan Salary Grade 035</t>
  </si>
  <si>
    <t>TBI 035</t>
  </si>
  <si>
    <t>TBI Pay Plan Salary Grade 036</t>
  </si>
  <si>
    <t>TBI 036</t>
  </si>
  <si>
    <t>TBI Pay Plan Salary Grade 037</t>
  </si>
  <si>
    <t>TBI 037</t>
  </si>
  <si>
    <t>TBI Pay Plan Salary Grade 039</t>
  </si>
  <si>
    <t>TBI 039</t>
  </si>
  <si>
    <t>Teacher Plan - CORDCS Knox Co</t>
  </si>
  <si>
    <t>TEACOCSKNO</t>
  </si>
  <si>
    <t>TBK</t>
  </si>
  <si>
    <t>Teacher Plan-CORDCS Shelby Co</t>
  </si>
  <si>
    <t>TEACOCSSHE</t>
  </si>
  <si>
    <t>TBS</t>
  </si>
  <si>
    <t>Teacher Plan - COR Hickman Co</t>
  </si>
  <si>
    <t>TEACORHICK</t>
  </si>
  <si>
    <t>TCH</t>
  </si>
  <si>
    <t>Teacher Plan - COR Johnson Co</t>
  </si>
  <si>
    <t>TEACORJOHN</t>
  </si>
  <si>
    <t>TCJ</t>
  </si>
  <si>
    <t>Teacher  Plan COR - Lake Co</t>
  </si>
  <si>
    <t>TCL</t>
  </si>
  <si>
    <t>Teacher Plan-COR Lauderdale Co</t>
  </si>
  <si>
    <t>TEACORLAUD</t>
  </si>
  <si>
    <t>TCLA</t>
  </si>
  <si>
    <t>Teacher Plan - COR Morgan Co</t>
  </si>
  <si>
    <t>TEACORMORG</t>
  </si>
  <si>
    <t>TCM</t>
  </si>
  <si>
    <t>Teacher Plan - DCS Fayette Co</t>
  </si>
  <si>
    <t>TEADCSFAY</t>
  </si>
  <si>
    <t>TCSF</t>
  </si>
  <si>
    <t>Teacher Plan - COR Wayne Co</t>
  </si>
  <si>
    <t>TEACORWAYN</t>
  </si>
  <si>
    <t>TCW</t>
  </si>
  <si>
    <t>Teacher Statewide Plan</t>
  </si>
  <si>
    <t>TEASTATEWD</t>
  </si>
  <si>
    <t>TEA</t>
  </si>
  <si>
    <t>Teacher Plan-DOE Davidson Coun</t>
  </si>
  <si>
    <t>TEADOEDAV</t>
  </si>
  <si>
    <t>TED</t>
  </si>
  <si>
    <t>Teacher Plan-DOE Fentress Coun</t>
  </si>
  <si>
    <t>TEADOEFEN</t>
  </si>
  <si>
    <t>TEF</t>
  </si>
  <si>
    <t>Teacher Plan-DOE Knox County</t>
  </si>
  <si>
    <t>TEADOEKNO</t>
  </si>
  <si>
    <t>TEK</t>
  </si>
  <si>
    <t>Teacher Plan-DOE Madison Count</t>
  </si>
  <si>
    <t>TEADOEMAD</t>
  </si>
  <si>
    <t>TEM</t>
  </si>
  <si>
    <t>Teacher Plan-DHS Rutherford Co</t>
  </si>
  <si>
    <t>TEADHSRUTH</t>
  </si>
  <si>
    <t>THSR</t>
  </si>
  <si>
    <t>Tandem Mass Spec Mgr</t>
  </si>
  <si>
    <t>TMSPECMGR</t>
  </si>
  <si>
    <t>TMSM</t>
  </si>
  <si>
    <t>Veterinarian</t>
  </si>
  <si>
    <t>VET</t>
  </si>
  <si>
    <t>Wildlife Pay Plan</t>
  </si>
  <si>
    <t>WILDLIFE</t>
  </si>
  <si>
    <t>WLF</t>
  </si>
  <si>
    <t>064</t>
  </si>
  <si>
    <t>068</t>
  </si>
  <si>
    <t>Wildlife P</t>
  </si>
  <si>
    <t>Show to arC 1/12</t>
  </si>
  <si>
    <t>Purpose of Document</t>
  </si>
  <si>
    <t>Instructions for Use</t>
  </si>
  <si>
    <t>Proficiency Guidelines</t>
  </si>
  <si>
    <t>List employee roster columns to be removed</t>
  </si>
  <si>
    <t>Highest Relevant Education</t>
  </si>
  <si>
    <t>Relevant Professional Certification</t>
  </si>
  <si>
    <t>Proposed Supervisor Classification</t>
  </si>
  <si>
    <t>Proposed Supervisor Salary Grade</t>
  </si>
  <si>
    <t>Proposed Supervisor Salary</t>
  </si>
  <si>
    <t>Current Employee Proficiency</t>
  </si>
  <si>
    <t>Proposed Employee Proficiency</t>
  </si>
  <si>
    <t>Proposed Classification Title</t>
  </si>
  <si>
    <t>Current Classification Title</t>
  </si>
  <si>
    <t>Primary Salary Structure</t>
  </si>
  <si>
    <t>Monthly Rates</t>
  </si>
  <si>
    <t>Current Compa Ratio (% of midpoint)</t>
  </si>
  <si>
    <t>How many incumbents will this position supervise?</t>
  </si>
  <si>
    <t>Proposed Salary and Employee Information</t>
  </si>
  <si>
    <t>Proposed Compa Ratio (% of midpoint)</t>
  </si>
  <si>
    <t>Current State Employee Information (if applicable)</t>
  </si>
  <si>
    <t>Salary Comparison</t>
  </si>
  <si>
    <t>Proposed Monthly Salary</t>
  </si>
  <si>
    <t>Proposed Annual 
Salary</t>
  </si>
  <si>
    <t>Current Annual 
Salary</t>
  </si>
  <si>
    <t>Proposed Salary 
Grade</t>
  </si>
  <si>
    <t>Proposed Salary Range</t>
  </si>
  <si>
    <t>From Proposed Pay Minimum 
(Insert Percentage If Applicable)</t>
  </si>
  <si>
    <t>From Current Pay 
(Insert Percentage If Applicable)</t>
  </si>
  <si>
    <t>MKT 900</t>
  </si>
  <si>
    <t>Is the proposed salary within the corresponding proficiency level?</t>
  </si>
  <si>
    <r>
      <rPr>
        <b/>
        <sz val="11"/>
        <rFont val="Calibri"/>
        <family val="2"/>
        <scheme val="minor"/>
      </rPr>
      <t xml:space="preserve">Placing an employee above range minimum requires justification. Justification for placement should include an employee's proficiency level, individual knowledge, skills, abilities, relevant experience, education, and demonstrated performance. Additional information on how the employee's qualifications directly apply to the job duties should also be included. The level of justification required for a salary exception increases based on proficiency level. 
For additional information review </t>
    </r>
    <r>
      <rPr>
        <b/>
        <u/>
        <sz val="11"/>
        <color theme="4"/>
        <rFont val="Calibri"/>
        <family val="2"/>
        <scheme val="minor"/>
      </rPr>
      <t>Policy 22-001</t>
    </r>
    <r>
      <rPr>
        <b/>
        <sz val="11"/>
        <rFont val="Calibri"/>
        <family val="2"/>
        <scheme val="minor"/>
      </rPr>
      <t xml:space="preserve">.
</t>
    </r>
    <r>
      <rPr>
        <sz val="11"/>
        <rFont val="Calibri"/>
        <family val="2"/>
        <scheme val="minor"/>
      </rPr>
      <t xml:space="preserve">
Salary requests for Employees within the “Beginner” proficiency range require minimum justification. "Beginner" employees are learning to perform the job and are developing competencies required for the job. 
Salary requests for Employees within the “Fully Proficient” proficiency range require moderate justification. "Fully Proficient" employees possess the knowledge to complete their job duties and consistently demonstrate their proficiency over an extended period.
Salary requests for Employees within the “Subject Matter Expert” proficiency range require significant justification. "Subject Matter Expert" employees have significant depth of knowledge and experience in the role and are consistently strong performers. 
</t>
    </r>
  </si>
  <si>
    <t>Proficiency Level</t>
  </si>
  <si>
    <t>Last Name</t>
  </si>
  <si>
    <t>First Name</t>
  </si>
  <si>
    <t xml:space="preserve">Proposed Monthly Increase </t>
  </si>
  <si>
    <t>Proposed % Increase</t>
  </si>
  <si>
    <t>Proficiency Levels</t>
  </si>
  <si>
    <r>
      <t xml:space="preserve">Input information in the </t>
    </r>
    <r>
      <rPr>
        <b/>
        <sz val="11"/>
        <color rgb="FF00B050"/>
        <rFont val="Calibri"/>
        <family val="2"/>
        <scheme val="minor"/>
      </rPr>
      <t>Green</t>
    </r>
    <r>
      <rPr>
        <b/>
        <sz val="11"/>
        <color rgb="FF000000"/>
        <rFont val="Calibri"/>
        <family val="2"/>
        <scheme val="minor"/>
      </rPr>
      <t xml:space="preserve"> </t>
    </r>
    <r>
      <rPr>
        <sz val="11"/>
        <color rgb="FF000000"/>
        <rFont val="Calibri"/>
        <family val="2"/>
        <scheme val="minor"/>
      </rPr>
      <t xml:space="preserve">colored boxes in the "Salary Comparison" sheet. The remaining boxes use formulas to input the other required information automatically. </t>
    </r>
    <r>
      <rPr>
        <b/>
        <sz val="11"/>
        <color rgb="FF000000"/>
        <rFont val="Calibri"/>
        <family val="2"/>
        <scheme val="minor"/>
      </rPr>
      <t xml:space="preserve">Do not edit any cells other than the green highlighted boxes.
</t>
    </r>
    <r>
      <rPr>
        <sz val="11"/>
        <color rgb="FF000000"/>
        <rFont val="Calibri"/>
        <family val="2"/>
        <scheme val="minor"/>
      </rPr>
      <t xml:space="preserve">The first set of boxes is used to input </t>
    </r>
    <r>
      <rPr>
        <b/>
        <sz val="11"/>
        <color rgb="FF000000"/>
        <rFont val="Calibri"/>
        <family val="2"/>
        <scheme val="minor"/>
      </rPr>
      <t xml:space="preserve">current employee information. </t>
    </r>
    <r>
      <rPr>
        <sz val="11"/>
        <color rgb="FF000000"/>
        <rFont val="Calibri"/>
        <family val="2"/>
        <scheme val="minor"/>
      </rPr>
      <t xml:space="preserve">Leave these boxes blank if the employee does not currently work for the State of Tennessee.  
</t>
    </r>
    <r>
      <rPr>
        <b/>
        <sz val="11"/>
        <color rgb="FF000000"/>
        <rFont val="Calibri"/>
        <family val="2"/>
        <scheme val="minor"/>
      </rPr>
      <t xml:space="preserve">	
</t>
    </r>
    <r>
      <rPr>
        <sz val="11"/>
        <color rgb="FF000000"/>
        <rFont val="Calibri"/>
        <family val="2"/>
        <scheme val="minor"/>
      </rPr>
      <t xml:space="preserve">The second set of boxes is used to input </t>
    </r>
    <r>
      <rPr>
        <b/>
        <sz val="11"/>
        <color rgb="FF000000"/>
        <rFont val="Calibri"/>
        <family val="2"/>
        <scheme val="minor"/>
      </rPr>
      <t>proposed employee information.</t>
    </r>
    <r>
      <rPr>
        <sz val="11"/>
        <color rgb="FF000000"/>
        <rFont val="Calibri"/>
        <family val="2"/>
        <scheme val="minor"/>
      </rPr>
      <t xml:space="preserve"> Enter proposed classification and salary information of the employee into these cells. Use this section for New Hires, Promotions, and Equity Salary adjustments.
We have placed tables below the current and proposed employee information boxes for your reference in salary determinations. Cells C11 and E11 are editable for custom percentage review. The sheet defaults to 5, 10, and 15% increases in the remaining cells.
This spreadsheet is built using monthly pay rates. Hourly employees must be converted to monthly before using this sheet. If you are converting to monthly, identify this in the comments/justification cell. 
Convert hourly pay to monthly pay using the following formulas: 
For 37.5 hour employees use Monthly=(Hourly*1950)/12
For 40 hour employees use Monthly=(Hourly*2080)/12
The Salary Comparison chart should be customized to include the most relevant information possible. Use discretion to identify the appropriate list of employees relevant to the request. For example, some requests may require information for all employees in a classification and others may require only a specific division. Additional rows can be inserted to increase the number of employees being compared. If additional rows are added, you will need to drag the compa ratio formula down to the new rows.
The Salary Comparison chart section is modeled after the Employee Roster query. Review the Employee Roster and remove any columns that are not in the Salary Comparison section before copying and pasting data into this sheet. 
Remove the following columns from the Employee Roster (TN_HR63_EQUITY_CHARTS_V4) before copying and pasting:
Busn Unit, Busn Unit Descr, Position, Job Code, Salary Plan, Manager Level, Comp Freq, Total Comp, Total Annual Comp, Reg Temp, FT or PT.  
</t>
    </r>
  </si>
  <si>
    <t>Total Months of Relevant Experience</t>
  </si>
  <si>
    <t>A Salary Comparison Chart will be required for Hires, Promotions, Demotions, Equity Salary Adjustments and other employee actions to justify a specific salary rate above range minimum. This document must be attached to ePAFs of the above action/reasons.  The proposed salary rate will be compared against other employees in the same classification to provide a review of internal equity. If the salary requested is part of a pre-approved hiring rate a Salary Comparison Chart is not needed. 
Employee pay should be determined using a combination of proficiency level, experience, education level, individual knowledge or skills, and performance. Placing an employee at a pay rate may impact others within the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</si>
</sst>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quot;$&quot;#,##0.00"/>
    <numFmt numFmtId="165" formatCode="0.0%"/>
    <numFmt numFmtId="166" formatCode="&quot;$&quot;#,##0"/>
    <numFmt numFmtId="167" formatCode="_([$$-409]* #,##0.00_);_([$$-409]* \(#,##0.00\);_([$$-409]* &quot;-&quot;??_);_(@_)"/>
  </numFmts>
  <fonts count="22">
    <font>
      <sz val="11"/>
      <color theme="1"/>
      <name val="Calibri"/>
      <family val="2"/>
      <scheme val="minor"/>
    </font>
    <font>
      <sz val="11"/>
      <color theme="1"/>
      <name val="Calibri"/>
      <family val="2"/>
      <scheme val="minor"/>
    </font>
    <font>
      <b/>
      <sz val="11"/>
      <name val="Calibri"/>
      <family val="2"/>
    </font>
    <font>
      <sz val="11"/>
      <name val="Calibri"/>
      <family val="2"/>
    </font>
    <font>
      <sz val="10"/>
      <name val="Arial Unicode MS"/>
      <family val="2"/>
    </font>
    <font>
      <sz val="11"/>
      <name val="Calibri"/>
      <family val="2"/>
      <scheme val="minor"/>
    </font>
    <font>
      <b/>
      <sz val="11"/>
      <color theme="1"/>
      <name val="Calibri"/>
      <family val="2"/>
      <scheme val="minor"/>
    </font>
    <font>
      <b/>
      <sz val="11"/>
      <name val="Calibri"/>
      <family val="2"/>
      <scheme val="minor"/>
    </font>
    <font>
      <sz val="8"/>
      <name val="Calibri"/>
      <family val="2"/>
      <scheme val="minor"/>
    </font>
    <font>
      <sz val="10"/>
      <name val="Arial Unicode MS"/>
    </font>
    <font>
      <b/>
      <sz val="10"/>
      <name val="Arial Unicode MS"/>
    </font>
    <font>
      <sz val="11"/>
      <color rgb="FF000000"/>
      <name val="Calibri"/>
      <family val="2"/>
    </font>
    <font>
      <sz val="11"/>
      <color theme="1"/>
      <name val="Symbol"/>
      <family val="1"/>
      <charset val="2"/>
    </font>
    <font>
      <b/>
      <sz val="11"/>
      <color rgb="FF000000"/>
      <name val="Calibri"/>
      <family val="2"/>
      <scheme val="minor"/>
    </font>
    <font>
      <sz val="11"/>
      <color rgb="FF000000"/>
      <name val="Calibri"/>
      <family val="2"/>
      <scheme val="minor"/>
    </font>
    <font>
      <b/>
      <sz val="16"/>
      <name val="Calibri"/>
      <family val="2"/>
    </font>
    <font>
      <b/>
      <sz val="11"/>
      <color rgb="FF00B050"/>
      <name val="Calibri"/>
      <family val="2"/>
      <scheme val="minor"/>
    </font>
    <font>
      <b/>
      <sz val="11"/>
      <color indexed="8"/>
      <name val="Calibri"/>
      <family val="2"/>
    </font>
    <font>
      <sz val="11"/>
      <color indexed="8"/>
      <name val="Calibri"/>
      <family val="2"/>
    </font>
    <font>
      <u/>
      <sz val="11"/>
      <color theme="10"/>
      <name val="Calibri"/>
      <family val="2"/>
      <scheme val="minor"/>
    </font>
    <font>
      <b/>
      <u/>
      <sz val="11"/>
      <color theme="4"/>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2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s>
  <borders count="56">
    <border>
      <left/>
      <right/>
      <top/>
      <bottom/>
      <diagonal/>
    </border>
    <border>
      <left style="double">
        <color indexed="64"/>
      </left>
      <right style="double">
        <color indexed="64"/>
      </right>
      <top style="double">
        <color indexed="64"/>
      </top>
      <bottom style="double">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indexed="64"/>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theme="1"/>
      </top>
      <bottom/>
      <diagonal/>
    </border>
  </borders>
  <cellStyleXfs count="7">
    <xf numFmtId="0" fontId="0" fillId="0" borderId="0"/>
    <xf numFmtId="44" fontId="1" fillId="0" borderId="0" applyFont="0" applyFill="0" applyBorder="0" applyAlignment="0" applyProtection="0"/>
    <xf numFmtId="0" fontId="4" fillId="0" borderId="0"/>
    <xf numFmtId="0" fontId="9" fillId="0" borderId="0"/>
    <xf numFmtId="9" fontId="1" fillId="0" borderId="0" applyFont="0" applyFill="0" applyBorder="0" applyAlignment="0" applyProtection="0"/>
    <xf numFmtId="0" fontId="1" fillId="0" borderId="0"/>
    <xf numFmtId="0" fontId="19" fillId="0" borderId="0" applyNumberFormat="0" applyFill="0" applyBorder="0" applyAlignment="0" applyProtection="0"/>
  </cellStyleXfs>
  <cellXfs count="163">
    <xf numFmtId="0" fontId="0" fillId="0" borderId="0" xfId="0"/>
    <xf numFmtId="49" fontId="10" fillId="4" borderId="1" xfId="3" applyNumberFormat="1" applyFont="1" applyFill="1" applyBorder="1"/>
    <xf numFmtId="0" fontId="9" fillId="0" borderId="0" xfId="3"/>
    <xf numFmtId="49" fontId="9" fillId="0" borderId="0" xfId="3" applyNumberFormat="1"/>
    <xf numFmtId="14" fontId="9" fillId="0" borderId="0" xfId="3" applyNumberFormat="1"/>
    <xf numFmtId="166" fontId="10" fillId="4" borderId="1" xfId="3" applyNumberFormat="1" applyFont="1" applyFill="1" applyBorder="1"/>
    <xf numFmtId="166" fontId="9" fillId="0" borderId="0" xfId="3" applyNumberFormat="1"/>
    <xf numFmtId="0" fontId="12" fillId="0" borderId="0" xfId="0" applyFont="1" applyBorder="1" applyAlignment="1"/>
    <xf numFmtId="0" fontId="0" fillId="0" borderId="0" xfId="0" applyBorder="1" applyAlignment="1"/>
    <xf numFmtId="0" fontId="0" fillId="0" borderId="0" xfId="0" applyBorder="1"/>
    <xf numFmtId="0" fontId="0" fillId="0" borderId="0" xfId="0" applyFill="1" applyBorder="1" applyAlignment="1"/>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6" borderId="23" xfId="4" applyNumberFormat="1" applyFont="1" applyFill="1" applyBorder="1" applyAlignment="1" applyProtection="1">
      <alignment horizontal="center" vertical="center"/>
      <protection locked="0"/>
    </xf>
    <xf numFmtId="1" fontId="0" fillId="0" borderId="0" xfId="0" applyNumberFormat="1" applyFont="1" applyAlignment="1" applyProtection="1">
      <alignment vertical="center"/>
      <protection locked="0"/>
    </xf>
    <xf numFmtId="166" fontId="0" fillId="0" borderId="0" xfId="0" applyNumberFormat="1" applyFont="1" applyFill="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3"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9" fontId="5" fillId="2" borderId="23" xfId="4" applyFont="1" applyFill="1" applyBorder="1" applyAlignment="1" applyProtection="1">
      <alignment horizontal="center" vertical="center"/>
    </xf>
    <xf numFmtId="0" fontId="3" fillId="0" borderId="0" xfId="0" applyFont="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3" fillId="0" borderId="0" xfId="0" applyFont="1" applyFill="1" applyAlignment="1" applyProtection="1">
      <alignment vertical="center"/>
    </xf>
    <xf numFmtId="42" fontId="5" fillId="2" borderId="3" xfId="0" applyNumberFormat="1" applyFont="1" applyFill="1" applyBorder="1" applyAlignment="1" applyProtection="1">
      <alignment horizontal="center" vertical="center"/>
    </xf>
    <xf numFmtId="165" fontId="5" fillId="2" borderId="10" xfId="0" applyNumberFormat="1" applyFont="1" applyFill="1" applyBorder="1" applyAlignment="1" applyProtection="1">
      <alignment horizontal="center" vertical="center"/>
    </xf>
    <xf numFmtId="0" fontId="0" fillId="0" borderId="0" xfId="0" applyProtection="1"/>
    <xf numFmtId="0" fontId="17" fillId="8" borderId="29" xfId="5" applyFont="1" applyFill="1" applyBorder="1" applyAlignment="1" applyProtection="1">
      <alignment horizontal="center" vertical="center" wrapText="1"/>
    </xf>
    <xf numFmtId="166" fontId="17" fillId="0" borderId="29" xfId="5" applyNumberFormat="1" applyFont="1" applyBorder="1" applyAlignment="1" applyProtection="1">
      <alignment horizontal="center" vertical="center" wrapText="1"/>
    </xf>
    <xf numFmtId="166" fontId="18" fillId="0" borderId="29" xfId="5" applyNumberFormat="1" applyFont="1" applyBorder="1" applyAlignment="1" applyProtection="1">
      <alignment horizontal="center" vertical="center" wrapText="1"/>
    </xf>
    <xf numFmtId="0" fontId="5" fillId="6" borderId="2"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quotePrefix="1" applyFont="1" applyBorder="1" applyAlignment="1" applyProtection="1">
      <alignment vertical="center"/>
    </xf>
    <xf numFmtId="0" fontId="3" fillId="0" borderId="0" xfId="0" applyFont="1" applyBorder="1" applyAlignment="1" applyProtection="1">
      <alignment horizontal="center" vertical="center"/>
    </xf>
    <xf numFmtId="1" fontId="3" fillId="0" borderId="0" xfId="0" applyNumberFormat="1" applyFont="1" applyBorder="1" applyAlignment="1" applyProtection="1">
      <alignment horizontal="center" vertical="center"/>
    </xf>
    <xf numFmtId="0" fontId="7" fillId="5" borderId="5"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1" fontId="7" fillId="5" borderId="5" xfId="0" applyNumberFormat="1" applyFont="1" applyFill="1" applyBorder="1" applyAlignment="1" applyProtection="1">
      <alignment horizontal="center" vertical="center"/>
    </xf>
    <xf numFmtId="1" fontId="7" fillId="5" borderId="25" xfId="0" applyNumberFormat="1" applyFont="1" applyFill="1" applyBorder="1" applyAlignment="1" applyProtection="1">
      <alignment horizontal="center" vertical="center" wrapText="1"/>
    </xf>
    <xf numFmtId="0" fontId="5" fillId="0" borderId="44" xfId="0" applyFont="1" applyBorder="1" applyAlignment="1" applyProtection="1">
      <alignment horizontal="right" vertical="center"/>
    </xf>
    <xf numFmtId="166" fontId="5" fillId="2" borderId="41"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1" fontId="7" fillId="0" borderId="16" xfId="0" applyNumberFormat="1" applyFont="1" applyBorder="1" applyAlignment="1" applyProtection="1">
      <alignment vertical="center"/>
    </xf>
    <xf numFmtId="0" fontId="7" fillId="0" borderId="16" xfId="0" applyFont="1" applyBorder="1" applyAlignment="1" applyProtection="1">
      <alignment horizontal="left" vertical="center"/>
    </xf>
    <xf numFmtId="0" fontId="5" fillId="2" borderId="14" xfId="0" applyFont="1" applyFill="1" applyBorder="1" applyAlignment="1" applyProtection="1">
      <alignment horizontal="center" vertical="center"/>
    </xf>
    <xf numFmtId="0" fontId="5" fillId="0" borderId="45" xfId="0" applyFont="1" applyBorder="1" applyAlignment="1" applyProtection="1">
      <alignment horizontal="right" vertical="center"/>
    </xf>
    <xf numFmtId="166" fontId="5" fillId="2" borderId="39" xfId="0" applyNumberFormat="1" applyFont="1" applyFill="1" applyBorder="1" applyAlignment="1" applyProtection="1">
      <alignment horizontal="center" vertical="center"/>
    </xf>
    <xf numFmtId="1" fontId="7" fillId="0" borderId="17" xfId="0" applyNumberFormat="1" applyFont="1" applyBorder="1" applyAlignment="1" applyProtection="1">
      <alignment vertical="center"/>
    </xf>
    <xf numFmtId="0" fontId="7" fillId="0" borderId="17" xfId="0" applyFont="1" applyBorder="1" applyAlignment="1" applyProtection="1">
      <alignment horizontal="left" vertical="center"/>
    </xf>
    <xf numFmtId="0" fontId="5" fillId="2" borderId="11" xfId="0" applyFont="1" applyFill="1" applyBorder="1" applyAlignment="1" applyProtection="1">
      <alignment horizontal="center" vertical="center"/>
    </xf>
    <xf numFmtId="1" fontId="5" fillId="0" borderId="0" xfId="0" applyNumberFormat="1" applyFont="1" applyAlignment="1" applyProtection="1">
      <alignment vertical="center"/>
    </xf>
    <xf numFmtId="1" fontId="7" fillId="0" borderId="18" xfId="0" applyNumberFormat="1" applyFont="1" applyBorder="1" applyAlignment="1" applyProtection="1">
      <alignment vertical="center"/>
    </xf>
    <xf numFmtId="0" fontId="7" fillId="0" borderId="18" xfId="0" applyFont="1" applyBorder="1" applyAlignment="1" applyProtection="1">
      <alignment horizontal="left" vertical="center"/>
    </xf>
    <xf numFmtId="0" fontId="5" fillId="2" borderId="12" xfId="0" applyFont="1" applyFill="1" applyBorder="1" applyAlignment="1" applyProtection="1">
      <alignment horizontal="center" vertical="center"/>
    </xf>
    <xf numFmtId="0" fontId="5" fillId="0" borderId="45" xfId="0" applyFont="1" applyFill="1" applyBorder="1" applyAlignment="1" applyProtection="1">
      <alignment horizontal="right" vertical="center"/>
    </xf>
    <xf numFmtId="164" fontId="5" fillId="0" borderId="0" xfId="0" applyNumberFormat="1" applyFont="1" applyBorder="1" applyAlignment="1" applyProtection="1">
      <alignment horizontal="center" vertical="center"/>
    </xf>
    <xf numFmtId="0" fontId="5" fillId="0" borderId="46" xfId="0" applyFont="1" applyFill="1" applyBorder="1" applyAlignment="1" applyProtection="1">
      <alignment horizontal="right" vertical="center"/>
    </xf>
    <xf numFmtId="166" fontId="5" fillId="2" borderId="26" xfId="0" applyNumberFormat="1" applyFont="1" applyFill="1" applyBorder="1" applyAlignment="1" applyProtection="1">
      <alignment horizontal="center" vertical="center"/>
    </xf>
    <xf numFmtId="166" fontId="5" fillId="0" borderId="0" xfId="0" applyNumberFormat="1" applyFont="1" applyFill="1" applyAlignment="1" applyProtection="1">
      <alignment vertical="center"/>
    </xf>
    <xf numFmtId="0" fontId="5" fillId="2" borderId="2" xfId="0"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center" vertical="center"/>
      <protection locked="0"/>
    </xf>
    <xf numFmtId="9" fontId="5" fillId="2" borderId="2" xfId="0" applyNumberFormat="1" applyFont="1" applyFill="1" applyBorder="1" applyAlignment="1" applyProtection="1">
      <alignment horizontal="center" vertical="center"/>
      <protection locked="0"/>
    </xf>
    <xf numFmtId="167" fontId="5" fillId="6" borderId="2" xfId="0" applyNumberFormat="1" applyFont="1" applyFill="1" applyBorder="1" applyAlignment="1" applyProtection="1">
      <alignment horizontal="center" vertical="center"/>
      <protection locked="0"/>
    </xf>
    <xf numFmtId="0" fontId="5" fillId="6" borderId="2" xfId="0" applyNumberFormat="1" applyFont="1" applyFill="1" applyBorder="1" applyAlignment="1" applyProtection="1">
      <alignment horizontal="center" vertical="center"/>
      <protection locked="0"/>
    </xf>
    <xf numFmtId="0" fontId="5" fillId="6" borderId="2" xfId="1" applyNumberFormat="1" applyFont="1" applyFill="1" applyBorder="1" applyAlignment="1" applyProtection="1">
      <alignment horizontal="center" vertical="center"/>
      <protection locked="0"/>
    </xf>
    <xf numFmtId="0" fontId="5" fillId="6" borderId="36" xfId="0" applyFont="1" applyFill="1" applyBorder="1" applyAlignment="1" applyProtection="1">
      <alignment horizontal="center" vertical="center"/>
      <protection locked="0"/>
    </xf>
    <xf numFmtId="167" fontId="5" fillId="6" borderId="36" xfId="0" applyNumberFormat="1" applyFont="1" applyFill="1" applyBorder="1" applyAlignment="1" applyProtection="1">
      <alignment horizontal="center" vertical="center"/>
      <protection locked="0"/>
    </xf>
    <xf numFmtId="0" fontId="5" fillId="6" borderId="36" xfId="0" applyNumberFormat="1" applyFont="1" applyFill="1" applyBorder="1" applyAlignment="1" applyProtection="1">
      <alignment horizontal="center" vertical="center"/>
      <protection locked="0"/>
    </xf>
    <xf numFmtId="166" fontId="5" fillId="2" borderId="48" xfId="0" applyNumberFormat="1" applyFont="1" applyFill="1" applyBorder="1" applyAlignment="1" applyProtection="1">
      <alignment horizontal="center" vertical="center"/>
    </xf>
    <xf numFmtId="166" fontId="5" fillId="2" borderId="49" xfId="0" applyNumberFormat="1" applyFont="1" applyFill="1" applyBorder="1" applyAlignment="1" applyProtection="1">
      <alignment horizontal="center" vertical="center"/>
    </xf>
    <xf numFmtId="166" fontId="5" fillId="2" borderId="28" xfId="0" applyNumberFormat="1"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10" fontId="5" fillId="6" borderId="45" xfId="0" applyNumberFormat="1" applyFont="1" applyFill="1" applyBorder="1" applyAlignment="1" applyProtection="1">
      <alignment horizontal="center" vertical="center"/>
      <protection locked="0"/>
    </xf>
    <xf numFmtId="10" fontId="5" fillId="2" borderId="45" xfId="0" applyNumberFormat="1" applyFont="1" applyFill="1" applyBorder="1" applyAlignment="1" applyProtection="1">
      <alignment horizontal="center" vertical="center"/>
    </xf>
    <xf numFmtId="10" fontId="5" fillId="2" borderId="46" xfId="0" applyNumberFormat="1" applyFont="1" applyFill="1" applyBorder="1" applyAlignment="1" applyProtection="1">
      <alignment horizontal="center" vertical="center"/>
    </xf>
    <xf numFmtId="0" fontId="0" fillId="0" borderId="0" xfId="0" applyFont="1" applyFill="1" applyAlignment="1" applyProtection="1">
      <alignment horizontal="center" vertical="center"/>
      <protection locked="0"/>
    </xf>
    <xf numFmtId="0" fontId="5" fillId="6" borderId="37" xfId="0" applyFont="1" applyFill="1" applyBorder="1" applyAlignment="1" applyProtection="1">
      <alignment horizontal="center" vertical="center"/>
      <protection locked="0"/>
    </xf>
    <xf numFmtId="0" fontId="5" fillId="6" borderId="34" xfId="0" applyFont="1" applyFill="1" applyBorder="1" applyAlignment="1" applyProtection="1">
      <alignment horizontal="center" vertical="center"/>
      <protection locked="0"/>
    </xf>
    <xf numFmtId="0" fontId="5" fillId="6" borderId="35" xfId="0" applyFont="1" applyFill="1" applyBorder="1" applyAlignment="1" applyProtection="1">
      <alignment horizontal="center" vertical="center"/>
      <protection locked="0"/>
    </xf>
    <xf numFmtId="0" fontId="5" fillId="6" borderId="36" xfId="1" applyNumberFormat="1" applyFont="1" applyFill="1" applyBorder="1" applyAlignment="1" applyProtection="1">
      <alignment horizontal="center" vertical="center"/>
      <protection locked="0"/>
    </xf>
    <xf numFmtId="0" fontId="5" fillId="6" borderId="38" xfId="0" applyFont="1" applyFill="1" applyBorder="1" applyAlignment="1" applyProtection="1">
      <alignment horizontal="center" vertical="center"/>
      <protection locked="0"/>
    </xf>
    <xf numFmtId="49" fontId="1" fillId="6" borderId="50" xfId="0" applyNumberFormat="1" applyFont="1" applyFill="1" applyBorder="1" applyAlignment="1" applyProtection="1">
      <alignment horizontal="center"/>
      <protection locked="0"/>
    </xf>
    <xf numFmtId="49" fontId="1" fillId="6" borderId="50" xfId="0" applyNumberFormat="1" applyFont="1" applyFill="1" applyBorder="1" applyProtection="1">
      <protection locked="0"/>
    </xf>
    <xf numFmtId="44" fontId="1" fillId="6" borderId="50" xfId="0" applyNumberFormat="1"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2" fillId="5" borderId="40" xfId="0" applyFont="1" applyFill="1" applyBorder="1" applyAlignment="1" applyProtection="1">
      <alignment horizontal="center" vertical="center"/>
    </xf>
    <xf numFmtId="0" fontId="2" fillId="5" borderId="40" xfId="0" applyFont="1" applyFill="1" applyBorder="1" applyAlignment="1" applyProtection="1">
      <alignment horizontal="center" vertical="center" wrapText="1"/>
    </xf>
    <xf numFmtId="1" fontId="2" fillId="5" borderId="40" xfId="0" applyNumberFormat="1" applyFont="1" applyFill="1" applyBorder="1" applyAlignment="1" applyProtection="1">
      <alignment horizontal="center" vertical="center" wrapText="1"/>
    </xf>
    <xf numFmtId="0" fontId="5" fillId="6" borderId="46" xfId="0"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wrapText="1"/>
      <protection locked="0"/>
    </xf>
    <xf numFmtId="167" fontId="3" fillId="6" borderId="23" xfId="0" applyNumberFormat="1" applyFont="1" applyFill="1" applyBorder="1" applyAlignment="1" applyProtection="1">
      <alignment horizontal="center" vertical="center" wrapText="1"/>
      <protection locked="0"/>
    </xf>
    <xf numFmtId="167" fontId="3" fillId="2" borderId="23" xfId="0" applyNumberFormat="1"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xf>
    <xf numFmtId="0" fontId="15" fillId="5" borderId="22" xfId="0" applyFont="1" applyFill="1" applyBorder="1" applyAlignment="1" applyProtection="1">
      <alignment vertical="center"/>
    </xf>
    <xf numFmtId="0" fontId="21" fillId="5" borderId="22" xfId="0" applyFont="1" applyFill="1" applyBorder="1" applyAlignment="1" applyProtection="1">
      <alignment vertical="center"/>
      <protection locked="0"/>
    </xf>
    <xf numFmtId="0" fontId="5" fillId="6" borderId="47" xfId="4" applyNumberFormat="1"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xf>
    <xf numFmtId="0" fontId="5" fillId="6" borderId="26" xfId="0" applyFont="1" applyFill="1" applyBorder="1" applyAlignment="1" applyProtection="1">
      <alignment horizontal="left" vertical="center"/>
      <protection locked="0"/>
    </xf>
    <xf numFmtId="0" fontId="5" fillId="6" borderId="23" xfId="0" applyFont="1" applyFill="1" applyBorder="1" applyAlignment="1" applyProtection="1">
      <alignment horizontal="center" vertical="center"/>
      <protection locked="0"/>
    </xf>
    <xf numFmtId="44" fontId="5" fillId="6" borderId="23" xfId="1" applyFont="1" applyFill="1" applyBorder="1" applyAlignment="1" applyProtection="1">
      <alignment horizontal="center" vertical="center"/>
      <protection locked="0"/>
    </xf>
    <xf numFmtId="0" fontId="5" fillId="6" borderId="39" xfId="0" applyFont="1" applyFill="1" applyBorder="1" applyAlignment="1" applyProtection="1">
      <alignment horizontal="left" vertical="center"/>
      <protection locked="0"/>
    </xf>
    <xf numFmtId="49" fontId="1" fillId="6" borderId="55" xfId="0" applyNumberFormat="1" applyFont="1" applyFill="1" applyBorder="1" applyAlignment="1" applyProtection="1">
      <alignment horizontal="center"/>
      <protection locked="0"/>
    </xf>
    <xf numFmtId="9" fontId="5" fillId="2" borderId="36" xfId="0" applyNumberFormat="1" applyFont="1" applyFill="1" applyBorder="1" applyAlignment="1" applyProtection="1">
      <alignment horizontal="center" vertical="center"/>
      <protection locked="0"/>
    </xf>
    <xf numFmtId="0" fontId="5" fillId="6" borderId="26" xfId="0" applyFont="1" applyFill="1" applyBorder="1" applyAlignment="1" applyProtection="1">
      <alignment horizontal="left" vertical="center"/>
      <protection locked="0"/>
    </xf>
    <xf numFmtId="0" fontId="2" fillId="5" borderId="33"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7" fillId="5" borderId="41" xfId="0" applyFont="1" applyFill="1" applyBorder="1" applyAlignment="1" applyProtection="1">
      <alignment horizontal="center" vertical="center"/>
      <protection locked="0"/>
    </xf>
    <xf numFmtId="0" fontId="1" fillId="0" borderId="55" xfId="0" applyNumberFormat="1" applyFont="1" applyBorder="1" applyAlignment="1" applyProtection="1">
      <alignment horizontal="left"/>
      <protection locked="0"/>
    </xf>
    <xf numFmtId="0" fontId="1" fillId="0" borderId="50" xfId="0" applyNumberFormat="1" applyFont="1" applyBorder="1" applyAlignment="1" applyProtection="1">
      <alignment horizontal="left"/>
      <protection locked="0"/>
    </xf>
    <xf numFmtId="0" fontId="1" fillId="0" borderId="50" xfId="0" applyNumberFormat="1" applyFont="1" applyBorder="1" applyAlignment="1" applyProtection="1">
      <alignment horizontal="center"/>
      <protection locked="0"/>
    </xf>
    <xf numFmtId="0" fontId="1" fillId="0" borderId="50" xfId="0" applyNumberFormat="1" applyFont="1" applyBorder="1" applyAlignment="1" applyProtection="1">
      <alignment horizontal="left" vertical="center"/>
      <protection locked="0"/>
    </xf>
    <xf numFmtId="44" fontId="1" fillId="0" borderId="50" xfId="0" applyNumberFormat="1" applyFont="1" applyBorder="1" applyAlignment="1" applyProtection="1">
      <alignment horizontal="center"/>
      <protection locked="0"/>
    </xf>
    <xf numFmtId="0" fontId="1" fillId="0" borderId="51" xfId="0" applyFont="1" applyBorder="1" applyAlignment="1" applyProtection="1">
      <alignment horizontal="center"/>
      <protection locked="0"/>
    </xf>
    <xf numFmtId="0" fontId="5" fillId="0" borderId="8" xfId="6" applyFont="1" applyBorder="1" applyAlignment="1">
      <alignment horizontal="left" vertical="top" wrapText="1"/>
    </xf>
    <xf numFmtId="0" fontId="5" fillId="0" borderId="9" xfId="6" applyFont="1" applyBorder="1" applyAlignment="1">
      <alignment horizontal="left" vertical="top" wrapText="1"/>
    </xf>
    <xf numFmtId="0" fontId="5" fillId="0" borderId="10" xfId="6" applyFont="1" applyBorder="1" applyAlignment="1">
      <alignment horizontal="left" vertical="top" wrapText="1"/>
    </xf>
    <xf numFmtId="0" fontId="6" fillId="5" borderId="5"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3"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5" fillId="5" borderId="52" xfId="0" applyFont="1" applyFill="1" applyBorder="1" applyAlignment="1" applyProtection="1">
      <alignment horizontal="center" vertical="center" wrapText="1"/>
    </xf>
    <xf numFmtId="0" fontId="15" fillId="5" borderId="53" xfId="0" applyFont="1" applyFill="1" applyBorder="1" applyAlignment="1" applyProtection="1">
      <alignment horizontal="center" vertical="center" wrapText="1"/>
    </xf>
    <xf numFmtId="0" fontId="15" fillId="5" borderId="54" xfId="0" applyFont="1" applyFill="1" applyBorder="1" applyAlignment="1" applyProtection="1">
      <alignment horizontal="center" vertical="center" wrapText="1"/>
    </xf>
    <xf numFmtId="0" fontId="15" fillId="5" borderId="20"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21" fillId="5" borderId="20"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1" fontId="7" fillId="5" borderId="5" xfId="0" applyNumberFormat="1" applyFont="1" applyFill="1" applyBorder="1" applyAlignment="1" applyProtection="1">
      <alignment horizontal="center" vertical="center" wrapText="1"/>
    </xf>
    <xf numFmtId="1" fontId="7" fillId="5" borderId="7" xfId="0" applyNumberFormat="1"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xf>
    <xf numFmtId="0" fontId="7" fillId="5" borderId="41" xfId="0" applyFont="1" applyFill="1" applyBorder="1" applyAlignment="1" applyProtection="1">
      <alignment horizontal="center" vertical="center"/>
    </xf>
    <xf numFmtId="0" fontId="5" fillId="6" borderId="23" xfId="0" applyFont="1" applyFill="1" applyBorder="1" applyAlignment="1" applyProtection="1">
      <alignment horizontal="left" vertical="center"/>
      <protection locked="0"/>
    </xf>
    <xf numFmtId="0" fontId="5" fillId="6" borderId="26" xfId="0" applyFont="1" applyFill="1" applyBorder="1" applyAlignment="1" applyProtection="1">
      <alignment horizontal="left" vertical="center"/>
      <protection locked="0"/>
    </xf>
    <xf numFmtId="0" fontId="7" fillId="5" borderId="24" xfId="0"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7" fillId="5" borderId="43" xfId="0" applyFont="1" applyFill="1" applyBorder="1" applyAlignment="1" applyProtection="1">
      <alignment horizontal="center" vertical="center" wrapText="1"/>
    </xf>
    <xf numFmtId="0" fontId="6" fillId="7" borderId="27" xfId="5" applyFont="1" applyFill="1" applyBorder="1" applyAlignment="1" applyProtection="1">
      <alignment horizontal="center"/>
    </xf>
    <xf numFmtId="0" fontId="6" fillId="7" borderId="30" xfId="5" applyFont="1" applyFill="1" applyBorder="1" applyAlignment="1" applyProtection="1">
      <alignment horizontal="center"/>
    </xf>
    <xf numFmtId="0" fontId="6" fillId="7" borderId="32" xfId="5" applyFont="1" applyFill="1" applyBorder="1" applyAlignment="1" applyProtection="1">
      <alignment horizontal="center"/>
    </xf>
    <xf numFmtId="0" fontId="6" fillId="7" borderId="28" xfId="5" applyFont="1" applyFill="1" applyBorder="1" applyAlignment="1" applyProtection="1">
      <alignment horizontal="center"/>
    </xf>
    <xf numFmtId="0" fontId="6" fillId="7" borderId="31" xfId="5" applyFont="1" applyFill="1" applyBorder="1" applyAlignment="1" applyProtection="1">
      <alignment horizontal="center"/>
    </xf>
    <xf numFmtId="0" fontId="6" fillId="7" borderId="15" xfId="5" applyFont="1" applyFill="1" applyBorder="1" applyAlignment="1" applyProtection="1">
      <alignment horizontal="center"/>
    </xf>
  </cellXfs>
  <cellStyles count="7">
    <cellStyle name="Currency" xfId="1" builtinId="4"/>
    <cellStyle name="Hyperlink" xfId="6" builtinId="8"/>
    <cellStyle name="Normal" xfId="0" builtinId="0"/>
    <cellStyle name="Normal 2" xfId="3" xr:uid="{A7907985-B52E-4F91-8476-BD84BB4009D6}"/>
    <cellStyle name="Normal 2 2" xfId="2" xr:uid="{244184C2-46DF-426F-8E7D-F26E9A765845}"/>
    <cellStyle name="Normal 2 2 2" xfId="5" xr:uid="{35257FA8-4BB0-4E64-ACE8-57C2871E604C}"/>
    <cellStyle name="Percent" xfId="4" builtinId="5"/>
  </cellStyles>
  <dxfs count="0"/>
  <tableStyles count="0" defaultTableStyle="TableStyleMedium2" defaultPivotStyle="PivotStyleLight16"/>
  <colors>
    <mruColors>
      <color rgb="FFFFFFCC"/>
      <color rgb="FFCC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n.gov/content/dam/tn/hr/policy/DOHRPolicy22-0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E5A63-907F-413F-B2DA-2CE6BD5313FC}">
  <dimension ref="A1:F16"/>
  <sheetViews>
    <sheetView topLeftCell="A5" zoomScale="90" zoomScaleNormal="90" workbookViewId="0">
      <selection activeCell="A5" sqref="A5:E5"/>
    </sheetView>
  </sheetViews>
  <sheetFormatPr defaultRowHeight="15"/>
  <cols>
    <col min="1" max="5" width="35.7109375" customWidth="1"/>
  </cols>
  <sheetData>
    <row r="1" spans="1:6" ht="15.75" thickBot="1">
      <c r="A1" s="129" t="s">
        <v>1118</v>
      </c>
      <c r="B1" s="130"/>
      <c r="C1" s="130"/>
      <c r="D1" s="130"/>
      <c r="E1" s="131"/>
      <c r="F1" s="9"/>
    </row>
    <row r="2" spans="1:6" ht="110.25" customHeight="1" thickBot="1">
      <c r="A2" s="132" t="s">
        <v>1157</v>
      </c>
      <c r="B2" s="133"/>
      <c r="C2" s="133"/>
      <c r="D2" s="133"/>
      <c r="E2" s="134"/>
      <c r="F2" s="9"/>
    </row>
    <row r="3" spans="1:6" ht="15.75" thickBot="1">
      <c r="A3" s="7"/>
      <c r="B3" s="7"/>
      <c r="C3" s="7"/>
      <c r="D3" s="7"/>
      <c r="E3" s="7"/>
      <c r="F3" s="9"/>
    </row>
    <row r="4" spans="1:6" ht="15.75" thickBot="1">
      <c r="A4" s="129" t="s">
        <v>1119</v>
      </c>
      <c r="B4" s="130"/>
      <c r="C4" s="130"/>
      <c r="D4" s="130"/>
      <c r="E4" s="131"/>
      <c r="F4" s="9"/>
    </row>
    <row r="5" spans="1:6" ht="393.75" customHeight="1" thickBot="1">
      <c r="A5" s="135" t="s">
        <v>1155</v>
      </c>
      <c r="B5" s="136"/>
      <c r="C5" s="136"/>
      <c r="D5" s="136"/>
      <c r="E5" s="137"/>
      <c r="F5" s="9"/>
    </row>
    <row r="6" spans="1:6" ht="15.75" thickBot="1">
      <c r="A6" s="9"/>
      <c r="B6" s="9"/>
      <c r="C6" s="9"/>
      <c r="D6" s="9"/>
      <c r="E6" s="9"/>
      <c r="F6" s="9"/>
    </row>
    <row r="7" spans="1:6" ht="15.75" thickBot="1">
      <c r="A7" s="129" t="s">
        <v>1120</v>
      </c>
      <c r="B7" s="130"/>
      <c r="C7" s="130"/>
      <c r="D7" s="130"/>
      <c r="E7" s="131"/>
      <c r="F7" s="9"/>
    </row>
    <row r="8" spans="1:6" ht="221.25" customHeight="1" thickBot="1">
      <c r="A8" s="126" t="s">
        <v>1148</v>
      </c>
      <c r="B8" s="127"/>
      <c r="C8" s="127"/>
      <c r="D8" s="127"/>
      <c r="E8" s="128"/>
    </row>
    <row r="9" spans="1:6">
      <c r="A9" s="8"/>
      <c r="B9" s="8"/>
      <c r="C9" s="8"/>
      <c r="D9" s="8"/>
      <c r="E9" s="10"/>
      <c r="F9" s="9"/>
    </row>
    <row r="10" spans="1:6">
      <c r="A10" s="8"/>
      <c r="B10" s="8"/>
      <c r="C10" s="8"/>
      <c r="D10" s="8"/>
      <c r="E10" s="8"/>
      <c r="F10" s="9"/>
    </row>
    <row r="11" spans="1:6">
      <c r="A11" s="9"/>
      <c r="B11" s="9"/>
      <c r="C11" s="9"/>
      <c r="D11" s="9"/>
      <c r="E11" s="9"/>
      <c r="F11" s="9"/>
    </row>
    <row r="12" spans="1:6">
      <c r="A12" s="9"/>
      <c r="B12" s="9"/>
      <c r="C12" s="9"/>
      <c r="D12" s="9"/>
      <c r="E12" s="9"/>
      <c r="F12" s="9"/>
    </row>
    <row r="13" spans="1:6">
      <c r="B13" s="9"/>
      <c r="C13" s="9"/>
      <c r="D13" s="9"/>
      <c r="E13" s="9"/>
      <c r="F13" s="9"/>
    </row>
    <row r="14" spans="1:6">
      <c r="A14" s="9"/>
      <c r="B14" s="9"/>
      <c r="C14" s="9"/>
      <c r="D14" s="9"/>
      <c r="E14" s="9"/>
      <c r="F14" s="9"/>
    </row>
    <row r="15" spans="1:6">
      <c r="A15" s="9"/>
      <c r="B15" s="9"/>
      <c r="C15" s="9"/>
      <c r="D15" s="9"/>
      <c r="E15" s="9"/>
      <c r="F15" s="9"/>
    </row>
    <row r="16" spans="1:6">
      <c r="A16" s="9"/>
      <c r="B16" s="9"/>
      <c r="C16" s="9"/>
      <c r="D16" s="9"/>
      <c r="E16" s="9"/>
      <c r="F16" s="9"/>
    </row>
  </sheetData>
  <sheetProtection algorithmName="SHA-512" hashValue="7RbHyjH2yZCghkqpAMzxaJYOMxSLS9HqlDDDXFeJEYwWPYtTirvrGQgrQizYczfRs0G5M+c4VN8XRaAK6mVbmw==" saltValue="07vYIG8/4eEcKMiqJGVJFQ==" spinCount="100000" sheet="1" objects="1" scenarios="1"/>
  <mergeCells count="6">
    <mergeCell ref="A8:E8"/>
    <mergeCell ref="A1:E1"/>
    <mergeCell ref="A4:E4"/>
    <mergeCell ref="A7:E7"/>
    <mergeCell ref="A2:E2"/>
    <mergeCell ref="A5:E5"/>
  </mergeCells>
  <hyperlinks>
    <hyperlink ref="A8:E8" r:id="rId1" display="https://www.tn.gov/content/dam/tn/hr/policy/DOHRPolicy22-001.pdf" xr:uid="{7C350F5B-DBF1-4CCC-AED1-08C29E2A234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015C1-EBD3-41C1-BA24-0F4179FA13C7}">
  <sheetPr>
    <pageSetUpPr fitToPage="1"/>
  </sheetPr>
  <dimension ref="A1:BV59"/>
  <sheetViews>
    <sheetView tabSelected="1" topLeftCell="D6" zoomScale="80" zoomScaleNormal="80" workbookViewId="0">
      <selection activeCell="D22" sqref="D22"/>
    </sheetView>
  </sheetViews>
  <sheetFormatPr defaultRowHeight="15"/>
  <cols>
    <col min="1" max="1" width="17.140625" style="13" bestFit="1" customWidth="1"/>
    <col min="2" max="2" width="12.28515625" style="13" bestFit="1" customWidth="1"/>
    <col min="3" max="6" width="28.7109375" style="13" customWidth="1"/>
    <col min="7" max="7" width="18.7109375" style="13" customWidth="1"/>
    <col min="8" max="8" width="14.85546875" style="13" customWidth="1"/>
    <col min="9" max="9" width="17.42578125" style="17" customWidth="1"/>
    <col min="10" max="10" width="17" style="17" customWidth="1"/>
    <col min="11" max="11" width="20.5703125" style="13" customWidth="1"/>
    <col min="12" max="12" width="22.5703125" style="13" customWidth="1"/>
    <col min="13" max="13" width="28.140625" style="13" customWidth="1"/>
    <col min="14" max="14" width="15.28515625" style="12" customWidth="1"/>
    <col min="15" max="15" width="15.5703125" style="12" bestFit="1" customWidth="1"/>
    <col min="16" max="16" width="51.42578125" style="12" customWidth="1"/>
    <col min="17" max="17" width="10.28515625" style="12" customWidth="1"/>
    <col min="18" max="18" width="9.85546875" style="12" bestFit="1" customWidth="1"/>
    <col min="19" max="19" width="0" style="12" hidden="1" customWidth="1"/>
    <col min="20" max="21" width="11.5703125" style="12" customWidth="1"/>
    <col min="22" max="72" width="9.140625" style="12"/>
    <col min="73" max="16384" width="9.140625" style="13"/>
  </cols>
  <sheetData>
    <row r="1" spans="1:74" ht="30" customHeight="1" thickBot="1">
      <c r="A1" s="138" t="s">
        <v>1137</v>
      </c>
      <c r="B1" s="139"/>
      <c r="C1" s="139"/>
      <c r="D1" s="139"/>
      <c r="E1" s="139"/>
      <c r="F1" s="139"/>
      <c r="G1" s="139"/>
      <c r="H1" s="139"/>
      <c r="I1" s="139"/>
      <c r="J1" s="139"/>
      <c r="K1" s="139"/>
      <c r="L1" s="139"/>
      <c r="M1" s="139"/>
      <c r="N1" s="139"/>
      <c r="O1" s="140"/>
      <c r="P1" s="14"/>
      <c r="Q1" s="14"/>
      <c r="R1" s="11"/>
      <c r="BR1" s="13"/>
      <c r="BS1" s="13"/>
      <c r="BT1" s="13"/>
    </row>
    <row r="2" spans="1:74" ht="82.5" customHeight="1">
      <c r="A2" s="102" t="s">
        <v>0</v>
      </c>
      <c r="B2" s="94" t="s">
        <v>1</v>
      </c>
      <c r="C2" s="94" t="s">
        <v>1150</v>
      </c>
      <c r="D2" s="94" t="s">
        <v>1151</v>
      </c>
      <c r="E2" s="95" t="s">
        <v>2</v>
      </c>
      <c r="F2" s="95" t="s">
        <v>1130</v>
      </c>
      <c r="G2" s="96" t="s">
        <v>3</v>
      </c>
      <c r="H2" s="96" t="s">
        <v>1141</v>
      </c>
      <c r="I2" s="95" t="s">
        <v>4</v>
      </c>
      <c r="J2" s="95" t="s">
        <v>1156</v>
      </c>
      <c r="K2" s="96" t="s">
        <v>1133</v>
      </c>
      <c r="L2" s="96" t="s">
        <v>1127</v>
      </c>
      <c r="M2" s="148" t="s">
        <v>7</v>
      </c>
      <c r="N2" s="148"/>
      <c r="O2" s="149"/>
      <c r="P2" s="14"/>
      <c r="Q2" s="14"/>
      <c r="R2" s="11"/>
      <c r="BR2" s="13"/>
      <c r="BS2" s="13"/>
      <c r="BT2" s="13"/>
    </row>
    <row r="3" spans="1:74" s="15" customFormat="1" ht="24.95" customHeight="1" thickBot="1">
      <c r="A3" s="97"/>
      <c r="B3" s="98"/>
      <c r="C3" s="98"/>
      <c r="D3" s="98"/>
      <c r="E3" s="99"/>
      <c r="F3" s="98"/>
      <c r="G3" s="100"/>
      <c r="H3" s="101">
        <f>G3*12</f>
        <v>0</v>
      </c>
      <c r="I3" s="99"/>
      <c r="J3" s="99"/>
      <c r="K3" s="28" t="e">
        <f>G3/(VLOOKUP(E3,'Pay Plan'!A:F,4,FALSE))</f>
        <v>#N/A</v>
      </c>
      <c r="L3" s="16"/>
      <c r="M3" s="150"/>
      <c r="N3" s="150"/>
      <c r="O3" s="151"/>
      <c r="P3" s="31"/>
      <c r="Q3" s="31"/>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74" ht="20.100000000000001" customHeight="1" thickBot="1">
      <c r="A4" s="29"/>
      <c r="B4" s="29"/>
      <c r="C4" s="29"/>
      <c r="D4" s="29"/>
      <c r="E4" s="29"/>
      <c r="F4" s="29"/>
      <c r="G4" s="29"/>
      <c r="H4" s="29"/>
      <c r="I4" s="29"/>
      <c r="J4" s="31"/>
      <c r="K4" s="31"/>
      <c r="L4" s="31"/>
      <c r="M4" s="31"/>
      <c r="N4" s="31"/>
      <c r="O4" s="14"/>
      <c r="P4" s="14"/>
      <c r="Q4" s="14"/>
      <c r="BR4" s="13"/>
      <c r="BS4" s="13"/>
      <c r="BT4" s="13"/>
    </row>
    <row r="5" spans="1:74" ht="30" customHeight="1" thickBot="1">
      <c r="A5" s="141" t="s">
        <v>1135</v>
      </c>
      <c r="B5" s="142"/>
      <c r="C5" s="142"/>
      <c r="D5" s="142"/>
      <c r="E5" s="142"/>
      <c r="F5" s="142"/>
      <c r="G5" s="142"/>
      <c r="H5" s="142"/>
      <c r="I5" s="142"/>
      <c r="J5" s="142"/>
      <c r="K5" s="142"/>
      <c r="L5" s="142"/>
      <c r="M5" s="142"/>
      <c r="N5" s="142"/>
      <c r="O5" s="142"/>
      <c r="P5" s="103"/>
      <c r="Q5" s="14"/>
      <c r="BR5" s="13"/>
      <c r="BS5" s="13"/>
      <c r="BT5" s="13"/>
    </row>
    <row r="6" spans="1:74" ht="82.5" customHeight="1">
      <c r="A6" s="102" t="s">
        <v>0</v>
      </c>
      <c r="B6" s="94" t="s">
        <v>1</v>
      </c>
      <c r="C6" s="94" t="s">
        <v>1150</v>
      </c>
      <c r="D6" s="94" t="s">
        <v>1151</v>
      </c>
      <c r="E6" s="95" t="s">
        <v>1142</v>
      </c>
      <c r="F6" s="95" t="s">
        <v>1129</v>
      </c>
      <c r="G6" s="96" t="s">
        <v>1139</v>
      </c>
      <c r="H6" s="96" t="s">
        <v>1140</v>
      </c>
      <c r="I6" s="95" t="s">
        <v>4</v>
      </c>
      <c r="J6" s="95" t="s">
        <v>1156</v>
      </c>
      <c r="K6" s="95" t="s">
        <v>1136</v>
      </c>
      <c r="L6" s="96" t="s">
        <v>1128</v>
      </c>
      <c r="M6" s="96" t="s">
        <v>1124</v>
      </c>
      <c r="N6" s="96" t="s">
        <v>1125</v>
      </c>
      <c r="O6" s="96" t="s">
        <v>1126</v>
      </c>
      <c r="P6" s="106" t="s">
        <v>7</v>
      </c>
      <c r="BR6" s="13"/>
      <c r="BS6" s="13"/>
      <c r="BT6" s="13"/>
    </row>
    <row r="7" spans="1:74" s="15" customFormat="1" ht="24.95" customHeight="1" thickBot="1">
      <c r="A7" s="97"/>
      <c r="B7" s="98"/>
      <c r="C7" s="98"/>
      <c r="D7" s="98"/>
      <c r="E7" s="99"/>
      <c r="F7" s="108"/>
      <c r="G7" s="100"/>
      <c r="H7" s="101">
        <f>G7*12</f>
        <v>0</v>
      </c>
      <c r="I7" s="99"/>
      <c r="J7" s="99"/>
      <c r="K7" s="28" t="e">
        <f>G7/B12</f>
        <v>#DIV/0!</v>
      </c>
      <c r="L7" s="16"/>
      <c r="M7" s="16"/>
      <c r="N7" s="16"/>
      <c r="O7" s="109"/>
      <c r="P7" s="107"/>
      <c r="Q7" s="12"/>
      <c r="R7" s="12"/>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row>
    <row r="8" spans="1:74" ht="20.100000000000001" customHeight="1" thickBot="1">
      <c r="A8" s="40"/>
      <c r="B8" s="41"/>
      <c r="C8" s="40"/>
      <c r="D8" s="40"/>
      <c r="E8" s="42"/>
      <c r="F8" s="42"/>
      <c r="G8" s="42"/>
      <c r="H8" s="42"/>
      <c r="I8" s="43"/>
      <c r="J8" s="43"/>
      <c r="K8" s="43"/>
      <c r="L8" s="43"/>
      <c r="M8" s="30"/>
      <c r="N8" s="30"/>
      <c r="O8" s="30"/>
      <c r="P8" s="31"/>
      <c r="BU8" s="12"/>
      <c r="BV8" s="12"/>
    </row>
    <row r="9" spans="1:74" ht="75.75" customHeight="1" thickBot="1">
      <c r="A9" s="152" t="s">
        <v>1143</v>
      </c>
      <c r="B9" s="153"/>
      <c r="C9" s="154" t="s">
        <v>1145</v>
      </c>
      <c r="D9" s="155"/>
      <c r="E9" s="152" t="s">
        <v>1144</v>
      </c>
      <c r="F9" s="156"/>
      <c r="H9" s="44" t="s">
        <v>1152</v>
      </c>
      <c r="I9" s="45" t="s">
        <v>1153</v>
      </c>
      <c r="K9" s="46" t="s">
        <v>1154</v>
      </c>
      <c r="L9" s="146" t="s">
        <v>1147</v>
      </c>
      <c r="M9" s="147"/>
      <c r="O9" s="47" t="s">
        <v>1134</v>
      </c>
      <c r="BU9" s="12"/>
      <c r="BV9" s="12"/>
    </row>
    <row r="10" spans="1:74" ht="15.75" thickBot="1">
      <c r="A10" s="48" t="s">
        <v>9</v>
      </c>
      <c r="B10" s="79">
        <f>_xlfn.XLOOKUP($E$7,'Salary Grade Table_Hide'!E:E,'Salary Grade Table_Hide'!F:F)</f>
        <v>0</v>
      </c>
      <c r="C10" s="80" t="s">
        <v>10</v>
      </c>
      <c r="D10" s="49">
        <f>G3</f>
        <v>0</v>
      </c>
      <c r="E10" s="80" t="s">
        <v>9</v>
      </c>
      <c r="F10" s="49">
        <f>B10</f>
        <v>0</v>
      </c>
      <c r="H10" s="33">
        <f>G7-G3</f>
        <v>0</v>
      </c>
      <c r="I10" s="34" t="e">
        <f>(H7-H3)/H3</f>
        <v>#DIV/0!</v>
      </c>
      <c r="K10" s="51" t="s">
        <v>11</v>
      </c>
      <c r="L10" s="52" t="s">
        <v>12</v>
      </c>
      <c r="M10" s="53" t="str">
        <f>IF(AND(G7&gt;=B10,G7&lt;=S14),"YES","NO")</f>
        <v>YES</v>
      </c>
      <c r="O10" s="105"/>
      <c r="P10" s="31"/>
      <c r="BU10" s="12"/>
      <c r="BV10" s="12"/>
    </row>
    <row r="11" spans="1:74">
      <c r="A11" s="54" t="s">
        <v>13</v>
      </c>
      <c r="B11" s="77">
        <f>_xlfn.XLOOKUP($E$7,'Salary Grade Table_Hide'!E:E,'Salary Grade Table_Hide'!G:G)</f>
        <v>0</v>
      </c>
      <c r="C11" s="81">
        <v>2.5000000000000001E-2</v>
      </c>
      <c r="D11" s="55">
        <f>ROUND(D10+(D10*C11),0)</f>
        <v>0</v>
      </c>
      <c r="E11" s="81">
        <v>3.7499999999999999E-2</v>
      </c>
      <c r="F11" s="55">
        <f>ROUND(F10+(F10*E11),0)</f>
        <v>0</v>
      </c>
      <c r="H11" s="50"/>
      <c r="I11" s="30"/>
      <c r="J11" s="30"/>
      <c r="K11" s="56" t="s">
        <v>14</v>
      </c>
      <c r="L11" s="57" t="s">
        <v>15</v>
      </c>
      <c r="M11" s="58" t="str">
        <f>IF(AND(G7&gt;=B11,G7&lt;=B13),"YES","NO")</f>
        <v>YES</v>
      </c>
      <c r="O11" s="30"/>
      <c r="P11" s="31"/>
      <c r="Q11" s="31"/>
    </row>
    <row r="12" spans="1:74" ht="15.75" thickBot="1">
      <c r="A12" s="54" t="s">
        <v>16</v>
      </c>
      <c r="B12" s="77">
        <f>_xlfn.XLOOKUP($E$7,'Salary Grade Table_Hide'!E:E,'Salary Grade Table_Hide'!H:H)</f>
        <v>0</v>
      </c>
      <c r="C12" s="82">
        <v>0.05</v>
      </c>
      <c r="D12" s="55">
        <f>ROUND(D10+(D10*C12),0)</f>
        <v>0</v>
      </c>
      <c r="E12" s="82">
        <v>0.05</v>
      </c>
      <c r="F12" s="55">
        <f>ROUND(F10+(F10*E12),0)</f>
        <v>0</v>
      </c>
      <c r="H12" s="30"/>
      <c r="I12" s="59"/>
      <c r="J12" s="59"/>
      <c r="K12" s="60" t="s">
        <v>17</v>
      </c>
      <c r="L12" s="61" t="s">
        <v>18</v>
      </c>
      <c r="M12" s="62" t="str">
        <f>IF(AND(G7&gt;=B12,G7&lt;=B14),"YES","NO")</f>
        <v>YES</v>
      </c>
      <c r="O12" s="30"/>
      <c r="P12" s="31"/>
      <c r="Q12" s="31"/>
    </row>
    <row r="13" spans="1:74">
      <c r="A13" s="63" t="s">
        <v>19</v>
      </c>
      <c r="B13" s="77">
        <f>_xlfn.XLOOKUP($E$7,'Salary Grade Table_Hide'!E:E,'Salary Grade Table_Hide'!H:H)*1.15</f>
        <v>0</v>
      </c>
      <c r="C13" s="82">
        <v>0.1</v>
      </c>
      <c r="D13" s="55">
        <f>ROUND(D10+(D10*C13),0)</f>
        <v>0</v>
      </c>
      <c r="E13" s="82">
        <v>0.1</v>
      </c>
      <c r="F13" s="55">
        <f>ROUND(F10+(F10*E13),0)</f>
        <v>0</v>
      </c>
      <c r="H13" s="64"/>
      <c r="I13" s="30"/>
      <c r="J13" s="31"/>
      <c r="K13" s="30"/>
      <c r="L13" s="30"/>
      <c r="M13" s="15"/>
      <c r="N13" s="31"/>
      <c r="O13" s="31"/>
      <c r="P13" s="31"/>
      <c r="Q13" s="31"/>
      <c r="S13" s="18">
        <f>B10</f>
        <v>0</v>
      </c>
    </row>
    <row r="14" spans="1:74" ht="15.75" thickBot="1">
      <c r="A14" s="65" t="s">
        <v>20</v>
      </c>
      <c r="B14" s="78">
        <f>_xlfn.XLOOKUP($E$7,'Salary Grade Table_Hide'!E:E,'Salary Grade Table_Hide'!J:J)</f>
        <v>0</v>
      </c>
      <c r="C14" s="83">
        <v>0.15</v>
      </c>
      <c r="D14" s="66">
        <f>ROUND(D10+(D10*C14),0)</f>
        <v>0</v>
      </c>
      <c r="E14" s="83">
        <v>0.15</v>
      </c>
      <c r="F14" s="66">
        <f>ROUND(F10+(F10*E14),0)</f>
        <v>0</v>
      </c>
      <c r="H14" s="64"/>
      <c r="I14" s="59"/>
      <c r="J14" s="30"/>
      <c r="K14" s="30"/>
      <c r="L14" s="30"/>
      <c r="M14" s="30"/>
      <c r="N14" s="31"/>
      <c r="O14" s="31"/>
      <c r="P14" s="31"/>
      <c r="Q14" s="31"/>
      <c r="S14" s="18">
        <f>B11*1.05</f>
        <v>0</v>
      </c>
    </row>
    <row r="15" spans="1:74" ht="20.100000000000001" customHeight="1" thickBot="1">
      <c r="A15" s="32"/>
      <c r="B15" s="31"/>
      <c r="C15" s="31"/>
      <c r="D15" s="31"/>
      <c r="E15" s="31"/>
      <c r="F15" s="31"/>
      <c r="G15" s="31"/>
      <c r="H15" s="64"/>
      <c r="I15" s="59"/>
      <c r="J15" s="30"/>
      <c r="K15" s="30"/>
      <c r="L15" s="30"/>
      <c r="M15" s="30"/>
      <c r="N15" s="31"/>
      <c r="O15" s="31"/>
      <c r="P15" s="67"/>
      <c r="Q15" s="31"/>
    </row>
    <row r="16" spans="1:74" s="19" customFormat="1" ht="30" customHeight="1" thickBot="1">
      <c r="A16" s="143" t="s">
        <v>1138</v>
      </c>
      <c r="B16" s="144"/>
      <c r="C16" s="144"/>
      <c r="D16" s="144"/>
      <c r="E16" s="144"/>
      <c r="F16" s="144"/>
      <c r="G16" s="144"/>
      <c r="H16" s="144"/>
      <c r="I16" s="144"/>
      <c r="J16" s="144"/>
      <c r="K16" s="144"/>
      <c r="L16" s="144"/>
      <c r="M16" s="144"/>
      <c r="N16" s="144"/>
      <c r="O16" s="144"/>
      <c r="P16" s="104"/>
      <c r="Q16" s="84"/>
      <c r="R16" s="12"/>
      <c r="S16" s="12"/>
      <c r="T16" s="145"/>
      <c r="U16" s="145"/>
      <c r="V16" s="145"/>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row>
    <row r="17" spans="1:73" s="21" customFormat="1" ht="45">
      <c r="A17" s="114" t="s">
        <v>0</v>
      </c>
      <c r="B17" s="115" t="s">
        <v>1</v>
      </c>
      <c r="C17" s="115" t="s">
        <v>1150</v>
      </c>
      <c r="D17" s="115" t="s">
        <v>1151</v>
      </c>
      <c r="E17" s="116" t="s">
        <v>2</v>
      </c>
      <c r="F17" s="115" t="s">
        <v>21</v>
      </c>
      <c r="G17" s="117" t="s">
        <v>22</v>
      </c>
      <c r="H17" s="117" t="s">
        <v>23</v>
      </c>
      <c r="I17" s="116" t="s">
        <v>4</v>
      </c>
      <c r="J17" s="95" t="s">
        <v>1156</v>
      </c>
      <c r="K17" s="117" t="s">
        <v>24</v>
      </c>
      <c r="L17" s="117" t="s">
        <v>1149</v>
      </c>
      <c r="M17" s="116" t="s">
        <v>1122</v>
      </c>
      <c r="N17" s="116" t="s">
        <v>1123</v>
      </c>
      <c r="O17" s="118" t="s">
        <v>25</v>
      </c>
      <c r="P17" s="119" t="s">
        <v>7</v>
      </c>
      <c r="Q17" s="14"/>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row>
    <row r="18" spans="1:73" s="19" customFormat="1" ht="20.100000000000001" customHeight="1">
      <c r="A18" s="120">
        <f t="shared" ref="A18:H18" si="0">A7</f>
        <v>0</v>
      </c>
      <c r="B18" s="121">
        <f t="shared" si="0"/>
        <v>0</v>
      </c>
      <c r="C18" s="121">
        <f t="shared" si="0"/>
        <v>0</v>
      </c>
      <c r="D18" s="121">
        <f t="shared" si="0"/>
        <v>0</v>
      </c>
      <c r="E18" s="122">
        <f t="shared" si="0"/>
        <v>0</v>
      </c>
      <c r="F18" s="123">
        <f t="shared" si="0"/>
        <v>0</v>
      </c>
      <c r="G18" s="124">
        <f t="shared" si="0"/>
        <v>0</v>
      </c>
      <c r="H18" s="124">
        <f t="shared" si="0"/>
        <v>0</v>
      </c>
      <c r="I18" s="125">
        <f>I3</f>
        <v>0</v>
      </c>
      <c r="J18" s="69">
        <f>J3</f>
        <v>0</v>
      </c>
      <c r="K18" s="70" t="e">
        <f>G18/(VLOOKUP(E18,'Pay Plan'!A:F,4,FALSE))</f>
        <v>#N/A</v>
      </c>
      <c r="L18" s="68">
        <f>L7</f>
        <v>0</v>
      </c>
      <c r="M18" s="39"/>
      <c r="N18" s="39"/>
      <c r="O18" s="85"/>
      <c r="P18" s="110"/>
      <c r="Q18" s="14"/>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row>
    <row r="19" spans="1:73" s="19" customFormat="1" ht="20.100000000000001" customHeight="1">
      <c r="A19" s="111"/>
      <c r="B19" s="90"/>
      <c r="C19" s="91"/>
      <c r="D19" s="91"/>
      <c r="E19" s="90"/>
      <c r="F19" s="91"/>
      <c r="G19" s="92"/>
      <c r="H19" s="92"/>
      <c r="I19" s="93"/>
      <c r="J19" s="73"/>
      <c r="K19" s="70" t="e">
        <f>G19/(VLOOKUP(E19,'Pay Plan'!A:F,4,FALSE))</f>
        <v>#N/A</v>
      </c>
      <c r="L19" s="39"/>
      <c r="M19" s="39"/>
      <c r="N19" s="39"/>
      <c r="O19" s="85"/>
      <c r="P19" s="110"/>
      <c r="Q19" s="14"/>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row>
    <row r="20" spans="1:73" s="19" customFormat="1" ht="20.100000000000001" customHeight="1">
      <c r="A20" s="111"/>
      <c r="B20" s="90"/>
      <c r="C20" s="91"/>
      <c r="D20" s="91"/>
      <c r="E20" s="90"/>
      <c r="F20" s="91"/>
      <c r="G20" s="92"/>
      <c r="H20" s="92"/>
      <c r="I20" s="93"/>
      <c r="J20" s="73"/>
      <c r="K20" s="70" t="e">
        <f>G20/(VLOOKUP(E20,'Pay Plan'!A:F,4,FALSE))</f>
        <v>#N/A</v>
      </c>
      <c r="L20" s="39"/>
      <c r="M20" s="39"/>
      <c r="N20" s="39"/>
      <c r="O20" s="85"/>
      <c r="P20" s="110"/>
      <c r="Q20" s="14"/>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row>
    <row r="21" spans="1:73" s="19" customFormat="1" ht="20.100000000000001" customHeight="1">
      <c r="A21" s="111"/>
      <c r="B21" s="90"/>
      <c r="C21" s="91"/>
      <c r="D21" s="91"/>
      <c r="E21" s="90"/>
      <c r="F21" s="91"/>
      <c r="G21" s="92"/>
      <c r="H21" s="92"/>
      <c r="I21" s="93"/>
      <c r="J21" s="73"/>
      <c r="K21" s="70" t="e">
        <f>G21/(VLOOKUP(E21,'Pay Plan'!A:F,4,FALSE))</f>
        <v>#N/A</v>
      </c>
      <c r="L21" s="39"/>
      <c r="M21" s="39"/>
      <c r="N21" s="39"/>
      <c r="O21" s="85"/>
      <c r="P21" s="110"/>
      <c r="Q21" s="14"/>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row>
    <row r="22" spans="1:73" s="19" customFormat="1" ht="20.100000000000001" customHeight="1">
      <c r="A22" s="111"/>
      <c r="B22" s="90"/>
      <c r="C22" s="91"/>
      <c r="D22" s="91"/>
      <c r="E22" s="90"/>
      <c r="F22" s="91"/>
      <c r="G22" s="92"/>
      <c r="H22" s="92"/>
      <c r="I22" s="93"/>
      <c r="J22" s="73"/>
      <c r="K22" s="70" t="e">
        <f>G22/(VLOOKUP(E22,'Pay Plan'!A:F,4,FALSE))</f>
        <v>#N/A</v>
      </c>
      <c r="L22" s="39"/>
      <c r="M22" s="39"/>
      <c r="N22" s="39"/>
      <c r="O22" s="85"/>
      <c r="P22" s="110"/>
      <c r="Q22" s="14"/>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row>
    <row r="23" spans="1:73" s="19" customFormat="1" ht="20.100000000000001" customHeight="1">
      <c r="A23" s="111"/>
      <c r="B23" s="90"/>
      <c r="C23" s="91"/>
      <c r="D23" s="91"/>
      <c r="E23" s="90"/>
      <c r="F23" s="91"/>
      <c r="G23" s="92"/>
      <c r="H23" s="92"/>
      <c r="I23" s="93"/>
      <c r="J23" s="73"/>
      <c r="K23" s="70" t="e">
        <f>G23/(VLOOKUP(E23,'Pay Plan'!A:F,4,FALSE))</f>
        <v>#N/A</v>
      </c>
      <c r="L23" s="39"/>
      <c r="M23" s="39"/>
      <c r="N23" s="39"/>
      <c r="O23" s="85"/>
      <c r="P23" s="110"/>
      <c r="Q23" s="14"/>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row>
    <row r="24" spans="1:73" s="19" customFormat="1" ht="20.100000000000001" customHeight="1">
      <c r="A24" s="111"/>
      <c r="B24" s="90"/>
      <c r="C24" s="91"/>
      <c r="D24" s="91"/>
      <c r="E24" s="90"/>
      <c r="F24" s="91"/>
      <c r="G24" s="92"/>
      <c r="H24" s="92"/>
      <c r="I24" s="93"/>
      <c r="J24" s="73"/>
      <c r="K24" s="70" t="e">
        <f>G24/(VLOOKUP(E24,'Pay Plan'!A:F,4,FALSE))</f>
        <v>#N/A</v>
      </c>
      <c r="L24" s="39"/>
      <c r="M24" s="39"/>
      <c r="N24" s="39"/>
      <c r="O24" s="85"/>
      <c r="P24" s="110"/>
      <c r="Q24" s="14"/>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row>
    <row r="25" spans="1:73" s="19" customFormat="1" ht="20.100000000000001" customHeight="1">
      <c r="A25" s="111"/>
      <c r="B25" s="90"/>
      <c r="C25" s="91"/>
      <c r="D25" s="91"/>
      <c r="E25" s="90"/>
      <c r="F25" s="91"/>
      <c r="G25" s="92"/>
      <c r="H25" s="92"/>
      <c r="I25" s="93"/>
      <c r="J25" s="73"/>
      <c r="K25" s="70" t="e">
        <f>G25/(VLOOKUP(E25,'Pay Plan'!A:F,4,FALSE))</f>
        <v>#N/A</v>
      </c>
      <c r="L25" s="39"/>
      <c r="M25" s="39"/>
      <c r="N25" s="39"/>
      <c r="O25" s="85"/>
      <c r="P25" s="110"/>
      <c r="Q25" s="14"/>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row>
    <row r="26" spans="1:73" s="19" customFormat="1" ht="20.100000000000001" customHeight="1">
      <c r="A26" s="111"/>
      <c r="B26" s="90"/>
      <c r="C26" s="91"/>
      <c r="D26" s="91"/>
      <c r="E26" s="90"/>
      <c r="F26" s="91"/>
      <c r="G26" s="92"/>
      <c r="H26" s="92"/>
      <c r="I26" s="93"/>
      <c r="J26" s="73"/>
      <c r="K26" s="70" t="e">
        <f>G26/(VLOOKUP(E26,'Pay Plan'!A:F,4,FALSE))</f>
        <v>#N/A</v>
      </c>
      <c r="L26" s="39"/>
      <c r="M26" s="39"/>
      <c r="N26" s="39"/>
      <c r="O26" s="85"/>
      <c r="P26" s="110"/>
      <c r="Q26" s="14"/>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row>
    <row r="27" spans="1:73" s="19" customFormat="1" ht="20.100000000000001" customHeight="1">
      <c r="A27" s="111"/>
      <c r="B27" s="90"/>
      <c r="C27" s="91"/>
      <c r="D27" s="91"/>
      <c r="E27" s="90"/>
      <c r="F27" s="91"/>
      <c r="G27" s="92"/>
      <c r="H27" s="92"/>
      <c r="I27" s="93"/>
      <c r="J27" s="73"/>
      <c r="K27" s="70" t="e">
        <f>G27/(VLOOKUP(E27,'Pay Plan'!A:F,4,FALSE))</f>
        <v>#N/A</v>
      </c>
      <c r="L27" s="39"/>
      <c r="M27" s="39"/>
      <c r="N27" s="39"/>
      <c r="O27" s="85"/>
      <c r="P27" s="110"/>
      <c r="Q27" s="14"/>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row>
    <row r="28" spans="1:73" s="19" customFormat="1" ht="20.100000000000001" customHeight="1">
      <c r="A28" s="111"/>
      <c r="B28" s="90"/>
      <c r="C28" s="91"/>
      <c r="D28" s="91"/>
      <c r="E28" s="90"/>
      <c r="F28" s="91"/>
      <c r="G28" s="92"/>
      <c r="H28" s="92"/>
      <c r="I28" s="93"/>
      <c r="J28" s="73"/>
      <c r="K28" s="70" t="e">
        <f>G28/(VLOOKUP(E28,'Pay Plan'!A:F,4,FALSE))</f>
        <v>#N/A</v>
      </c>
      <c r="L28" s="39"/>
      <c r="M28" s="39"/>
      <c r="N28" s="39"/>
      <c r="O28" s="85"/>
      <c r="P28" s="110"/>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row>
    <row r="29" spans="1:73" s="19" customFormat="1" ht="20.100000000000001" customHeight="1">
      <c r="A29" s="111"/>
      <c r="B29" s="90"/>
      <c r="C29" s="91"/>
      <c r="D29" s="91"/>
      <c r="E29" s="90"/>
      <c r="F29" s="91"/>
      <c r="G29" s="92"/>
      <c r="H29" s="92"/>
      <c r="I29" s="93"/>
      <c r="J29" s="73"/>
      <c r="K29" s="70" t="e">
        <f>G29/(VLOOKUP(E29,'Pay Plan'!A:F,4,FALSE))</f>
        <v>#N/A</v>
      </c>
      <c r="L29" s="39"/>
      <c r="M29" s="39"/>
      <c r="N29" s="39"/>
      <c r="O29" s="85"/>
      <c r="P29" s="110"/>
      <c r="Q29" s="14"/>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row>
    <row r="30" spans="1:73" s="19" customFormat="1" ht="20.100000000000001" customHeight="1">
      <c r="A30" s="111"/>
      <c r="B30" s="90"/>
      <c r="C30" s="91"/>
      <c r="D30" s="91"/>
      <c r="E30" s="90"/>
      <c r="F30" s="91"/>
      <c r="G30" s="92"/>
      <c r="H30" s="92"/>
      <c r="I30" s="93"/>
      <c r="J30" s="73"/>
      <c r="K30" s="70" t="e">
        <f>G30/(VLOOKUP(E30,'Pay Plan'!A:F,4,FALSE))</f>
        <v>#N/A</v>
      </c>
      <c r="L30" s="39"/>
      <c r="M30" s="39"/>
      <c r="N30" s="39"/>
      <c r="O30" s="85"/>
      <c r="P30" s="110"/>
      <c r="Q30" s="14"/>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row>
    <row r="31" spans="1:73" s="19" customFormat="1" ht="20.100000000000001" customHeight="1">
      <c r="A31" s="111"/>
      <c r="B31" s="90"/>
      <c r="C31" s="91"/>
      <c r="D31" s="91"/>
      <c r="E31" s="90"/>
      <c r="F31" s="91"/>
      <c r="G31" s="92"/>
      <c r="H31" s="92"/>
      <c r="I31" s="93"/>
      <c r="J31" s="73"/>
      <c r="K31" s="70" t="e">
        <f>G31/(VLOOKUP(E31,'Pay Plan'!A:F,4,FALSE))</f>
        <v>#N/A</v>
      </c>
      <c r="L31" s="39"/>
      <c r="M31" s="39"/>
      <c r="N31" s="39"/>
      <c r="O31" s="85"/>
      <c r="P31" s="110"/>
      <c r="Q31" s="1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row>
    <row r="32" spans="1:73" s="19" customFormat="1" ht="20.100000000000001" customHeight="1">
      <c r="A32" s="111"/>
      <c r="B32" s="90"/>
      <c r="C32" s="91"/>
      <c r="D32" s="91"/>
      <c r="E32" s="90"/>
      <c r="F32" s="91"/>
      <c r="G32" s="92"/>
      <c r="H32" s="92"/>
      <c r="I32" s="93"/>
      <c r="J32" s="73"/>
      <c r="K32" s="70" t="e">
        <f>G32/(VLOOKUP(E32,'Pay Plan'!A:F,4,FALSE))</f>
        <v>#N/A</v>
      </c>
      <c r="L32" s="39"/>
      <c r="M32" s="39"/>
      <c r="N32" s="39"/>
      <c r="O32" s="85"/>
      <c r="P32" s="110"/>
      <c r="Q32" s="1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row>
    <row r="33" spans="1:73" s="19" customFormat="1" ht="20.100000000000001" customHeight="1">
      <c r="A33" s="111"/>
      <c r="B33" s="90"/>
      <c r="C33" s="91"/>
      <c r="D33" s="91"/>
      <c r="E33" s="90"/>
      <c r="F33" s="91"/>
      <c r="G33" s="92"/>
      <c r="H33" s="92"/>
      <c r="I33" s="93"/>
      <c r="J33" s="73"/>
      <c r="K33" s="70" t="e">
        <f>G33/(VLOOKUP(E33,'Pay Plan'!A:F,4,FALSE))</f>
        <v>#N/A</v>
      </c>
      <c r="L33" s="39"/>
      <c r="M33" s="39"/>
      <c r="N33" s="39"/>
      <c r="O33" s="85"/>
      <c r="P33" s="110"/>
      <c r="Q33" s="1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row>
    <row r="34" spans="1:73" s="19" customFormat="1" ht="20.100000000000001" customHeight="1">
      <c r="A34" s="111"/>
      <c r="B34" s="90"/>
      <c r="C34" s="91"/>
      <c r="D34" s="91"/>
      <c r="E34" s="90"/>
      <c r="F34" s="91"/>
      <c r="G34" s="92"/>
      <c r="H34" s="92"/>
      <c r="I34" s="93"/>
      <c r="J34" s="73"/>
      <c r="K34" s="70" t="e">
        <f>G34/(VLOOKUP(E34,'Pay Plan'!A:F,4,FALSE))</f>
        <v>#N/A</v>
      </c>
      <c r="L34" s="39"/>
      <c r="M34" s="39"/>
      <c r="N34" s="39"/>
      <c r="O34" s="85"/>
      <c r="P34" s="110"/>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row>
    <row r="35" spans="1:73" s="19" customFormat="1" ht="20.100000000000001" customHeight="1">
      <c r="A35" s="111"/>
      <c r="B35" s="90"/>
      <c r="C35" s="91"/>
      <c r="D35" s="91"/>
      <c r="E35" s="90"/>
      <c r="F35" s="91"/>
      <c r="G35" s="92"/>
      <c r="H35" s="92"/>
      <c r="I35" s="93"/>
      <c r="J35" s="73"/>
      <c r="K35" s="70" t="e">
        <f>G35/(VLOOKUP(E35,'Pay Plan'!A:F,4,FALSE))</f>
        <v>#N/A</v>
      </c>
      <c r="L35" s="39"/>
      <c r="M35" s="39"/>
      <c r="N35" s="39"/>
      <c r="O35" s="85"/>
      <c r="P35" s="110"/>
      <c r="Q35" s="14"/>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row>
    <row r="36" spans="1:73" s="19" customFormat="1" ht="20.100000000000001" customHeight="1">
      <c r="A36" s="111"/>
      <c r="B36" s="90"/>
      <c r="C36" s="91"/>
      <c r="D36" s="91"/>
      <c r="E36" s="90"/>
      <c r="F36" s="91"/>
      <c r="G36" s="92"/>
      <c r="H36" s="92"/>
      <c r="I36" s="93"/>
      <c r="J36" s="73"/>
      <c r="K36" s="70" t="e">
        <f>G36/(VLOOKUP(E36,'Pay Plan'!A:F,4,FALSE))</f>
        <v>#N/A</v>
      </c>
      <c r="L36" s="39"/>
      <c r="M36" s="39"/>
      <c r="N36" s="39"/>
      <c r="O36" s="85"/>
      <c r="P36" s="110"/>
      <c r="Q36" s="14"/>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row>
    <row r="37" spans="1:73" s="19" customFormat="1" ht="20.100000000000001" customHeight="1">
      <c r="A37" s="111"/>
      <c r="B37" s="90"/>
      <c r="C37" s="91"/>
      <c r="D37" s="91"/>
      <c r="E37" s="90"/>
      <c r="F37" s="91"/>
      <c r="G37" s="92"/>
      <c r="H37" s="92"/>
      <c r="I37" s="93"/>
      <c r="J37" s="73"/>
      <c r="K37" s="70" t="e">
        <f>G37/(VLOOKUP(E37,'Pay Plan'!A:F,4,FALSE))</f>
        <v>#N/A</v>
      </c>
      <c r="L37" s="39"/>
      <c r="M37" s="39"/>
      <c r="N37" s="39"/>
      <c r="O37" s="85"/>
      <c r="P37" s="110"/>
      <c r="Q37" s="14"/>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row>
    <row r="38" spans="1:73" s="19" customFormat="1" ht="20.100000000000001" customHeight="1">
      <c r="A38" s="111"/>
      <c r="B38" s="90"/>
      <c r="C38" s="91"/>
      <c r="D38" s="91"/>
      <c r="E38" s="90"/>
      <c r="F38" s="91"/>
      <c r="G38" s="92"/>
      <c r="H38" s="92"/>
      <c r="I38" s="93"/>
      <c r="J38" s="73"/>
      <c r="K38" s="70" t="e">
        <f>G38/(VLOOKUP(E38,'Pay Plan'!A:F,4,FALSE))</f>
        <v>#N/A</v>
      </c>
      <c r="L38" s="39"/>
      <c r="M38" s="39"/>
      <c r="N38" s="39"/>
      <c r="O38" s="85"/>
      <c r="P38" s="110"/>
      <c r="Q38" s="14"/>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row>
    <row r="39" spans="1:73" s="19" customFormat="1" ht="20.100000000000001" customHeight="1">
      <c r="A39" s="111"/>
      <c r="B39" s="90"/>
      <c r="C39" s="91"/>
      <c r="D39" s="91"/>
      <c r="E39" s="90"/>
      <c r="F39" s="91"/>
      <c r="G39" s="92"/>
      <c r="H39" s="92"/>
      <c r="I39" s="93"/>
      <c r="J39" s="73"/>
      <c r="K39" s="70" t="e">
        <f>G39/(VLOOKUP(E39,'Pay Plan'!A:F,4,FALSE))</f>
        <v>#N/A</v>
      </c>
      <c r="L39" s="39"/>
      <c r="M39" s="39"/>
      <c r="N39" s="39"/>
      <c r="O39" s="85"/>
      <c r="P39" s="110"/>
      <c r="Q39" s="14"/>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row>
    <row r="40" spans="1:73" s="19" customFormat="1" ht="20.100000000000001" customHeight="1">
      <c r="A40" s="111"/>
      <c r="B40" s="90"/>
      <c r="C40" s="91"/>
      <c r="D40" s="91"/>
      <c r="E40" s="90"/>
      <c r="F40" s="91"/>
      <c r="G40" s="92"/>
      <c r="H40" s="92"/>
      <c r="I40" s="93"/>
      <c r="J40" s="73"/>
      <c r="K40" s="70" t="e">
        <f>G40/(VLOOKUP(E40,'Pay Plan'!A:F,4,FALSE))</f>
        <v>#N/A</v>
      </c>
      <c r="L40" s="39"/>
      <c r="M40" s="39"/>
      <c r="N40" s="39"/>
      <c r="O40" s="85"/>
      <c r="P40" s="110"/>
      <c r="Q40" s="14"/>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row>
    <row r="41" spans="1:73" s="19" customFormat="1" ht="20.100000000000001" customHeight="1">
      <c r="A41" s="111"/>
      <c r="B41" s="90"/>
      <c r="C41" s="91"/>
      <c r="D41" s="91"/>
      <c r="E41" s="90"/>
      <c r="F41" s="91"/>
      <c r="G41" s="92"/>
      <c r="H41" s="92"/>
      <c r="I41" s="93"/>
      <c r="J41" s="73"/>
      <c r="K41" s="70" t="e">
        <f>G41/(VLOOKUP(E41,'Pay Plan'!A:F,4,FALSE))</f>
        <v>#N/A</v>
      </c>
      <c r="L41" s="39"/>
      <c r="M41" s="39"/>
      <c r="N41" s="39"/>
      <c r="O41" s="85"/>
      <c r="P41" s="110"/>
      <c r="Q41" s="14"/>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row>
    <row r="42" spans="1:73" s="19" customFormat="1" ht="20.100000000000001" customHeight="1">
      <c r="A42" s="111"/>
      <c r="B42" s="90"/>
      <c r="C42" s="91"/>
      <c r="D42" s="91"/>
      <c r="E42" s="90"/>
      <c r="F42" s="91"/>
      <c r="G42" s="92"/>
      <c r="H42" s="92"/>
      <c r="I42" s="93"/>
      <c r="J42" s="73"/>
      <c r="K42" s="70" t="e">
        <f>G42/(VLOOKUP(E42,'Pay Plan'!A:F,4,FALSE))</f>
        <v>#N/A</v>
      </c>
      <c r="L42" s="39"/>
      <c r="M42" s="39"/>
      <c r="N42" s="39"/>
      <c r="O42" s="85"/>
      <c r="P42" s="110"/>
      <c r="Q42" s="14"/>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row>
    <row r="43" spans="1:73" s="19" customFormat="1" ht="20.100000000000001" customHeight="1">
      <c r="A43" s="111"/>
      <c r="B43" s="90"/>
      <c r="C43" s="91"/>
      <c r="D43" s="91"/>
      <c r="E43" s="90"/>
      <c r="F43" s="91"/>
      <c r="G43" s="92"/>
      <c r="H43" s="92"/>
      <c r="I43" s="93"/>
      <c r="J43" s="73"/>
      <c r="K43" s="70" t="e">
        <f>G43/(VLOOKUP(E43,'Pay Plan'!A:F,4,FALSE))</f>
        <v>#N/A</v>
      </c>
      <c r="L43" s="39"/>
      <c r="M43" s="39"/>
      <c r="N43" s="39"/>
      <c r="O43" s="85"/>
      <c r="P43" s="110"/>
      <c r="Q43" s="14"/>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row>
    <row r="44" spans="1:73" s="19" customFormat="1" ht="20.100000000000001" customHeight="1">
      <c r="A44" s="111"/>
      <c r="B44" s="90"/>
      <c r="C44" s="91"/>
      <c r="D44" s="91"/>
      <c r="E44" s="90"/>
      <c r="F44" s="91"/>
      <c r="G44" s="92"/>
      <c r="H44" s="92"/>
      <c r="I44" s="93"/>
      <c r="J44" s="73"/>
      <c r="K44" s="70" t="e">
        <f>G44/(VLOOKUP(E44,'Pay Plan'!A:F,4,FALSE))</f>
        <v>#N/A</v>
      </c>
      <c r="L44" s="39"/>
      <c r="M44" s="39"/>
      <c r="N44" s="39"/>
      <c r="O44" s="85"/>
      <c r="P44" s="110"/>
      <c r="Q44" s="14"/>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row>
    <row r="45" spans="1:73" s="19" customFormat="1" ht="20.100000000000001" customHeight="1">
      <c r="A45" s="111"/>
      <c r="B45" s="90"/>
      <c r="C45" s="91"/>
      <c r="D45" s="91"/>
      <c r="E45" s="90"/>
      <c r="F45" s="91"/>
      <c r="G45" s="92"/>
      <c r="H45" s="92"/>
      <c r="I45" s="93"/>
      <c r="J45" s="73"/>
      <c r="K45" s="70" t="e">
        <f>G45/(VLOOKUP(E45,'Pay Plan'!A:F,4,FALSE))</f>
        <v>#N/A</v>
      </c>
      <c r="L45" s="39"/>
      <c r="M45" s="39"/>
      <c r="N45" s="39"/>
      <c r="O45" s="85"/>
      <c r="P45" s="110"/>
      <c r="Q45" s="14"/>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row>
    <row r="46" spans="1:73" s="19" customFormat="1" ht="20.100000000000001" customHeight="1">
      <c r="A46" s="111"/>
      <c r="B46" s="90"/>
      <c r="C46" s="91"/>
      <c r="D46" s="91"/>
      <c r="E46" s="90"/>
      <c r="F46" s="91"/>
      <c r="G46" s="92"/>
      <c r="H46" s="92"/>
      <c r="I46" s="93"/>
      <c r="J46" s="73"/>
      <c r="K46" s="70" t="e">
        <f>G46/(VLOOKUP(E46,'Pay Plan'!A:F,4,FALSE))</f>
        <v>#N/A</v>
      </c>
      <c r="L46" s="39"/>
      <c r="M46" s="39"/>
      <c r="N46" s="39"/>
      <c r="O46" s="85"/>
      <c r="P46" s="110"/>
      <c r="Q46" s="14"/>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row>
    <row r="47" spans="1:73" s="19" customFormat="1" ht="20.100000000000001" customHeight="1">
      <c r="A47" s="111"/>
      <c r="B47" s="90"/>
      <c r="C47" s="91"/>
      <c r="D47" s="91"/>
      <c r="E47" s="90"/>
      <c r="F47" s="91"/>
      <c r="G47" s="92"/>
      <c r="H47" s="92"/>
      <c r="I47" s="93"/>
      <c r="J47" s="73"/>
      <c r="K47" s="70" t="e">
        <f>G47/(VLOOKUP(E47,'Pay Plan'!A:F,4,FALSE))</f>
        <v>#N/A</v>
      </c>
      <c r="L47" s="39"/>
      <c r="M47" s="39"/>
      <c r="N47" s="39"/>
      <c r="O47" s="85"/>
      <c r="P47" s="110"/>
      <c r="Q47" s="14"/>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row>
    <row r="48" spans="1:73" s="19" customFormat="1" ht="20.100000000000001" customHeight="1">
      <c r="A48" s="111"/>
      <c r="B48" s="90"/>
      <c r="C48" s="91"/>
      <c r="D48" s="91"/>
      <c r="E48" s="90"/>
      <c r="F48" s="91"/>
      <c r="G48" s="92"/>
      <c r="H48" s="92"/>
      <c r="I48" s="93"/>
      <c r="J48" s="73"/>
      <c r="K48" s="70" t="e">
        <f>G48/(VLOOKUP(E48,'Pay Plan'!A:F,4,FALSE))</f>
        <v>#N/A</v>
      </c>
      <c r="L48" s="39"/>
      <c r="M48" s="39"/>
      <c r="N48" s="39"/>
      <c r="O48" s="85"/>
      <c r="P48" s="110"/>
      <c r="Q48" s="14"/>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row>
    <row r="49" spans="1:73" s="19" customFormat="1" ht="20.100000000000001" customHeight="1">
      <c r="A49" s="111"/>
      <c r="B49" s="90"/>
      <c r="C49" s="91"/>
      <c r="D49" s="91"/>
      <c r="E49" s="90"/>
      <c r="F49" s="91"/>
      <c r="G49" s="92"/>
      <c r="H49" s="92"/>
      <c r="I49" s="93"/>
      <c r="J49" s="73"/>
      <c r="K49" s="70" t="e">
        <f>G49/(VLOOKUP(E49,'Pay Plan'!A:F,4,FALSE))</f>
        <v>#N/A</v>
      </c>
      <c r="L49" s="39"/>
      <c r="M49" s="39"/>
      <c r="N49" s="39"/>
      <c r="O49" s="85"/>
      <c r="P49" s="110"/>
      <c r="Q49" s="14"/>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row>
    <row r="50" spans="1:73" s="19" customFormat="1" ht="20.100000000000001" customHeight="1">
      <c r="A50" s="111"/>
      <c r="B50" s="90"/>
      <c r="C50" s="91"/>
      <c r="D50" s="91"/>
      <c r="E50" s="90"/>
      <c r="F50" s="91"/>
      <c r="G50" s="92"/>
      <c r="H50" s="92"/>
      <c r="I50" s="93"/>
      <c r="J50" s="73"/>
      <c r="K50" s="70" t="e">
        <f>G50/(VLOOKUP(E50,'Pay Plan'!A:F,4,FALSE))</f>
        <v>#N/A</v>
      </c>
      <c r="L50" s="39"/>
      <c r="M50" s="39"/>
      <c r="N50" s="39"/>
      <c r="O50" s="85"/>
      <c r="P50" s="110"/>
      <c r="Q50" s="14"/>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row>
    <row r="51" spans="1:73" s="19" customFormat="1" ht="20.100000000000001" customHeight="1">
      <c r="A51" s="86"/>
      <c r="B51" s="39"/>
      <c r="C51" s="39"/>
      <c r="D51" s="39"/>
      <c r="E51" s="39"/>
      <c r="F51" s="39"/>
      <c r="G51" s="71"/>
      <c r="H51" s="71"/>
      <c r="I51" s="72"/>
      <c r="J51" s="73"/>
      <c r="K51" s="70" t="e">
        <f>G51/(VLOOKUP(E51,'Pay Plan'!A:F,4,FALSE))</f>
        <v>#N/A</v>
      </c>
      <c r="L51" s="39"/>
      <c r="M51" s="39"/>
      <c r="N51" s="39"/>
      <c r="O51" s="85"/>
      <c r="P51" s="110"/>
      <c r="Q51" s="14"/>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row>
    <row r="52" spans="1:73" s="19" customFormat="1" ht="20.100000000000001" customHeight="1">
      <c r="A52" s="86"/>
      <c r="B52" s="39"/>
      <c r="C52" s="39"/>
      <c r="D52" s="39"/>
      <c r="E52" s="39"/>
      <c r="F52" s="39"/>
      <c r="G52" s="71"/>
      <c r="H52" s="71"/>
      <c r="I52" s="72"/>
      <c r="J52" s="73"/>
      <c r="K52" s="70" t="e">
        <f>G52/(VLOOKUP(E52,'Pay Plan'!A:F,4,FALSE))</f>
        <v>#N/A</v>
      </c>
      <c r="L52" s="39"/>
      <c r="M52" s="39"/>
      <c r="N52" s="39"/>
      <c r="O52" s="85"/>
      <c r="P52" s="110"/>
      <c r="Q52" s="14"/>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row>
    <row r="53" spans="1:73" s="22" customFormat="1" ht="20.100000000000001" customHeight="1" thickBot="1">
      <c r="A53" s="87"/>
      <c r="B53" s="74"/>
      <c r="C53" s="74"/>
      <c r="D53" s="74"/>
      <c r="E53" s="74"/>
      <c r="F53" s="74"/>
      <c r="G53" s="75"/>
      <c r="H53" s="75"/>
      <c r="I53" s="76"/>
      <c r="J53" s="88"/>
      <c r="K53" s="112" t="e">
        <f>G53/(VLOOKUP(E53,'Pay Plan'!A:F,4,FALSE))</f>
        <v>#N/A</v>
      </c>
      <c r="L53" s="74"/>
      <c r="M53" s="74"/>
      <c r="N53" s="74"/>
      <c r="O53" s="89"/>
      <c r="P53" s="113"/>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row>
    <row r="54" spans="1:73" s="19" customFormat="1" ht="20.100000000000001" customHeight="1">
      <c r="A54" s="23"/>
      <c r="B54" s="24"/>
      <c r="C54" s="25"/>
      <c r="D54" s="25"/>
      <c r="E54" s="26"/>
      <c r="F54" s="13"/>
      <c r="G54" s="13"/>
      <c r="H54" s="13"/>
      <c r="I54" s="13"/>
      <c r="J54" s="13"/>
      <c r="K54" s="13"/>
      <c r="L54" s="13"/>
      <c r="M54" s="13"/>
      <c r="N54" s="13"/>
      <c r="O54" s="13"/>
      <c r="P54" s="13"/>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row>
    <row r="55" spans="1:73">
      <c r="A55" s="27"/>
      <c r="I55" s="13"/>
      <c r="J55" s="13"/>
      <c r="N55" s="13"/>
      <c r="O55" s="13"/>
      <c r="P55" s="13"/>
    </row>
    <row r="56" spans="1:73">
      <c r="I56" s="13"/>
      <c r="J56" s="13"/>
      <c r="N56" s="13"/>
      <c r="O56" s="13"/>
      <c r="P56" s="13"/>
    </row>
    <row r="57" spans="1:73">
      <c r="I57" s="13"/>
      <c r="J57" s="13"/>
    </row>
    <row r="58" spans="1:73">
      <c r="I58" s="13"/>
      <c r="J58" s="13"/>
    </row>
    <row r="59" spans="1:73">
      <c r="I59" s="13"/>
      <c r="J59" s="13"/>
    </row>
  </sheetData>
  <sheetProtection algorithmName="SHA-512" hashValue="4FA9HxvDvyULO1CS7c/bldrjZ2dD9M/4npcnnzyqZ1IePmpaz6K78/kA0M2rnPcPH1SD35mYldd+VeY8SSEsww==" saltValue="RUP82TdxtuYuoHaAXSXG6A==" spinCount="100000" sheet="1" insertRows="0" deleteRows="0" sort="0" autoFilter="0"/>
  <autoFilter ref="A17:P17" xr:uid="{3BE015C1-EBD3-41C1-BA24-0F4179FA13C7}">
    <sortState xmlns:xlrd2="http://schemas.microsoft.com/office/spreadsheetml/2017/richdata2" ref="A18:P28">
      <sortCondition descending="1" ref="C17"/>
    </sortState>
  </autoFilter>
  <mergeCells count="10">
    <mergeCell ref="A1:O1"/>
    <mergeCell ref="A5:O5"/>
    <mergeCell ref="A16:O16"/>
    <mergeCell ref="T16:V16"/>
    <mergeCell ref="L9:M9"/>
    <mergeCell ref="M2:O2"/>
    <mergeCell ref="M3:O3"/>
    <mergeCell ref="A9:B9"/>
    <mergeCell ref="C9:D9"/>
    <mergeCell ref="E9:F9"/>
  </mergeCells>
  <phoneticPr fontId="8" type="noConversion"/>
  <dataValidations disablePrompts="1" count="1">
    <dataValidation type="custom" errorStyle="warning" allowBlank="1" showInputMessage="1" showErrorMessage="1" errorTitle="Exceeds Range Maximum" error="The salary you have proposed exceeds the maximum of the salary range. " sqref="G7" xr:uid="{4B3E6BC9-D84C-4755-8482-654A7D32A8A4}">
      <formula1>G7&lt;B14</formula1>
    </dataValidation>
  </dataValidations>
  <pageMargins left="0.2" right="0.2" top="0.25" bottom="0.25" header="0.3" footer="0.3"/>
  <pageSetup scale="37"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E582987-8910-4261-9891-35D3897FC660}">
          <x14:formula1>
            <xm:f>'Tables HIDE'!$A$2:$A$4</xm:f>
          </x14:formula1>
          <xm:sqref>L3 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F324F-1E2C-4D27-975A-492EC36867B9}">
  <dimension ref="A1:F28"/>
  <sheetViews>
    <sheetView zoomScale="70" zoomScaleNormal="70" workbookViewId="0">
      <selection activeCell="J25" sqref="J25"/>
    </sheetView>
  </sheetViews>
  <sheetFormatPr defaultRowHeight="15"/>
  <cols>
    <col min="1" max="6" width="10.7109375" style="35" customWidth="1"/>
    <col min="7" max="16384" width="9.140625" style="35"/>
  </cols>
  <sheetData>
    <row r="1" spans="1:6">
      <c r="A1" s="157" t="s">
        <v>1131</v>
      </c>
      <c r="B1" s="158"/>
      <c r="C1" s="158"/>
      <c r="D1" s="158"/>
      <c r="E1" s="158"/>
      <c r="F1" s="159"/>
    </row>
    <row r="2" spans="1:6">
      <c r="A2" s="160" t="s">
        <v>1132</v>
      </c>
      <c r="B2" s="161"/>
      <c r="C2" s="161"/>
      <c r="D2" s="161"/>
      <c r="E2" s="161"/>
      <c r="F2" s="162"/>
    </row>
    <row r="3" spans="1:6" ht="30">
      <c r="A3" s="36" t="s">
        <v>33</v>
      </c>
      <c r="B3" s="36" t="s">
        <v>9</v>
      </c>
      <c r="C3" s="36" t="s">
        <v>13</v>
      </c>
      <c r="D3" s="36" t="s">
        <v>16</v>
      </c>
      <c r="E3" s="36" t="s">
        <v>19</v>
      </c>
      <c r="F3" s="36" t="s">
        <v>20</v>
      </c>
    </row>
    <row r="4" spans="1:6">
      <c r="A4" s="36" t="s">
        <v>771</v>
      </c>
      <c r="B4" s="37">
        <v>1425</v>
      </c>
      <c r="C4" s="38">
        <v>1508</v>
      </c>
      <c r="D4" s="37">
        <v>1775</v>
      </c>
      <c r="E4" s="38">
        <v>2042</v>
      </c>
      <c r="F4" s="37">
        <v>2133</v>
      </c>
    </row>
    <row r="5" spans="1:6">
      <c r="A5" s="36" t="s">
        <v>774</v>
      </c>
      <c r="B5" s="37">
        <v>1567</v>
      </c>
      <c r="C5" s="38">
        <v>1667</v>
      </c>
      <c r="D5" s="37">
        <v>1958</v>
      </c>
      <c r="E5" s="38">
        <v>2250</v>
      </c>
      <c r="F5" s="37">
        <v>2342</v>
      </c>
    </row>
    <row r="6" spans="1:6">
      <c r="A6" s="36" t="s">
        <v>777</v>
      </c>
      <c r="B6" s="37">
        <v>1725</v>
      </c>
      <c r="C6" s="38">
        <v>1825</v>
      </c>
      <c r="D6" s="37">
        <v>2150</v>
      </c>
      <c r="E6" s="38">
        <v>2475</v>
      </c>
      <c r="F6" s="37">
        <v>2575</v>
      </c>
    </row>
    <row r="7" spans="1:6">
      <c r="A7" s="36" t="s">
        <v>780</v>
      </c>
      <c r="B7" s="37">
        <v>1892</v>
      </c>
      <c r="C7" s="38">
        <v>2017</v>
      </c>
      <c r="D7" s="37">
        <v>2367</v>
      </c>
      <c r="E7" s="38">
        <v>2725</v>
      </c>
      <c r="F7" s="37">
        <v>2842</v>
      </c>
    </row>
    <row r="8" spans="1:6">
      <c r="A8" s="36" t="s">
        <v>783</v>
      </c>
      <c r="B8" s="37">
        <v>2083</v>
      </c>
      <c r="C8" s="38">
        <v>2208</v>
      </c>
      <c r="D8" s="37">
        <v>2600</v>
      </c>
      <c r="E8" s="38">
        <v>2992</v>
      </c>
      <c r="F8" s="37">
        <v>3117</v>
      </c>
    </row>
    <row r="9" spans="1:6">
      <c r="A9" s="36" t="s">
        <v>786</v>
      </c>
      <c r="B9" s="37">
        <v>2292</v>
      </c>
      <c r="C9" s="38">
        <v>2433</v>
      </c>
      <c r="D9" s="37">
        <v>2858</v>
      </c>
      <c r="E9" s="38">
        <v>3292</v>
      </c>
      <c r="F9" s="37">
        <v>3433</v>
      </c>
    </row>
    <row r="10" spans="1:6">
      <c r="A10" s="36" t="s">
        <v>789</v>
      </c>
      <c r="B10" s="37">
        <v>2517</v>
      </c>
      <c r="C10" s="38">
        <v>2675</v>
      </c>
      <c r="D10" s="37">
        <v>3142</v>
      </c>
      <c r="E10" s="38">
        <v>3617</v>
      </c>
      <c r="F10" s="37">
        <v>3775</v>
      </c>
    </row>
    <row r="11" spans="1:6">
      <c r="A11" s="36" t="s">
        <v>792</v>
      </c>
      <c r="B11" s="37">
        <v>2825</v>
      </c>
      <c r="C11" s="38">
        <v>2992</v>
      </c>
      <c r="D11" s="37">
        <v>3525</v>
      </c>
      <c r="E11" s="38">
        <v>4050</v>
      </c>
      <c r="F11" s="37">
        <v>4225</v>
      </c>
    </row>
    <row r="12" spans="1:6">
      <c r="A12" s="36" t="s">
        <v>795</v>
      </c>
      <c r="B12" s="37">
        <v>3150</v>
      </c>
      <c r="C12" s="38">
        <v>3350</v>
      </c>
      <c r="D12" s="37">
        <v>3942</v>
      </c>
      <c r="E12" s="38">
        <v>4533</v>
      </c>
      <c r="F12" s="37">
        <v>4733</v>
      </c>
    </row>
    <row r="13" spans="1:6">
      <c r="A13" s="36" t="s">
        <v>798</v>
      </c>
      <c r="B13" s="37">
        <v>3542</v>
      </c>
      <c r="C13" s="38">
        <v>3758</v>
      </c>
      <c r="D13" s="37">
        <v>4425</v>
      </c>
      <c r="E13" s="38">
        <v>5083</v>
      </c>
      <c r="F13" s="37">
        <v>5300</v>
      </c>
    </row>
    <row r="14" spans="1:6">
      <c r="A14" s="36" t="s">
        <v>801</v>
      </c>
      <c r="B14" s="37">
        <v>3958</v>
      </c>
      <c r="C14" s="38">
        <v>4208</v>
      </c>
      <c r="D14" s="37">
        <v>4958</v>
      </c>
      <c r="E14" s="38">
        <v>5700</v>
      </c>
      <c r="F14" s="37">
        <v>5950</v>
      </c>
    </row>
    <row r="15" spans="1:6">
      <c r="A15" s="36" t="s">
        <v>6</v>
      </c>
      <c r="B15" s="37">
        <v>4450</v>
      </c>
      <c r="C15" s="38">
        <v>4717</v>
      </c>
      <c r="D15" s="37">
        <v>5550</v>
      </c>
      <c r="E15" s="38">
        <v>6383</v>
      </c>
      <c r="F15" s="37">
        <v>6658</v>
      </c>
    </row>
    <row r="16" spans="1:6">
      <c r="A16" s="36" t="s">
        <v>806</v>
      </c>
      <c r="B16" s="37">
        <v>4975</v>
      </c>
      <c r="C16" s="38">
        <v>5283</v>
      </c>
      <c r="D16" s="37">
        <v>6217</v>
      </c>
      <c r="E16" s="38">
        <v>7150</v>
      </c>
      <c r="F16" s="37">
        <v>7458</v>
      </c>
    </row>
    <row r="17" spans="1:6">
      <c r="A17" s="36" t="s">
        <v>8</v>
      </c>
      <c r="B17" s="37">
        <v>5508</v>
      </c>
      <c r="C17" s="38">
        <v>6075</v>
      </c>
      <c r="D17" s="37">
        <v>7142</v>
      </c>
      <c r="E17" s="38">
        <v>8217</v>
      </c>
      <c r="F17" s="37">
        <v>8783</v>
      </c>
    </row>
    <row r="18" spans="1:6">
      <c r="A18" s="36" t="s">
        <v>811</v>
      </c>
      <c r="B18" s="37">
        <v>6383</v>
      </c>
      <c r="C18" s="38">
        <v>7008</v>
      </c>
      <c r="D18" s="37">
        <v>8242</v>
      </c>
      <c r="E18" s="38">
        <v>9483</v>
      </c>
      <c r="F18" s="37">
        <v>10108</v>
      </c>
    </row>
    <row r="19" spans="1:6">
      <c r="A19" s="36" t="s">
        <v>814</v>
      </c>
      <c r="B19" s="37">
        <v>7275</v>
      </c>
      <c r="C19" s="38">
        <v>8042</v>
      </c>
      <c r="D19" s="37">
        <v>9458</v>
      </c>
      <c r="E19" s="38">
        <v>10875</v>
      </c>
      <c r="F19" s="37">
        <v>11642</v>
      </c>
    </row>
    <row r="20" spans="1:6">
      <c r="A20" s="36" t="s">
        <v>817</v>
      </c>
      <c r="B20" s="37">
        <v>8408</v>
      </c>
      <c r="C20" s="38">
        <v>9275</v>
      </c>
      <c r="D20" s="37">
        <v>10917</v>
      </c>
      <c r="E20" s="38">
        <v>12550</v>
      </c>
      <c r="F20" s="37">
        <v>13417</v>
      </c>
    </row>
    <row r="21" spans="1:6">
      <c r="A21" s="36" t="s">
        <v>820</v>
      </c>
      <c r="B21" s="37">
        <v>9617</v>
      </c>
      <c r="C21" s="38">
        <v>10650</v>
      </c>
      <c r="D21" s="37">
        <v>12533</v>
      </c>
      <c r="E21" s="38">
        <v>14408</v>
      </c>
      <c r="F21" s="37">
        <v>15442</v>
      </c>
    </row>
    <row r="22" spans="1:6">
      <c r="A22" s="36" t="s">
        <v>823</v>
      </c>
      <c r="B22" s="37">
        <v>11075</v>
      </c>
      <c r="C22" s="38">
        <v>12233</v>
      </c>
      <c r="D22" s="37">
        <v>14392</v>
      </c>
      <c r="E22" s="38">
        <v>16550</v>
      </c>
      <c r="F22" s="37">
        <v>17700</v>
      </c>
    </row>
    <row r="23" spans="1:6">
      <c r="A23" s="36" t="s">
        <v>826</v>
      </c>
      <c r="B23" s="37">
        <v>13017</v>
      </c>
      <c r="C23" s="38">
        <v>14700</v>
      </c>
      <c r="D23" s="37">
        <v>17300</v>
      </c>
      <c r="E23" s="38">
        <v>19892</v>
      </c>
      <c r="F23" s="37">
        <v>21667</v>
      </c>
    </row>
    <row r="24" spans="1:6">
      <c r="A24" s="36" t="s">
        <v>829</v>
      </c>
      <c r="B24" s="37">
        <v>15600</v>
      </c>
      <c r="C24" s="38">
        <v>17658</v>
      </c>
      <c r="D24" s="37">
        <v>20775</v>
      </c>
      <c r="E24" s="38">
        <v>23892</v>
      </c>
      <c r="F24" s="37">
        <v>25950</v>
      </c>
    </row>
    <row r="25" spans="1:6">
      <c r="A25" s="36" t="s">
        <v>832</v>
      </c>
      <c r="B25" s="37">
        <v>18675</v>
      </c>
      <c r="C25" s="38">
        <v>21158</v>
      </c>
      <c r="D25" s="37">
        <v>24900</v>
      </c>
      <c r="E25" s="38">
        <v>28633</v>
      </c>
      <c r="F25" s="37">
        <v>31125</v>
      </c>
    </row>
    <row r="26" spans="1:6">
      <c r="A26" s="36" t="s">
        <v>835</v>
      </c>
      <c r="B26" s="37">
        <v>22475</v>
      </c>
      <c r="C26" s="38">
        <v>25425</v>
      </c>
      <c r="D26" s="37">
        <v>29908</v>
      </c>
      <c r="E26" s="38">
        <v>34392</v>
      </c>
      <c r="F26" s="37">
        <v>37425</v>
      </c>
    </row>
    <row r="27" spans="1:6">
      <c r="A27" s="36" t="s">
        <v>838</v>
      </c>
      <c r="B27" s="37">
        <v>26917</v>
      </c>
      <c r="C27" s="38">
        <v>30508</v>
      </c>
      <c r="D27" s="37">
        <v>35892</v>
      </c>
      <c r="E27" s="38">
        <v>41275</v>
      </c>
      <c r="F27" s="37">
        <v>44867</v>
      </c>
    </row>
    <row r="28" spans="1:6">
      <c r="A28" s="36" t="s">
        <v>841</v>
      </c>
      <c r="B28" s="37">
        <v>32333</v>
      </c>
      <c r="C28" s="38">
        <v>36625</v>
      </c>
      <c r="D28" s="37">
        <v>43083</v>
      </c>
      <c r="E28" s="38">
        <v>49550</v>
      </c>
      <c r="F28" s="37">
        <v>53833</v>
      </c>
    </row>
  </sheetData>
  <sheetProtection algorithmName="SHA-512" hashValue="1Pu/yDBQZUBEF2wLnzfIEP9AbztpMwV7fbKIF11gQKXbAsYwYUvpQFUQ2jcX1t/4MdwK1VxGpNWfv6e95xMJyA==" saltValue="p009PKE6oNP6qIVLU/O5Dw==" spinCount="100000" sheet="1" objects="1" scenarios="1"/>
  <mergeCells count="2">
    <mergeCell ref="A1:F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8D4A-9DC2-48EA-8177-2549D81EB880}">
  <dimension ref="A2:A7"/>
  <sheetViews>
    <sheetView workbookViewId="0">
      <selection activeCell="H4" sqref="H4"/>
    </sheetView>
  </sheetViews>
  <sheetFormatPr defaultRowHeight="15"/>
  <sheetData>
    <row r="2" spans="1:1">
      <c r="A2" t="s">
        <v>1121</v>
      </c>
    </row>
    <row r="4" spans="1:1">
      <c r="A4" t="s">
        <v>1117</v>
      </c>
    </row>
    <row r="5" spans="1:1">
      <c r="A5" t="s">
        <v>26</v>
      </c>
    </row>
    <row r="6" spans="1:1">
      <c r="A6" t="s">
        <v>27</v>
      </c>
    </row>
    <row r="7" spans="1:1">
      <c r="A7"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809EA-CE19-45A8-A018-68DE572F90A3}">
  <dimension ref="A1:O499"/>
  <sheetViews>
    <sheetView workbookViewId="0">
      <pane ySplit="1" topLeftCell="A124" activePane="bottomLeft" state="frozen"/>
      <selection activeCell="F499" sqref="F499:O499"/>
      <selection pane="bottomLeft" activeCell="F499" sqref="F499:O499"/>
    </sheetView>
  </sheetViews>
  <sheetFormatPr defaultRowHeight="12.75"/>
  <cols>
    <col min="1" max="1" width="31.140625" style="2" bestFit="1" customWidth="1"/>
    <col min="2" max="2" width="24.5703125" style="2" bestFit="1" customWidth="1"/>
    <col min="3" max="3" width="10.28515625" style="2" bestFit="1" customWidth="1"/>
    <col min="4" max="4" width="13.85546875" style="2" bestFit="1" customWidth="1"/>
    <col min="5" max="5" width="15.42578125" style="2" bestFit="1" customWidth="1"/>
    <col min="6" max="6" width="12.7109375" style="6" bestFit="1" customWidth="1"/>
    <col min="7" max="7" width="12.85546875" style="6" bestFit="1" customWidth="1"/>
    <col min="8" max="8" width="14.42578125" style="6" bestFit="1" customWidth="1"/>
    <col min="9" max="9" width="13.85546875" style="6" bestFit="1" customWidth="1"/>
    <col min="10" max="10" width="13.28515625" style="6" bestFit="1" customWidth="1"/>
    <col min="11" max="11" width="11.42578125" style="6" bestFit="1" customWidth="1"/>
    <col min="12" max="12" width="11.5703125" style="6" bestFit="1" customWidth="1"/>
    <col min="13" max="13" width="13.28515625" style="6" bestFit="1" customWidth="1"/>
    <col min="14" max="14" width="12.5703125" style="6" bestFit="1" customWidth="1"/>
    <col min="15" max="15" width="13.85546875" style="6" bestFit="1" customWidth="1"/>
    <col min="16" max="256" width="10.28515625" style="2" customWidth="1"/>
    <col min="257" max="16384" width="9.140625" style="2"/>
  </cols>
  <sheetData>
    <row r="1" spans="1:15" ht="14.25" thickTop="1" thickBot="1">
      <c r="A1" s="1" t="s">
        <v>29</v>
      </c>
      <c r="B1" s="1" t="s">
        <v>30</v>
      </c>
      <c r="C1" s="1" t="s">
        <v>31</v>
      </c>
      <c r="D1" s="1" t="s">
        <v>32</v>
      </c>
      <c r="E1" s="1" t="s">
        <v>33</v>
      </c>
      <c r="F1" s="5" t="s">
        <v>34</v>
      </c>
      <c r="G1" s="5" t="s">
        <v>35</v>
      </c>
      <c r="H1" s="5" t="s">
        <v>36</v>
      </c>
      <c r="I1" s="5" t="s">
        <v>37</v>
      </c>
      <c r="J1" s="5" t="s">
        <v>38</v>
      </c>
      <c r="K1" s="5" t="s">
        <v>39</v>
      </c>
      <c r="L1" s="5" t="s">
        <v>40</v>
      </c>
      <c r="M1" s="5" t="s">
        <v>41</v>
      </c>
      <c r="N1" s="5" t="s">
        <v>42</v>
      </c>
      <c r="O1" s="5" t="s">
        <v>43</v>
      </c>
    </row>
    <row r="2" spans="1:15" ht="13.5" hidden="1" thickTop="1">
      <c r="A2" s="3" t="s">
        <v>44</v>
      </c>
      <c r="B2" s="3" t="s">
        <v>45</v>
      </c>
      <c r="C2" s="4">
        <v>43647</v>
      </c>
      <c r="D2" s="3" t="s">
        <v>46</v>
      </c>
      <c r="E2" s="3" t="s">
        <v>47</v>
      </c>
      <c r="F2" s="6">
        <v>1268</v>
      </c>
      <c r="H2" s="6">
        <v>1649</v>
      </c>
      <c r="J2" s="6">
        <v>2030</v>
      </c>
      <c r="K2" s="6">
        <f>F2*12</f>
        <v>15216</v>
      </c>
      <c r="M2" s="6">
        <f>H2*12</f>
        <v>19788</v>
      </c>
      <c r="O2" s="6">
        <f t="shared" ref="O2:O65" si="0">J2*12</f>
        <v>24360</v>
      </c>
    </row>
    <row r="3" spans="1:15" ht="13.5" hidden="1" thickTop="1">
      <c r="A3" s="3" t="s">
        <v>48</v>
      </c>
      <c r="B3" s="3" t="s">
        <v>49</v>
      </c>
      <c r="C3" s="4">
        <v>43647</v>
      </c>
      <c r="D3" s="3" t="s">
        <v>46</v>
      </c>
      <c r="E3" s="3" t="s">
        <v>50</v>
      </c>
      <c r="F3" s="6">
        <v>1334</v>
      </c>
      <c r="H3" s="6">
        <v>1733</v>
      </c>
      <c r="J3" s="6">
        <v>2132</v>
      </c>
      <c r="K3" s="6">
        <f t="shared" ref="K3:K66" si="1">F3*12</f>
        <v>16008</v>
      </c>
      <c r="M3" s="6">
        <f t="shared" ref="M3:M66" si="2">H3*12</f>
        <v>20796</v>
      </c>
      <c r="O3" s="6">
        <f t="shared" si="0"/>
        <v>25584</v>
      </c>
    </row>
    <row r="4" spans="1:15" ht="13.5" hidden="1" thickTop="1">
      <c r="A4" s="3" t="s">
        <v>51</v>
      </c>
      <c r="B4" s="3" t="s">
        <v>52</v>
      </c>
      <c r="C4" s="4">
        <v>43647</v>
      </c>
      <c r="D4" s="3" t="s">
        <v>46</v>
      </c>
      <c r="E4" s="3" t="s">
        <v>53</v>
      </c>
      <c r="F4" s="6">
        <v>1400</v>
      </c>
      <c r="H4" s="6">
        <v>1819</v>
      </c>
      <c r="J4" s="6">
        <v>2238</v>
      </c>
      <c r="K4" s="6">
        <f t="shared" si="1"/>
        <v>16800</v>
      </c>
      <c r="M4" s="6">
        <f t="shared" si="2"/>
        <v>21828</v>
      </c>
      <c r="O4" s="6">
        <f t="shared" si="0"/>
        <v>26856</v>
      </c>
    </row>
    <row r="5" spans="1:15" ht="13.5" hidden="1" thickTop="1">
      <c r="A5" s="3" t="s">
        <v>54</v>
      </c>
      <c r="B5" s="3" t="s">
        <v>55</v>
      </c>
      <c r="C5" s="4">
        <v>43647</v>
      </c>
      <c r="D5" s="3" t="s">
        <v>46</v>
      </c>
      <c r="E5" s="3" t="s">
        <v>56</v>
      </c>
      <c r="F5" s="6">
        <v>1469</v>
      </c>
      <c r="H5" s="6">
        <v>1909</v>
      </c>
      <c r="J5" s="6">
        <v>2349</v>
      </c>
      <c r="K5" s="6">
        <f t="shared" si="1"/>
        <v>17628</v>
      </c>
      <c r="M5" s="6">
        <f t="shared" si="2"/>
        <v>22908</v>
      </c>
      <c r="O5" s="6">
        <f t="shared" si="0"/>
        <v>28188</v>
      </c>
    </row>
    <row r="6" spans="1:15" ht="13.5" hidden="1" thickTop="1">
      <c r="A6" s="3" t="s">
        <v>57</v>
      </c>
      <c r="B6" s="3" t="s">
        <v>58</v>
      </c>
      <c r="C6" s="4">
        <v>43647</v>
      </c>
      <c r="D6" s="3" t="s">
        <v>46</v>
      </c>
      <c r="E6" s="3" t="s">
        <v>59</v>
      </c>
      <c r="F6" s="6">
        <v>1542</v>
      </c>
      <c r="H6" s="6">
        <v>2004</v>
      </c>
      <c r="J6" s="6">
        <v>2466</v>
      </c>
      <c r="K6" s="6">
        <f t="shared" si="1"/>
        <v>18504</v>
      </c>
      <c r="M6" s="6">
        <f t="shared" si="2"/>
        <v>24048</v>
      </c>
      <c r="O6" s="6">
        <f t="shared" si="0"/>
        <v>29592</v>
      </c>
    </row>
    <row r="7" spans="1:15" ht="13.5" hidden="1" thickTop="1">
      <c r="A7" s="3" t="s">
        <v>60</v>
      </c>
      <c r="B7" s="3" t="s">
        <v>61</v>
      </c>
      <c r="C7" s="4">
        <v>43647</v>
      </c>
      <c r="D7" s="3" t="s">
        <v>46</v>
      </c>
      <c r="E7" s="3" t="s">
        <v>62</v>
      </c>
      <c r="F7" s="6">
        <v>1618</v>
      </c>
      <c r="H7" s="6">
        <v>2104</v>
      </c>
      <c r="J7" s="6">
        <v>2590</v>
      </c>
      <c r="K7" s="6">
        <f t="shared" si="1"/>
        <v>19416</v>
      </c>
      <c r="M7" s="6">
        <f t="shared" si="2"/>
        <v>25248</v>
      </c>
      <c r="O7" s="6">
        <f t="shared" si="0"/>
        <v>31080</v>
      </c>
    </row>
    <row r="8" spans="1:15" ht="13.5" hidden="1" thickTop="1">
      <c r="A8" s="3" t="s">
        <v>63</v>
      </c>
      <c r="B8" s="3" t="s">
        <v>64</v>
      </c>
      <c r="C8" s="4">
        <v>43647</v>
      </c>
      <c r="D8" s="3" t="s">
        <v>46</v>
      </c>
      <c r="E8" s="3" t="s">
        <v>65</v>
      </c>
      <c r="F8" s="6">
        <v>1701</v>
      </c>
      <c r="H8" s="6">
        <v>2210.5</v>
      </c>
      <c r="J8" s="6">
        <v>2720</v>
      </c>
      <c r="K8" s="6">
        <f t="shared" si="1"/>
        <v>20412</v>
      </c>
      <c r="M8" s="6">
        <f t="shared" si="2"/>
        <v>26526</v>
      </c>
      <c r="O8" s="6">
        <f t="shared" si="0"/>
        <v>32640</v>
      </c>
    </row>
    <row r="9" spans="1:15" ht="13.5" hidden="1" thickTop="1">
      <c r="A9" s="3" t="s">
        <v>66</v>
      </c>
      <c r="B9" s="3" t="s">
        <v>67</v>
      </c>
      <c r="C9" s="4">
        <v>43647</v>
      </c>
      <c r="D9" s="3" t="s">
        <v>46</v>
      </c>
      <c r="E9" s="3" t="s">
        <v>68</v>
      </c>
      <c r="F9" s="6">
        <v>1786</v>
      </c>
      <c r="H9" s="6">
        <v>2320.5</v>
      </c>
      <c r="J9" s="6">
        <v>2855</v>
      </c>
      <c r="K9" s="6">
        <f t="shared" si="1"/>
        <v>21432</v>
      </c>
      <c r="M9" s="6">
        <f t="shared" si="2"/>
        <v>27846</v>
      </c>
      <c r="O9" s="6">
        <f t="shared" si="0"/>
        <v>34260</v>
      </c>
    </row>
    <row r="10" spans="1:15" ht="13.5" hidden="1" thickTop="1">
      <c r="A10" s="3" t="s">
        <v>69</v>
      </c>
      <c r="B10" s="3" t="s">
        <v>70</v>
      </c>
      <c r="C10" s="4">
        <v>43647</v>
      </c>
      <c r="D10" s="3" t="s">
        <v>46</v>
      </c>
      <c r="E10" s="3" t="s">
        <v>71</v>
      </c>
      <c r="F10" s="6">
        <v>1874</v>
      </c>
      <c r="H10" s="6">
        <v>2436</v>
      </c>
      <c r="J10" s="6">
        <v>2998</v>
      </c>
      <c r="K10" s="6">
        <f t="shared" si="1"/>
        <v>22488</v>
      </c>
      <c r="M10" s="6">
        <f t="shared" si="2"/>
        <v>29232</v>
      </c>
      <c r="O10" s="6">
        <f t="shared" si="0"/>
        <v>35976</v>
      </c>
    </row>
    <row r="11" spans="1:15" ht="13.5" hidden="1" thickTop="1">
      <c r="A11" s="3" t="s">
        <v>72</v>
      </c>
      <c r="B11" s="3" t="s">
        <v>73</v>
      </c>
      <c r="C11" s="4">
        <v>43647</v>
      </c>
      <c r="D11" s="3" t="s">
        <v>46</v>
      </c>
      <c r="E11" s="3" t="s">
        <v>74</v>
      </c>
      <c r="F11" s="6">
        <v>1969</v>
      </c>
      <c r="H11" s="6">
        <v>2559</v>
      </c>
      <c r="J11" s="6">
        <v>3149</v>
      </c>
      <c r="K11" s="6">
        <f t="shared" si="1"/>
        <v>23628</v>
      </c>
      <c r="M11" s="6">
        <f t="shared" si="2"/>
        <v>30708</v>
      </c>
      <c r="O11" s="6">
        <f t="shared" si="0"/>
        <v>37788</v>
      </c>
    </row>
    <row r="12" spans="1:15" ht="13.5" hidden="1" thickTop="1">
      <c r="A12" s="3" t="s">
        <v>75</v>
      </c>
      <c r="B12" s="3" t="s">
        <v>76</v>
      </c>
      <c r="C12" s="4">
        <v>43647</v>
      </c>
      <c r="D12" s="3" t="s">
        <v>46</v>
      </c>
      <c r="E12" s="3" t="s">
        <v>77</v>
      </c>
      <c r="F12" s="6">
        <v>2066</v>
      </c>
      <c r="H12" s="6">
        <v>2685.5</v>
      </c>
      <c r="J12" s="6">
        <v>3305</v>
      </c>
      <c r="K12" s="6">
        <f t="shared" si="1"/>
        <v>24792</v>
      </c>
      <c r="M12" s="6">
        <f t="shared" si="2"/>
        <v>32226</v>
      </c>
      <c r="O12" s="6">
        <f t="shared" si="0"/>
        <v>39660</v>
      </c>
    </row>
    <row r="13" spans="1:15" ht="13.5" hidden="1" thickTop="1">
      <c r="A13" s="3" t="s">
        <v>78</v>
      </c>
      <c r="B13" s="3" t="s">
        <v>79</v>
      </c>
      <c r="C13" s="4">
        <v>43647</v>
      </c>
      <c r="D13" s="3" t="s">
        <v>46</v>
      </c>
      <c r="E13" s="3" t="s">
        <v>80</v>
      </c>
      <c r="F13" s="6">
        <v>2168</v>
      </c>
      <c r="H13" s="6">
        <v>2820</v>
      </c>
      <c r="J13" s="6">
        <v>3472</v>
      </c>
      <c r="K13" s="6">
        <f t="shared" si="1"/>
        <v>26016</v>
      </c>
      <c r="M13" s="6">
        <f t="shared" si="2"/>
        <v>33840</v>
      </c>
      <c r="O13" s="6">
        <f t="shared" si="0"/>
        <v>41664</v>
      </c>
    </row>
    <row r="14" spans="1:15" ht="13.5" hidden="1" thickTop="1">
      <c r="A14" s="3" t="s">
        <v>81</v>
      </c>
      <c r="B14" s="3" t="s">
        <v>82</v>
      </c>
      <c r="C14" s="4">
        <v>43647</v>
      </c>
      <c r="D14" s="3" t="s">
        <v>46</v>
      </c>
      <c r="E14" s="3" t="s">
        <v>83</v>
      </c>
      <c r="F14" s="6">
        <v>2277</v>
      </c>
      <c r="H14" s="6">
        <v>2961</v>
      </c>
      <c r="J14" s="6">
        <v>3645</v>
      </c>
      <c r="K14" s="6">
        <f t="shared" si="1"/>
        <v>27324</v>
      </c>
      <c r="M14" s="6">
        <f t="shared" si="2"/>
        <v>35532</v>
      </c>
      <c r="O14" s="6">
        <f t="shared" si="0"/>
        <v>43740</v>
      </c>
    </row>
    <row r="15" spans="1:15" ht="13.5" hidden="1" thickTop="1">
      <c r="A15" s="3" t="s">
        <v>84</v>
      </c>
      <c r="B15" s="3" t="s">
        <v>85</v>
      </c>
      <c r="C15" s="4">
        <v>43647</v>
      </c>
      <c r="D15" s="3" t="s">
        <v>46</v>
      </c>
      <c r="E15" s="3" t="s">
        <v>86</v>
      </c>
      <c r="F15" s="6">
        <v>2393</v>
      </c>
      <c r="H15" s="6">
        <v>3110</v>
      </c>
      <c r="J15" s="6">
        <v>3827</v>
      </c>
      <c r="K15" s="6">
        <f t="shared" si="1"/>
        <v>28716</v>
      </c>
      <c r="M15" s="6">
        <f t="shared" si="2"/>
        <v>37320</v>
      </c>
      <c r="O15" s="6">
        <f t="shared" si="0"/>
        <v>45924</v>
      </c>
    </row>
    <row r="16" spans="1:15" ht="13.5" hidden="1" thickTop="1">
      <c r="A16" s="3" t="s">
        <v>87</v>
      </c>
      <c r="B16" s="3" t="s">
        <v>88</v>
      </c>
      <c r="C16" s="4">
        <v>43647</v>
      </c>
      <c r="D16" s="3" t="s">
        <v>46</v>
      </c>
      <c r="E16" s="3" t="s">
        <v>89</v>
      </c>
      <c r="F16" s="6">
        <v>2513</v>
      </c>
      <c r="H16" s="6">
        <v>3266</v>
      </c>
      <c r="J16" s="6">
        <v>4018</v>
      </c>
      <c r="K16" s="6">
        <f t="shared" si="1"/>
        <v>30156</v>
      </c>
      <c r="M16" s="6">
        <f t="shared" si="2"/>
        <v>39192</v>
      </c>
      <c r="O16" s="6">
        <f t="shared" si="0"/>
        <v>48216</v>
      </c>
    </row>
    <row r="17" spans="1:15" ht="13.5" hidden="1" thickTop="1">
      <c r="A17" s="3" t="s">
        <v>90</v>
      </c>
      <c r="B17" s="3" t="s">
        <v>91</v>
      </c>
      <c r="C17" s="4">
        <v>43647</v>
      </c>
      <c r="D17" s="3" t="s">
        <v>46</v>
      </c>
      <c r="E17" s="3" t="s">
        <v>92</v>
      </c>
      <c r="F17" s="6">
        <v>2637</v>
      </c>
      <c r="H17" s="6">
        <v>3429</v>
      </c>
      <c r="J17" s="6">
        <v>4220</v>
      </c>
      <c r="K17" s="6">
        <f t="shared" si="1"/>
        <v>31644</v>
      </c>
      <c r="M17" s="6">
        <f t="shared" si="2"/>
        <v>41148</v>
      </c>
      <c r="O17" s="6">
        <f t="shared" si="0"/>
        <v>50640</v>
      </c>
    </row>
    <row r="18" spans="1:15" ht="13.5" hidden="1" thickTop="1">
      <c r="A18" s="3" t="s">
        <v>93</v>
      </c>
      <c r="B18" s="3" t="s">
        <v>94</v>
      </c>
      <c r="C18" s="4">
        <v>43647</v>
      </c>
      <c r="D18" s="3" t="s">
        <v>46</v>
      </c>
      <c r="E18" s="3" t="s">
        <v>95</v>
      </c>
      <c r="F18" s="6">
        <v>2769</v>
      </c>
      <c r="H18" s="6">
        <v>3600</v>
      </c>
      <c r="J18" s="6">
        <v>4430</v>
      </c>
      <c r="K18" s="6">
        <f t="shared" si="1"/>
        <v>33228</v>
      </c>
      <c r="M18" s="6">
        <f t="shared" si="2"/>
        <v>43200</v>
      </c>
      <c r="O18" s="6">
        <f t="shared" si="0"/>
        <v>53160</v>
      </c>
    </row>
    <row r="19" spans="1:15" ht="13.5" hidden="1" thickTop="1">
      <c r="A19" s="3" t="s">
        <v>96</v>
      </c>
      <c r="B19" s="3" t="s">
        <v>97</v>
      </c>
      <c r="C19" s="4">
        <v>43647</v>
      </c>
      <c r="D19" s="3" t="s">
        <v>46</v>
      </c>
      <c r="E19" s="3" t="s">
        <v>98</v>
      </c>
      <c r="F19" s="6">
        <v>2907</v>
      </c>
      <c r="H19" s="6">
        <v>3780</v>
      </c>
      <c r="J19" s="6">
        <v>4653</v>
      </c>
      <c r="K19" s="6">
        <f t="shared" si="1"/>
        <v>34884</v>
      </c>
      <c r="M19" s="6">
        <f t="shared" si="2"/>
        <v>45360</v>
      </c>
      <c r="O19" s="6">
        <f t="shared" si="0"/>
        <v>55836</v>
      </c>
    </row>
    <row r="20" spans="1:15" ht="13.5" hidden="1" thickTop="1">
      <c r="A20" s="3" t="s">
        <v>99</v>
      </c>
      <c r="B20" s="3" t="s">
        <v>100</v>
      </c>
      <c r="C20" s="4">
        <v>43647</v>
      </c>
      <c r="D20" s="3" t="s">
        <v>46</v>
      </c>
      <c r="E20" s="3" t="s">
        <v>101</v>
      </c>
      <c r="F20" s="6">
        <v>3053</v>
      </c>
      <c r="H20" s="6">
        <v>3969</v>
      </c>
      <c r="J20" s="6">
        <v>4885</v>
      </c>
      <c r="K20" s="6">
        <f t="shared" si="1"/>
        <v>36636</v>
      </c>
      <c r="M20" s="6">
        <f t="shared" si="2"/>
        <v>47628</v>
      </c>
      <c r="O20" s="6">
        <f t="shared" si="0"/>
        <v>58620</v>
      </c>
    </row>
    <row r="21" spans="1:15" ht="13.5" hidden="1" thickTop="1">
      <c r="A21" s="3" t="s">
        <v>102</v>
      </c>
      <c r="B21" s="3" t="s">
        <v>103</v>
      </c>
      <c r="C21" s="4">
        <v>43647</v>
      </c>
      <c r="D21" s="3" t="s">
        <v>46</v>
      </c>
      <c r="E21" s="3" t="s">
        <v>104</v>
      </c>
      <c r="F21" s="6">
        <v>3206</v>
      </c>
      <c r="H21" s="6">
        <v>4167</v>
      </c>
      <c r="J21" s="6">
        <v>5127</v>
      </c>
      <c r="K21" s="6">
        <f t="shared" si="1"/>
        <v>38472</v>
      </c>
      <c r="M21" s="6">
        <f t="shared" si="2"/>
        <v>50004</v>
      </c>
      <c r="O21" s="6">
        <f t="shared" si="0"/>
        <v>61524</v>
      </c>
    </row>
    <row r="22" spans="1:15" ht="13.5" hidden="1" thickTop="1">
      <c r="A22" s="3" t="s">
        <v>105</v>
      </c>
      <c r="B22" s="3" t="s">
        <v>106</v>
      </c>
      <c r="C22" s="4">
        <v>43647</v>
      </c>
      <c r="D22" s="3" t="s">
        <v>46</v>
      </c>
      <c r="E22" s="3" t="s">
        <v>107</v>
      </c>
      <c r="F22" s="6">
        <v>3365</v>
      </c>
      <c r="H22" s="6">
        <v>4375</v>
      </c>
      <c r="J22" s="6">
        <v>5385</v>
      </c>
      <c r="K22" s="6">
        <f t="shared" si="1"/>
        <v>40380</v>
      </c>
      <c r="M22" s="6">
        <f t="shared" si="2"/>
        <v>52500</v>
      </c>
      <c r="O22" s="6">
        <f t="shared" si="0"/>
        <v>64620</v>
      </c>
    </row>
    <row r="23" spans="1:15" ht="13.5" hidden="1" thickTop="1">
      <c r="A23" s="3" t="s">
        <v>108</v>
      </c>
      <c r="B23" s="3" t="s">
        <v>109</v>
      </c>
      <c r="C23" s="4">
        <v>43647</v>
      </c>
      <c r="D23" s="3" t="s">
        <v>46</v>
      </c>
      <c r="E23" s="3" t="s">
        <v>110</v>
      </c>
      <c r="F23" s="6">
        <v>3534</v>
      </c>
      <c r="H23" s="6">
        <v>4593.5</v>
      </c>
      <c r="J23" s="6">
        <v>5653</v>
      </c>
      <c r="K23" s="6">
        <f t="shared" si="1"/>
        <v>42408</v>
      </c>
      <c r="M23" s="6">
        <f t="shared" si="2"/>
        <v>55122</v>
      </c>
      <c r="O23" s="6">
        <f t="shared" si="0"/>
        <v>67836</v>
      </c>
    </row>
    <row r="24" spans="1:15" ht="13.5" hidden="1" thickTop="1">
      <c r="A24" s="3" t="s">
        <v>111</v>
      </c>
      <c r="B24" s="3" t="s">
        <v>112</v>
      </c>
      <c r="C24" s="4">
        <v>43647</v>
      </c>
      <c r="D24" s="3" t="s">
        <v>46</v>
      </c>
      <c r="E24" s="3" t="s">
        <v>113</v>
      </c>
      <c r="F24" s="6">
        <v>3710</v>
      </c>
      <c r="H24" s="6">
        <v>4824</v>
      </c>
      <c r="J24" s="6">
        <v>5938</v>
      </c>
      <c r="K24" s="6">
        <f t="shared" si="1"/>
        <v>44520</v>
      </c>
      <c r="M24" s="6">
        <f t="shared" si="2"/>
        <v>57888</v>
      </c>
      <c r="O24" s="6">
        <f t="shared" si="0"/>
        <v>71256</v>
      </c>
    </row>
    <row r="25" spans="1:15" ht="13.5" hidden="1" thickTop="1">
      <c r="A25" s="3" t="s">
        <v>114</v>
      </c>
      <c r="B25" s="3" t="s">
        <v>115</v>
      </c>
      <c r="C25" s="4">
        <v>43647</v>
      </c>
      <c r="D25" s="3" t="s">
        <v>46</v>
      </c>
      <c r="E25" s="3" t="s">
        <v>116</v>
      </c>
      <c r="F25" s="6">
        <v>3896</v>
      </c>
      <c r="H25" s="6">
        <v>5064.5</v>
      </c>
      <c r="J25" s="6">
        <v>6233</v>
      </c>
      <c r="K25" s="6">
        <f t="shared" si="1"/>
        <v>46752</v>
      </c>
      <c r="M25" s="6">
        <f t="shared" si="2"/>
        <v>60774</v>
      </c>
      <c r="O25" s="6">
        <f t="shared" si="0"/>
        <v>74796</v>
      </c>
    </row>
    <row r="26" spans="1:15" ht="13.5" hidden="1" thickTop="1">
      <c r="A26" s="3" t="s">
        <v>117</v>
      </c>
      <c r="B26" s="3" t="s">
        <v>118</v>
      </c>
      <c r="C26" s="4">
        <v>43647</v>
      </c>
      <c r="D26" s="3" t="s">
        <v>46</v>
      </c>
      <c r="E26" s="3" t="s">
        <v>119</v>
      </c>
      <c r="F26" s="6">
        <v>4091</v>
      </c>
      <c r="H26" s="6">
        <v>5318.5</v>
      </c>
      <c r="J26" s="6">
        <v>6546</v>
      </c>
      <c r="K26" s="6">
        <f t="shared" si="1"/>
        <v>49092</v>
      </c>
      <c r="M26" s="6">
        <f t="shared" si="2"/>
        <v>63822</v>
      </c>
      <c r="O26" s="6">
        <f t="shared" si="0"/>
        <v>78552</v>
      </c>
    </row>
    <row r="27" spans="1:15" ht="13.5" hidden="1" thickTop="1">
      <c r="A27" s="3" t="s">
        <v>120</v>
      </c>
      <c r="B27" s="3" t="s">
        <v>121</v>
      </c>
      <c r="C27" s="4">
        <v>43647</v>
      </c>
      <c r="D27" s="3" t="s">
        <v>46</v>
      </c>
      <c r="E27" s="3" t="s">
        <v>122</v>
      </c>
      <c r="F27" s="6">
        <v>4296</v>
      </c>
      <c r="H27" s="6">
        <v>5584</v>
      </c>
      <c r="J27" s="6">
        <v>6872</v>
      </c>
      <c r="K27" s="6">
        <f t="shared" si="1"/>
        <v>51552</v>
      </c>
      <c r="M27" s="6">
        <f t="shared" si="2"/>
        <v>67008</v>
      </c>
      <c r="O27" s="6">
        <f t="shared" si="0"/>
        <v>82464</v>
      </c>
    </row>
    <row r="28" spans="1:15" ht="13.5" hidden="1" thickTop="1">
      <c r="A28" s="3" t="s">
        <v>123</v>
      </c>
      <c r="B28" s="3" t="s">
        <v>124</v>
      </c>
      <c r="C28" s="4">
        <v>43647</v>
      </c>
      <c r="D28" s="3" t="s">
        <v>46</v>
      </c>
      <c r="E28" s="3" t="s">
        <v>125</v>
      </c>
      <c r="F28" s="6">
        <v>4510</v>
      </c>
      <c r="H28" s="6">
        <v>5864</v>
      </c>
      <c r="J28" s="6">
        <v>7217</v>
      </c>
      <c r="K28" s="6">
        <f t="shared" si="1"/>
        <v>54120</v>
      </c>
      <c r="M28" s="6">
        <f t="shared" si="2"/>
        <v>70368</v>
      </c>
      <c r="O28" s="6">
        <f t="shared" si="0"/>
        <v>86604</v>
      </c>
    </row>
    <row r="29" spans="1:15" ht="13.5" hidden="1" thickTop="1">
      <c r="A29" s="3" t="s">
        <v>126</v>
      </c>
      <c r="B29" s="3" t="s">
        <v>127</v>
      </c>
      <c r="C29" s="4">
        <v>43647</v>
      </c>
      <c r="D29" s="3" t="s">
        <v>46</v>
      </c>
      <c r="E29" s="3" t="s">
        <v>128</v>
      </c>
      <c r="F29" s="6">
        <v>4737</v>
      </c>
      <c r="H29" s="6">
        <v>6157</v>
      </c>
      <c r="J29" s="6">
        <v>7576</v>
      </c>
      <c r="K29" s="6">
        <f t="shared" si="1"/>
        <v>56844</v>
      </c>
      <c r="M29" s="6">
        <f t="shared" si="2"/>
        <v>73884</v>
      </c>
      <c r="O29" s="6">
        <f t="shared" si="0"/>
        <v>90912</v>
      </c>
    </row>
    <row r="30" spans="1:15" ht="13.5" hidden="1" thickTop="1">
      <c r="A30" s="3" t="s">
        <v>129</v>
      </c>
      <c r="B30" s="3" t="s">
        <v>130</v>
      </c>
      <c r="C30" s="4">
        <v>43647</v>
      </c>
      <c r="D30" s="3" t="s">
        <v>46</v>
      </c>
      <c r="E30" s="3" t="s">
        <v>131</v>
      </c>
      <c r="F30" s="6">
        <v>4973</v>
      </c>
      <c r="H30" s="6">
        <v>6464</v>
      </c>
      <c r="J30" s="6">
        <v>7955</v>
      </c>
      <c r="K30" s="6">
        <f t="shared" si="1"/>
        <v>59676</v>
      </c>
      <c r="M30" s="6">
        <f t="shared" si="2"/>
        <v>77568</v>
      </c>
      <c r="O30" s="6">
        <f t="shared" si="0"/>
        <v>95460</v>
      </c>
    </row>
    <row r="31" spans="1:15" ht="13.5" hidden="1" thickTop="1">
      <c r="A31" s="3" t="s">
        <v>132</v>
      </c>
      <c r="B31" s="3" t="s">
        <v>133</v>
      </c>
      <c r="C31" s="4">
        <v>43647</v>
      </c>
      <c r="D31" s="3" t="s">
        <v>46</v>
      </c>
      <c r="E31" s="3" t="s">
        <v>134</v>
      </c>
      <c r="F31" s="6">
        <v>5222</v>
      </c>
      <c r="H31" s="6">
        <v>6788</v>
      </c>
      <c r="J31" s="6">
        <v>8353</v>
      </c>
      <c r="K31" s="6">
        <f t="shared" si="1"/>
        <v>62664</v>
      </c>
      <c r="M31" s="6">
        <f t="shared" si="2"/>
        <v>81456</v>
      </c>
      <c r="O31" s="6">
        <f t="shared" si="0"/>
        <v>100236</v>
      </c>
    </row>
    <row r="32" spans="1:15" ht="13.5" hidden="1" thickTop="1">
      <c r="A32" s="3" t="s">
        <v>135</v>
      </c>
      <c r="B32" s="3" t="s">
        <v>136</v>
      </c>
      <c r="C32" s="4">
        <v>43647</v>
      </c>
      <c r="D32" s="3" t="s">
        <v>46</v>
      </c>
      <c r="E32" s="3" t="s">
        <v>137</v>
      </c>
      <c r="F32" s="6">
        <v>5483</v>
      </c>
      <c r="H32" s="6">
        <v>7128</v>
      </c>
      <c r="J32" s="6">
        <v>8772</v>
      </c>
      <c r="K32" s="6">
        <f t="shared" si="1"/>
        <v>65796</v>
      </c>
      <c r="M32" s="6">
        <f t="shared" si="2"/>
        <v>85536</v>
      </c>
      <c r="O32" s="6">
        <f t="shared" si="0"/>
        <v>105264</v>
      </c>
    </row>
    <row r="33" spans="1:15" ht="13.5" hidden="1" thickTop="1">
      <c r="A33" s="3" t="s">
        <v>138</v>
      </c>
      <c r="B33" s="3" t="s">
        <v>139</v>
      </c>
      <c r="C33" s="4">
        <v>43647</v>
      </c>
      <c r="D33" s="3" t="s">
        <v>46</v>
      </c>
      <c r="E33" s="3" t="s">
        <v>140</v>
      </c>
      <c r="F33" s="6">
        <v>5756</v>
      </c>
      <c r="H33" s="6">
        <v>7484</v>
      </c>
      <c r="J33" s="6">
        <v>9211</v>
      </c>
      <c r="K33" s="6">
        <f t="shared" si="1"/>
        <v>69072</v>
      </c>
      <c r="M33" s="6">
        <f t="shared" si="2"/>
        <v>89808</v>
      </c>
      <c r="O33" s="6">
        <f t="shared" si="0"/>
        <v>110532</v>
      </c>
    </row>
    <row r="34" spans="1:15" ht="13.5" hidden="1" thickTop="1">
      <c r="A34" s="3" t="s">
        <v>141</v>
      </c>
      <c r="B34" s="3" t="s">
        <v>142</v>
      </c>
      <c r="C34" s="4">
        <v>43647</v>
      </c>
      <c r="D34" s="3" t="s">
        <v>46</v>
      </c>
      <c r="E34" s="3" t="s">
        <v>143</v>
      </c>
      <c r="F34" s="6">
        <v>6045</v>
      </c>
      <c r="H34" s="6">
        <v>7857</v>
      </c>
      <c r="J34" s="6">
        <v>9669</v>
      </c>
      <c r="K34" s="6">
        <f t="shared" si="1"/>
        <v>72540</v>
      </c>
      <c r="M34" s="6">
        <f t="shared" si="2"/>
        <v>94284</v>
      </c>
      <c r="O34" s="6">
        <f t="shared" si="0"/>
        <v>116028</v>
      </c>
    </row>
    <row r="35" spans="1:15" ht="13.5" hidden="1" thickTop="1">
      <c r="A35" s="3" t="s">
        <v>144</v>
      </c>
      <c r="B35" s="3" t="s">
        <v>145</v>
      </c>
      <c r="C35" s="4">
        <v>43647</v>
      </c>
      <c r="D35" s="3" t="s">
        <v>46</v>
      </c>
      <c r="E35" s="3" t="s">
        <v>146</v>
      </c>
      <c r="F35" s="6">
        <v>6346</v>
      </c>
      <c r="H35" s="6">
        <v>8250</v>
      </c>
      <c r="J35" s="6">
        <v>10154</v>
      </c>
      <c r="K35" s="6">
        <f t="shared" si="1"/>
        <v>76152</v>
      </c>
      <c r="M35" s="6">
        <f t="shared" si="2"/>
        <v>99000</v>
      </c>
      <c r="O35" s="6">
        <f t="shared" si="0"/>
        <v>121848</v>
      </c>
    </row>
    <row r="36" spans="1:15" ht="13.5" hidden="1" thickTop="1">
      <c r="A36" s="3" t="s">
        <v>147</v>
      </c>
      <c r="B36" s="3" t="s">
        <v>148</v>
      </c>
      <c r="C36" s="4">
        <v>43647</v>
      </c>
      <c r="D36" s="3" t="s">
        <v>46</v>
      </c>
      <c r="E36" s="3" t="s">
        <v>149</v>
      </c>
      <c r="F36" s="6">
        <v>6664</v>
      </c>
      <c r="H36" s="6">
        <v>8663</v>
      </c>
      <c r="J36" s="6">
        <v>10661</v>
      </c>
      <c r="K36" s="6">
        <f t="shared" si="1"/>
        <v>79968</v>
      </c>
      <c r="M36" s="6">
        <f t="shared" si="2"/>
        <v>103956</v>
      </c>
      <c r="O36" s="6">
        <f t="shared" si="0"/>
        <v>127932</v>
      </c>
    </row>
    <row r="37" spans="1:15" ht="13.5" hidden="1" thickTop="1">
      <c r="A37" s="3" t="s">
        <v>150</v>
      </c>
      <c r="B37" s="3" t="s">
        <v>151</v>
      </c>
      <c r="C37" s="4">
        <v>43647</v>
      </c>
      <c r="D37" s="3" t="s">
        <v>46</v>
      </c>
      <c r="E37" s="3" t="s">
        <v>152</v>
      </c>
      <c r="F37" s="6">
        <v>6996</v>
      </c>
      <c r="H37" s="6">
        <v>9095</v>
      </c>
      <c r="J37" s="6">
        <v>11194</v>
      </c>
      <c r="K37" s="6">
        <f t="shared" si="1"/>
        <v>83952</v>
      </c>
      <c r="M37" s="6">
        <f t="shared" si="2"/>
        <v>109140</v>
      </c>
      <c r="O37" s="6">
        <f t="shared" si="0"/>
        <v>134328</v>
      </c>
    </row>
    <row r="38" spans="1:15" ht="13.5" hidden="1" thickTop="1">
      <c r="A38" s="3" t="s">
        <v>153</v>
      </c>
      <c r="B38" s="3" t="s">
        <v>154</v>
      </c>
      <c r="C38" s="4">
        <v>43647</v>
      </c>
      <c r="D38" s="3" t="s">
        <v>46</v>
      </c>
      <c r="E38" s="3" t="s">
        <v>155</v>
      </c>
      <c r="F38" s="6">
        <v>7346</v>
      </c>
      <c r="H38" s="6">
        <v>9550</v>
      </c>
      <c r="J38" s="6">
        <v>11754</v>
      </c>
      <c r="K38" s="6">
        <f t="shared" si="1"/>
        <v>88152</v>
      </c>
      <c r="M38" s="6">
        <f t="shared" si="2"/>
        <v>114600</v>
      </c>
      <c r="O38" s="6">
        <f t="shared" si="0"/>
        <v>141048</v>
      </c>
    </row>
    <row r="39" spans="1:15" ht="13.5" hidden="1" thickTop="1">
      <c r="A39" s="3" t="s">
        <v>156</v>
      </c>
      <c r="B39" s="3" t="s">
        <v>157</v>
      </c>
      <c r="C39" s="4">
        <v>43647</v>
      </c>
      <c r="D39" s="3" t="s">
        <v>46</v>
      </c>
      <c r="E39" s="3" t="s">
        <v>158</v>
      </c>
      <c r="F39" s="6">
        <v>7713</v>
      </c>
      <c r="H39" s="6">
        <v>10028</v>
      </c>
      <c r="J39" s="6">
        <v>12342</v>
      </c>
      <c r="K39" s="6">
        <f t="shared" si="1"/>
        <v>92556</v>
      </c>
      <c r="M39" s="6">
        <f t="shared" si="2"/>
        <v>120336</v>
      </c>
      <c r="O39" s="6">
        <f t="shared" si="0"/>
        <v>148104</v>
      </c>
    </row>
    <row r="40" spans="1:15" ht="13.5" hidden="1" thickTop="1">
      <c r="A40" s="3" t="s">
        <v>159</v>
      </c>
      <c r="B40" s="3" t="s">
        <v>160</v>
      </c>
      <c r="C40" s="4">
        <v>43647</v>
      </c>
      <c r="D40" s="3" t="s">
        <v>46</v>
      </c>
      <c r="E40" s="3" t="s">
        <v>161</v>
      </c>
      <c r="F40" s="6">
        <v>8099</v>
      </c>
      <c r="H40" s="6">
        <v>10529</v>
      </c>
      <c r="J40" s="6">
        <v>12958</v>
      </c>
      <c r="K40" s="6">
        <f t="shared" si="1"/>
        <v>97188</v>
      </c>
      <c r="M40" s="6">
        <f t="shared" si="2"/>
        <v>126348</v>
      </c>
      <c r="O40" s="6">
        <f t="shared" si="0"/>
        <v>155496</v>
      </c>
    </row>
    <row r="41" spans="1:15" ht="13.5" hidden="1" thickTop="1">
      <c r="A41" s="3" t="s">
        <v>162</v>
      </c>
      <c r="B41" s="3" t="s">
        <v>163</v>
      </c>
      <c r="C41" s="4">
        <v>43647</v>
      </c>
      <c r="D41" s="3" t="s">
        <v>46</v>
      </c>
      <c r="E41" s="3" t="s">
        <v>164</v>
      </c>
      <c r="F41" s="6">
        <v>8505</v>
      </c>
      <c r="H41" s="6">
        <v>11056</v>
      </c>
      <c r="J41" s="6">
        <v>13606</v>
      </c>
      <c r="K41" s="6">
        <f t="shared" si="1"/>
        <v>102060</v>
      </c>
      <c r="M41" s="6">
        <f t="shared" si="2"/>
        <v>132672</v>
      </c>
      <c r="O41" s="6">
        <f t="shared" si="0"/>
        <v>163272</v>
      </c>
    </row>
    <row r="42" spans="1:15" ht="13.5" hidden="1" thickTop="1">
      <c r="A42" s="3" t="s">
        <v>165</v>
      </c>
      <c r="B42" s="3" t="s">
        <v>166</v>
      </c>
      <c r="C42" s="4">
        <v>43647</v>
      </c>
      <c r="D42" s="3" t="s">
        <v>46</v>
      </c>
      <c r="E42" s="3" t="s">
        <v>167</v>
      </c>
      <c r="F42" s="6">
        <v>8928</v>
      </c>
      <c r="H42" s="6">
        <v>11607</v>
      </c>
      <c r="J42" s="6">
        <v>14286</v>
      </c>
      <c r="K42" s="6">
        <f t="shared" si="1"/>
        <v>107136</v>
      </c>
      <c r="M42" s="6">
        <f t="shared" si="2"/>
        <v>139284</v>
      </c>
      <c r="O42" s="6">
        <f t="shared" si="0"/>
        <v>171432</v>
      </c>
    </row>
    <row r="43" spans="1:15" ht="13.5" hidden="1" thickTop="1">
      <c r="A43" s="3" t="s">
        <v>168</v>
      </c>
      <c r="B43" s="3" t="s">
        <v>169</v>
      </c>
      <c r="C43" s="4">
        <v>43647</v>
      </c>
      <c r="D43" s="3" t="s">
        <v>46</v>
      </c>
      <c r="E43" s="3" t="s">
        <v>170</v>
      </c>
      <c r="F43" s="6">
        <v>9375</v>
      </c>
      <c r="H43" s="6">
        <v>12188</v>
      </c>
      <c r="J43" s="6">
        <v>15001</v>
      </c>
      <c r="K43" s="6">
        <f t="shared" si="1"/>
        <v>112500</v>
      </c>
      <c r="M43" s="6">
        <f t="shared" si="2"/>
        <v>146256</v>
      </c>
      <c r="O43" s="6">
        <f t="shared" si="0"/>
        <v>180012</v>
      </c>
    </row>
    <row r="44" spans="1:15" ht="13.5" hidden="1" thickTop="1">
      <c r="A44" s="3" t="s">
        <v>171</v>
      </c>
      <c r="B44" s="3" t="s">
        <v>172</v>
      </c>
      <c r="C44" s="4">
        <v>43647</v>
      </c>
      <c r="D44" s="3" t="s">
        <v>46</v>
      </c>
      <c r="E44" s="3" t="s">
        <v>173</v>
      </c>
      <c r="F44" s="6">
        <v>9844</v>
      </c>
      <c r="H44" s="6">
        <v>12798</v>
      </c>
      <c r="J44" s="6">
        <v>15751</v>
      </c>
      <c r="K44" s="6">
        <f t="shared" si="1"/>
        <v>118128</v>
      </c>
      <c r="M44" s="6">
        <f t="shared" si="2"/>
        <v>153576</v>
      </c>
      <c r="O44" s="6">
        <f t="shared" si="0"/>
        <v>189012</v>
      </c>
    </row>
    <row r="45" spans="1:15" ht="13.5" hidden="1" thickTop="1">
      <c r="A45" s="3" t="s">
        <v>174</v>
      </c>
      <c r="B45" s="3" t="s">
        <v>175</v>
      </c>
      <c r="C45" s="4">
        <v>43647</v>
      </c>
      <c r="D45" s="3" t="s">
        <v>46</v>
      </c>
      <c r="E45" s="3" t="s">
        <v>176</v>
      </c>
      <c r="F45" s="6">
        <v>10337</v>
      </c>
      <c r="H45" s="6">
        <v>13438</v>
      </c>
      <c r="J45" s="6">
        <v>16538</v>
      </c>
      <c r="K45" s="6">
        <f t="shared" si="1"/>
        <v>124044</v>
      </c>
      <c r="M45" s="6">
        <f t="shared" si="2"/>
        <v>161256</v>
      </c>
      <c r="O45" s="6">
        <f t="shared" si="0"/>
        <v>198456</v>
      </c>
    </row>
    <row r="46" spans="1:15" ht="13.5" hidden="1" thickTop="1">
      <c r="A46" s="3" t="s">
        <v>177</v>
      </c>
      <c r="B46" s="3" t="s">
        <v>178</v>
      </c>
      <c r="C46" s="4">
        <v>43647</v>
      </c>
      <c r="D46" s="3" t="s">
        <v>46</v>
      </c>
      <c r="E46" s="3" t="s">
        <v>179</v>
      </c>
      <c r="F46" s="6">
        <v>10853</v>
      </c>
      <c r="H46" s="6">
        <v>14109</v>
      </c>
      <c r="J46" s="6">
        <v>17365</v>
      </c>
      <c r="K46" s="6">
        <f t="shared" si="1"/>
        <v>130236</v>
      </c>
      <c r="M46" s="6">
        <f t="shared" si="2"/>
        <v>169308</v>
      </c>
      <c r="O46" s="6">
        <f t="shared" si="0"/>
        <v>208380</v>
      </c>
    </row>
    <row r="47" spans="1:15" ht="13.5" hidden="1" thickTop="1">
      <c r="A47" s="3" t="s">
        <v>180</v>
      </c>
      <c r="B47" s="3" t="s">
        <v>181</v>
      </c>
      <c r="C47" s="4">
        <v>43647</v>
      </c>
      <c r="D47" s="3" t="s">
        <v>46</v>
      </c>
      <c r="E47" s="3" t="s">
        <v>182</v>
      </c>
      <c r="F47" s="6">
        <v>11397</v>
      </c>
      <c r="H47" s="6">
        <v>14815</v>
      </c>
      <c r="J47" s="6">
        <v>18233</v>
      </c>
      <c r="K47" s="6">
        <f t="shared" si="1"/>
        <v>136764</v>
      </c>
      <c r="M47" s="6">
        <f t="shared" si="2"/>
        <v>177780</v>
      </c>
      <c r="O47" s="6">
        <f t="shared" si="0"/>
        <v>218796</v>
      </c>
    </row>
    <row r="48" spans="1:15" ht="13.5" hidden="1" thickTop="1">
      <c r="A48" s="3" t="s">
        <v>183</v>
      </c>
      <c r="B48" s="3" t="s">
        <v>184</v>
      </c>
      <c r="C48" s="4">
        <v>43647</v>
      </c>
      <c r="D48" s="3" t="s">
        <v>46</v>
      </c>
      <c r="E48" s="3" t="s">
        <v>185</v>
      </c>
      <c r="F48" s="6">
        <v>11966</v>
      </c>
      <c r="H48" s="6">
        <v>15556</v>
      </c>
      <c r="J48" s="6">
        <v>19146</v>
      </c>
      <c r="K48" s="6">
        <f t="shared" si="1"/>
        <v>143592</v>
      </c>
      <c r="M48" s="6">
        <f t="shared" si="2"/>
        <v>186672</v>
      </c>
      <c r="O48" s="6">
        <f t="shared" si="0"/>
        <v>229752</v>
      </c>
    </row>
    <row r="49" spans="1:15" ht="13.5" hidden="1" thickTop="1">
      <c r="A49" s="3" t="s">
        <v>186</v>
      </c>
      <c r="B49" s="3" t="s">
        <v>187</v>
      </c>
      <c r="C49" s="4">
        <v>43647</v>
      </c>
      <c r="D49" s="3" t="s">
        <v>46</v>
      </c>
      <c r="E49" s="3" t="s">
        <v>188</v>
      </c>
      <c r="F49" s="6">
        <v>12563</v>
      </c>
      <c r="H49" s="6">
        <v>16333</v>
      </c>
      <c r="J49" s="6">
        <v>20102</v>
      </c>
      <c r="K49" s="6">
        <f t="shared" si="1"/>
        <v>150756</v>
      </c>
      <c r="M49" s="6">
        <f t="shared" si="2"/>
        <v>195996</v>
      </c>
      <c r="O49" s="6">
        <f t="shared" si="0"/>
        <v>241224</v>
      </c>
    </row>
    <row r="50" spans="1:15" ht="13.5" hidden="1" thickTop="1">
      <c r="A50" s="3" t="s">
        <v>189</v>
      </c>
      <c r="B50" s="3" t="s">
        <v>190</v>
      </c>
      <c r="C50" s="4">
        <v>43647</v>
      </c>
      <c r="D50" s="3" t="s">
        <v>46</v>
      </c>
      <c r="E50" s="3" t="s">
        <v>191</v>
      </c>
      <c r="F50" s="6">
        <v>13191</v>
      </c>
      <c r="H50" s="6">
        <v>17149</v>
      </c>
      <c r="J50" s="6">
        <v>21107</v>
      </c>
      <c r="K50" s="6">
        <f t="shared" si="1"/>
        <v>158292</v>
      </c>
      <c r="M50" s="6">
        <f t="shared" si="2"/>
        <v>205788</v>
      </c>
      <c r="O50" s="6">
        <f t="shared" si="0"/>
        <v>253284</v>
      </c>
    </row>
    <row r="51" spans="1:15" ht="13.5" hidden="1" thickTop="1">
      <c r="A51" s="3" t="s">
        <v>192</v>
      </c>
      <c r="B51" s="3" t="s">
        <v>193</v>
      </c>
      <c r="C51" s="4">
        <v>43647</v>
      </c>
      <c r="D51" s="3" t="s">
        <v>46</v>
      </c>
      <c r="E51" s="3" t="s">
        <v>194</v>
      </c>
      <c r="F51" s="6">
        <v>13853</v>
      </c>
      <c r="H51" s="6">
        <v>18008</v>
      </c>
      <c r="J51" s="6">
        <v>22162</v>
      </c>
      <c r="K51" s="6">
        <f t="shared" si="1"/>
        <v>166236</v>
      </c>
      <c r="M51" s="6">
        <f t="shared" si="2"/>
        <v>216096</v>
      </c>
      <c r="O51" s="6">
        <f t="shared" si="0"/>
        <v>265944</v>
      </c>
    </row>
    <row r="52" spans="1:15" ht="13.5" hidden="1" thickTop="1">
      <c r="A52" s="3" t="s">
        <v>195</v>
      </c>
      <c r="B52" s="3" t="s">
        <v>196</v>
      </c>
      <c r="C52" s="4">
        <v>43647</v>
      </c>
      <c r="D52" s="3" t="s">
        <v>46</v>
      </c>
      <c r="E52" s="3" t="s">
        <v>197</v>
      </c>
      <c r="F52" s="6">
        <v>14543</v>
      </c>
      <c r="H52" s="6">
        <v>18907</v>
      </c>
      <c r="J52" s="6">
        <v>23270</v>
      </c>
      <c r="K52" s="6">
        <f t="shared" si="1"/>
        <v>174516</v>
      </c>
      <c r="M52" s="6">
        <f t="shared" si="2"/>
        <v>226884</v>
      </c>
      <c r="O52" s="6">
        <f t="shared" si="0"/>
        <v>279240</v>
      </c>
    </row>
    <row r="53" spans="1:15" ht="13.5" hidden="1" thickTop="1">
      <c r="A53" s="3" t="s">
        <v>198</v>
      </c>
      <c r="B53" s="3" t="s">
        <v>199</v>
      </c>
      <c r="C53" s="4">
        <v>43647</v>
      </c>
      <c r="D53" s="3" t="s">
        <v>46</v>
      </c>
      <c r="E53" s="3" t="s">
        <v>200</v>
      </c>
      <c r="F53" s="6">
        <v>15271</v>
      </c>
      <c r="H53" s="6">
        <v>19853</v>
      </c>
      <c r="J53" s="6">
        <v>24434</v>
      </c>
      <c r="K53" s="6">
        <f t="shared" si="1"/>
        <v>183252</v>
      </c>
      <c r="M53" s="6">
        <f t="shared" si="2"/>
        <v>238236</v>
      </c>
      <c r="O53" s="6">
        <f t="shared" si="0"/>
        <v>293208</v>
      </c>
    </row>
    <row r="54" spans="1:15" ht="13.5" hidden="1" thickTop="1">
      <c r="A54" s="3" t="s">
        <v>201</v>
      </c>
      <c r="B54" s="3" t="s">
        <v>202</v>
      </c>
      <c r="C54" s="4">
        <v>43647</v>
      </c>
      <c r="D54" s="3" t="s">
        <v>46</v>
      </c>
      <c r="E54" s="3" t="s">
        <v>203</v>
      </c>
      <c r="F54" s="6">
        <v>16035</v>
      </c>
      <c r="H54" s="6">
        <v>20846</v>
      </c>
      <c r="J54" s="6">
        <v>25656</v>
      </c>
      <c r="K54" s="6">
        <f t="shared" si="1"/>
        <v>192420</v>
      </c>
      <c r="M54" s="6">
        <f t="shared" si="2"/>
        <v>250152</v>
      </c>
      <c r="O54" s="6">
        <f t="shared" si="0"/>
        <v>307872</v>
      </c>
    </row>
    <row r="55" spans="1:15" ht="13.5" hidden="1" thickTop="1">
      <c r="A55" s="3" t="s">
        <v>204</v>
      </c>
      <c r="B55" s="3" t="s">
        <v>205</v>
      </c>
      <c r="C55" s="4">
        <v>43647</v>
      </c>
      <c r="D55" s="3" t="s">
        <v>206</v>
      </c>
      <c r="E55" s="3" t="s">
        <v>50</v>
      </c>
      <c r="F55" s="6">
        <v>1334</v>
      </c>
      <c r="H55" s="6">
        <v>1733</v>
      </c>
      <c r="J55" s="6">
        <v>2132</v>
      </c>
      <c r="K55" s="6">
        <f t="shared" si="1"/>
        <v>16008</v>
      </c>
      <c r="M55" s="6">
        <f t="shared" si="2"/>
        <v>20796</v>
      </c>
      <c r="O55" s="6">
        <f t="shared" si="0"/>
        <v>25584</v>
      </c>
    </row>
    <row r="56" spans="1:15" ht="13.5" hidden="1" thickTop="1">
      <c r="A56" s="3" t="s">
        <v>207</v>
      </c>
      <c r="B56" s="3" t="s">
        <v>208</v>
      </c>
      <c r="C56" s="4">
        <v>43647</v>
      </c>
      <c r="D56" s="3" t="s">
        <v>206</v>
      </c>
      <c r="E56" s="3" t="s">
        <v>53</v>
      </c>
      <c r="F56" s="6">
        <v>1400</v>
      </c>
      <c r="H56" s="6">
        <v>1819</v>
      </c>
      <c r="J56" s="6">
        <v>2238</v>
      </c>
      <c r="K56" s="6">
        <f t="shared" si="1"/>
        <v>16800</v>
      </c>
      <c r="M56" s="6">
        <f t="shared" si="2"/>
        <v>21828</v>
      </c>
      <c r="O56" s="6">
        <f t="shared" si="0"/>
        <v>26856</v>
      </c>
    </row>
    <row r="57" spans="1:15" ht="13.5" hidden="1" thickTop="1">
      <c r="A57" s="3" t="s">
        <v>209</v>
      </c>
      <c r="B57" s="3" t="s">
        <v>210</v>
      </c>
      <c r="C57" s="4">
        <v>43647</v>
      </c>
      <c r="D57" s="3" t="s">
        <v>206</v>
      </c>
      <c r="E57" s="3" t="s">
        <v>56</v>
      </c>
      <c r="F57" s="6">
        <v>1469</v>
      </c>
      <c r="H57" s="6">
        <v>1909</v>
      </c>
      <c r="J57" s="6">
        <v>2349</v>
      </c>
      <c r="K57" s="6">
        <f t="shared" si="1"/>
        <v>17628</v>
      </c>
      <c r="M57" s="6">
        <f t="shared" si="2"/>
        <v>22908</v>
      </c>
      <c r="O57" s="6">
        <f t="shared" si="0"/>
        <v>28188</v>
      </c>
    </row>
    <row r="58" spans="1:15" ht="13.5" hidden="1" thickTop="1">
      <c r="A58" s="3" t="s">
        <v>211</v>
      </c>
      <c r="B58" s="3" t="s">
        <v>212</v>
      </c>
      <c r="C58" s="4">
        <v>43647</v>
      </c>
      <c r="D58" s="3" t="s">
        <v>206</v>
      </c>
      <c r="E58" s="3" t="s">
        <v>59</v>
      </c>
      <c r="F58" s="6">
        <v>1542</v>
      </c>
      <c r="H58" s="6">
        <v>2004</v>
      </c>
      <c r="J58" s="6">
        <v>2466</v>
      </c>
      <c r="K58" s="6">
        <f t="shared" si="1"/>
        <v>18504</v>
      </c>
      <c r="M58" s="6">
        <f t="shared" si="2"/>
        <v>24048</v>
      </c>
      <c r="O58" s="6">
        <f t="shared" si="0"/>
        <v>29592</v>
      </c>
    </row>
    <row r="59" spans="1:15" ht="13.5" hidden="1" thickTop="1">
      <c r="A59" s="3" t="s">
        <v>213</v>
      </c>
      <c r="B59" s="3" t="s">
        <v>214</v>
      </c>
      <c r="C59" s="4">
        <v>43647</v>
      </c>
      <c r="D59" s="3" t="s">
        <v>206</v>
      </c>
      <c r="E59" s="3" t="s">
        <v>62</v>
      </c>
      <c r="F59" s="6">
        <v>1618</v>
      </c>
      <c r="H59" s="6">
        <v>2104</v>
      </c>
      <c r="J59" s="6">
        <v>2589</v>
      </c>
      <c r="K59" s="6">
        <f t="shared" si="1"/>
        <v>19416</v>
      </c>
      <c r="M59" s="6">
        <f t="shared" si="2"/>
        <v>25248</v>
      </c>
      <c r="O59" s="6">
        <f t="shared" si="0"/>
        <v>31068</v>
      </c>
    </row>
    <row r="60" spans="1:15" ht="13.5" hidden="1" thickTop="1">
      <c r="A60" s="3" t="s">
        <v>215</v>
      </c>
      <c r="B60" s="3" t="s">
        <v>216</v>
      </c>
      <c r="C60" s="4">
        <v>43647</v>
      </c>
      <c r="D60" s="3" t="s">
        <v>206</v>
      </c>
      <c r="E60" s="3" t="s">
        <v>65</v>
      </c>
      <c r="F60" s="6">
        <v>1701</v>
      </c>
      <c r="H60" s="6">
        <v>2211</v>
      </c>
      <c r="J60" s="6">
        <v>2720</v>
      </c>
      <c r="K60" s="6">
        <f t="shared" si="1"/>
        <v>20412</v>
      </c>
      <c r="M60" s="6">
        <f t="shared" si="2"/>
        <v>26532</v>
      </c>
      <c r="O60" s="6">
        <f t="shared" si="0"/>
        <v>32640</v>
      </c>
    </row>
    <row r="61" spans="1:15" ht="13.5" hidden="1" thickTop="1">
      <c r="A61" s="3" t="s">
        <v>217</v>
      </c>
      <c r="B61" s="3" t="s">
        <v>218</v>
      </c>
      <c r="C61" s="4">
        <v>43647</v>
      </c>
      <c r="D61" s="3" t="s">
        <v>206</v>
      </c>
      <c r="E61" s="3" t="s">
        <v>68</v>
      </c>
      <c r="F61" s="6">
        <v>1786</v>
      </c>
      <c r="H61" s="6">
        <v>2321</v>
      </c>
      <c r="J61" s="6">
        <v>2855</v>
      </c>
      <c r="K61" s="6">
        <f t="shared" si="1"/>
        <v>21432</v>
      </c>
      <c r="M61" s="6">
        <f t="shared" si="2"/>
        <v>27852</v>
      </c>
      <c r="O61" s="6">
        <f t="shared" si="0"/>
        <v>34260</v>
      </c>
    </row>
    <row r="62" spans="1:15" ht="13.5" hidden="1" thickTop="1">
      <c r="A62" s="3" t="s">
        <v>219</v>
      </c>
      <c r="B62" s="3" t="s">
        <v>220</v>
      </c>
      <c r="C62" s="4">
        <v>43647</v>
      </c>
      <c r="D62" s="3" t="s">
        <v>206</v>
      </c>
      <c r="E62" s="3" t="s">
        <v>71</v>
      </c>
      <c r="F62" s="6">
        <v>1874</v>
      </c>
      <c r="H62" s="6">
        <v>2436</v>
      </c>
      <c r="J62" s="6">
        <v>2998</v>
      </c>
      <c r="K62" s="6">
        <f t="shared" si="1"/>
        <v>22488</v>
      </c>
      <c r="M62" s="6">
        <f t="shared" si="2"/>
        <v>29232</v>
      </c>
      <c r="O62" s="6">
        <f t="shared" si="0"/>
        <v>35976</v>
      </c>
    </row>
    <row r="63" spans="1:15" ht="13.5" hidden="1" thickTop="1">
      <c r="A63" s="3" t="s">
        <v>221</v>
      </c>
      <c r="B63" s="3" t="s">
        <v>222</v>
      </c>
      <c r="C63" s="4">
        <v>43647</v>
      </c>
      <c r="D63" s="3" t="s">
        <v>206</v>
      </c>
      <c r="E63" s="3" t="s">
        <v>74</v>
      </c>
      <c r="F63" s="6">
        <v>1969</v>
      </c>
      <c r="H63" s="6">
        <v>2559</v>
      </c>
      <c r="J63" s="6">
        <v>3148</v>
      </c>
      <c r="K63" s="6">
        <f t="shared" si="1"/>
        <v>23628</v>
      </c>
      <c r="M63" s="6">
        <f t="shared" si="2"/>
        <v>30708</v>
      </c>
      <c r="O63" s="6">
        <f t="shared" si="0"/>
        <v>37776</v>
      </c>
    </row>
    <row r="64" spans="1:15" ht="13.5" hidden="1" thickTop="1">
      <c r="A64" s="3" t="s">
        <v>223</v>
      </c>
      <c r="B64" s="3" t="s">
        <v>224</v>
      </c>
      <c r="C64" s="4">
        <v>43647</v>
      </c>
      <c r="D64" s="3" t="s">
        <v>206</v>
      </c>
      <c r="E64" s="3" t="s">
        <v>77</v>
      </c>
      <c r="F64" s="6">
        <v>2066</v>
      </c>
      <c r="H64" s="6">
        <v>2686</v>
      </c>
      <c r="J64" s="6">
        <v>3305</v>
      </c>
      <c r="K64" s="6">
        <f t="shared" si="1"/>
        <v>24792</v>
      </c>
      <c r="M64" s="6">
        <f t="shared" si="2"/>
        <v>32232</v>
      </c>
      <c r="O64" s="6">
        <f t="shared" si="0"/>
        <v>39660</v>
      </c>
    </row>
    <row r="65" spans="1:15" ht="13.5" hidden="1" thickTop="1">
      <c r="A65" s="3" t="s">
        <v>225</v>
      </c>
      <c r="B65" s="3" t="s">
        <v>226</v>
      </c>
      <c r="C65" s="4">
        <v>43647</v>
      </c>
      <c r="D65" s="3" t="s">
        <v>206</v>
      </c>
      <c r="E65" s="3" t="s">
        <v>80</v>
      </c>
      <c r="F65" s="6">
        <v>2168</v>
      </c>
      <c r="H65" s="6">
        <v>2820</v>
      </c>
      <c r="J65" s="6">
        <v>3471</v>
      </c>
      <c r="K65" s="6">
        <f t="shared" si="1"/>
        <v>26016</v>
      </c>
      <c r="M65" s="6">
        <f t="shared" si="2"/>
        <v>33840</v>
      </c>
      <c r="O65" s="6">
        <f t="shared" si="0"/>
        <v>41652</v>
      </c>
    </row>
    <row r="66" spans="1:15" ht="13.5" hidden="1" thickTop="1">
      <c r="A66" s="3" t="s">
        <v>227</v>
      </c>
      <c r="B66" s="3" t="s">
        <v>228</v>
      </c>
      <c r="C66" s="4">
        <v>43647</v>
      </c>
      <c r="D66" s="3" t="s">
        <v>206</v>
      </c>
      <c r="E66" s="3" t="s">
        <v>83</v>
      </c>
      <c r="F66" s="6">
        <v>2277</v>
      </c>
      <c r="H66" s="6">
        <v>2961</v>
      </c>
      <c r="J66" s="6">
        <v>3645</v>
      </c>
      <c r="K66" s="6">
        <f t="shared" si="1"/>
        <v>27324</v>
      </c>
      <c r="M66" s="6">
        <f t="shared" si="2"/>
        <v>35532</v>
      </c>
      <c r="O66" s="6">
        <f t="shared" ref="O66:O129" si="3">J66*12</f>
        <v>43740</v>
      </c>
    </row>
    <row r="67" spans="1:15" ht="13.5" hidden="1" thickTop="1">
      <c r="A67" s="3" t="s">
        <v>229</v>
      </c>
      <c r="B67" s="3" t="s">
        <v>230</v>
      </c>
      <c r="C67" s="4">
        <v>43647</v>
      </c>
      <c r="D67" s="3" t="s">
        <v>206</v>
      </c>
      <c r="E67" s="3" t="s">
        <v>86</v>
      </c>
      <c r="F67" s="6">
        <v>2393</v>
      </c>
      <c r="H67" s="6">
        <v>3110</v>
      </c>
      <c r="J67" s="6">
        <v>3826</v>
      </c>
      <c r="K67" s="6">
        <f t="shared" ref="K67:K130" si="4">F67*12</f>
        <v>28716</v>
      </c>
      <c r="M67" s="6">
        <f t="shared" ref="M67:M130" si="5">H67*12</f>
        <v>37320</v>
      </c>
      <c r="O67" s="6">
        <f t="shared" si="3"/>
        <v>45912</v>
      </c>
    </row>
    <row r="68" spans="1:15" ht="13.5" hidden="1" thickTop="1">
      <c r="A68" s="3" t="s">
        <v>231</v>
      </c>
      <c r="B68" s="3" t="s">
        <v>232</v>
      </c>
      <c r="C68" s="4">
        <v>43647</v>
      </c>
      <c r="D68" s="3" t="s">
        <v>206</v>
      </c>
      <c r="E68" s="3" t="s">
        <v>89</v>
      </c>
      <c r="F68" s="6">
        <v>2513</v>
      </c>
      <c r="H68" s="6">
        <v>3266</v>
      </c>
      <c r="J68" s="6">
        <v>4018</v>
      </c>
      <c r="K68" s="6">
        <f t="shared" si="4"/>
        <v>30156</v>
      </c>
      <c r="M68" s="6">
        <f t="shared" si="5"/>
        <v>39192</v>
      </c>
      <c r="O68" s="6">
        <f t="shared" si="3"/>
        <v>48216</v>
      </c>
    </row>
    <row r="69" spans="1:15" ht="13.5" hidden="1" thickTop="1">
      <c r="A69" s="3" t="s">
        <v>233</v>
      </c>
      <c r="B69" s="3" t="s">
        <v>234</v>
      </c>
      <c r="C69" s="4">
        <v>43647</v>
      </c>
      <c r="D69" s="3" t="s">
        <v>206</v>
      </c>
      <c r="E69" s="3" t="s">
        <v>92</v>
      </c>
      <c r="F69" s="6">
        <v>2637</v>
      </c>
      <c r="H69" s="6">
        <v>3429</v>
      </c>
      <c r="J69" s="6">
        <v>4220</v>
      </c>
      <c r="K69" s="6">
        <f t="shared" si="4"/>
        <v>31644</v>
      </c>
      <c r="M69" s="6">
        <f t="shared" si="5"/>
        <v>41148</v>
      </c>
      <c r="O69" s="6">
        <f t="shared" si="3"/>
        <v>50640</v>
      </c>
    </row>
    <row r="70" spans="1:15" ht="13.5" hidden="1" thickTop="1">
      <c r="A70" s="3" t="s">
        <v>235</v>
      </c>
      <c r="B70" s="3" t="s">
        <v>236</v>
      </c>
      <c r="C70" s="4">
        <v>43647</v>
      </c>
      <c r="D70" s="3" t="s">
        <v>206</v>
      </c>
      <c r="E70" s="3" t="s">
        <v>95</v>
      </c>
      <c r="F70" s="6">
        <v>2769</v>
      </c>
      <c r="H70" s="6">
        <v>3600</v>
      </c>
      <c r="J70" s="6">
        <v>4430</v>
      </c>
      <c r="K70" s="6">
        <f t="shared" si="4"/>
        <v>33228</v>
      </c>
      <c r="M70" s="6">
        <f t="shared" si="5"/>
        <v>43200</v>
      </c>
      <c r="O70" s="6">
        <f t="shared" si="3"/>
        <v>53160</v>
      </c>
    </row>
    <row r="71" spans="1:15" ht="13.5" hidden="1" thickTop="1">
      <c r="A71" s="3" t="s">
        <v>237</v>
      </c>
      <c r="B71" s="3" t="s">
        <v>238</v>
      </c>
      <c r="C71" s="4">
        <v>43647</v>
      </c>
      <c r="D71" s="3" t="s">
        <v>206</v>
      </c>
      <c r="E71" s="3" t="s">
        <v>98</v>
      </c>
      <c r="F71" s="6">
        <v>2907</v>
      </c>
      <c r="H71" s="6">
        <v>3780</v>
      </c>
      <c r="J71" s="6">
        <v>4653</v>
      </c>
      <c r="K71" s="6">
        <f t="shared" si="4"/>
        <v>34884</v>
      </c>
      <c r="M71" s="6">
        <f t="shared" si="5"/>
        <v>45360</v>
      </c>
      <c r="O71" s="6">
        <f t="shared" si="3"/>
        <v>55836</v>
      </c>
    </row>
    <row r="72" spans="1:15" ht="13.5" hidden="1" thickTop="1">
      <c r="A72" s="3" t="s">
        <v>239</v>
      </c>
      <c r="B72" s="3" t="s">
        <v>240</v>
      </c>
      <c r="C72" s="4">
        <v>43647</v>
      </c>
      <c r="D72" s="3" t="s">
        <v>206</v>
      </c>
      <c r="E72" s="3" t="s">
        <v>101</v>
      </c>
      <c r="F72" s="6">
        <v>3053</v>
      </c>
      <c r="H72" s="6">
        <v>3969</v>
      </c>
      <c r="J72" s="6">
        <v>4884</v>
      </c>
      <c r="K72" s="6">
        <f t="shared" si="4"/>
        <v>36636</v>
      </c>
      <c r="M72" s="6">
        <f t="shared" si="5"/>
        <v>47628</v>
      </c>
      <c r="O72" s="6">
        <f t="shared" si="3"/>
        <v>58608</v>
      </c>
    </row>
    <row r="73" spans="1:15" ht="13.5" hidden="1" thickTop="1">
      <c r="A73" s="3" t="s">
        <v>241</v>
      </c>
      <c r="B73" s="3" t="s">
        <v>242</v>
      </c>
      <c r="C73" s="4">
        <v>43647</v>
      </c>
      <c r="D73" s="3" t="s">
        <v>206</v>
      </c>
      <c r="E73" s="3" t="s">
        <v>104</v>
      </c>
      <c r="F73" s="6">
        <v>3206</v>
      </c>
      <c r="H73" s="6">
        <v>4167</v>
      </c>
      <c r="J73" s="6">
        <v>5127</v>
      </c>
      <c r="K73" s="6">
        <f t="shared" si="4"/>
        <v>38472</v>
      </c>
      <c r="M73" s="6">
        <f t="shared" si="5"/>
        <v>50004</v>
      </c>
      <c r="O73" s="6">
        <f t="shared" si="3"/>
        <v>61524</v>
      </c>
    </row>
    <row r="74" spans="1:15" ht="13.5" hidden="1" thickTop="1">
      <c r="A74" s="3" t="s">
        <v>243</v>
      </c>
      <c r="B74" s="3" t="s">
        <v>244</v>
      </c>
      <c r="C74" s="4">
        <v>43647</v>
      </c>
      <c r="D74" s="3" t="s">
        <v>206</v>
      </c>
      <c r="E74" s="3" t="s">
        <v>107</v>
      </c>
      <c r="F74" s="6">
        <v>3365</v>
      </c>
      <c r="H74" s="6">
        <v>4375</v>
      </c>
      <c r="J74" s="6">
        <v>5385</v>
      </c>
      <c r="K74" s="6">
        <f t="shared" si="4"/>
        <v>40380</v>
      </c>
      <c r="M74" s="6">
        <f t="shared" si="5"/>
        <v>52500</v>
      </c>
      <c r="O74" s="6">
        <f t="shared" si="3"/>
        <v>64620</v>
      </c>
    </row>
    <row r="75" spans="1:15" ht="13.5" hidden="1" thickTop="1">
      <c r="A75" s="3" t="s">
        <v>245</v>
      </c>
      <c r="B75" s="3" t="s">
        <v>246</v>
      </c>
      <c r="C75" s="4">
        <v>43647</v>
      </c>
      <c r="D75" s="3" t="s">
        <v>206</v>
      </c>
      <c r="E75" s="3" t="s">
        <v>110</v>
      </c>
      <c r="F75" s="6">
        <v>3534</v>
      </c>
      <c r="H75" s="6">
        <v>4594</v>
      </c>
      <c r="J75" s="6">
        <v>5653</v>
      </c>
      <c r="K75" s="6">
        <f t="shared" si="4"/>
        <v>42408</v>
      </c>
      <c r="M75" s="6">
        <f t="shared" si="5"/>
        <v>55128</v>
      </c>
      <c r="O75" s="6">
        <f t="shared" si="3"/>
        <v>67836</v>
      </c>
    </row>
    <row r="76" spans="1:15" ht="13.5" hidden="1" thickTop="1">
      <c r="A76" s="3" t="s">
        <v>247</v>
      </c>
      <c r="B76" s="3" t="s">
        <v>248</v>
      </c>
      <c r="C76" s="4">
        <v>43647</v>
      </c>
      <c r="D76" s="3" t="s">
        <v>206</v>
      </c>
      <c r="E76" s="3" t="s">
        <v>113</v>
      </c>
      <c r="F76" s="6">
        <v>3710</v>
      </c>
      <c r="H76" s="6">
        <v>4824</v>
      </c>
      <c r="J76" s="6">
        <v>5937</v>
      </c>
      <c r="K76" s="6">
        <f t="shared" si="4"/>
        <v>44520</v>
      </c>
      <c r="M76" s="6">
        <f t="shared" si="5"/>
        <v>57888</v>
      </c>
      <c r="O76" s="6">
        <f t="shared" si="3"/>
        <v>71244</v>
      </c>
    </row>
    <row r="77" spans="1:15" ht="13.5" hidden="1" thickTop="1">
      <c r="A77" s="3" t="s">
        <v>249</v>
      </c>
      <c r="B77" s="3" t="s">
        <v>250</v>
      </c>
      <c r="C77" s="4">
        <v>43647</v>
      </c>
      <c r="D77" s="3" t="s">
        <v>206</v>
      </c>
      <c r="E77" s="3" t="s">
        <v>116</v>
      </c>
      <c r="F77" s="6">
        <v>3896</v>
      </c>
      <c r="H77" s="6">
        <v>5065</v>
      </c>
      <c r="J77" s="6">
        <v>6233</v>
      </c>
      <c r="K77" s="6">
        <f t="shared" si="4"/>
        <v>46752</v>
      </c>
      <c r="M77" s="6">
        <f t="shared" si="5"/>
        <v>60780</v>
      </c>
      <c r="O77" s="6">
        <f t="shared" si="3"/>
        <v>74796</v>
      </c>
    </row>
    <row r="78" spans="1:15" ht="13.5" hidden="1" thickTop="1">
      <c r="A78" s="3" t="s">
        <v>251</v>
      </c>
      <c r="B78" s="3" t="s">
        <v>252</v>
      </c>
      <c r="C78" s="4">
        <v>43647</v>
      </c>
      <c r="D78" s="3" t="s">
        <v>206</v>
      </c>
      <c r="E78" s="3" t="s">
        <v>119</v>
      </c>
      <c r="F78" s="6">
        <v>4091</v>
      </c>
      <c r="H78" s="6">
        <v>5318.5</v>
      </c>
      <c r="J78" s="6">
        <v>6546</v>
      </c>
      <c r="K78" s="6">
        <f t="shared" si="4"/>
        <v>49092</v>
      </c>
      <c r="M78" s="6">
        <f t="shared" si="5"/>
        <v>63822</v>
      </c>
      <c r="O78" s="6">
        <f t="shared" si="3"/>
        <v>78552</v>
      </c>
    </row>
    <row r="79" spans="1:15" ht="13.5" hidden="1" thickTop="1">
      <c r="A79" s="3" t="s">
        <v>253</v>
      </c>
      <c r="B79" s="3" t="s">
        <v>254</v>
      </c>
      <c r="C79" s="4">
        <v>43647</v>
      </c>
      <c r="D79" s="3" t="s">
        <v>206</v>
      </c>
      <c r="E79" s="3" t="s">
        <v>122</v>
      </c>
      <c r="F79" s="6">
        <v>4296</v>
      </c>
      <c r="H79" s="6">
        <v>5584</v>
      </c>
      <c r="J79" s="6">
        <v>6872</v>
      </c>
      <c r="K79" s="6">
        <f t="shared" si="4"/>
        <v>51552</v>
      </c>
      <c r="M79" s="6">
        <f t="shared" si="5"/>
        <v>67008</v>
      </c>
      <c r="O79" s="6">
        <f t="shared" si="3"/>
        <v>82464</v>
      </c>
    </row>
    <row r="80" spans="1:15" ht="13.5" hidden="1" thickTop="1">
      <c r="A80" s="3" t="s">
        <v>255</v>
      </c>
      <c r="B80" s="3" t="s">
        <v>256</v>
      </c>
      <c r="C80" s="4">
        <v>43647</v>
      </c>
      <c r="D80" s="3" t="s">
        <v>206</v>
      </c>
      <c r="E80" s="3" t="s">
        <v>125</v>
      </c>
      <c r="F80" s="6">
        <v>4510</v>
      </c>
      <c r="H80" s="6">
        <v>5863.5</v>
      </c>
      <c r="J80" s="6">
        <v>7217</v>
      </c>
      <c r="K80" s="6">
        <f t="shared" si="4"/>
        <v>54120</v>
      </c>
      <c r="M80" s="6">
        <f t="shared" si="5"/>
        <v>70362</v>
      </c>
      <c r="O80" s="6">
        <f t="shared" si="3"/>
        <v>86604</v>
      </c>
    </row>
    <row r="81" spans="1:15" ht="13.5" hidden="1" thickTop="1">
      <c r="A81" s="3" t="s">
        <v>257</v>
      </c>
      <c r="B81" s="3" t="s">
        <v>258</v>
      </c>
      <c r="C81" s="4">
        <v>43647</v>
      </c>
      <c r="D81" s="3" t="s">
        <v>206</v>
      </c>
      <c r="E81" s="3" t="s">
        <v>128</v>
      </c>
      <c r="F81" s="6">
        <v>4737</v>
      </c>
      <c r="H81" s="6">
        <v>6157</v>
      </c>
      <c r="J81" s="6">
        <v>7576</v>
      </c>
      <c r="K81" s="6">
        <f t="shared" si="4"/>
        <v>56844</v>
      </c>
      <c r="M81" s="6">
        <f t="shared" si="5"/>
        <v>73884</v>
      </c>
      <c r="O81" s="6">
        <f t="shared" si="3"/>
        <v>90912</v>
      </c>
    </row>
    <row r="82" spans="1:15" ht="13.5" hidden="1" thickTop="1">
      <c r="A82" s="3" t="s">
        <v>259</v>
      </c>
      <c r="B82" s="3" t="s">
        <v>260</v>
      </c>
      <c r="C82" s="4">
        <v>43647</v>
      </c>
      <c r="D82" s="3" t="s">
        <v>206</v>
      </c>
      <c r="E82" s="3" t="s">
        <v>131</v>
      </c>
      <c r="F82" s="6">
        <v>4973</v>
      </c>
      <c r="H82" s="6">
        <v>6464</v>
      </c>
      <c r="J82" s="6">
        <v>7955</v>
      </c>
      <c r="K82" s="6">
        <f t="shared" si="4"/>
        <v>59676</v>
      </c>
      <c r="M82" s="6">
        <f t="shared" si="5"/>
        <v>77568</v>
      </c>
      <c r="O82" s="6">
        <f t="shared" si="3"/>
        <v>95460</v>
      </c>
    </row>
    <row r="83" spans="1:15" ht="13.5" hidden="1" thickTop="1">
      <c r="A83" s="3" t="s">
        <v>261</v>
      </c>
      <c r="B83" s="3" t="s">
        <v>262</v>
      </c>
      <c r="C83" s="4">
        <v>43647</v>
      </c>
      <c r="D83" s="3" t="s">
        <v>206</v>
      </c>
      <c r="E83" s="3" t="s">
        <v>134</v>
      </c>
      <c r="F83" s="6">
        <v>5222</v>
      </c>
      <c r="H83" s="6">
        <v>6788</v>
      </c>
      <c r="J83" s="6">
        <v>8353</v>
      </c>
      <c r="K83" s="6">
        <f t="shared" si="4"/>
        <v>62664</v>
      </c>
      <c r="M83" s="6">
        <f t="shared" si="5"/>
        <v>81456</v>
      </c>
      <c r="O83" s="6">
        <f t="shared" si="3"/>
        <v>100236</v>
      </c>
    </row>
    <row r="84" spans="1:15" ht="13.5" hidden="1" thickTop="1">
      <c r="A84" s="3" t="s">
        <v>263</v>
      </c>
      <c r="B84" s="3" t="s">
        <v>264</v>
      </c>
      <c r="C84" s="4">
        <v>43647</v>
      </c>
      <c r="D84" s="3" t="s">
        <v>206</v>
      </c>
      <c r="E84" s="3" t="s">
        <v>137</v>
      </c>
      <c r="F84" s="6">
        <v>5483</v>
      </c>
      <c r="H84" s="6">
        <v>7127.5</v>
      </c>
      <c r="J84" s="6">
        <v>8772</v>
      </c>
      <c r="K84" s="6">
        <f t="shared" si="4"/>
        <v>65796</v>
      </c>
      <c r="M84" s="6">
        <f t="shared" si="5"/>
        <v>85530</v>
      </c>
      <c r="O84" s="6">
        <f t="shared" si="3"/>
        <v>105264</v>
      </c>
    </row>
    <row r="85" spans="1:15" ht="13.5" hidden="1" thickTop="1">
      <c r="A85" s="3" t="s">
        <v>265</v>
      </c>
      <c r="B85" s="3" t="s">
        <v>266</v>
      </c>
      <c r="C85" s="4">
        <v>43647</v>
      </c>
      <c r="D85" s="3" t="s">
        <v>206</v>
      </c>
      <c r="E85" s="3" t="s">
        <v>140</v>
      </c>
      <c r="F85" s="6">
        <v>5756</v>
      </c>
      <c r="H85" s="6">
        <v>7483.5</v>
      </c>
      <c r="J85" s="6">
        <v>9211</v>
      </c>
      <c r="K85" s="6">
        <f t="shared" si="4"/>
        <v>69072</v>
      </c>
      <c r="M85" s="6">
        <f t="shared" si="5"/>
        <v>89802</v>
      </c>
      <c r="O85" s="6">
        <f t="shared" si="3"/>
        <v>110532</v>
      </c>
    </row>
    <row r="86" spans="1:15" ht="13.5" hidden="1" thickTop="1">
      <c r="A86" s="3" t="s">
        <v>267</v>
      </c>
      <c r="B86" s="3" t="s">
        <v>268</v>
      </c>
      <c r="C86" s="4">
        <v>43647</v>
      </c>
      <c r="D86" s="3" t="s">
        <v>206</v>
      </c>
      <c r="E86" s="3" t="s">
        <v>143</v>
      </c>
      <c r="F86" s="6">
        <v>6045</v>
      </c>
      <c r="H86" s="6">
        <v>7857</v>
      </c>
      <c r="J86" s="6">
        <v>9669</v>
      </c>
      <c r="K86" s="6">
        <f t="shared" si="4"/>
        <v>72540</v>
      </c>
      <c r="M86" s="6">
        <f t="shared" si="5"/>
        <v>94284</v>
      </c>
      <c r="O86" s="6">
        <f t="shared" si="3"/>
        <v>116028</v>
      </c>
    </row>
    <row r="87" spans="1:15" ht="13.5" hidden="1" thickTop="1">
      <c r="A87" s="3" t="s">
        <v>269</v>
      </c>
      <c r="B87" s="3" t="s">
        <v>270</v>
      </c>
      <c r="C87" s="4">
        <v>43647</v>
      </c>
      <c r="D87" s="3" t="s">
        <v>206</v>
      </c>
      <c r="E87" s="3" t="s">
        <v>146</v>
      </c>
      <c r="F87" s="6">
        <v>6346</v>
      </c>
      <c r="H87" s="6">
        <v>8250</v>
      </c>
      <c r="J87" s="6">
        <v>10154</v>
      </c>
      <c r="K87" s="6">
        <f t="shared" si="4"/>
        <v>76152</v>
      </c>
      <c r="M87" s="6">
        <f t="shared" si="5"/>
        <v>99000</v>
      </c>
      <c r="O87" s="6">
        <f t="shared" si="3"/>
        <v>121848</v>
      </c>
    </row>
    <row r="88" spans="1:15" ht="13.5" hidden="1" thickTop="1">
      <c r="A88" s="3" t="s">
        <v>271</v>
      </c>
      <c r="B88" s="3" t="s">
        <v>272</v>
      </c>
      <c r="C88" s="4">
        <v>43647</v>
      </c>
      <c r="D88" s="3" t="s">
        <v>206</v>
      </c>
      <c r="E88" s="3" t="s">
        <v>149</v>
      </c>
      <c r="F88" s="6">
        <v>6664</v>
      </c>
      <c r="H88" s="6">
        <v>8663</v>
      </c>
      <c r="J88" s="6">
        <v>10661</v>
      </c>
      <c r="K88" s="6">
        <f t="shared" si="4"/>
        <v>79968</v>
      </c>
      <c r="M88" s="6">
        <f t="shared" si="5"/>
        <v>103956</v>
      </c>
      <c r="O88" s="6">
        <f t="shared" si="3"/>
        <v>127932</v>
      </c>
    </row>
    <row r="89" spans="1:15" ht="13.5" hidden="1" thickTop="1">
      <c r="A89" s="3" t="s">
        <v>273</v>
      </c>
      <c r="B89" s="3" t="s">
        <v>274</v>
      </c>
      <c r="C89" s="4">
        <v>43647</v>
      </c>
      <c r="D89" s="3" t="s">
        <v>206</v>
      </c>
      <c r="E89" s="3" t="s">
        <v>152</v>
      </c>
      <c r="F89" s="6">
        <v>6996</v>
      </c>
      <c r="H89" s="6">
        <v>9095</v>
      </c>
      <c r="J89" s="6">
        <v>11194</v>
      </c>
      <c r="K89" s="6">
        <f t="shared" si="4"/>
        <v>83952</v>
      </c>
      <c r="M89" s="6">
        <f t="shared" si="5"/>
        <v>109140</v>
      </c>
      <c r="O89" s="6">
        <f t="shared" si="3"/>
        <v>134328</v>
      </c>
    </row>
    <row r="90" spans="1:15" ht="13.5" hidden="1" thickTop="1">
      <c r="A90" s="3" t="s">
        <v>275</v>
      </c>
      <c r="B90" s="3" t="s">
        <v>276</v>
      </c>
      <c r="C90" s="4">
        <v>43647</v>
      </c>
      <c r="D90" s="3" t="s">
        <v>206</v>
      </c>
      <c r="E90" s="3" t="s">
        <v>155</v>
      </c>
      <c r="F90" s="6">
        <v>7346</v>
      </c>
      <c r="H90" s="6">
        <v>9550</v>
      </c>
      <c r="J90" s="6">
        <v>11754</v>
      </c>
      <c r="K90" s="6">
        <f t="shared" si="4"/>
        <v>88152</v>
      </c>
      <c r="M90" s="6">
        <f t="shared" si="5"/>
        <v>114600</v>
      </c>
      <c r="O90" s="6">
        <f t="shared" si="3"/>
        <v>141048</v>
      </c>
    </row>
    <row r="91" spans="1:15" ht="13.5" hidden="1" thickTop="1">
      <c r="A91" s="3" t="s">
        <v>277</v>
      </c>
      <c r="B91" s="3" t="s">
        <v>278</v>
      </c>
      <c r="C91" s="4">
        <v>43647</v>
      </c>
      <c r="D91" s="3" t="s">
        <v>206</v>
      </c>
      <c r="E91" s="3" t="s">
        <v>158</v>
      </c>
      <c r="F91" s="6">
        <v>7713</v>
      </c>
      <c r="H91" s="6">
        <v>10027.5</v>
      </c>
      <c r="J91" s="6">
        <v>12342</v>
      </c>
      <c r="K91" s="6">
        <f t="shared" si="4"/>
        <v>92556</v>
      </c>
      <c r="M91" s="6">
        <f t="shared" si="5"/>
        <v>120330</v>
      </c>
      <c r="O91" s="6">
        <f t="shared" si="3"/>
        <v>148104</v>
      </c>
    </row>
    <row r="92" spans="1:15" ht="13.5" hidden="1" thickTop="1">
      <c r="A92" s="3" t="s">
        <v>279</v>
      </c>
      <c r="B92" s="3" t="s">
        <v>280</v>
      </c>
      <c r="C92" s="4">
        <v>43647</v>
      </c>
      <c r="D92" s="3" t="s">
        <v>206</v>
      </c>
      <c r="E92" s="3" t="s">
        <v>161</v>
      </c>
      <c r="F92" s="6">
        <v>8099</v>
      </c>
      <c r="H92" s="6">
        <v>10529</v>
      </c>
      <c r="J92" s="6">
        <v>12958</v>
      </c>
      <c r="K92" s="6">
        <f t="shared" si="4"/>
        <v>97188</v>
      </c>
      <c r="M92" s="6">
        <f t="shared" si="5"/>
        <v>126348</v>
      </c>
      <c r="O92" s="6">
        <f t="shared" si="3"/>
        <v>155496</v>
      </c>
    </row>
    <row r="93" spans="1:15" ht="13.5" hidden="1" thickTop="1">
      <c r="A93" s="3" t="s">
        <v>281</v>
      </c>
      <c r="B93" s="3" t="s">
        <v>282</v>
      </c>
      <c r="C93" s="4">
        <v>43647</v>
      </c>
      <c r="D93" s="3" t="s">
        <v>206</v>
      </c>
      <c r="E93" s="3" t="s">
        <v>164</v>
      </c>
      <c r="F93" s="6">
        <v>8505</v>
      </c>
      <c r="H93" s="6">
        <v>11056</v>
      </c>
      <c r="J93" s="6">
        <v>13606</v>
      </c>
      <c r="K93" s="6">
        <f t="shared" si="4"/>
        <v>102060</v>
      </c>
      <c r="M93" s="6">
        <f t="shared" si="5"/>
        <v>132672</v>
      </c>
      <c r="O93" s="6">
        <f t="shared" si="3"/>
        <v>163272</v>
      </c>
    </row>
    <row r="94" spans="1:15" ht="13.5" hidden="1" thickTop="1">
      <c r="A94" s="3" t="s">
        <v>283</v>
      </c>
      <c r="B94" s="3" t="s">
        <v>284</v>
      </c>
      <c r="C94" s="4">
        <v>43647</v>
      </c>
      <c r="D94" s="3" t="s">
        <v>206</v>
      </c>
      <c r="E94" s="3" t="s">
        <v>167</v>
      </c>
      <c r="F94" s="6">
        <v>8928</v>
      </c>
      <c r="H94" s="6">
        <v>11607</v>
      </c>
      <c r="J94" s="6">
        <v>14286</v>
      </c>
      <c r="K94" s="6">
        <f t="shared" si="4"/>
        <v>107136</v>
      </c>
      <c r="M94" s="6">
        <f t="shared" si="5"/>
        <v>139284</v>
      </c>
      <c r="O94" s="6">
        <f t="shared" si="3"/>
        <v>171432</v>
      </c>
    </row>
    <row r="95" spans="1:15" ht="13.5" hidden="1" thickTop="1">
      <c r="A95" s="3" t="s">
        <v>285</v>
      </c>
      <c r="B95" s="3" t="s">
        <v>286</v>
      </c>
      <c r="C95" s="4">
        <v>43647</v>
      </c>
      <c r="D95" s="3" t="s">
        <v>206</v>
      </c>
      <c r="E95" s="3" t="s">
        <v>170</v>
      </c>
      <c r="F95" s="6">
        <v>9375</v>
      </c>
      <c r="H95" s="6">
        <v>12188</v>
      </c>
      <c r="J95" s="6">
        <v>15001</v>
      </c>
      <c r="K95" s="6">
        <f t="shared" si="4"/>
        <v>112500</v>
      </c>
      <c r="M95" s="6">
        <f t="shared" si="5"/>
        <v>146256</v>
      </c>
      <c r="O95" s="6">
        <f t="shared" si="3"/>
        <v>180012</v>
      </c>
    </row>
    <row r="96" spans="1:15" ht="13.5" hidden="1" thickTop="1">
      <c r="A96" s="3" t="s">
        <v>287</v>
      </c>
      <c r="B96" s="3" t="s">
        <v>288</v>
      </c>
      <c r="C96" s="4">
        <v>43647</v>
      </c>
      <c r="D96" s="3" t="s">
        <v>206</v>
      </c>
      <c r="E96" s="3" t="s">
        <v>173</v>
      </c>
      <c r="F96" s="6">
        <v>9844</v>
      </c>
      <c r="H96" s="6">
        <v>12798</v>
      </c>
      <c r="J96" s="6">
        <v>15751</v>
      </c>
      <c r="K96" s="6">
        <f t="shared" si="4"/>
        <v>118128</v>
      </c>
      <c r="M96" s="6">
        <f t="shared" si="5"/>
        <v>153576</v>
      </c>
      <c r="O96" s="6">
        <f t="shared" si="3"/>
        <v>189012</v>
      </c>
    </row>
    <row r="97" spans="1:15" ht="13.5" hidden="1" thickTop="1">
      <c r="A97" s="3" t="s">
        <v>289</v>
      </c>
      <c r="B97" s="3" t="s">
        <v>290</v>
      </c>
      <c r="C97" s="4">
        <v>43647</v>
      </c>
      <c r="D97" s="3" t="s">
        <v>206</v>
      </c>
      <c r="E97" s="3" t="s">
        <v>176</v>
      </c>
      <c r="F97" s="6">
        <v>10337</v>
      </c>
      <c r="H97" s="6">
        <v>13438</v>
      </c>
      <c r="J97" s="6">
        <v>16538</v>
      </c>
      <c r="K97" s="6">
        <f t="shared" si="4"/>
        <v>124044</v>
      </c>
      <c r="M97" s="6">
        <f t="shared" si="5"/>
        <v>161256</v>
      </c>
      <c r="O97" s="6">
        <f t="shared" si="3"/>
        <v>198456</v>
      </c>
    </row>
    <row r="98" spans="1:15" ht="13.5" hidden="1" thickTop="1">
      <c r="A98" s="3" t="s">
        <v>291</v>
      </c>
      <c r="B98" s="3" t="s">
        <v>292</v>
      </c>
      <c r="C98" s="4">
        <v>43647</v>
      </c>
      <c r="D98" s="3" t="s">
        <v>206</v>
      </c>
      <c r="E98" s="3" t="s">
        <v>179</v>
      </c>
      <c r="F98" s="6">
        <v>10853</v>
      </c>
      <c r="H98" s="6">
        <v>14109</v>
      </c>
      <c r="J98" s="6">
        <v>17365</v>
      </c>
      <c r="K98" s="6">
        <f t="shared" si="4"/>
        <v>130236</v>
      </c>
      <c r="M98" s="6">
        <f t="shared" si="5"/>
        <v>169308</v>
      </c>
      <c r="O98" s="6">
        <f t="shared" si="3"/>
        <v>208380</v>
      </c>
    </row>
    <row r="99" spans="1:15" ht="13.5" hidden="1" thickTop="1">
      <c r="A99" s="3" t="s">
        <v>293</v>
      </c>
      <c r="B99" s="3" t="s">
        <v>294</v>
      </c>
      <c r="C99" s="4">
        <v>43647</v>
      </c>
      <c r="D99" s="3" t="s">
        <v>206</v>
      </c>
      <c r="E99" s="3" t="s">
        <v>182</v>
      </c>
      <c r="F99" s="6">
        <v>11397</v>
      </c>
      <c r="H99" s="6">
        <v>14815</v>
      </c>
      <c r="J99" s="6">
        <v>18233</v>
      </c>
      <c r="K99" s="6">
        <f t="shared" si="4"/>
        <v>136764</v>
      </c>
      <c r="M99" s="6">
        <f t="shared" si="5"/>
        <v>177780</v>
      </c>
      <c r="O99" s="6">
        <f t="shared" si="3"/>
        <v>218796</v>
      </c>
    </row>
    <row r="100" spans="1:15" ht="13.5" hidden="1" thickTop="1">
      <c r="A100" s="3" t="s">
        <v>295</v>
      </c>
      <c r="B100" s="3" t="s">
        <v>296</v>
      </c>
      <c r="C100" s="4">
        <v>43647</v>
      </c>
      <c r="D100" s="3" t="s">
        <v>206</v>
      </c>
      <c r="E100" s="3" t="s">
        <v>185</v>
      </c>
      <c r="F100" s="6">
        <v>11966</v>
      </c>
      <c r="H100" s="6">
        <v>15556</v>
      </c>
      <c r="J100" s="6">
        <v>19146</v>
      </c>
      <c r="K100" s="6">
        <f t="shared" si="4"/>
        <v>143592</v>
      </c>
      <c r="M100" s="6">
        <f t="shared" si="5"/>
        <v>186672</v>
      </c>
      <c r="O100" s="6">
        <f t="shared" si="3"/>
        <v>229752</v>
      </c>
    </row>
    <row r="101" spans="1:15" ht="13.5" hidden="1" thickTop="1">
      <c r="A101" s="3" t="s">
        <v>297</v>
      </c>
      <c r="B101" s="3" t="s">
        <v>298</v>
      </c>
      <c r="C101" s="4">
        <v>43647</v>
      </c>
      <c r="D101" s="3" t="s">
        <v>206</v>
      </c>
      <c r="E101" s="3" t="s">
        <v>188</v>
      </c>
      <c r="F101" s="6">
        <v>12563</v>
      </c>
      <c r="H101" s="6">
        <v>16333</v>
      </c>
      <c r="J101" s="6">
        <v>20102</v>
      </c>
      <c r="K101" s="6">
        <f t="shared" si="4"/>
        <v>150756</v>
      </c>
      <c r="M101" s="6">
        <f t="shared" si="5"/>
        <v>195996</v>
      </c>
      <c r="O101" s="6">
        <f t="shared" si="3"/>
        <v>241224</v>
      </c>
    </row>
    <row r="102" spans="1:15" ht="13.5" hidden="1" thickTop="1">
      <c r="A102" s="3" t="s">
        <v>299</v>
      </c>
      <c r="B102" s="3" t="s">
        <v>300</v>
      </c>
      <c r="C102" s="4">
        <v>43647</v>
      </c>
      <c r="D102" s="3" t="s">
        <v>206</v>
      </c>
      <c r="E102" s="3" t="s">
        <v>191</v>
      </c>
      <c r="F102" s="6">
        <v>13191</v>
      </c>
      <c r="H102" s="6">
        <v>17149</v>
      </c>
      <c r="J102" s="6">
        <v>21107</v>
      </c>
      <c r="K102" s="6">
        <f t="shared" si="4"/>
        <v>158292</v>
      </c>
      <c r="M102" s="6">
        <f t="shared" si="5"/>
        <v>205788</v>
      </c>
      <c r="O102" s="6">
        <f t="shared" si="3"/>
        <v>253284</v>
      </c>
    </row>
    <row r="103" spans="1:15" ht="13.5" hidden="1" thickTop="1">
      <c r="A103" s="3" t="s">
        <v>301</v>
      </c>
      <c r="B103" s="3" t="s">
        <v>302</v>
      </c>
      <c r="C103" s="4">
        <v>43647</v>
      </c>
      <c r="D103" s="3" t="s">
        <v>206</v>
      </c>
      <c r="E103" s="3" t="s">
        <v>194</v>
      </c>
      <c r="F103" s="6">
        <v>13853</v>
      </c>
      <c r="H103" s="6">
        <v>18008</v>
      </c>
      <c r="J103" s="6">
        <v>22162</v>
      </c>
      <c r="K103" s="6">
        <f t="shared" si="4"/>
        <v>166236</v>
      </c>
      <c r="M103" s="6">
        <f t="shared" si="5"/>
        <v>216096</v>
      </c>
      <c r="O103" s="6">
        <f t="shared" si="3"/>
        <v>265944</v>
      </c>
    </row>
    <row r="104" spans="1:15" ht="13.5" hidden="1" thickTop="1">
      <c r="A104" s="3" t="s">
        <v>303</v>
      </c>
      <c r="B104" s="3" t="s">
        <v>304</v>
      </c>
      <c r="C104" s="4">
        <v>43647</v>
      </c>
      <c r="D104" s="3" t="s">
        <v>206</v>
      </c>
      <c r="E104" s="3" t="s">
        <v>197</v>
      </c>
      <c r="F104" s="6">
        <v>14543</v>
      </c>
      <c r="H104" s="6">
        <v>18907</v>
      </c>
      <c r="J104" s="6">
        <v>23270</v>
      </c>
      <c r="K104" s="6">
        <f t="shared" si="4"/>
        <v>174516</v>
      </c>
      <c r="M104" s="6">
        <f t="shared" si="5"/>
        <v>226884</v>
      </c>
      <c r="O104" s="6">
        <f t="shared" si="3"/>
        <v>279240</v>
      </c>
    </row>
    <row r="105" spans="1:15" ht="13.5" hidden="1" thickTop="1">
      <c r="A105" s="3" t="s">
        <v>305</v>
      </c>
      <c r="B105" s="3" t="s">
        <v>306</v>
      </c>
      <c r="C105" s="4">
        <v>43647</v>
      </c>
      <c r="D105" s="3" t="s">
        <v>206</v>
      </c>
      <c r="E105" s="3" t="s">
        <v>200</v>
      </c>
      <c r="F105" s="6">
        <v>15271</v>
      </c>
      <c r="H105" s="6">
        <v>19853</v>
      </c>
      <c r="J105" s="6">
        <v>24434</v>
      </c>
      <c r="K105" s="6">
        <f t="shared" si="4"/>
        <v>183252</v>
      </c>
      <c r="M105" s="6">
        <f t="shared" si="5"/>
        <v>238236</v>
      </c>
      <c r="O105" s="6">
        <f t="shared" si="3"/>
        <v>293208</v>
      </c>
    </row>
    <row r="106" spans="1:15" ht="13.5" hidden="1" thickTop="1">
      <c r="A106" s="3" t="s">
        <v>307</v>
      </c>
      <c r="B106" s="3" t="s">
        <v>308</v>
      </c>
      <c r="C106" s="4">
        <v>43647</v>
      </c>
      <c r="D106" s="3" t="s">
        <v>206</v>
      </c>
      <c r="E106" s="3" t="s">
        <v>203</v>
      </c>
      <c r="F106" s="6">
        <v>16035</v>
      </c>
      <c r="H106" s="6">
        <v>20846</v>
      </c>
      <c r="J106" s="6">
        <v>25656</v>
      </c>
      <c r="K106" s="6">
        <f t="shared" si="4"/>
        <v>192420</v>
      </c>
      <c r="M106" s="6">
        <f t="shared" si="5"/>
        <v>250152</v>
      </c>
      <c r="O106" s="6">
        <f t="shared" si="3"/>
        <v>307872</v>
      </c>
    </row>
    <row r="107" spans="1:15" ht="13.5" hidden="1" thickTop="1">
      <c r="A107" s="3" t="s">
        <v>309</v>
      </c>
      <c r="B107" s="3" t="s">
        <v>310</v>
      </c>
      <c r="C107" s="4">
        <v>44206</v>
      </c>
      <c r="D107" s="3" t="s">
        <v>311</v>
      </c>
      <c r="E107" s="3" t="s">
        <v>312</v>
      </c>
      <c r="F107" s="6">
        <v>10625</v>
      </c>
      <c r="H107" s="6">
        <v>14877</v>
      </c>
      <c r="J107" s="6">
        <v>19129</v>
      </c>
      <c r="K107" s="6">
        <f t="shared" si="4"/>
        <v>127500</v>
      </c>
      <c r="M107" s="6">
        <f t="shared" si="5"/>
        <v>178524</v>
      </c>
      <c r="O107" s="6">
        <f t="shared" si="3"/>
        <v>229548</v>
      </c>
    </row>
    <row r="108" spans="1:15" ht="13.5" hidden="1" thickTop="1">
      <c r="A108" s="3" t="s">
        <v>313</v>
      </c>
      <c r="B108" s="3" t="s">
        <v>314</v>
      </c>
      <c r="C108" s="4">
        <v>39904</v>
      </c>
      <c r="D108" s="3" t="s">
        <v>311</v>
      </c>
      <c r="E108" s="3" t="s">
        <v>315</v>
      </c>
      <c r="F108" s="6">
        <v>2058.33</v>
      </c>
      <c r="H108" s="6">
        <v>2058.33</v>
      </c>
      <c r="J108" s="6">
        <v>2058.33</v>
      </c>
      <c r="K108" s="6">
        <f t="shared" si="4"/>
        <v>24699.96</v>
      </c>
      <c r="M108" s="6">
        <f t="shared" si="5"/>
        <v>24699.96</v>
      </c>
      <c r="O108" s="6">
        <f t="shared" si="3"/>
        <v>24699.96</v>
      </c>
    </row>
    <row r="109" spans="1:15" ht="13.5" hidden="1" thickTop="1">
      <c r="A109" s="3" t="s">
        <v>316</v>
      </c>
      <c r="B109" s="3" t="s">
        <v>317</v>
      </c>
      <c r="C109" s="4">
        <v>39904</v>
      </c>
      <c r="D109" s="3" t="s">
        <v>311</v>
      </c>
      <c r="E109" s="3" t="s">
        <v>318</v>
      </c>
      <c r="F109" s="6">
        <v>1083.33</v>
      </c>
      <c r="H109" s="6">
        <v>1083.33</v>
      </c>
      <c r="J109" s="6">
        <v>1083.33</v>
      </c>
      <c r="K109" s="6">
        <f t="shared" si="4"/>
        <v>12999.96</v>
      </c>
      <c r="M109" s="6">
        <f t="shared" si="5"/>
        <v>12999.96</v>
      </c>
      <c r="O109" s="6">
        <f t="shared" si="3"/>
        <v>12999.96</v>
      </c>
    </row>
    <row r="110" spans="1:15" ht="13.5" hidden="1" thickTop="1">
      <c r="A110" s="3" t="s">
        <v>319</v>
      </c>
      <c r="B110" s="3" t="s">
        <v>320</v>
      </c>
      <c r="C110" s="4">
        <v>41091</v>
      </c>
      <c r="D110" s="3" t="s">
        <v>311</v>
      </c>
      <c r="E110" s="3" t="s">
        <v>321</v>
      </c>
      <c r="F110" s="6">
        <v>6784</v>
      </c>
      <c r="H110" s="6">
        <v>7632.5</v>
      </c>
      <c r="J110" s="6">
        <v>8481</v>
      </c>
      <c r="K110" s="6">
        <f t="shared" si="4"/>
        <v>81408</v>
      </c>
      <c r="M110" s="6">
        <f t="shared" si="5"/>
        <v>91590</v>
      </c>
      <c r="O110" s="6">
        <f t="shared" si="3"/>
        <v>101772</v>
      </c>
    </row>
    <row r="111" spans="1:15" ht="13.5" hidden="1" thickTop="1">
      <c r="A111" s="3" t="s">
        <v>322</v>
      </c>
      <c r="B111" s="3" t="s">
        <v>323</v>
      </c>
      <c r="C111" s="4">
        <v>41091</v>
      </c>
      <c r="D111" s="3" t="s">
        <v>311</v>
      </c>
      <c r="E111" s="3" t="s">
        <v>324</v>
      </c>
      <c r="F111" s="6">
        <v>8227</v>
      </c>
      <c r="H111" s="6">
        <v>11924</v>
      </c>
      <c r="J111" s="6">
        <v>15621</v>
      </c>
      <c r="K111" s="6">
        <f t="shared" si="4"/>
        <v>98724</v>
      </c>
      <c r="M111" s="6">
        <f t="shared" si="5"/>
        <v>143088</v>
      </c>
      <c r="O111" s="6">
        <f t="shared" si="3"/>
        <v>187452</v>
      </c>
    </row>
    <row r="112" spans="1:15" ht="13.5" hidden="1" thickTop="1">
      <c r="A112" s="3" t="s">
        <v>325</v>
      </c>
      <c r="B112" s="3" t="s">
        <v>326</v>
      </c>
      <c r="C112" s="4">
        <v>41091</v>
      </c>
      <c r="D112" s="3" t="s">
        <v>311</v>
      </c>
      <c r="E112" s="3" t="s">
        <v>327</v>
      </c>
      <c r="F112" s="6">
        <v>8984</v>
      </c>
      <c r="H112" s="6">
        <v>12302.5</v>
      </c>
      <c r="J112" s="6">
        <v>15621</v>
      </c>
      <c r="K112" s="6">
        <f t="shared" si="4"/>
        <v>107808</v>
      </c>
      <c r="M112" s="6">
        <f t="shared" si="5"/>
        <v>147630</v>
      </c>
      <c r="O112" s="6">
        <f t="shared" si="3"/>
        <v>187452</v>
      </c>
    </row>
    <row r="113" spans="1:15" ht="13.5" hidden="1" thickTop="1">
      <c r="A113" s="3" t="s">
        <v>328</v>
      </c>
      <c r="B113" s="3" t="s">
        <v>329</v>
      </c>
      <c r="C113" s="4">
        <v>41091</v>
      </c>
      <c r="D113" s="3" t="s">
        <v>311</v>
      </c>
      <c r="E113" s="3" t="s">
        <v>330</v>
      </c>
      <c r="F113" s="6">
        <v>9811</v>
      </c>
      <c r="H113" s="6">
        <v>12716</v>
      </c>
      <c r="J113" s="6">
        <v>15621</v>
      </c>
      <c r="K113" s="6">
        <f t="shared" si="4"/>
        <v>117732</v>
      </c>
      <c r="M113" s="6">
        <f t="shared" si="5"/>
        <v>152592</v>
      </c>
      <c r="O113" s="6">
        <f t="shared" si="3"/>
        <v>187452</v>
      </c>
    </row>
    <row r="114" spans="1:15" ht="13.5" hidden="1" thickTop="1">
      <c r="A114" s="3" t="s">
        <v>331</v>
      </c>
      <c r="B114" s="3" t="s">
        <v>332</v>
      </c>
      <c r="C114" s="4">
        <v>43647</v>
      </c>
      <c r="D114" s="3" t="s">
        <v>333</v>
      </c>
      <c r="E114" s="3" t="s">
        <v>334</v>
      </c>
      <c r="F114" s="6">
        <v>8212</v>
      </c>
      <c r="H114" s="6">
        <v>11498</v>
      </c>
      <c r="J114" s="6">
        <v>14783</v>
      </c>
      <c r="K114" s="6">
        <f t="shared" si="4"/>
        <v>98544</v>
      </c>
      <c r="M114" s="6">
        <f t="shared" si="5"/>
        <v>137976</v>
      </c>
      <c r="O114" s="6">
        <f t="shared" si="3"/>
        <v>177396</v>
      </c>
    </row>
    <row r="115" spans="1:15" ht="13.5" hidden="1" thickTop="1">
      <c r="A115" s="3" t="s">
        <v>335</v>
      </c>
      <c r="B115" s="3" t="s">
        <v>336</v>
      </c>
      <c r="C115" s="4">
        <v>43647</v>
      </c>
      <c r="D115" s="3" t="s">
        <v>333</v>
      </c>
      <c r="E115" s="3" t="s">
        <v>337</v>
      </c>
      <c r="F115" s="6">
        <v>8623</v>
      </c>
      <c r="H115" s="6">
        <v>12070.5</v>
      </c>
      <c r="J115" s="6">
        <v>15518</v>
      </c>
      <c r="K115" s="6">
        <f t="shared" si="4"/>
        <v>103476</v>
      </c>
      <c r="M115" s="6">
        <f t="shared" si="5"/>
        <v>144846</v>
      </c>
      <c r="O115" s="6">
        <f t="shared" si="3"/>
        <v>186216</v>
      </c>
    </row>
    <row r="116" spans="1:15" ht="13.5" hidden="1" thickTop="1">
      <c r="A116" s="3" t="s">
        <v>338</v>
      </c>
      <c r="B116" s="3" t="s">
        <v>339</v>
      </c>
      <c r="C116" s="4">
        <v>43647</v>
      </c>
      <c r="D116" s="3" t="s">
        <v>333</v>
      </c>
      <c r="E116" s="3" t="s">
        <v>340</v>
      </c>
      <c r="F116" s="6">
        <v>8834</v>
      </c>
      <c r="H116" s="6">
        <v>12368</v>
      </c>
      <c r="J116" s="6">
        <v>15902</v>
      </c>
      <c r="K116" s="6">
        <f t="shared" si="4"/>
        <v>106008</v>
      </c>
      <c r="M116" s="6">
        <f t="shared" si="5"/>
        <v>148416</v>
      </c>
      <c r="O116" s="6">
        <f t="shared" si="3"/>
        <v>190824</v>
      </c>
    </row>
    <row r="117" spans="1:15" ht="13.5" hidden="1" thickTop="1">
      <c r="A117" s="3" t="s">
        <v>341</v>
      </c>
      <c r="B117" s="3" t="s">
        <v>342</v>
      </c>
      <c r="C117" s="4">
        <v>43647</v>
      </c>
      <c r="D117" s="3" t="s">
        <v>333</v>
      </c>
      <c r="E117" s="3" t="s">
        <v>343</v>
      </c>
      <c r="F117" s="6">
        <v>9052</v>
      </c>
      <c r="H117" s="6">
        <v>12672.5</v>
      </c>
      <c r="J117" s="6">
        <v>16293</v>
      </c>
      <c r="K117" s="6">
        <f t="shared" si="4"/>
        <v>108624</v>
      </c>
      <c r="M117" s="6">
        <f t="shared" si="5"/>
        <v>152070</v>
      </c>
      <c r="O117" s="6">
        <f t="shared" si="3"/>
        <v>195516</v>
      </c>
    </row>
    <row r="118" spans="1:15" ht="13.5" hidden="1" thickTop="1">
      <c r="A118" s="3" t="s">
        <v>344</v>
      </c>
      <c r="B118" s="3" t="s">
        <v>345</v>
      </c>
      <c r="C118" s="4">
        <v>43647</v>
      </c>
      <c r="D118" s="3" t="s">
        <v>333</v>
      </c>
      <c r="E118" s="3" t="s">
        <v>346</v>
      </c>
      <c r="F118" s="6">
        <v>9507</v>
      </c>
      <c r="H118" s="6">
        <v>13309</v>
      </c>
      <c r="J118" s="6">
        <v>17111</v>
      </c>
      <c r="K118" s="6">
        <f t="shared" si="4"/>
        <v>114084</v>
      </c>
      <c r="M118" s="6">
        <f t="shared" si="5"/>
        <v>159708</v>
      </c>
      <c r="O118" s="6">
        <f t="shared" si="3"/>
        <v>205332</v>
      </c>
    </row>
    <row r="119" spans="1:15" ht="13.5" hidden="1" thickTop="1">
      <c r="A119" s="3" t="s">
        <v>347</v>
      </c>
      <c r="B119" s="3" t="s">
        <v>348</v>
      </c>
      <c r="C119" s="4">
        <v>43647</v>
      </c>
      <c r="D119" s="3" t="s">
        <v>333</v>
      </c>
      <c r="E119" s="3" t="s">
        <v>349</v>
      </c>
      <c r="F119" s="6">
        <v>9843</v>
      </c>
      <c r="H119" s="6">
        <v>13780</v>
      </c>
      <c r="J119" s="6">
        <v>17717</v>
      </c>
      <c r="K119" s="6">
        <f t="shared" si="4"/>
        <v>118116</v>
      </c>
      <c r="M119" s="6">
        <f t="shared" si="5"/>
        <v>165360</v>
      </c>
      <c r="O119" s="6">
        <f t="shared" si="3"/>
        <v>212604</v>
      </c>
    </row>
    <row r="120" spans="1:15" ht="13.5" hidden="1" thickTop="1">
      <c r="A120" s="3" t="s">
        <v>350</v>
      </c>
      <c r="B120" s="3" t="s">
        <v>351</v>
      </c>
      <c r="C120" s="4">
        <v>43647</v>
      </c>
      <c r="D120" s="3" t="s">
        <v>333</v>
      </c>
      <c r="E120" s="3" t="s">
        <v>352</v>
      </c>
      <c r="F120" s="6">
        <v>10119</v>
      </c>
      <c r="H120" s="6">
        <v>14169</v>
      </c>
      <c r="J120" s="6">
        <v>18218</v>
      </c>
      <c r="K120" s="6">
        <f t="shared" si="4"/>
        <v>121428</v>
      </c>
      <c r="M120" s="6">
        <f t="shared" si="5"/>
        <v>170028</v>
      </c>
      <c r="O120" s="6">
        <f t="shared" si="3"/>
        <v>218616</v>
      </c>
    </row>
    <row r="121" spans="1:15" ht="13.5" hidden="1" thickTop="1">
      <c r="A121" s="3" t="s">
        <v>353</v>
      </c>
      <c r="B121" s="3" t="s">
        <v>354</v>
      </c>
      <c r="C121" s="4">
        <v>43647</v>
      </c>
      <c r="D121" s="3" t="s">
        <v>333</v>
      </c>
      <c r="E121" s="3" t="s">
        <v>355</v>
      </c>
      <c r="F121" s="6">
        <v>10627</v>
      </c>
      <c r="H121" s="6">
        <v>14878</v>
      </c>
      <c r="J121" s="6">
        <v>19128</v>
      </c>
      <c r="K121" s="6">
        <f t="shared" si="4"/>
        <v>127524</v>
      </c>
      <c r="M121" s="6">
        <f t="shared" si="5"/>
        <v>178536</v>
      </c>
      <c r="O121" s="6">
        <f t="shared" si="3"/>
        <v>229536</v>
      </c>
    </row>
    <row r="122" spans="1:15" ht="13.5" hidden="1" thickTop="1">
      <c r="A122" s="3" t="s">
        <v>356</v>
      </c>
      <c r="B122" s="3" t="s">
        <v>357</v>
      </c>
      <c r="C122" s="4">
        <v>43647</v>
      </c>
      <c r="D122" s="3" t="s">
        <v>333</v>
      </c>
      <c r="E122" s="3" t="s">
        <v>358</v>
      </c>
      <c r="F122" s="6">
        <v>11156</v>
      </c>
      <c r="H122" s="6">
        <v>15621</v>
      </c>
      <c r="J122" s="6">
        <v>20086</v>
      </c>
      <c r="K122" s="6">
        <f t="shared" si="4"/>
        <v>133872</v>
      </c>
      <c r="M122" s="6">
        <f t="shared" si="5"/>
        <v>187452</v>
      </c>
      <c r="O122" s="6">
        <f t="shared" si="3"/>
        <v>241032</v>
      </c>
    </row>
    <row r="123" spans="1:15" ht="13.5" hidden="1" thickTop="1">
      <c r="A123" s="3" t="s">
        <v>359</v>
      </c>
      <c r="B123" s="3" t="s">
        <v>360</v>
      </c>
      <c r="C123" s="4">
        <v>41091</v>
      </c>
      <c r="D123" s="3" t="s">
        <v>361</v>
      </c>
      <c r="E123" s="3" t="s">
        <v>362</v>
      </c>
      <c r="F123" s="6">
        <v>2889</v>
      </c>
      <c r="H123" s="6">
        <v>3728.5</v>
      </c>
      <c r="J123" s="6">
        <v>4568</v>
      </c>
      <c r="K123" s="6">
        <f t="shared" si="4"/>
        <v>34668</v>
      </c>
      <c r="M123" s="6">
        <f t="shared" si="5"/>
        <v>44742</v>
      </c>
      <c r="O123" s="6">
        <f t="shared" si="3"/>
        <v>54816</v>
      </c>
    </row>
    <row r="124" spans="1:15" ht="13.5" thickTop="1">
      <c r="A124" s="3" t="s">
        <v>363</v>
      </c>
      <c r="B124" s="3" t="s">
        <v>364</v>
      </c>
      <c r="C124" s="4">
        <v>44743</v>
      </c>
      <c r="D124" s="3" t="s">
        <v>365</v>
      </c>
      <c r="E124" s="3" t="s">
        <v>362</v>
      </c>
      <c r="F124" s="6">
        <v>4032</v>
      </c>
      <c r="H124" s="6">
        <v>6710</v>
      </c>
      <c r="J124" s="6">
        <v>9388</v>
      </c>
      <c r="K124" s="6">
        <f t="shared" si="4"/>
        <v>48384</v>
      </c>
      <c r="M124" s="6">
        <f t="shared" si="5"/>
        <v>80520</v>
      </c>
      <c r="O124" s="6">
        <f t="shared" si="3"/>
        <v>112656</v>
      </c>
    </row>
    <row r="125" spans="1:15" hidden="1">
      <c r="A125" s="3" t="s">
        <v>366</v>
      </c>
      <c r="B125" s="3" t="s">
        <v>367</v>
      </c>
      <c r="C125" s="4">
        <v>43647</v>
      </c>
      <c r="D125" s="3" t="s">
        <v>368</v>
      </c>
      <c r="E125" s="3" t="s">
        <v>369</v>
      </c>
      <c r="F125" s="6">
        <v>2790</v>
      </c>
      <c r="H125" s="6">
        <v>3905</v>
      </c>
      <c r="J125" s="6">
        <v>5020</v>
      </c>
      <c r="K125" s="6">
        <f t="shared" si="4"/>
        <v>33480</v>
      </c>
      <c r="M125" s="6">
        <f t="shared" si="5"/>
        <v>46860</v>
      </c>
      <c r="O125" s="6">
        <f t="shared" si="3"/>
        <v>60240</v>
      </c>
    </row>
    <row r="126" spans="1:15" hidden="1">
      <c r="A126" s="3" t="s">
        <v>370</v>
      </c>
      <c r="B126" s="3" t="s">
        <v>371</v>
      </c>
      <c r="C126" s="4">
        <v>43647</v>
      </c>
      <c r="D126" s="3" t="s">
        <v>368</v>
      </c>
      <c r="E126" s="3" t="s">
        <v>372</v>
      </c>
      <c r="F126" s="6">
        <v>2930</v>
      </c>
      <c r="H126" s="6">
        <v>4101</v>
      </c>
      <c r="J126" s="6">
        <v>5271</v>
      </c>
      <c r="K126" s="6">
        <f t="shared" si="4"/>
        <v>35160</v>
      </c>
      <c r="M126" s="6">
        <f t="shared" si="5"/>
        <v>49212</v>
      </c>
      <c r="O126" s="6">
        <f t="shared" si="3"/>
        <v>63252</v>
      </c>
    </row>
    <row r="127" spans="1:15" hidden="1">
      <c r="A127" s="3" t="s">
        <v>373</v>
      </c>
      <c r="B127" s="3" t="s">
        <v>374</v>
      </c>
      <c r="C127" s="4">
        <v>43647</v>
      </c>
      <c r="D127" s="3" t="s">
        <v>368</v>
      </c>
      <c r="E127" s="3" t="s">
        <v>375</v>
      </c>
      <c r="F127" s="6">
        <v>3075</v>
      </c>
      <c r="H127" s="6">
        <v>4305</v>
      </c>
      <c r="J127" s="6">
        <v>5535</v>
      </c>
      <c r="K127" s="6">
        <f t="shared" si="4"/>
        <v>36900</v>
      </c>
      <c r="M127" s="6">
        <f t="shared" si="5"/>
        <v>51660</v>
      </c>
      <c r="O127" s="6">
        <f t="shared" si="3"/>
        <v>66420</v>
      </c>
    </row>
    <row r="128" spans="1:15" hidden="1">
      <c r="A128" s="3" t="s">
        <v>376</v>
      </c>
      <c r="B128" s="3" t="s">
        <v>377</v>
      </c>
      <c r="C128" s="4">
        <v>43647</v>
      </c>
      <c r="D128" s="3" t="s">
        <v>368</v>
      </c>
      <c r="E128" s="3" t="s">
        <v>378</v>
      </c>
      <c r="F128" s="6">
        <v>3229</v>
      </c>
      <c r="H128" s="6">
        <v>4521</v>
      </c>
      <c r="J128" s="6">
        <v>5812</v>
      </c>
      <c r="K128" s="6">
        <f t="shared" si="4"/>
        <v>38748</v>
      </c>
      <c r="M128" s="6">
        <f t="shared" si="5"/>
        <v>54252</v>
      </c>
      <c r="O128" s="6">
        <f t="shared" si="3"/>
        <v>69744</v>
      </c>
    </row>
    <row r="129" spans="1:15" hidden="1">
      <c r="A129" s="3" t="s">
        <v>379</v>
      </c>
      <c r="B129" s="3" t="s">
        <v>380</v>
      </c>
      <c r="C129" s="4">
        <v>43647</v>
      </c>
      <c r="D129" s="3" t="s">
        <v>368</v>
      </c>
      <c r="E129" s="3" t="s">
        <v>381</v>
      </c>
      <c r="F129" s="6">
        <v>3390</v>
      </c>
      <c r="H129" s="6">
        <v>4746</v>
      </c>
      <c r="J129" s="6">
        <v>6102</v>
      </c>
      <c r="K129" s="6">
        <f t="shared" si="4"/>
        <v>40680</v>
      </c>
      <c r="M129" s="6">
        <f t="shared" si="5"/>
        <v>56952</v>
      </c>
      <c r="O129" s="6">
        <f t="shared" si="3"/>
        <v>73224</v>
      </c>
    </row>
    <row r="130" spans="1:15" hidden="1">
      <c r="A130" s="3" t="s">
        <v>382</v>
      </c>
      <c r="B130" s="3" t="s">
        <v>383</v>
      </c>
      <c r="C130" s="4">
        <v>43647</v>
      </c>
      <c r="D130" s="3" t="s">
        <v>368</v>
      </c>
      <c r="E130" s="3" t="s">
        <v>384</v>
      </c>
      <c r="F130" s="6">
        <v>3561</v>
      </c>
      <c r="H130" s="6">
        <v>4984</v>
      </c>
      <c r="J130" s="6">
        <v>6406</v>
      </c>
      <c r="K130" s="6">
        <f t="shared" si="4"/>
        <v>42732</v>
      </c>
      <c r="M130" s="6">
        <f t="shared" si="5"/>
        <v>59808</v>
      </c>
      <c r="O130" s="6">
        <f t="shared" ref="O130:O193" si="6">J130*12</f>
        <v>76872</v>
      </c>
    </row>
    <row r="131" spans="1:15" hidden="1">
      <c r="A131" s="3" t="s">
        <v>385</v>
      </c>
      <c r="B131" s="3" t="s">
        <v>386</v>
      </c>
      <c r="C131" s="4">
        <v>43647</v>
      </c>
      <c r="D131" s="3" t="s">
        <v>368</v>
      </c>
      <c r="E131" s="3" t="s">
        <v>387</v>
      </c>
      <c r="F131" s="6">
        <v>3738</v>
      </c>
      <c r="H131" s="6">
        <v>5232</v>
      </c>
      <c r="J131" s="6">
        <v>6726</v>
      </c>
      <c r="K131" s="6">
        <f t="shared" ref="K131:K194" si="7">F131*12</f>
        <v>44856</v>
      </c>
      <c r="M131" s="6">
        <f t="shared" ref="M131:M194" si="8">H131*12</f>
        <v>62784</v>
      </c>
      <c r="O131" s="6">
        <f t="shared" si="6"/>
        <v>80712</v>
      </c>
    </row>
    <row r="132" spans="1:15" hidden="1">
      <c r="A132" s="3" t="s">
        <v>388</v>
      </c>
      <c r="B132" s="3" t="s">
        <v>389</v>
      </c>
      <c r="C132" s="4">
        <v>43647</v>
      </c>
      <c r="D132" s="3" t="s">
        <v>368</v>
      </c>
      <c r="E132" s="3" t="s">
        <v>390</v>
      </c>
      <c r="F132" s="6">
        <v>3924</v>
      </c>
      <c r="H132" s="6">
        <v>5494</v>
      </c>
      <c r="J132" s="6">
        <v>7063</v>
      </c>
      <c r="K132" s="6">
        <f t="shared" si="7"/>
        <v>47088</v>
      </c>
      <c r="M132" s="6">
        <f t="shared" si="8"/>
        <v>65928</v>
      </c>
      <c r="O132" s="6">
        <f t="shared" si="6"/>
        <v>84756</v>
      </c>
    </row>
    <row r="133" spans="1:15" hidden="1">
      <c r="A133" s="3" t="s">
        <v>391</v>
      </c>
      <c r="B133" s="3" t="s">
        <v>392</v>
      </c>
      <c r="C133" s="4">
        <v>43647</v>
      </c>
      <c r="D133" s="3" t="s">
        <v>368</v>
      </c>
      <c r="E133" s="3" t="s">
        <v>393</v>
      </c>
      <c r="F133" s="6">
        <v>4120</v>
      </c>
      <c r="H133" s="6">
        <v>5769</v>
      </c>
      <c r="J133" s="6">
        <v>7417</v>
      </c>
      <c r="K133" s="6">
        <f t="shared" si="7"/>
        <v>49440</v>
      </c>
      <c r="M133" s="6">
        <f t="shared" si="8"/>
        <v>69228</v>
      </c>
      <c r="O133" s="6">
        <f t="shared" si="6"/>
        <v>89004</v>
      </c>
    </row>
    <row r="134" spans="1:15" hidden="1">
      <c r="A134" s="3" t="s">
        <v>394</v>
      </c>
      <c r="B134" s="3" t="s">
        <v>395</v>
      </c>
      <c r="C134" s="4">
        <v>43647</v>
      </c>
      <c r="D134" s="3" t="s">
        <v>368</v>
      </c>
      <c r="E134" s="3" t="s">
        <v>396</v>
      </c>
      <c r="F134" s="6">
        <v>4326</v>
      </c>
      <c r="H134" s="6">
        <v>6057</v>
      </c>
      <c r="J134" s="6">
        <v>7787</v>
      </c>
      <c r="K134" s="6">
        <f t="shared" si="7"/>
        <v>51912</v>
      </c>
      <c r="M134" s="6">
        <f t="shared" si="8"/>
        <v>72684</v>
      </c>
      <c r="O134" s="6">
        <f t="shared" si="6"/>
        <v>93444</v>
      </c>
    </row>
    <row r="135" spans="1:15" hidden="1">
      <c r="A135" s="3" t="s">
        <v>397</v>
      </c>
      <c r="B135" s="3" t="s">
        <v>398</v>
      </c>
      <c r="C135" s="4">
        <v>43647</v>
      </c>
      <c r="D135" s="3" t="s">
        <v>368</v>
      </c>
      <c r="E135" s="3" t="s">
        <v>399</v>
      </c>
      <c r="F135" s="6">
        <v>4543</v>
      </c>
      <c r="H135" s="6">
        <v>6360</v>
      </c>
      <c r="J135" s="6">
        <v>8176</v>
      </c>
      <c r="K135" s="6">
        <f t="shared" si="7"/>
        <v>54516</v>
      </c>
      <c r="M135" s="6">
        <f t="shared" si="8"/>
        <v>76320</v>
      </c>
      <c r="O135" s="6">
        <f t="shared" si="6"/>
        <v>98112</v>
      </c>
    </row>
    <row r="136" spans="1:15" hidden="1">
      <c r="A136" s="3" t="s">
        <v>400</v>
      </c>
      <c r="B136" s="3" t="s">
        <v>401</v>
      </c>
      <c r="C136" s="4">
        <v>43647</v>
      </c>
      <c r="D136" s="3" t="s">
        <v>368</v>
      </c>
      <c r="E136" s="3" t="s">
        <v>402</v>
      </c>
      <c r="F136" s="6">
        <v>4769</v>
      </c>
      <c r="H136" s="6">
        <v>6677</v>
      </c>
      <c r="J136" s="6">
        <v>8585</v>
      </c>
      <c r="K136" s="6">
        <f t="shared" si="7"/>
        <v>57228</v>
      </c>
      <c r="M136" s="6">
        <f t="shared" si="8"/>
        <v>80124</v>
      </c>
      <c r="O136" s="6">
        <f t="shared" si="6"/>
        <v>103020</v>
      </c>
    </row>
    <row r="137" spans="1:15" hidden="1">
      <c r="A137" s="3" t="s">
        <v>403</v>
      </c>
      <c r="B137" s="3" t="s">
        <v>404</v>
      </c>
      <c r="C137" s="4">
        <v>43647</v>
      </c>
      <c r="D137" s="3" t="s">
        <v>368</v>
      </c>
      <c r="E137" s="3" t="s">
        <v>405</v>
      </c>
      <c r="F137" s="6">
        <v>5007</v>
      </c>
      <c r="H137" s="6">
        <v>7011</v>
      </c>
      <c r="J137" s="6">
        <v>9014</v>
      </c>
      <c r="K137" s="6">
        <f t="shared" si="7"/>
        <v>60084</v>
      </c>
      <c r="M137" s="6">
        <f t="shared" si="8"/>
        <v>84132</v>
      </c>
      <c r="O137" s="6">
        <f t="shared" si="6"/>
        <v>108168</v>
      </c>
    </row>
    <row r="138" spans="1:15" hidden="1">
      <c r="A138" s="3" t="s">
        <v>406</v>
      </c>
      <c r="B138" s="3" t="s">
        <v>407</v>
      </c>
      <c r="C138" s="4">
        <v>43647</v>
      </c>
      <c r="D138" s="3" t="s">
        <v>368</v>
      </c>
      <c r="E138" s="3" t="s">
        <v>408</v>
      </c>
      <c r="F138" s="6">
        <v>5259</v>
      </c>
      <c r="H138" s="6">
        <v>7363</v>
      </c>
      <c r="J138" s="6">
        <v>9466</v>
      </c>
      <c r="K138" s="6">
        <f t="shared" si="7"/>
        <v>63108</v>
      </c>
      <c r="M138" s="6">
        <f t="shared" si="8"/>
        <v>88356</v>
      </c>
      <c r="O138" s="6">
        <f t="shared" si="6"/>
        <v>113592</v>
      </c>
    </row>
    <row r="139" spans="1:15" hidden="1">
      <c r="A139" s="3" t="s">
        <v>409</v>
      </c>
      <c r="B139" s="3" t="s">
        <v>410</v>
      </c>
      <c r="C139" s="4">
        <v>43647</v>
      </c>
      <c r="D139" s="3" t="s">
        <v>368</v>
      </c>
      <c r="E139" s="3" t="s">
        <v>411</v>
      </c>
      <c r="F139" s="6">
        <v>5522</v>
      </c>
      <c r="H139" s="6">
        <v>7730</v>
      </c>
      <c r="J139" s="6">
        <v>9938</v>
      </c>
      <c r="K139" s="6">
        <f t="shared" si="7"/>
        <v>66264</v>
      </c>
      <c r="M139" s="6">
        <f t="shared" si="8"/>
        <v>92760</v>
      </c>
      <c r="O139" s="6">
        <f t="shared" si="6"/>
        <v>119256</v>
      </c>
    </row>
    <row r="140" spans="1:15" hidden="1">
      <c r="A140" s="3" t="s">
        <v>412</v>
      </c>
      <c r="B140" s="3" t="s">
        <v>413</v>
      </c>
      <c r="C140" s="4">
        <v>43647</v>
      </c>
      <c r="D140" s="3" t="s">
        <v>368</v>
      </c>
      <c r="E140" s="3" t="s">
        <v>414</v>
      </c>
      <c r="F140" s="6">
        <v>5799</v>
      </c>
      <c r="H140" s="6">
        <v>8118</v>
      </c>
      <c r="J140" s="6">
        <v>10436</v>
      </c>
      <c r="K140" s="6">
        <f t="shared" si="7"/>
        <v>69588</v>
      </c>
      <c r="M140" s="6">
        <f t="shared" si="8"/>
        <v>97416</v>
      </c>
      <c r="O140" s="6">
        <f t="shared" si="6"/>
        <v>125232</v>
      </c>
    </row>
    <row r="141" spans="1:15" hidden="1">
      <c r="A141" s="3" t="s">
        <v>415</v>
      </c>
      <c r="B141" s="3" t="s">
        <v>416</v>
      </c>
      <c r="C141" s="4">
        <v>43647</v>
      </c>
      <c r="D141" s="3" t="s">
        <v>368</v>
      </c>
      <c r="E141" s="3" t="s">
        <v>417</v>
      </c>
      <c r="F141" s="6">
        <v>6087</v>
      </c>
      <c r="H141" s="6">
        <v>8522</v>
      </c>
      <c r="J141" s="6">
        <v>10957</v>
      </c>
      <c r="K141" s="6">
        <f t="shared" si="7"/>
        <v>73044</v>
      </c>
      <c r="M141" s="6">
        <f t="shared" si="8"/>
        <v>102264</v>
      </c>
      <c r="O141" s="6">
        <f t="shared" si="6"/>
        <v>131484</v>
      </c>
    </row>
    <row r="142" spans="1:15" hidden="1">
      <c r="A142" s="3" t="s">
        <v>418</v>
      </c>
      <c r="B142" s="3" t="s">
        <v>419</v>
      </c>
      <c r="C142" s="4">
        <v>43647</v>
      </c>
      <c r="D142" s="3" t="s">
        <v>368</v>
      </c>
      <c r="E142" s="3" t="s">
        <v>420</v>
      </c>
      <c r="F142" s="6">
        <v>6391</v>
      </c>
      <c r="H142" s="6">
        <v>8948</v>
      </c>
      <c r="J142" s="6">
        <v>11505</v>
      </c>
      <c r="K142" s="6">
        <f t="shared" si="7"/>
        <v>76692</v>
      </c>
      <c r="M142" s="6">
        <f t="shared" si="8"/>
        <v>107376</v>
      </c>
      <c r="O142" s="6">
        <f t="shared" si="6"/>
        <v>138060</v>
      </c>
    </row>
    <row r="143" spans="1:15" hidden="1">
      <c r="A143" s="3" t="s">
        <v>421</v>
      </c>
      <c r="B143" s="3" t="s">
        <v>422</v>
      </c>
      <c r="C143" s="4">
        <v>43647</v>
      </c>
      <c r="D143" s="3" t="s">
        <v>368</v>
      </c>
      <c r="E143" s="3" t="s">
        <v>423</v>
      </c>
      <c r="F143" s="6">
        <v>6712</v>
      </c>
      <c r="H143" s="6">
        <v>9397</v>
      </c>
      <c r="J143" s="6">
        <v>12081</v>
      </c>
      <c r="K143" s="6">
        <f t="shared" si="7"/>
        <v>80544</v>
      </c>
      <c r="M143" s="6">
        <f t="shared" si="8"/>
        <v>112764</v>
      </c>
      <c r="O143" s="6">
        <f t="shared" si="6"/>
        <v>144972</v>
      </c>
    </row>
    <row r="144" spans="1:15" hidden="1">
      <c r="A144" s="3" t="s">
        <v>424</v>
      </c>
      <c r="B144" s="3" t="s">
        <v>425</v>
      </c>
      <c r="C144" s="4">
        <v>43647</v>
      </c>
      <c r="D144" s="3" t="s">
        <v>368</v>
      </c>
      <c r="E144" s="3" t="s">
        <v>426</v>
      </c>
      <c r="F144" s="6">
        <v>7047</v>
      </c>
      <c r="H144" s="6">
        <v>9866</v>
      </c>
      <c r="J144" s="6">
        <v>12685</v>
      </c>
      <c r="K144" s="6">
        <f t="shared" si="7"/>
        <v>84564</v>
      </c>
      <c r="M144" s="6">
        <f t="shared" si="8"/>
        <v>118392</v>
      </c>
      <c r="O144" s="6">
        <f t="shared" si="6"/>
        <v>152220</v>
      </c>
    </row>
    <row r="145" spans="1:15" hidden="1">
      <c r="A145" s="3" t="s">
        <v>427</v>
      </c>
      <c r="B145" s="3" t="s">
        <v>428</v>
      </c>
      <c r="C145" s="4">
        <v>43647</v>
      </c>
      <c r="D145" s="3" t="s">
        <v>368</v>
      </c>
      <c r="E145" s="3" t="s">
        <v>429</v>
      </c>
      <c r="F145" s="6">
        <v>7399</v>
      </c>
      <c r="H145" s="6">
        <v>10359</v>
      </c>
      <c r="J145" s="6">
        <v>13319</v>
      </c>
      <c r="K145" s="6">
        <f t="shared" si="7"/>
        <v>88788</v>
      </c>
      <c r="M145" s="6">
        <f t="shared" si="8"/>
        <v>124308</v>
      </c>
      <c r="O145" s="6">
        <f t="shared" si="6"/>
        <v>159828</v>
      </c>
    </row>
    <row r="146" spans="1:15" hidden="1">
      <c r="A146" s="3" t="s">
        <v>430</v>
      </c>
      <c r="B146" s="3" t="s">
        <v>431</v>
      </c>
      <c r="C146" s="4">
        <v>43647</v>
      </c>
      <c r="D146" s="3" t="s">
        <v>368</v>
      </c>
      <c r="E146" s="3" t="s">
        <v>432</v>
      </c>
      <c r="F146" s="6">
        <v>7770</v>
      </c>
      <c r="H146" s="6">
        <v>10878</v>
      </c>
      <c r="J146" s="6">
        <v>13986</v>
      </c>
      <c r="K146" s="6">
        <f t="shared" si="7"/>
        <v>93240</v>
      </c>
      <c r="M146" s="6">
        <f t="shared" si="8"/>
        <v>130536</v>
      </c>
      <c r="O146" s="6">
        <f t="shared" si="6"/>
        <v>167832</v>
      </c>
    </row>
    <row r="147" spans="1:15" hidden="1">
      <c r="A147" s="3" t="s">
        <v>433</v>
      </c>
      <c r="B147" s="3" t="s">
        <v>434</v>
      </c>
      <c r="C147" s="4">
        <v>43647</v>
      </c>
      <c r="D147" s="3" t="s">
        <v>368</v>
      </c>
      <c r="E147" s="3" t="s">
        <v>435</v>
      </c>
      <c r="F147" s="6">
        <v>8157</v>
      </c>
      <c r="H147" s="6">
        <v>11421</v>
      </c>
      <c r="J147" s="6">
        <v>14684</v>
      </c>
      <c r="K147" s="6">
        <f t="shared" si="7"/>
        <v>97884</v>
      </c>
      <c r="M147" s="6">
        <f t="shared" si="8"/>
        <v>137052</v>
      </c>
      <c r="O147" s="6">
        <f t="shared" si="6"/>
        <v>176208</v>
      </c>
    </row>
    <row r="148" spans="1:15" hidden="1">
      <c r="A148" s="3" t="s">
        <v>436</v>
      </c>
      <c r="B148" s="3" t="s">
        <v>437</v>
      </c>
      <c r="C148" s="4">
        <v>43647</v>
      </c>
      <c r="D148" s="3" t="s">
        <v>368</v>
      </c>
      <c r="E148" s="3" t="s">
        <v>438</v>
      </c>
      <c r="F148" s="6">
        <v>8567</v>
      </c>
      <c r="H148" s="6">
        <v>11992</v>
      </c>
      <c r="J148" s="6">
        <v>15417</v>
      </c>
      <c r="K148" s="6">
        <f t="shared" si="7"/>
        <v>102804</v>
      </c>
      <c r="M148" s="6">
        <f t="shared" si="8"/>
        <v>143904</v>
      </c>
      <c r="O148" s="6">
        <f t="shared" si="6"/>
        <v>185004</v>
      </c>
    </row>
    <row r="149" spans="1:15" hidden="1">
      <c r="A149" s="3" t="s">
        <v>439</v>
      </c>
      <c r="B149" s="3" t="s">
        <v>440</v>
      </c>
      <c r="C149" s="4">
        <v>43647</v>
      </c>
      <c r="D149" s="3" t="s">
        <v>368</v>
      </c>
      <c r="E149" s="3" t="s">
        <v>441</v>
      </c>
      <c r="F149" s="6">
        <v>8994</v>
      </c>
      <c r="H149" s="6">
        <v>12592</v>
      </c>
      <c r="J149" s="6">
        <v>16189</v>
      </c>
      <c r="K149" s="6">
        <f t="shared" si="7"/>
        <v>107928</v>
      </c>
      <c r="M149" s="6">
        <f t="shared" si="8"/>
        <v>151104</v>
      </c>
      <c r="O149" s="6">
        <f t="shared" si="6"/>
        <v>194268</v>
      </c>
    </row>
    <row r="150" spans="1:15" hidden="1">
      <c r="A150" s="3" t="s">
        <v>442</v>
      </c>
      <c r="B150" s="3" t="s">
        <v>443</v>
      </c>
      <c r="C150" s="4">
        <v>43647</v>
      </c>
      <c r="D150" s="3" t="s">
        <v>368</v>
      </c>
      <c r="E150" s="3" t="s">
        <v>444</v>
      </c>
      <c r="F150" s="6">
        <v>9445</v>
      </c>
      <c r="H150" s="6">
        <v>13222</v>
      </c>
      <c r="J150" s="6">
        <v>16998</v>
      </c>
      <c r="K150" s="6">
        <f t="shared" si="7"/>
        <v>113340</v>
      </c>
      <c r="M150" s="6">
        <f t="shared" si="8"/>
        <v>158664</v>
      </c>
      <c r="O150" s="6">
        <f t="shared" si="6"/>
        <v>203976</v>
      </c>
    </row>
    <row r="151" spans="1:15" hidden="1">
      <c r="A151" s="3" t="s">
        <v>445</v>
      </c>
      <c r="B151" s="3" t="s">
        <v>446</v>
      </c>
      <c r="C151" s="4">
        <v>43647</v>
      </c>
      <c r="D151" s="3" t="s">
        <v>368</v>
      </c>
      <c r="E151" s="3" t="s">
        <v>447</v>
      </c>
      <c r="F151" s="6">
        <v>9916</v>
      </c>
      <c r="H151" s="6">
        <v>13882</v>
      </c>
      <c r="J151" s="6">
        <v>17848</v>
      </c>
      <c r="K151" s="6">
        <f t="shared" si="7"/>
        <v>118992</v>
      </c>
      <c r="M151" s="6">
        <f t="shared" si="8"/>
        <v>166584</v>
      </c>
      <c r="O151" s="6">
        <f t="shared" si="6"/>
        <v>214176</v>
      </c>
    </row>
    <row r="152" spans="1:15" hidden="1">
      <c r="A152" s="3" t="s">
        <v>448</v>
      </c>
      <c r="B152" s="3" t="s">
        <v>449</v>
      </c>
      <c r="C152" s="4">
        <v>43647</v>
      </c>
      <c r="D152" s="3" t="s">
        <v>368</v>
      </c>
      <c r="E152" s="3" t="s">
        <v>450</v>
      </c>
      <c r="F152" s="6">
        <v>10411</v>
      </c>
      <c r="H152" s="6">
        <v>14576</v>
      </c>
      <c r="J152" s="6">
        <v>18741</v>
      </c>
      <c r="K152" s="6">
        <f t="shared" si="7"/>
        <v>124932</v>
      </c>
      <c r="M152" s="6">
        <f t="shared" si="8"/>
        <v>174912</v>
      </c>
      <c r="O152" s="6">
        <f t="shared" si="6"/>
        <v>224892</v>
      </c>
    </row>
    <row r="153" spans="1:15" hidden="1">
      <c r="A153" s="3" t="s">
        <v>451</v>
      </c>
      <c r="B153" s="3" t="s">
        <v>452</v>
      </c>
      <c r="C153" s="4">
        <v>43647</v>
      </c>
      <c r="D153" s="3" t="s">
        <v>368</v>
      </c>
      <c r="E153" s="3" t="s">
        <v>453</v>
      </c>
      <c r="F153" s="6">
        <v>10933</v>
      </c>
      <c r="H153" s="6">
        <v>15306</v>
      </c>
      <c r="J153" s="6">
        <v>19679</v>
      </c>
      <c r="K153" s="6">
        <f t="shared" si="7"/>
        <v>131196</v>
      </c>
      <c r="M153" s="6">
        <f t="shared" si="8"/>
        <v>183672</v>
      </c>
      <c r="O153" s="6">
        <f t="shared" si="6"/>
        <v>236148</v>
      </c>
    </row>
    <row r="154" spans="1:15" hidden="1">
      <c r="A154" s="3" t="s">
        <v>454</v>
      </c>
      <c r="B154" s="3" t="s">
        <v>455</v>
      </c>
      <c r="C154" s="4">
        <v>43647</v>
      </c>
      <c r="D154" s="3" t="s">
        <v>368</v>
      </c>
      <c r="E154" s="3" t="s">
        <v>456</v>
      </c>
      <c r="F154" s="6">
        <v>11480</v>
      </c>
      <c r="H154" s="6">
        <v>16072</v>
      </c>
      <c r="J154" s="6">
        <v>20663</v>
      </c>
      <c r="K154" s="6">
        <f t="shared" si="7"/>
        <v>137760</v>
      </c>
      <c r="M154" s="6">
        <f t="shared" si="8"/>
        <v>192864</v>
      </c>
      <c r="O154" s="6">
        <f t="shared" si="6"/>
        <v>247956</v>
      </c>
    </row>
    <row r="155" spans="1:15" hidden="1">
      <c r="A155" s="3" t="s">
        <v>457</v>
      </c>
      <c r="B155" s="3" t="s">
        <v>458</v>
      </c>
      <c r="C155" s="4">
        <v>43647</v>
      </c>
      <c r="D155" s="3" t="s">
        <v>368</v>
      </c>
      <c r="E155" s="3" t="s">
        <v>459</v>
      </c>
      <c r="F155" s="6">
        <v>12102</v>
      </c>
      <c r="H155" s="6">
        <v>16957</v>
      </c>
      <c r="J155" s="6">
        <v>21812</v>
      </c>
      <c r="K155" s="6">
        <f t="shared" si="7"/>
        <v>145224</v>
      </c>
      <c r="M155" s="6">
        <f t="shared" si="8"/>
        <v>203484</v>
      </c>
      <c r="O155" s="6">
        <f t="shared" si="6"/>
        <v>261744</v>
      </c>
    </row>
    <row r="156" spans="1:15" hidden="1">
      <c r="A156" s="3" t="s">
        <v>460</v>
      </c>
      <c r="B156" s="3" t="s">
        <v>461</v>
      </c>
      <c r="C156" s="4">
        <v>43647</v>
      </c>
      <c r="D156" s="3" t="s">
        <v>368</v>
      </c>
      <c r="E156" s="3" t="s">
        <v>462</v>
      </c>
      <c r="F156" s="6">
        <v>12708</v>
      </c>
      <c r="H156" s="6">
        <v>17806</v>
      </c>
      <c r="J156" s="6">
        <v>22903</v>
      </c>
      <c r="K156" s="6">
        <f t="shared" si="7"/>
        <v>152496</v>
      </c>
      <c r="M156" s="6">
        <f t="shared" si="8"/>
        <v>213672</v>
      </c>
      <c r="O156" s="6">
        <f t="shared" si="6"/>
        <v>274836</v>
      </c>
    </row>
    <row r="157" spans="1:15" hidden="1">
      <c r="A157" s="3" t="s">
        <v>463</v>
      </c>
      <c r="B157" s="3" t="s">
        <v>464</v>
      </c>
      <c r="C157" s="4">
        <v>43647</v>
      </c>
      <c r="D157" s="3" t="s">
        <v>368</v>
      </c>
      <c r="E157" s="3" t="s">
        <v>465</v>
      </c>
      <c r="F157" s="6">
        <v>13343</v>
      </c>
      <c r="H157" s="6">
        <v>18696</v>
      </c>
      <c r="J157" s="6">
        <v>24048</v>
      </c>
      <c r="K157" s="6">
        <f t="shared" si="7"/>
        <v>160116</v>
      </c>
      <c r="M157" s="6">
        <f t="shared" si="8"/>
        <v>224352</v>
      </c>
      <c r="O157" s="6">
        <f t="shared" si="6"/>
        <v>288576</v>
      </c>
    </row>
    <row r="158" spans="1:15" hidden="1">
      <c r="A158" s="3" t="s">
        <v>466</v>
      </c>
      <c r="B158" s="3" t="s">
        <v>467</v>
      </c>
      <c r="C158" s="4">
        <v>43647</v>
      </c>
      <c r="D158" s="3" t="s">
        <v>368</v>
      </c>
      <c r="E158" s="3" t="s">
        <v>468</v>
      </c>
      <c r="F158" s="6">
        <v>14010</v>
      </c>
      <c r="H158" s="6">
        <v>19630</v>
      </c>
      <c r="J158" s="6">
        <v>25250</v>
      </c>
      <c r="K158" s="6">
        <f t="shared" si="7"/>
        <v>168120</v>
      </c>
      <c r="M158" s="6">
        <f t="shared" si="8"/>
        <v>235560</v>
      </c>
      <c r="O158" s="6">
        <f t="shared" si="6"/>
        <v>303000</v>
      </c>
    </row>
    <row r="159" spans="1:15" hidden="1">
      <c r="A159" s="3" t="s">
        <v>469</v>
      </c>
      <c r="B159" s="3" t="s">
        <v>470</v>
      </c>
      <c r="C159" s="4">
        <v>43647</v>
      </c>
      <c r="D159" s="3" t="s">
        <v>368</v>
      </c>
      <c r="E159" s="3" t="s">
        <v>471</v>
      </c>
      <c r="F159" s="6">
        <v>14711</v>
      </c>
      <c r="H159" s="6">
        <v>20512</v>
      </c>
      <c r="J159" s="6">
        <v>26372</v>
      </c>
      <c r="K159" s="6">
        <f t="shared" si="7"/>
        <v>176532</v>
      </c>
      <c r="M159" s="6">
        <f t="shared" si="8"/>
        <v>246144</v>
      </c>
      <c r="O159" s="6">
        <f t="shared" si="6"/>
        <v>316464</v>
      </c>
    </row>
    <row r="160" spans="1:15" hidden="1">
      <c r="A160" s="3" t="s">
        <v>472</v>
      </c>
      <c r="B160" s="3" t="s">
        <v>473</v>
      </c>
      <c r="C160" s="4">
        <v>43647</v>
      </c>
      <c r="D160" s="3" t="s">
        <v>368</v>
      </c>
      <c r="E160" s="3" t="s">
        <v>474</v>
      </c>
      <c r="F160" s="6">
        <v>15447</v>
      </c>
      <c r="H160" s="6">
        <v>21568</v>
      </c>
      <c r="J160" s="6">
        <v>27690</v>
      </c>
      <c r="K160" s="6">
        <f t="shared" si="7"/>
        <v>185364</v>
      </c>
      <c r="M160" s="6">
        <f t="shared" si="8"/>
        <v>258816</v>
      </c>
      <c r="O160" s="6">
        <f t="shared" si="6"/>
        <v>332280</v>
      </c>
    </row>
    <row r="161" spans="1:15" hidden="1">
      <c r="A161" s="3" t="s">
        <v>475</v>
      </c>
      <c r="B161" s="3" t="s">
        <v>476</v>
      </c>
      <c r="C161" s="4">
        <v>43647</v>
      </c>
      <c r="D161" s="3" t="s">
        <v>368</v>
      </c>
      <c r="E161" s="3" t="s">
        <v>477</v>
      </c>
      <c r="F161" s="6">
        <v>16219</v>
      </c>
      <c r="H161" s="6">
        <v>22647</v>
      </c>
      <c r="J161" s="6">
        <v>29075</v>
      </c>
      <c r="K161" s="6">
        <f t="shared" si="7"/>
        <v>194628</v>
      </c>
      <c r="M161" s="6">
        <f t="shared" si="8"/>
        <v>271764</v>
      </c>
      <c r="O161" s="6">
        <f t="shared" si="6"/>
        <v>348900</v>
      </c>
    </row>
    <row r="162" spans="1:15" hidden="1">
      <c r="A162" s="3" t="s">
        <v>478</v>
      </c>
      <c r="B162" s="3" t="s">
        <v>479</v>
      </c>
      <c r="C162" s="4">
        <v>43647</v>
      </c>
      <c r="D162" s="3" t="s">
        <v>368</v>
      </c>
      <c r="E162" s="3" t="s">
        <v>480</v>
      </c>
      <c r="F162" s="6">
        <v>17030</v>
      </c>
      <c r="H162" s="6">
        <v>23779</v>
      </c>
      <c r="J162" s="6">
        <v>30529</v>
      </c>
      <c r="K162" s="6">
        <f t="shared" si="7"/>
        <v>204360</v>
      </c>
      <c r="M162" s="6">
        <f t="shared" si="8"/>
        <v>285348</v>
      </c>
      <c r="O162" s="6">
        <f t="shared" si="6"/>
        <v>366348</v>
      </c>
    </row>
    <row r="163" spans="1:15" hidden="1">
      <c r="A163" s="3" t="s">
        <v>481</v>
      </c>
      <c r="B163" s="3" t="s">
        <v>482</v>
      </c>
      <c r="C163" s="4">
        <v>43647</v>
      </c>
      <c r="D163" s="3" t="s">
        <v>368</v>
      </c>
      <c r="E163" s="3" t="s">
        <v>483</v>
      </c>
      <c r="F163" s="6">
        <v>17881</v>
      </c>
      <c r="H163" s="6">
        <v>24968</v>
      </c>
      <c r="J163" s="6">
        <v>32055</v>
      </c>
      <c r="K163" s="6">
        <f t="shared" si="7"/>
        <v>214572</v>
      </c>
      <c r="M163" s="6">
        <f t="shared" si="8"/>
        <v>299616</v>
      </c>
      <c r="O163" s="6">
        <f t="shared" si="6"/>
        <v>384660</v>
      </c>
    </row>
    <row r="164" spans="1:15" hidden="1">
      <c r="A164" s="3" t="s">
        <v>484</v>
      </c>
      <c r="B164" s="3" t="s">
        <v>485</v>
      </c>
      <c r="C164" s="4">
        <v>43647</v>
      </c>
      <c r="D164" s="3" t="s">
        <v>368</v>
      </c>
      <c r="E164" s="3" t="s">
        <v>486</v>
      </c>
      <c r="F164" s="6">
        <v>18775</v>
      </c>
      <c r="H164" s="6">
        <v>26217</v>
      </c>
      <c r="J164" s="6">
        <v>33658</v>
      </c>
      <c r="K164" s="6">
        <f t="shared" si="7"/>
        <v>225300</v>
      </c>
      <c r="M164" s="6">
        <f t="shared" si="8"/>
        <v>314604</v>
      </c>
      <c r="O164" s="6">
        <f t="shared" si="6"/>
        <v>403896</v>
      </c>
    </row>
    <row r="165" spans="1:15" hidden="1">
      <c r="A165" s="3" t="s">
        <v>487</v>
      </c>
      <c r="B165" s="3" t="s">
        <v>488</v>
      </c>
      <c r="C165" s="4">
        <v>43647</v>
      </c>
      <c r="D165" s="3" t="s">
        <v>368</v>
      </c>
      <c r="E165" s="3" t="s">
        <v>489</v>
      </c>
      <c r="F165" s="6">
        <v>19714</v>
      </c>
      <c r="H165" s="6">
        <v>27527</v>
      </c>
      <c r="J165" s="6">
        <v>35341</v>
      </c>
      <c r="K165" s="6">
        <f t="shared" si="7"/>
        <v>236568</v>
      </c>
      <c r="M165" s="6">
        <f t="shared" si="8"/>
        <v>330324</v>
      </c>
      <c r="O165" s="6">
        <f t="shared" si="6"/>
        <v>424092</v>
      </c>
    </row>
    <row r="166" spans="1:15" hidden="1">
      <c r="A166" s="3" t="s">
        <v>490</v>
      </c>
      <c r="B166" s="3" t="s">
        <v>491</v>
      </c>
      <c r="C166" s="4">
        <v>43647</v>
      </c>
      <c r="D166" s="3" t="s">
        <v>368</v>
      </c>
      <c r="E166" s="3" t="s">
        <v>492</v>
      </c>
      <c r="F166" s="6">
        <v>20700</v>
      </c>
      <c r="H166" s="6">
        <v>28904</v>
      </c>
      <c r="J166" s="6">
        <v>37108</v>
      </c>
      <c r="K166" s="6">
        <f t="shared" si="7"/>
        <v>248400</v>
      </c>
      <c r="M166" s="6">
        <f t="shared" si="8"/>
        <v>346848</v>
      </c>
      <c r="O166" s="6">
        <f t="shared" si="6"/>
        <v>445296</v>
      </c>
    </row>
    <row r="167" spans="1:15" hidden="1">
      <c r="A167" s="3" t="s">
        <v>493</v>
      </c>
      <c r="B167" s="3" t="s">
        <v>494</v>
      </c>
      <c r="C167" s="4">
        <v>43647</v>
      </c>
      <c r="D167" s="3" t="s">
        <v>368</v>
      </c>
      <c r="E167" s="3" t="s">
        <v>495</v>
      </c>
      <c r="F167" s="6">
        <v>21735</v>
      </c>
      <c r="H167" s="6">
        <v>30349</v>
      </c>
      <c r="J167" s="6">
        <v>38963</v>
      </c>
      <c r="K167" s="6">
        <f t="shared" si="7"/>
        <v>260820</v>
      </c>
      <c r="M167" s="6">
        <f t="shared" si="8"/>
        <v>364188</v>
      </c>
      <c r="O167" s="6">
        <f t="shared" si="6"/>
        <v>467556</v>
      </c>
    </row>
    <row r="168" spans="1:15" hidden="1">
      <c r="A168" s="3" t="s">
        <v>496</v>
      </c>
      <c r="B168" s="3" t="s">
        <v>497</v>
      </c>
      <c r="C168" s="4">
        <v>43647</v>
      </c>
      <c r="D168" s="3" t="s">
        <v>368</v>
      </c>
      <c r="E168" s="3" t="s">
        <v>498</v>
      </c>
      <c r="F168" s="6">
        <v>22822</v>
      </c>
      <c r="H168" s="6">
        <v>31866</v>
      </c>
      <c r="J168" s="6">
        <v>40911</v>
      </c>
      <c r="K168" s="6">
        <f t="shared" si="7"/>
        <v>273864</v>
      </c>
      <c r="M168" s="6">
        <f t="shared" si="8"/>
        <v>382392</v>
      </c>
      <c r="O168" s="6">
        <f t="shared" si="6"/>
        <v>490932</v>
      </c>
    </row>
    <row r="169" spans="1:15" hidden="1">
      <c r="A169" s="3" t="s">
        <v>499</v>
      </c>
      <c r="B169" s="3" t="s">
        <v>500</v>
      </c>
      <c r="C169" s="4">
        <v>43647</v>
      </c>
      <c r="D169" s="3" t="s">
        <v>368</v>
      </c>
      <c r="E169" s="3" t="s">
        <v>501</v>
      </c>
      <c r="F169" s="6">
        <v>23963</v>
      </c>
      <c r="H169" s="6">
        <v>33460</v>
      </c>
      <c r="J169" s="6">
        <v>42957</v>
      </c>
      <c r="K169" s="6">
        <f t="shared" si="7"/>
        <v>287556</v>
      </c>
      <c r="M169" s="6">
        <f t="shared" si="8"/>
        <v>401520</v>
      </c>
      <c r="O169" s="6">
        <f t="shared" si="6"/>
        <v>515484</v>
      </c>
    </row>
    <row r="170" spans="1:15" hidden="1">
      <c r="A170" s="3" t="s">
        <v>502</v>
      </c>
      <c r="B170" s="3" t="s">
        <v>503</v>
      </c>
      <c r="C170" s="4">
        <v>43647</v>
      </c>
      <c r="D170" s="3" t="s">
        <v>368</v>
      </c>
      <c r="E170" s="3" t="s">
        <v>504</v>
      </c>
      <c r="F170" s="6">
        <v>25161</v>
      </c>
      <c r="H170" s="6">
        <v>35133</v>
      </c>
      <c r="J170" s="6">
        <v>45105</v>
      </c>
      <c r="K170" s="6">
        <f t="shared" si="7"/>
        <v>301932</v>
      </c>
      <c r="M170" s="6">
        <f t="shared" si="8"/>
        <v>421596</v>
      </c>
      <c r="O170" s="6">
        <f t="shared" si="6"/>
        <v>541260</v>
      </c>
    </row>
    <row r="171" spans="1:15" hidden="1">
      <c r="A171" s="3" t="s">
        <v>505</v>
      </c>
      <c r="B171" s="3" t="s">
        <v>506</v>
      </c>
      <c r="C171" s="4">
        <v>43647</v>
      </c>
      <c r="D171" s="3" t="s">
        <v>368</v>
      </c>
      <c r="E171" s="3" t="s">
        <v>507</v>
      </c>
      <c r="F171" s="6">
        <v>26419</v>
      </c>
      <c r="H171" s="6">
        <v>36889</v>
      </c>
      <c r="J171" s="6">
        <v>47360</v>
      </c>
      <c r="K171" s="6">
        <f t="shared" si="7"/>
        <v>317028</v>
      </c>
      <c r="M171" s="6">
        <f t="shared" si="8"/>
        <v>442668</v>
      </c>
      <c r="O171" s="6">
        <f t="shared" si="6"/>
        <v>568320</v>
      </c>
    </row>
    <row r="172" spans="1:15" hidden="1">
      <c r="A172" s="3" t="s">
        <v>508</v>
      </c>
      <c r="B172" s="3" t="s">
        <v>509</v>
      </c>
      <c r="C172" s="4">
        <v>43647</v>
      </c>
      <c r="D172" s="3" t="s">
        <v>368</v>
      </c>
      <c r="E172" s="3" t="s">
        <v>510</v>
      </c>
      <c r="F172" s="6">
        <v>27740</v>
      </c>
      <c r="H172" s="6">
        <v>38734</v>
      </c>
      <c r="J172" s="6">
        <v>49728</v>
      </c>
      <c r="K172" s="6">
        <f t="shared" si="7"/>
        <v>332880</v>
      </c>
      <c r="M172" s="6">
        <f t="shared" si="8"/>
        <v>464808</v>
      </c>
      <c r="O172" s="6">
        <f t="shared" si="6"/>
        <v>596736</v>
      </c>
    </row>
    <row r="173" spans="1:15" hidden="1">
      <c r="A173" s="3" t="s">
        <v>511</v>
      </c>
      <c r="B173" s="3" t="s">
        <v>512</v>
      </c>
      <c r="C173" s="4">
        <v>43647</v>
      </c>
      <c r="D173" s="3" t="s">
        <v>368</v>
      </c>
      <c r="E173" s="3" t="s">
        <v>513</v>
      </c>
      <c r="F173" s="6">
        <v>29127</v>
      </c>
      <c r="H173" s="6">
        <v>40671</v>
      </c>
      <c r="J173" s="6">
        <v>52214</v>
      </c>
      <c r="K173" s="6">
        <f t="shared" si="7"/>
        <v>349524</v>
      </c>
      <c r="M173" s="6">
        <f t="shared" si="8"/>
        <v>488052</v>
      </c>
      <c r="O173" s="6">
        <f t="shared" si="6"/>
        <v>626568</v>
      </c>
    </row>
    <row r="174" spans="1:15" hidden="1">
      <c r="A174" s="3" t="s">
        <v>514</v>
      </c>
      <c r="B174" s="3" t="s">
        <v>515</v>
      </c>
      <c r="C174" s="4">
        <v>43647</v>
      </c>
      <c r="D174" s="3" t="s">
        <v>368</v>
      </c>
      <c r="E174" s="3" t="s">
        <v>516</v>
      </c>
      <c r="F174" s="6">
        <v>30583</v>
      </c>
      <c r="H174" s="6">
        <v>42704</v>
      </c>
      <c r="J174" s="6">
        <v>54825</v>
      </c>
      <c r="K174" s="6">
        <f t="shared" si="7"/>
        <v>366996</v>
      </c>
      <c r="M174" s="6">
        <f t="shared" si="8"/>
        <v>512448</v>
      </c>
      <c r="O174" s="6">
        <f t="shared" si="6"/>
        <v>657900</v>
      </c>
    </row>
    <row r="175" spans="1:15" hidden="1">
      <c r="A175" s="3" t="s">
        <v>517</v>
      </c>
      <c r="B175" s="3" t="s">
        <v>518</v>
      </c>
      <c r="C175" s="4">
        <v>41456</v>
      </c>
      <c r="D175" s="3" t="s">
        <v>519</v>
      </c>
      <c r="E175" s="3" t="s">
        <v>520</v>
      </c>
      <c r="F175" s="6">
        <v>1244</v>
      </c>
      <c r="H175" s="6">
        <v>1610.5</v>
      </c>
      <c r="J175" s="6">
        <v>1977</v>
      </c>
      <c r="K175" s="6">
        <f t="shared" si="7"/>
        <v>14928</v>
      </c>
      <c r="M175" s="6">
        <f t="shared" si="8"/>
        <v>19326</v>
      </c>
      <c r="O175" s="6">
        <f t="shared" si="6"/>
        <v>23724</v>
      </c>
    </row>
    <row r="176" spans="1:15" hidden="1">
      <c r="A176" s="3" t="s">
        <v>521</v>
      </c>
      <c r="B176" s="3" t="s">
        <v>522</v>
      </c>
      <c r="C176" s="4">
        <v>41456</v>
      </c>
      <c r="D176" s="3" t="s">
        <v>519</v>
      </c>
      <c r="E176" s="3" t="s">
        <v>523</v>
      </c>
      <c r="F176" s="6">
        <v>1267</v>
      </c>
      <c r="H176" s="6">
        <v>1662</v>
      </c>
      <c r="J176" s="6">
        <v>2057</v>
      </c>
      <c r="K176" s="6">
        <f t="shared" si="7"/>
        <v>15204</v>
      </c>
      <c r="M176" s="6">
        <f t="shared" si="8"/>
        <v>19944</v>
      </c>
      <c r="O176" s="6">
        <f t="shared" si="6"/>
        <v>24684</v>
      </c>
    </row>
    <row r="177" spans="1:15" hidden="1">
      <c r="A177" s="3" t="s">
        <v>524</v>
      </c>
      <c r="B177" s="3" t="s">
        <v>525</v>
      </c>
      <c r="C177" s="4">
        <v>41456</v>
      </c>
      <c r="D177" s="3" t="s">
        <v>519</v>
      </c>
      <c r="E177" s="3" t="s">
        <v>526</v>
      </c>
      <c r="F177" s="6">
        <v>1331</v>
      </c>
      <c r="H177" s="6">
        <v>1733.5</v>
      </c>
      <c r="J177" s="6">
        <v>2136</v>
      </c>
      <c r="K177" s="6">
        <f t="shared" si="7"/>
        <v>15972</v>
      </c>
      <c r="M177" s="6">
        <f t="shared" si="8"/>
        <v>20802</v>
      </c>
      <c r="O177" s="6">
        <f t="shared" si="6"/>
        <v>25632</v>
      </c>
    </row>
    <row r="178" spans="1:15" hidden="1">
      <c r="A178" s="3" t="s">
        <v>527</v>
      </c>
      <c r="B178" s="3" t="s">
        <v>528</v>
      </c>
      <c r="C178" s="4">
        <v>41456</v>
      </c>
      <c r="D178" s="3" t="s">
        <v>519</v>
      </c>
      <c r="E178" s="3" t="s">
        <v>529</v>
      </c>
      <c r="F178" s="6">
        <v>1391</v>
      </c>
      <c r="H178" s="6">
        <v>1809.5</v>
      </c>
      <c r="J178" s="6">
        <v>2228</v>
      </c>
      <c r="K178" s="6">
        <f t="shared" si="7"/>
        <v>16692</v>
      </c>
      <c r="M178" s="6">
        <f t="shared" si="8"/>
        <v>21714</v>
      </c>
      <c r="O178" s="6">
        <f t="shared" si="6"/>
        <v>26736</v>
      </c>
    </row>
    <row r="179" spans="1:15" hidden="1">
      <c r="A179" s="3" t="s">
        <v>530</v>
      </c>
      <c r="B179" s="3" t="s">
        <v>531</v>
      </c>
      <c r="C179" s="4">
        <v>41456</v>
      </c>
      <c r="D179" s="3" t="s">
        <v>519</v>
      </c>
      <c r="E179" s="3" t="s">
        <v>532</v>
      </c>
      <c r="F179" s="6">
        <v>1456</v>
      </c>
      <c r="H179" s="6">
        <v>1892.5</v>
      </c>
      <c r="J179" s="6">
        <v>2329</v>
      </c>
      <c r="K179" s="6">
        <f t="shared" si="7"/>
        <v>17472</v>
      </c>
      <c r="M179" s="6">
        <f t="shared" si="8"/>
        <v>22710</v>
      </c>
      <c r="O179" s="6">
        <f t="shared" si="6"/>
        <v>27948</v>
      </c>
    </row>
    <row r="180" spans="1:15" hidden="1">
      <c r="A180" s="3" t="s">
        <v>533</v>
      </c>
      <c r="B180" s="3" t="s">
        <v>534</v>
      </c>
      <c r="C180" s="4">
        <v>41456</v>
      </c>
      <c r="D180" s="3" t="s">
        <v>519</v>
      </c>
      <c r="E180" s="3" t="s">
        <v>47</v>
      </c>
      <c r="F180" s="6">
        <v>1520</v>
      </c>
      <c r="H180" s="6">
        <v>1975.5</v>
      </c>
      <c r="J180" s="6">
        <v>2431</v>
      </c>
      <c r="K180" s="6">
        <f t="shared" si="7"/>
        <v>18240</v>
      </c>
      <c r="M180" s="6">
        <f t="shared" si="8"/>
        <v>23706</v>
      </c>
      <c r="O180" s="6">
        <f t="shared" si="6"/>
        <v>29172</v>
      </c>
    </row>
    <row r="181" spans="1:15" hidden="1">
      <c r="A181" s="3" t="s">
        <v>535</v>
      </c>
      <c r="B181" s="3" t="s">
        <v>536</v>
      </c>
      <c r="C181" s="4">
        <v>41456</v>
      </c>
      <c r="D181" s="3" t="s">
        <v>519</v>
      </c>
      <c r="E181" s="3" t="s">
        <v>50</v>
      </c>
      <c r="F181" s="6">
        <v>1591</v>
      </c>
      <c r="H181" s="6">
        <v>2068</v>
      </c>
      <c r="J181" s="6">
        <v>2545</v>
      </c>
      <c r="K181" s="6">
        <f t="shared" si="7"/>
        <v>19092</v>
      </c>
      <c r="M181" s="6">
        <f t="shared" si="8"/>
        <v>24816</v>
      </c>
      <c r="O181" s="6">
        <f t="shared" si="6"/>
        <v>30540</v>
      </c>
    </row>
    <row r="182" spans="1:15" hidden="1">
      <c r="A182" s="3" t="s">
        <v>537</v>
      </c>
      <c r="B182" s="3" t="s">
        <v>538</v>
      </c>
      <c r="C182" s="4">
        <v>41456</v>
      </c>
      <c r="D182" s="3" t="s">
        <v>519</v>
      </c>
      <c r="E182" s="3" t="s">
        <v>53</v>
      </c>
      <c r="F182" s="6">
        <v>1665</v>
      </c>
      <c r="H182" s="6">
        <v>2163.5</v>
      </c>
      <c r="J182" s="6">
        <v>2662</v>
      </c>
      <c r="K182" s="6">
        <f t="shared" si="7"/>
        <v>19980</v>
      </c>
      <c r="M182" s="6">
        <f t="shared" si="8"/>
        <v>25962</v>
      </c>
      <c r="O182" s="6">
        <f t="shared" si="6"/>
        <v>31944</v>
      </c>
    </row>
    <row r="183" spans="1:15" hidden="1">
      <c r="A183" s="3" t="s">
        <v>539</v>
      </c>
      <c r="B183" s="3" t="s">
        <v>540</v>
      </c>
      <c r="C183" s="4">
        <v>41456</v>
      </c>
      <c r="D183" s="3" t="s">
        <v>519</v>
      </c>
      <c r="E183" s="3" t="s">
        <v>56</v>
      </c>
      <c r="F183" s="6">
        <v>1742</v>
      </c>
      <c r="H183" s="6">
        <v>2265</v>
      </c>
      <c r="J183" s="6">
        <v>2788</v>
      </c>
      <c r="K183" s="6">
        <f t="shared" si="7"/>
        <v>20904</v>
      </c>
      <c r="M183" s="6">
        <f t="shared" si="8"/>
        <v>27180</v>
      </c>
      <c r="O183" s="6">
        <f t="shared" si="6"/>
        <v>33456</v>
      </c>
    </row>
    <row r="184" spans="1:15" hidden="1">
      <c r="A184" s="3" t="s">
        <v>541</v>
      </c>
      <c r="B184" s="3" t="s">
        <v>542</v>
      </c>
      <c r="C184" s="4">
        <v>41456</v>
      </c>
      <c r="D184" s="3" t="s">
        <v>519</v>
      </c>
      <c r="E184" s="3" t="s">
        <v>59</v>
      </c>
      <c r="F184" s="6">
        <v>1816</v>
      </c>
      <c r="H184" s="6">
        <v>2360.5</v>
      </c>
      <c r="J184" s="6">
        <v>2905</v>
      </c>
      <c r="K184" s="6">
        <f t="shared" si="7"/>
        <v>21792</v>
      </c>
      <c r="M184" s="6">
        <f t="shared" si="8"/>
        <v>28326</v>
      </c>
      <c r="O184" s="6">
        <f t="shared" si="6"/>
        <v>34860</v>
      </c>
    </row>
    <row r="185" spans="1:15" hidden="1">
      <c r="A185" s="3" t="s">
        <v>543</v>
      </c>
      <c r="B185" s="3" t="s">
        <v>544</v>
      </c>
      <c r="C185" s="4">
        <v>41456</v>
      </c>
      <c r="D185" s="3" t="s">
        <v>519</v>
      </c>
      <c r="E185" s="3" t="s">
        <v>62</v>
      </c>
      <c r="F185" s="6">
        <v>1891</v>
      </c>
      <c r="H185" s="6">
        <v>2459</v>
      </c>
      <c r="J185" s="6">
        <v>3027</v>
      </c>
      <c r="K185" s="6">
        <f t="shared" si="7"/>
        <v>22692</v>
      </c>
      <c r="M185" s="6">
        <f t="shared" si="8"/>
        <v>29508</v>
      </c>
      <c r="O185" s="6">
        <f t="shared" si="6"/>
        <v>36324</v>
      </c>
    </row>
    <row r="186" spans="1:15" hidden="1">
      <c r="A186" s="3" t="s">
        <v>545</v>
      </c>
      <c r="B186" s="3" t="s">
        <v>546</v>
      </c>
      <c r="C186" s="4">
        <v>41456</v>
      </c>
      <c r="D186" s="3" t="s">
        <v>519</v>
      </c>
      <c r="E186" s="3" t="s">
        <v>65</v>
      </c>
      <c r="F186" s="6">
        <v>1968</v>
      </c>
      <c r="H186" s="6">
        <v>2560</v>
      </c>
      <c r="J186" s="6">
        <v>3152</v>
      </c>
      <c r="K186" s="6">
        <f t="shared" si="7"/>
        <v>23616</v>
      </c>
      <c r="M186" s="6">
        <f t="shared" si="8"/>
        <v>30720</v>
      </c>
      <c r="O186" s="6">
        <f t="shared" si="6"/>
        <v>37824</v>
      </c>
    </row>
    <row r="187" spans="1:15" hidden="1">
      <c r="A187" s="3" t="s">
        <v>547</v>
      </c>
      <c r="B187" s="3" t="s">
        <v>548</v>
      </c>
      <c r="C187" s="4">
        <v>41456</v>
      </c>
      <c r="D187" s="3" t="s">
        <v>519</v>
      </c>
      <c r="E187" s="3" t="s">
        <v>68</v>
      </c>
      <c r="F187" s="6">
        <v>2052</v>
      </c>
      <c r="H187" s="6">
        <v>2668</v>
      </c>
      <c r="J187" s="6">
        <v>3284</v>
      </c>
      <c r="K187" s="6">
        <f t="shared" si="7"/>
        <v>24624</v>
      </c>
      <c r="M187" s="6">
        <f t="shared" si="8"/>
        <v>32016</v>
      </c>
      <c r="O187" s="6">
        <f t="shared" si="6"/>
        <v>39408</v>
      </c>
    </row>
    <row r="188" spans="1:15" hidden="1">
      <c r="A188" s="3" t="s">
        <v>549</v>
      </c>
      <c r="B188" s="3" t="s">
        <v>550</v>
      </c>
      <c r="C188" s="4">
        <v>41456</v>
      </c>
      <c r="D188" s="3" t="s">
        <v>519</v>
      </c>
      <c r="E188" s="3" t="s">
        <v>71</v>
      </c>
      <c r="F188" s="6">
        <v>2139</v>
      </c>
      <c r="H188" s="6">
        <v>2781.5</v>
      </c>
      <c r="J188" s="6">
        <v>3424</v>
      </c>
      <c r="K188" s="6">
        <f t="shared" si="7"/>
        <v>25668</v>
      </c>
      <c r="M188" s="6">
        <f t="shared" si="8"/>
        <v>33378</v>
      </c>
      <c r="O188" s="6">
        <f t="shared" si="6"/>
        <v>41088</v>
      </c>
    </row>
    <row r="189" spans="1:15" hidden="1">
      <c r="A189" s="3" t="s">
        <v>551</v>
      </c>
      <c r="B189" s="3" t="s">
        <v>552</v>
      </c>
      <c r="C189" s="4">
        <v>41456</v>
      </c>
      <c r="D189" s="3" t="s">
        <v>519</v>
      </c>
      <c r="E189" s="3" t="s">
        <v>74</v>
      </c>
      <c r="F189" s="6">
        <v>2230</v>
      </c>
      <c r="H189" s="6">
        <v>2899</v>
      </c>
      <c r="J189" s="6">
        <v>3568</v>
      </c>
      <c r="K189" s="6">
        <f t="shared" si="7"/>
        <v>26760</v>
      </c>
      <c r="M189" s="6">
        <f t="shared" si="8"/>
        <v>34788</v>
      </c>
      <c r="O189" s="6">
        <f t="shared" si="6"/>
        <v>42816</v>
      </c>
    </row>
    <row r="190" spans="1:15" hidden="1">
      <c r="A190" s="3" t="s">
        <v>553</v>
      </c>
      <c r="B190" s="3" t="s">
        <v>554</v>
      </c>
      <c r="C190" s="4">
        <v>41456</v>
      </c>
      <c r="D190" s="3" t="s">
        <v>519</v>
      </c>
      <c r="E190" s="3" t="s">
        <v>77</v>
      </c>
      <c r="F190" s="6">
        <v>2323</v>
      </c>
      <c r="H190" s="6">
        <v>3020</v>
      </c>
      <c r="J190" s="6">
        <v>3717</v>
      </c>
      <c r="K190" s="6">
        <f t="shared" si="7"/>
        <v>27876</v>
      </c>
      <c r="M190" s="6">
        <f t="shared" si="8"/>
        <v>36240</v>
      </c>
      <c r="O190" s="6">
        <f t="shared" si="6"/>
        <v>44604</v>
      </c>
    </row>
    <row r="191" spans="1:15" hidden="1">
      <c r="A191" s="3" t="s">
        <v>555</v>
      </c>
      <c r="B191" s="3" t="s">
        <v>556</v>
      </c>
      <c r="C191" s="4">
        <v>41456</v>
      </c>
      <c r="D191" s="3" t="s">
        <v>519</v>
      </c>
      <c r="E191" s="3" t="s">
        <v>80</v>
      </c>
      <c r="F191" s="6">
        <v>2422</v>
      </c>
      <c r="H191" s="6">
        <v>3149</v>
      </c>
      <c r="J191" s="6">
        <v>3876</v>
      </c>
      <c r="K191" s="6">
        <f t="shared" si="7"/>
        <v>29064</v>
      </c>
      <c r="M191" s="6">
        <f t="shared" si="8"/>
        <v>37788</v>
      </c>
      <c r="O191" s="6">
        <f t="shared" si="6"/>
        <v>46512</v>
      </c>
    </row>
    <row r="192" spans="1:15" hidden="1">
      <c r="A192" s="3" t="s">
        <v>557</v>
      </c>
      <c r="B192" s="3" t="s">
        <v>558</v>
      </c>
      <c r="C192" s="4">
        <v>41456</v>
      </c>
      <c r="D192" s="3" t="s">
        <v>519</v>
      </c>
      <c r="E192" s="3" t="s">
        <v>83</v>
      </c>
      <c r="F192" s="6">
        <v>2527</v>
      </c>
      <c r="H192" s="6">
        <v>3285</v>
      </c>
      <c r="J192" s="6">
        <v>4043</v>
      </c>
      <c r="K192" s="6">
        <f t="shared" si="7"/>
        <v>30324</v>
      </c>
      <c r="M192" s="6">
        <f t="shared" si="8"/>
        <v>39420</v>
      </c>
      <c r="O192" s="6">
        <f t="shared" si="6"/>
        <v>48516</v>
      </c>
    </row>
    <row r="193" spans="1:15" hidden="1">
      <c r="A193" s="3" t="s">
        <v>559</v>
      </c>
      <c r="B193" s="3" t="s">
        <v>560</v>
      </c>
      <c r="C193" s="4">
        <v>41456</v>
      </c>
      <c r="D193" s="3" t="s">
        <v>519</v>
      </c>
      <c r="E193" s="3" t="s">
        <v>86</v>
      </c>
      <c r="F193" s="6">
        <v>2633</v>
      </c>
      <c r="H193" s="6">
        <v>3423.5</v>
      </c>
      <c r="J193" s="6">
        <v>4214</v>
      </c>
      <c r="K193" s="6">
        <f t="shared" si="7"/>
        <v>31596</v>
      </c>
      <c r="M193" s="6">
        <f t="shared" si="8"/>
        <v>41082</v>
      </c>
      <c r="O193" s="6">
        <f t="shared" si="6"/>
        <v>50568</v>
      </c>
    </row>
    <row r="194" spans="1:15" hidden="1">
      <c r="A194" s="3" t="s">
        <v>561</v>
      </c>
      <c r="B194" s="3" t="s">
        <v>562</v>
      </c>
      <c r="C194" s="4">
        <v>41456</v>
      </c>
      <c r="D194" s="3" t="s">
        <v>519</v>
      </c>
      <c r="E194" s="3" t="s">
        <v>89</v>
      </c>
      <c r="F194" s="6">
        <v>2742</v>
      </c>
      <c r="H194" s="6">
        <v>3564.5</v>
      </c>
      <c r="J194" s="6">
        <v>4387</v>
      </c>
      <c r="K194" s="6">
        <f t="shared" si="7"/>
        <v>32904</v>
      </c>
      <c r="M194" s="6">
        <f t="shared" si="8"/>
        <v>42774</v>
      </c>
      <c r="O194" s="6">
        <f t="shared" ref="O194:O257" si="9">J194*12</f>
        <v>52644</v>
      </c>
    </row>
    <row r="195" spans="1:15" hidden="1">
      <c r="A195" s="3" t="s">
        <v>563</v>
      </c>
      <c r="B195" s="3" t="s">
        <v>564</v>
      </c>
      <c r="C195" s="4">
        <v>41456</v>
      </c>
      <c r="D195" s="3" t="s">
        <v>519</v>
      </c>
      <c r="E195" s="3" t="s">
        <v>92</v>
      </c>
      <c r="F195" s="6">
        <v>2861</v>
      </c>
      <c r="H195" s="6">
        <v>3719.5</v>
      </c>
      <c r="J195" s="6">
        <v>4578</v>
      </c>
      <c r="K195" s="6">
        <f t="shared" ref="K195:K258" si="10">F195*12</f>
        <v>34332</v>
      </c>
      <c r="M195" s="6">
        <f t="shared" ref="M195:M258" si="11">H195*12</f>
        <v>44634</v>
      </c>
      <c r="O195" s="6">
        <f t="shared" si="9"/>
        <v>54936</v>
      </c>
    </row>
    <row r="196" spans="1:15" hidden="1">
      <c r="A196" s="3" t="s">
        <v>565</v>
      </c>
      <c r="B196" s="3" t="s">
        <v>566</v>
      </c>
      <c r="C196" s="4">
        <v>41456</v>
      </c>
      <c r="D196" s="3" t="s">
        <v>519</v>
      </c>
      <c r="E196" s="3" t="s">
        <v>95</v>
      </c>
      <c r="F196" s="6">
        <v>2985</v>
      </c>
      <c r="H196" s="6">
        <v>3881.5</v>
      </c>
      <c r="J196" s="6">
        <v>4778</v>
      </c>
      <c r="K196" s="6">
        <f t="shared" si="10"/>
        <v>35820</v>
      </c>
      <c r="M196" s="6">
        <f t="shared" si="11"/>
        <v>46578</v>
      </c>
      <c r="O196" s="6">
        <f t="shared" si="9"/>
        <v>57336</v>
      </c>
    </row>
    <row r="197" spans="1:15" hidden="1">
      <c r="A197" s="3" t="s">
        <v>567</v>
      </c>
      <c r="B197" s="3" t="s">
        <v>568</v>
      </c>
      <c r="C197" s="4">
        <v>41456</v>
      </c>
      <c r="D197" s="3" t="s">
        <v>519</v>
      </c>
      <c r="E197" s="3" t="s">
        <v>98</v>
      </c>
      <c r="F197" s="6">
        <v>3118</v>
      </c>
      <c r="H197" s="6">
        <v>4055</v>
      </c>
      <c r="J197" s="6">
        <v>4992</v>
      </c>
      <c r="K197" s="6">
        <f t="shared" si="10"/>
        <v>37416</v>
      </c>
      <c r="M197" s="6">
        <f t="shared" si="11"/>
        <v>48660</v>
      </c>
      <c r="O197" s="6">
        <f t="shared" si="9"/>
        <v>59904</v>
      </c>
    </row>
    <row r="198" spans="1:15" hidden="1">
      <c r="A198" s="3" t="s">
        <v>569</v>
      </c>
      <c r="B198" s="3" t="s">
        <v>570</v>
      </c>
      <c r="C198" s="4">
        <v>41456</v>
      </c>
      <c r="D198" s="3" t="s">
        <v>519</v>
      </c>
      <c r="E198" s="3" t="s">
        <v>101</v>
      </c>
      <c r="F198" s="6">
        <v>3256</v>
      </c>
      <c r="H198" s="6">
        <v>4233</v>
      </c>
      <c r="J198" s="6">
        <v>5210</v>
      </c>
      <c r="K198" s="6">
        <f t="shared" si="10"/>
        <v>39072</v>
      </c>
      <c r="M198" s="6">
        <f t="shared" si="11"/>
        <v>50796</v>
      </c>
      <c r="O198" s="6">
        <f t="shared" si="9"/>
        <v>62520</v>
      </c>
    </row>
    <row r="199" spans="1:15" hidden="1">
      <c r="A199" s="3" t="s">
        <v>571</v>
      </c>
      <c r="B199" s="3" t="s">
        <v>572</v>
      </c>
      <c r="C199" s="4">
        <v>41456</v>
      </c>
      <c r="D199" s="3" t="s">
        <v>519</v>
      </c>
      <c r="E199" s="3" t="s">
        <v>104</v>
      </c>
      <c r="F199" s="6">
        <v>3404</v>
      </c>
      <c r="H199" s="6">
        <v>4426.5</v>
      </c>
      <c r="J199" s="6">
        <v>5449</v>
      </c>
      <c r="K199" s="6">
        <f t="shared" si="10"/>
        <v>40848</v>
      </c>
      <c r="M199" s="6">
        <f t="shared" si="11"/>
        <v>53118</v>
      </c>
      <c r="O199" s="6">
        <f t="shared" si="9"/>
        <v>65388</v>
      </c>
    </row>
    <row r="200" spans="1:15" hidden="1">
      <c r="A200" s="3" t="s">
        <v>573</v>
      </c>
      <c r="B200" s="3" t="s">
        <v>574</v>
      </c>
      <c r="C200" s="4">
        <v>41456</v>
      </c>
      <c r="D200" s="3" t="s">
        <v>519</v>
      </c>
      <c r="E200" s="3" t="s">
        <v>107</v>
      </c>
      <c r="F200" s="6">
        <v>3541</v>
      </c>
      <c r="H200" s="6">
        <v>4604</v>
      </c>
      <c r="J200" s="6">
        <v>5667</v>
      </c>
      <c r="K200" s="6">
        <f t="shared" si="10"/>
        <v>42492</v>
      </c>
      <c r="M200" s="6">
        <f t="shared" si="11"/>
        <v>55248</v>
      </c>
      <c r="O200" s="6">
        <f t="shared" si="9"/>
        <v>68004</v>
      </c>
    </row>
    <row r="201" spans="1:15" hidden="1">
      <c r="A201" s="3" t="s">
        <v>575</v>
      </c>
      <c r="B201" s="3" t="s">
        <v>576</v>
      </c>
      <c r="C201" s="4">
        <v>41456</v>
      </c>
      <c r="D201" s="3" t="s">
        <v>519</v>
      </c>
      <c r="E201" s="3" t="s">
        <v>110</v>
      </c>
      <c r="F201" s="6">
        <v>3684</v>
      </c>
      <c r="H201" s="6">
        <v>4789.5</v>
      </c>
      <c r="J201" s="6">
        <v>5895</v>
      </c>
      <c r="K201" s="6">
        <f t="shared" si="10"/>
        <v>44208</v>
      </c>
      <c r="M201" s="6">
        <f t="shared" si="11"/>
        <v>57474</v>
      </c>
      <c r="O201" s="6">
        <f t="shared" si="9"/>
        <v>70740</v>
      </c>
    </row>
    <row r="202" spans="1:15" hidden="1">
      <c r="A202" s="3" t="s">
        <v>577</v>
      </c>
      <c r="B202" s="3" t="s">
        <v>578</v>
      </c>
      <c r="C202" s="4">
        <v>41456</v>
      </c>
      <c r="D202" s="3" t="s">
        <v>519</v>
      </c>
      <c r="E202" s="3" t="s">
        <v>113</v>
      </c>
      <c r="F202" s="6">
        <v>3826</v>
      </c>
      <c r="H202" s="6">
        <v>4975.5</v>
      </c>
      <c r="J202" s="6">
        <v>6125</v>
      </c>
      <c r="K202" s="6">
        <f t="shared" si="10"/>
        <v>45912</v>
      </c>
      <c r="M202" s="6">
        <f t="shared" si="11"/>
        <v>59706</v>
      </c>
      <c r="O202" s="6">
        <f t="shared" si="9"/>
        <v>73500</v>
      </c>
    </row>
    <row r="203" spans="1:15" hidden="1">
      <c r="A203" s="3" t="s">
        <v>579</v>
      </c>
      <c r="B203" s="3" t="s">
        <v>580</v>
      </c>
      <c r="C203" s="4">
        <v>41456</v>
      </c>
      <c r="D203" s="3" t="s">
        <v>519</v>
      </c>
      <c r="E203" s="3" t="s">
        <v>116</v>
      </c>
      <c r="F203" s="6">
        <v>3978</v>
      </c>
      <c r="H203" s="6">
        <v>5171</v>
      </c>
      <c r="J203" s="6">
        <v>6364</v>
      </c>
      <c r="K203" s="6">
        <f t="shared" si="10"/>
        <v>47736</v>
      </c>
      <c r="M203" s="6">
        <f t="shared" si="11"/>
        <v>62052</v>
      </c>
      <c r="O203" s="6">
        <f t="shared" si="9"/>
        <v>76368</v>
      </c>
    </row>
    <row r="204" spans="1:15" hidden="1">
      <c r="A204" s="3" t="s">
        <v>581</v>
      </c>
      <c r="B204" s="3" t="s">
        <v>582</v>
      </c>
      <c r="C204" s="4">
        <v>41456</v>
      </c>
      <c r="D204" s="3" t="s">
        <v>519</v>
      </c>
      <c r="E204" s="3" t="s">
        <v>119</v>
      </c>
      <c r="F204" s="6">
        <v>4183</v>
      </c>
      <c r="H204" s="6">
        <v>5438</v>
      </c>
      <c r="J204" s="6">
        <v>6693</v>
      </c>
      <c r="K204" s="6">
        <f t="shared" si="10"/>
        <v>50196</v>
      </c>
      <c r="M204" s="6">
        <f t="shared" si="11"/>
        <v>65256</v>
      </c>
      <c r="O204" s="6">
        <f t="shared" si="9"/>
        <v>80316</v>
      </c>
    </row>
    <row r="205" spans="1:15" hidden="1">
      <c r="A205" s="3" t="s">
        <v>583</v>
      </c>
      <c r="B205" s="3" t="s">
        <v>584</v>
      </c>
      <c r="C205" s="4">
        <v>41456</v>
      </c>
      <c r="D205" s="3" t="s">
        <v>519</v>
      </c>
      <c r="E205" s="3" t="s">
        <v>122</v>
      </c>
      <c r="F205" s="6">
        <v>4371</v>
      </c>
      <c r="H205" s="6">
        <v>5682.5</v>
      </c>
      <c r="J205" s="6">
        <v>6994</v>
      </c>
      <c r="K205" s="6">
        <f t="shared" si="10"/>
        <v>52452</v>
      </c>
      <c r="M205" s="6">
        <f t="shared" si="11"/>
        <v>68190</v>
      </c>
      <c r="O205" s="6">
        <f t="shared" si="9"/>
        <v>83928</v>
      </c>
    </row>
    <row r="206" spans="1:15" hidden="1">
      <c r="A206" s="3" t="s">
        <v>585</v>
      </c>
      <c r="B206" s="3" t="s">
        <v>586</v>
      </c>
      <c r="C206" s="4">
        <v>41456</v>
      </c>
      <c r="D206" s="3" t="s">
        <v>519</v>
      </c>
      <c r="E206" s="3" t="s">
        <v>125</v>
      </c>
      <c r="F206" s="6">
        <v>4571</v>
      </c>
      <c r="H206" s="6">
        <v>5943</v>
      </c>
      <c r="J206" s="6">
        <v>7315</v>
      </c>
      <c r="K206" s="6">
        <f t="shared" si="10"/>
        <v>54852</v>
      </c>
      <c r="M206" s="6">
        <f t="shared" si="11"/>
        <v>71316</v>
      </c>
      <c r="O206" s="6">
        <f t="shared" si="9"/>
        <v>87780</v>
      </c>
    </row>
    <row r="207" spans="1:15" hidden="1">
      <c r="A207" s="3" t="s">
        <v>587</v>
      </c>
      <c r="B207" s="3" t="s">
        <v>588</v>
      </c>
      <c r="C207" s="4">
        <v>41456</v>
      </c>
      <c r="D207" s="3" t="s">
        <v>519</v>
      </c>
      <c r="E207" s="3" t="s">
        <v>128</v>
      </c>
      <c r="F207" s="6">
        <v>4776</v>
      </c>
      <c r="H207" s="6">
        <v>6208.5</v>
      </c>
      <c r="J207" s="6">
        <v>7641</v>
      </c>
      <c r="K207" s="6">
        <f t="shared" si="10"/>
        <v>57312</v>
      </c>
      <c r="M207" s="6">
        <f t="shared" si="11"/>
        <v>74502</v>
      </c>
      <c r="O207" s="6">
        <f t="shared" si="9"/>
        <v>91692</v>
      </c>
    </row>
    <row r="208" spans="1:15" hidden="1">
      <c r="A208" s="3" t="s">
        <v>589</v>
      </c>
      <c r="B208" s="3" t="s">
        <v>590</v>
      </c>
      <c r="C208" s="4">
        <v>41456</v>
      </c>
      <c r="D208" s="3" t="s">
        <v>519</v>
      </c>
      <c r="E208" s="3" t="s">
        <v>131</v>
      </c>
      <c r="F208" s="6">
        <v>4991</v>
      </c>
      <c r="H208" s="6">
        <v>6488</v>
      </c>
      <c r="J208" s="6">
        <v>7985</v>
      </c>
      <c r="K208" s="6">
        <f t="shared" si="10"/>
        <v>59892</v>
      </c>
      <c r="M208" s="6">
        <f t="shared" si="11"/>
        <v>77856</v>
      </c>
      <c r="O208" s="6">
        <f t="shared" si="9"/>
        <v>95820</v>
      </c>
    </row>
    <row r="209" spans="1:15" hidden="1">
      <c r="A209" s="3" t="s">
        <v>591</v>
      </c>
      <c r="B209" s="3" t="s">
        <v>592</v>
      </c>
      <c r="C209" s="4">
        <v>41456</v>
      </c>
      <c r="D209" s="3" t="s">
        <v>519</v>
      </c>
      <c r="E209" s="3" t="s">
        <v>134</v>
      </c>
      <c r="F209" s="6">
        <v>5215</v>
      </c>
      <c r="H209" s="6">
        <v>6780.5</v>
      </c>
      <c r="J209" s="6">
        <v>8346</v>
      </c>
      <c r="K209" s="6">
        <f t="shared" si="10"/>
        <v>62580</v>
      </c>
      <c r="M209" s="6">
        <f t="shared" si="11"/>
        <v>81366</v>
      </c>
      <c r="O209" s="6">
        <f t="shared" si="9"/>
        <v>100152</v>
      </c>
    </row>
    <row r="210" spans="1:15" hidden="1">
      <c r="A210" s="3" t="s">
        <v>593</v>
      </c>
      <c r="B210" s="3" t="s">
        <v>594</v>
      </c>
      <c r="C210" s="4">
        <v>41456</v>
      </c>
      <c r="D210" s="3" t="s">
        <v>519</v>
      </c>
      <c r="E210" s="3" t="s">
        <v>137</v>
      </c>
      <c r="F210" s="6">
        <v>5449</v>
      </c>
      <c r="H210" s="6">
        <v>7083</v>
      </c>
      <c r="J210" s="6">
        <v>8717</v>
      </c>
      <c r="K210" s="6">
        <f t="shared" si="10"/>
        <v>65388</v>
      </c>
      <c r="M210" s="6">
        <f t="shared" si="11"/>
        <v>84996</v>
      </c>
      <c r="O210" s="6">
        <f t="shared" si="9"/>
        <v>104604</v>
      </c>
    </row>
    <row r="211" spans="1:15" hidden="1">
      <c r="A211" s="3" t="s">
        <v>595</v>
      </c>
      <c r="B211" s="3" t="s">
        <v>596</v>
      </c>
      <c r="C211" s="4">
        <v>41456</v>
      </c>
      <c r="D211" s="3" t="s">
        <v>519</v>
      </c>
      <c r="E211" s="3" t="s">
        <v>140</v>
      </c>
      <c r="F211" s="6">
        <v>5692</v>
      </c>
      <c r="H211" s="6">
        <v>7400.5</v>
      </c>
      <c r="J211" s="6">
        <v>9109</v>
      </c>
      <c r="K211" s="6">
        <f t="shared" si="10"/>
        <v>68304</v>
      </c>
      <c r="M211" s="6">
        <f t="shared" si="11"/>
        <v>88806</v>
      </c>
      <c r="O211" s="6">
        <f t="shared" si="9"/>
        <v>109308</v>
      </c>
    </row>
    <row r="212" spans="1:15" hidden="1">
      <c r="A212" s="3" t="s">
        <v>597</v>
      </c>
      <c r="B212" s="3" t="s">
        <v>598</v>
      </c>
      <c r="C212" s="4">
        <v>41456</v>
      </c>
      <c r="D212" s="3" t="s">
        <v>519</v>
      </c>
      <c r="E212" s="3" t="s">
        <v>143</v>
      </c>
      <c r="F212" s="6">
        <v>5950</v>
      </c>
      <c r="H212" s="6">
        <v>7736</v>
      </c>
      <c r="J212" s="6">
        <v>9522</v>
      </c>
      <c r="K212" s="6">
        <f t="shared" si="10"/>
        <v>71400</v>
      </c>
      <c r="M212" s="6">
        <f t="shared" si="11"/>
        <v>92832</v>
      </c>
      <c r="O212" s="6">
        <f t="shared" si="9"/>
        <v>114264</v>
      </c>
    </row>
    <row r="213" spans="1:15" hidden="1">
      <c r="A213" s="3" t="s">
        <v>599</v>
      </c>
      <c r="B213" s="3" t="s">
        <v>600</v>
      </c>
      <c r="C213" s="4">
        <v>41456</v>
      </c>
      <c r="D213" s="3" t="s">
        <v>519</v>
      </c>
      <c r="E213" s="3" t="s">
        <v>146</v>
      </c>
      <c r="F213" s="6">
        <v>6218</v>
      </c>
      <c r="H213" s="6">
        <v>8084.5</v>
      </c>
      <c r="J213" s="6">
        <v>9951</v>
      </c>
      <c r="K213" s="6">
        <f t="shared" si="10"/>
        <v>74616</v>
      </c>
      <c r="M213" s="6">
        <f t="shared" si="11"/>
        <v>97014</v>
      </c>
      <c r="O213" s="6">
        <f t="shared" si="9"/>
        <v>119412</v>
      </c>
    </row>
    <row r="214" spans="1:15" hidden="1">
      <c r="A214" s="3" t="s">
        <v>601</v>
      </c>
      <c r="B214" s="3" t="s">
        <v>601</v>
      </c>
      <c r="C214" s="4">
        <v>41091</v>
      </c>
      <c r="D214" s="3" t="s">
        <v>601</v>
      </c>
      <c r="E214" s="3" t="s">
        <v>362</v>
      </c>
      <c r="F214" s="6">
        <v>1593</v>
      </c>
      <c r="H214" s="6">
        <v>5224</v>
      </c>
      <c r="J214" s="6">
        <v>8855</v>
      </c>
      <c r="K214" s="6">
        <f t="shared" si="10"/>
        <v>19116</v>
      </c>
      <c r="M214" s="6">
        <f t="shared" si="11"/>
        <v>62688</v>
      </c>
      <c r="O214" s="6">
        <f t="shared" si="9"/>
        <v>106260</v>
      </c>
    </row>
    <row r="215" spans="1:15" hidden="1">
      <c r="A215" s="3" t="s">
        <v>602</v>
      </c>
      <c r="B215" s="3" t="s">
        <v>603</v>
      </c>
      <c r="C215" s="4">
        <v>41091</v>
      </c>
      <c r="D215" s="3" t="s">
        <v>604</v>
      </c>
      <c r="E215" s="3" t="s">
        <v>520</v>
      </c>
      <c r="F215" s="6">
        <v>1623</v>
      </c>
      <c r="H215" s="6">
        <v>2109.5</v>
      </c>
      <c r="J215" s="6">
        <v>2596</v>
      </c>
      <c r="K215" s="6">
        <f t="shared" si="10"/>
        <v>19476</v>
      </c>
      <c r="M215" s="6">
        <f t="shared" si="11"/>
        <v>25314</v>
      </c>
      <c r="O215" s="6">
        <f t="shared" si="9"/>
        <v>31152</v>
      </c>
    </row>
    <row r="216" spans="1:15" hidden="1">
      <c r="A216" s="3" t="s">
        <v>602</v>
      </c>
      <c r="B216" s="3" t="s">
        <v>605</v>
      </c>
      <c r="C216" s="4">
        <v>41091</v>
      </c>
      <c r="D216" s="3" t="s">
        <v>604</v>
      </c>
      <c r="E216" s="3" t="s">
        <v>523</v>
      </c>
      <c r="F216" s="6">
        <v>1695</v>
      </c>
      <c r="H216" s="6">
        <v>2203</v>
      </c>
      <c r="J216" s="6">
        <v>2711</v>
      </c>
      <c r="K216" s="6">
        <f t="shared" si="10"/>
        <v>20340</v>
      </c>
      <c r="M216" s="6">
        <f t="shared" si="11"/>
        <v>26436</v>
      </c>
      <c r="O216" s="6">
        <f t="shared" si="9"/>
        <v>32532</v>
      </c>
    </row>
    <row r="217" spans="1:15" hidden="1">
      <c r="A217" s="3" t="s">
        <v>602</v>
      </c>
      <c r="B217" s="3" t="s">
        <v>606</v>
      </c>
      <c r="C217" s="4">
        <v>41091</v>
      </c>
      <c r="D217" s="3" t="s">
        <v>604</v>
      </c>
      <c r="E217" s="3" t="s">
        <v>526</v>
      </c>
      <c r="F217" s="6">
        <v>1770</v>
      </c>
      <c r="H217" s="6">
        <v>2300.5</v>
      </c>
      <c r="J217" s="6">
        <v>2831</v>
      </c>
      <c r="K217" s="6">
        <f t="shared" si="10"/>
        <v>21240</v>
      </c>
      <c r="M217" s="6">
        <f t="shared" si="11"/>
        <v>27606</v>
      </c>
      <c r="O217" s="6">
        <f t="shared" si="9"/>
        <v>33972</v>
      </c>
    </row>
    <row r="218" spans="1:15" hidden="1">
      <c r="A218" s="3" t="s">
        <v>602</v>
      </c>
      <c r="B218" s="3" t="s">
        <v>607</v>
      </c>
      <c r="C218" s="4">
        <v>41091</v>
      </c>
      <c r="D218" s="3" t="s">
        <v>604</v>
      </c>
      <c r="E218" s="3" t="s">
        <v>529</v>
      </c>
      <c r="F218" s="6">
        <v>1848</v>
      </c>
      <c r="H218" s="6">
        <v>2402</v>
      </c>
      <c r="J218" s="6">
        <v>2956</v>
      </c>
      <c r="K218" s="6">
        <f t="shared" si="10"/>
        <v>22176</v>
      </c>
      <c r="M218" s="6">
        <f t="shared" si="11"/>
        <v>28824</v>
      </c>
      <c r="O218" s="6">
        <f t="shared" si="9"/>
        <v>35472</v>
      </c>
    </row>
    <row r="219" spans="1:15" hidden="1">
      <c r="A219" s="3" t="s">
        <v>602</v>
      </c>
      <c r="B219" s="3" t="s">
        <v>608</v>
      </c>
      <c r="C219" s="4">
        <v>41091</v>
      </c>
      <c r="D219" s="3" t="s">
        <v>604</v>
      </c>
      <c r="E219" s="3" t="s">
        <v>532</v>
      </c>
      <c r="F219" s="6">
        <v>1929</v>
      </c>
      <c r="H219" s="6">
        <v>2507.5</v>
      </c>
      <c r="J219" s="6">
        <v>3086</v>
      </c>
      <c r="K219" s="6">
        <f t="shared" si="10"/>
        <v>23148</v>
      </c>
      <c r="M219" s="6">
        <f t="shared" si="11"/>
        <v>30090</v>
      </c>
      <c r="O219" s="6">
        <f t="shared" si="9"/>
        <v>37032</v>
      </c>
    </row>
    <row r="220" spans="1:15" hidden="1">
      <c r="A220" s="3" t="s">
        <v>602</v>
      </c>
      <c r="B220" s="3" t="s">
        <v>609</v>
      </c>
      <c r="C220" s="4">
        <v>41091</v>
      </c>
      <c r="D220" s="3" t="s">
        <v>604</v>
      </c>
      <c r="E220" s="3" t="s">
        <v>47</v>
      </c>
      <c r="F220" s="6">
        <v>2014</v>
      </c>
      <c r="H220" s="6">
        <v>2618.5</v>
      </c>
      <c r="J220" s="6">
        <v>3223</v>
      </c>
      <c r="K220" s="6">
        <f t="shared" si="10"/>
        <v>24168</v>
      </c>
      <c r="M220" s="6">
        <f t="shared" si="11"/>
        <v>31422</v>
      </c>
      <c r="O220" s="6">
        <f t="shared" si="9"/>
        <v>38676</v>
      </c>
    </row>
    <row r="221" spans="1:15" hidden="1">
      <c r="A221" s="3" t="s">
        <v>602</v>
      </c>
      <c r="B221" s="3" t="s">
        <v>610</v>
      </c>
      <c r="C221" s="4">
        <v>41091</v>
      </c>
      <c r="D221" s="3" t="s">
        <v>604</v>
      </c>
      <c r="E221" s="3" t="s">
        <v>50</v>
      </c>
      <c r="F221" s="6">
        <v>2103</v>
      </c>
      <c r="H221" s="6">
        <v>2734</v>
      </c>
      <c r="J221" s="6">
        <v>3365</v>
      </c>
      <c r="K221" s="6">
        <f t="shared" si="10"/>
        <v>25236</v>
      </c>
      <c r="M221" s="6">
        <f t="shared" si="11"/>
        <v>32808</v>
      </c>
      <c r="O221" s="6">
        <f t="shared" si="9"/>
        <v>40380</v>
      </c>
    </row>
    <row r="222" spans="1:15" hidden="1">
      <c r="A222" s="3" t="s">
        <v>602</v>
      </c>
      <c r="B222" s="3" t="s">
        <v>611</v>
      </c>
      <c r="C222" s="4">
        <v>41091</v>
      </c>
      <c r="D222" s="3" t="s">
        <v>604</v>
      </c>
      <c r="E222" s="3" t="s">
        <v>53</v>
      </c>
      <c r="F222" s="6">
        <v>2196</v>
      </c>
      <c r="H222" s="6">
        <v>2855.5</v>
      </c>
      <c r="J222" s="6">
        <v>3515</v>
      </c>
      <c r="K222" s="6">
        <f t="shared" si="10"/>
        <v>26352</v>
      </c>
      <c r="M222" s="6">
        <f t="shared" si="11"/>
        <v>34266</v>
      </c>
      <c r="O222" s="6">
        <f t="shared" si="9"/>
        <v>42180</v>
      </c>
    </row>
    <row r="223" spans="1:15" hidden="1">
      <c r="A223" s="3" t="s">
        <v>602</v>
      </c>
      <c r="B223" s="3" t="s">
        <v>612</v>
      </c>
      <c r="C223" s="4">
        <v>41091</v>
      </c>
      <c r="D223" s="3" t="s">
        <v>604</v>
      </c>
      <c r="E223" s="3" t="s">
        <v>56</v>
      </c>
      <c r="F223" s="6">
        <v>2293</v>
      </c>
      <c r="H223" s="6">
        <v>2981.5</v>
      </c>
      <c r="J223" s="6">
        <v>3670</v>
      </c>
      <c r="K223" s="6">
        <f t="shared" si="10"/>
        <v>27516</v>
      </c>
      <c r="M223" s="6">
        <f t="shared" si="11"/>
        <v>35778</v>
      </c>
      <c r="O223" s="6">
        <f t="shared" si="9"/>
        <v>44040</v>
      </c>
    </row>
    <row r="224" spans="1:15" hidden="1">
      <c r="A224" s="3" t="s">
        <v>602</v>
      </c>
      <c r="B224" s="3" t="s">
        <v>613</v>
      </c>
      <c r="C224" s="4">
        <v>41091</v>
      </c>
      <c r="D224" s="3" t="s">
        <v>604</v>
      </c>
      <c r="E224" s="3" t="s">
        <v>59</v>
      </c>
      <c r="F224" s="6">
        <v>2393</v>
      </c>
      <c r="H224" s="6">
        <v>3111.5</v>
      </c>
      <c r="J224" s="6">
        <v>3830</v>
      </c>
      <c r="K224" s="6">
        <f t="shared" si="10"/>
        <v>28716</v>
      </c>
      <c r="M224" s="6">
        <f t="shared" si="11"/>
        <v>37338</v>
      </c>
      <c r="O224" s="6">
        <f t="shared" si="9"/>
        <v>45960</v>
      </c>
    </row>
    <row r="225" spans="1:15" hidden="1">
      <c r="A225" s="3" t="s">
        <v>602</v>
      </c>
      <c r="B225" s="3" t="s">
        <v>614</v>
      </c>
      <c r="C225" s="4">
        <v>41091</v>
      </c>
      <c r="D225" s="3" t="s">
        <v>604</v>
      </c>
      <c r="E225" s="3" t="s">
        <v>62</v>
      </c>
      <c r="F225" s="6">
        <v>2499</v>
      </c>
      <c r="H225" s="6">
        <v>3249.5</v>
      </c>
      <c r="J225" s="6">
        <v>4000</v>
      </c>
      <c r="K225" s="6">
        <f t="shared" si="10"/>
        <v>29988</v>
      </c>
      <c r="M225" s="6">
        <f t="shared" si="11"/>
        <v>38994</v>
      </c>
      <c r="O225" s="6">
        <f t="shared" si="9"/>
        <v>48000</v>
      </c>
    </row>
    <row r="226" spans="1:15" hidden="1">
      <c r="A226" s="3" t="s">
        <v>602</v>
      </c>
      <c r="B226" s="3" t="s">
        <v>615</v>
      </c>
      <c r="C226" s="4">
        <v>41091</v>
      </c>
      <c r="D226" s="3" t="s">
        <v>604</v>
      </c>
      <c r="E226" s="3" t="s">
        <v>65</v>
      </c>
      <c r="F226" s="6">
        <v>2610</v>
      </c>
      <c r="H226" s="6">
        <v>3393</v>
      </c>
      <c r="J226" s="6">
        <v>4176</v>
      </c>
      <c r="K226" s="6">
        <f t="shared" si="10"/>
        <v>31320</v>
      </c>
      <c r="M226" s="6">
        <f t="shared" si="11"/>
        <v>40716</v>
      </c>
      <c r="O226" s="6">
        <f t="shared" si="9"/>
        <v>50112</v>
      </c>
    </row>
    <row r="227" spans="1:15" hidden="1">
      <c r="A227" s="3" t="s">
        <v>602</v>
      </c>
      <c r="B227" s="3" t="s">
        <v>616</v>
      </c>
      <c r="C227" s="4">
        <v>41091</v>
      </c>
      <c r="D227" s="3" t="s">
        <v>604</v>
      </c>
      <c r="E227" s="3" t="s">
        <v>68</v>
      </c>
      <c r="F227" s="6">
        <v>2724</v>
      </c>
      <c r="H227" s="6">
        <v>3541.5</v>
      </c>
      <c r="J227" s="6">
        <v>4359</v>
      </c>
      <c r="K227" s="6">
        <f t="shared" si="10"/>
        <v>32688</v>
      </c>
      <c r="M227" s="6">
        <f t="shared" si="11"/>
        <v>42498</v>
      </c>
      <c r="O227" s="6">
        <f t="shared" si="9"/>
        <v>52308</v>
      </c>
    </row>
    <row r="228" spans="1:15" hidden="1">
      <c r="A228" s="3" t="s">
        <v>602</v>
      </c>
      <c r="B228" s="3" t="s">
        <v>617</v>
      </c>
      <c r="C228" s="4">
        <v>41091</v>
      </c>
      <c r="D228" s="3" t="s">
        <v>604</v>
      </c>
      <c r="E228" s="3" t="s">
        <v>71</v>
      </c>
      <c r="F228" s="6">
        <v>2844</v>
      </c>
      <c r="H228" s="6">
        <v>3698</v>
      </c>
      <c r="J228" s="6">
        <v>4552</v>
      </c>
      <c r="K228" s="6">
        <f t="shared" si="10"/>
        <v>34128</v>
      </c>
      <c r="M228" s="6">
        <f t="shared" si="11"/>
        <v>44376</v>
      </c>
      <c r="O228" s="6">
        <f t="shared" si="9"/>
        <v>54624</v>
      </c>
    </row>
    <row r="229" spans="1:15" hidden="1">
      <c r="A229" s="3" t="s">
        <v>602</v>
      </c>
      <c r="B229" s="3" t="s">
        <v>618</v>
      </c>
      <c r="C229" s="4">
        <v>41091</v>
      </c>
      <c r="D229" s="3" t="s">
        <v>604</v>
      </c>
      <c r="E229" s="3" t="s">
        <v>74</v>
      </c>
      <c r="F229" s="6">
        <v>2970</v>
      </c>
      <c r="H229" s="6">
        <v>3862</v>
      </c>
      <c r="J229" s="6">
        <v>4754</v>
      </c>
      <c r="K229" s="6">
        <f t="shared" si="10"/>
        <v>35640</v>
      </c>
      <c r="M229" s="6">
        <f t="shared" si="11"/>
        <v>46344</v>
      </c>
      <c r="O229" s="6">
        <f t="shared" si="9"/>
        <v>57048</v>
      </c>
    </row>
    <row r="230" spans="1:15" hidden="1">
      <c r="A230" s="3" t="s">
        <v>602</v>
      </c>
      <c r="B230" s="3" t="s">
        <v>619</v>
      </c>
      <c r="C230" s="4">
        <v>41091</v>
      </c>
      <c r="D230" s="3" t="s">
        <v>604</v>
      </c>
      <c r="E230" s="3" t="s">
        <v>77</v>
      </c>
      <c r="F230" s="6">
        <v>3102</v>
      </c>
      <c r="H230" s="6">
        <v>4032.5</v>
      </c>
      <c r="J230" s="6">
        <v>4963</v>
      </c>
      <c r="K230" s="6">
        <f t="shared" si="10"/>
        <v>37224</v>
      </c>
      <c r="M230" s="6">
        <f t="shared" si="11"/>
        <v>48390</v>
      </c>
      <c r="O230" s="6">
        <f t="shared" si="9"/>
        <v>59556</v>
      </c>
    </row>
    <row r="231" spans="1:15" hidden="1">
      <c r="A231" s="3" t="s">
        <v>602</v>
      </c>
      <c r="B231" s="3" t="s">
        <v>620</v>
      </c>
      <c r="C231" s="4">
        <v>41091</v>
      </c>
      <c r="D231" s="3" t="s">
        <v>604</v>
      </c>
      <c r="E231" s="3" t="s">
        <v>80</v>
      </c>
      <c r="F231" s="6">
        <v>3238</v>
      </c>
      <c r="H231" s="6">
        <v>4210</v>
      </c>
      <c r="J231" s="6">
        <v>5182</v>
      </c>
      <c r="K231" s="6">
        <f t="shared" si="10"/>
        <v>38856</v>
      </c>
      <c r="M231" s="6">
        <f t="shared" si="11"/>
        <v>50520</v>
      </c>
      <c r="O231" s="6">
        <f t="shared" si="9"/>
        <v>62184</v>
      </c>
    </row>
    <row r="232" spans="1:15" hidden="1">
      <c r="A232" s="3" t="s">
        <v>602</v>
      </c>
      <c r="B232" s="3" t="s">
        <v>621</v>
      </c>
      <c r="C232" s="4">
        <v>41091</v>
      </c>
      <c r="D232" s="3" t="s">
        <v>604</v>
      </c>
      <c r="E232" s="3" t="s">
        <v>83</v>
      </c>
      <c r="F232" s="6">
        <v>3366</v>
      </c>
      <c r="H232" s="6">
        <v>4377</v>
      </c>
      <c r="J232" s="6">
        <v>5388</v>
      </c>
      <c r="K232" s="6">
        <f t="shared" si="10"/>
        <v>40392</v>
      </c>
      <c r="M232" s="6">
        <f t="shared" si="11"/>
        <v>52524</v>
      </c>
      <c r="O232" s="6">
        <f t="shared" si="9"/>
        <v>64656</v>
      </c>
    </row>
    <row r="233" spans="1:15" hidden="1">
      <c r="A233" s="3" t="s">
        <v>602</v>
      </c>
      <c r="B233" s="3" t="s">
        <v>622</v>
      </c>
      <c r="C233" s="4">
        <v>41091</v>
      </c>
      <c r="D233" s="3" t="s">
        <v>604</v>
      </c>
      <c r="E233" s="3" t="s">
        <v>86</v>
      </c>
      <c r="F233" s="6">
        <v>3516</v>
      </c>
      <c r="H233" s="6">
        <v>4571.5</v>
      </c>
      <c r="J233" s="6">
        <v>5627</v>
      </c>
      <c r="K233" s="6">
        <f t="shared" si="10"/>
        <v>42192</v>
      </c>
      <c r="M233" s="6">
        <f t="shared" si="11"/>
        <v>54858</v>
      </c>
      <c r="O233" s="6">
        <f t="shared" si="9"/>
        <v>67524</v>
      </c>
    </row>
    <row r="234" spans="1:15" hidden="1">
      <c r="A234" s="3" t="s">
        <v>602</v>
      </c>
      <c r="B234" s="3" t="s">
        <v>623</v>
      </c>
      <c r="C234" s="4">
        <v>41091</v>
      </c>
      <c r="D234" s="3" t="s">
        <v>604</v>
      </c>
      <c r="E234" s="3" t="s">
        <v>89</v>
      </c>
      <c r="F234" s="6">
        <v>3666</v>
      </c>
      <c r="H234" s="6">
        <v>4766</v>
      </c>
      <c r="J234" s="6">
        <v>5866</v>
      </c>
      <c r="K234" s="6">
        <f t="shared" si="10"/>
        <v>43992</v>
      </c>
      <c r="M234" s="6">
        <f t="shared" si="11"/>
        <v>57192</v>
      </c>
      <c r="O234" s="6">
        <f t="shared" si="9"/>
        <v>70392</v>
      </c>
    </row>
    <row r="235" spans="1:15" hidden="1">
      <c r="A235" s="3" t="s">
        <v>602</v>
      </c>
      <c r="B235" s="3" t="s">
        <v>624</v>
      </c>
      <c r="C235" s="4">
        <v>41091</v>
      </c>
      <c r="D235" s="3" t="s">
        <v>604</v>
      </c>
      <c r="E235" s="3" t="s">
        <v>92</v>
      </c>
      <c r="F235" s="6">
        <v>3815</v>
      </c>
      <c r="H235" s="6">
        <v>4960</v>
      </c>
      <c r="J235" s="6">
        <v>6105</v>
      </c>
      <c r="K235" s="6">
        <f t="shared" si="10"/>
        <v>45780</v>
      </c>
      <c r="M235" s="6">
        <f t="shared" si="11"/>
        <v>59520</v>
      </c>
      <c r="O235" s="6">
        <f t="shared" si="9"/>
        <v>73260</v>
      </c>
    </row>
    <row r="236" spans="1:15" hidden="1">
      <c r="A236" s="3" t="s">
        <v>602</v>
      </c>
      <c r="B236" s="3" t="s">
        <v>625</v>
      </c>
      <c r="C236" s="4">
        <v>41091</v>
      </c>
      <c r="D236" s="3" t="s">
        <v>604</v>
      </c>
      <c r="E236" s="3" t="s">
        <v>95</v>
      </c>
      <c r="F236" s="6">
        <v>3984</v>
      </c>
      <c r="H236" s="6">
        <v>5180</v>
      </c>
      <c r="J236" s="6">
        <v>6376</v>
      </c>
      <c r="K236" s="6">
        <f t="shared" si="10"/>
        <v>47808</v>
      </c>
      <c r="M236" s="6">
        <f t="shared" si="11"/>
        <v>62160</v>
      </c>
      <c r="O236" s="6">
        <f t="shared" si="9"/>
        <v>76512</v>
      </c>
    </row>
    <row r="237" spans="1:15" hidden="1">
      <c r="A237" s="3" t="s">
        <v>602</v>
      </c>
      <c r="B237" s="3" t="s">
        <v>626</v>
      </c>
      <c r="C237" s="4">
        <v>41091</v>
      </c>
      <c r="D237" s="3" t="s">
        <v>604</v>
      </c>
      <c r="E237" s="3" t="s">
        <v>98</v>
      </c>
      <c r="F237" s="6">
        <v>4162</v>
      </c>
      <c r="H237" s="6">
        <v>5410</v>
      </c>
      <c r="J237" s="6">
        <v>6658</v>
      </c>
      <c r="K237" s="6">
        <f t="shared" si="10"/>
        <v>49944</v>
      </c>
      <c r="M237" s="6">
        <f t="shared" si="11"/>
        <v>64920</v>
      </c>
      <c r="O237" s="6">
        <f t="shared" si="9"/>
        <v>79896</v>
      </c>
    </row>
    <row r="238" spans="1:15" hidden="1">
      <c r="A238" s="3" t="s">
        <v>602</v>
      </c>
      <c r="B238" s="3" t="s">
        <v>627</v>
      </c>
      <c r="C238" s="4">
        <v>41091</v>
      </c>
      <c r="D238" s="3" t="s">
        <v>604</v>
      </c>
      <c r="E238" s="3" t="s">
        <v>101</v>
      </c>
      <c r="F238" s="6">
        <v>4345</v>
      </c>
      <c r="H238" s="6">
        <v>5649</v>
      </c>
      <c r="J238" s="6">
        <v>6953</v>
      </c>
      <c r="K238" s="6">
        <f t="shared" si="10"/>
        <v>52140</v>
      </c>
      <c r="M238" s="6">
        <f t="shared" si="11"/>
        <v>67788</v>
      </c>
      <c r="O238" s="6">
        <f t="shared" si="9"/>
        <v>83436</v>
      </c>
    </row>
    <row r="239" spans="1:15" hidden="1">
      <c r="A239" s="3" t="s">
        <v>602</v>
      </c>
      <c r="B239" s="3" t="s">
        <v>628</v>
      </c>
      <c r="C239" s="4">
        <v>41091</v>
      </c>
      <c r="D239" s="3" t="s">
        <v>604</v>
      </c>
      <c r="E239" s="3" t="s">
        <v>104</v>
      </c>
      <c r="F239" s="6">
        <v>4535</v>
      </c>
      <c r="H239" s="6">
        <v>5896</v>
      </c>
      <c r="J239" s="6">
        <v>7257</v>
      </c>
      <c r="K239" s="6">
        <f t="shared" si="10"/>
        <v>54420</v>
      </c>
      <c r="M239" s="6">
        <f t="shared" si="11"/>
        <v>70752</v>
      </c>
      <c r="O239" s="6">
        <f t="shared" si="9"/>
        <v>87084</v>
      </c>
    </row>
    <row r="240" spans="1:15" hidden="1">
      <c r="A240" s="3" t="s">
        <v>602</v>
      </c>
      <c r="B240" s="3" t="s">
        <v>629</v>
      </c>
      <c r="C240" s="4">
        <v>41091</v>
      </c>
      <c r="D240" s="3" t="s">
        <v>604</v>
      </c>
      <c r="E240" s="3" t="s">
        <v>107</v>
      </c>
      <c r="F240" s="6">
        <v>4741</v>
      </c>
      <c r="H240" s="6">
        <v>6163.5</v>
      </c>
      <c r="J240" s="6">
        <v>7586</v>
      </c>
      <c r="K240" s="6">
        <f t="shared" si="10"/>
        <v>56892</v>
      </c>
      <c r="M240" s="6">
        <f t="shared" si="11"/>
        <v>73962</v>
      </c>
      <c r="O240" s="6">
        <f t="shared" si="9"/>
        <v>91032</v>
      </c>
    </row>
    <row r="241" spans="1:15" hidden="1">
      <c r="A241" s="3" t="s">
        <v>602</v>
      </c>
      <c r="B241" s="3" t="s">
        <v>630</v>
      </c>
      <c r="C241" s="4">
        <v>41091</v>
      </c>
      <c r="D241" s="3" t="s">
        <v>604</v>
      </c>
      <c r="E241" s="3" t="s">
        <v>110</v>
      </c>
      <c r="F241" s="6">
        <v>4908</v>
      </c>
      <c r="H241" s="6">
        <v>6380.5</v>
      </c>
      <c r="J241" s="6">
        <v>7853</v>
      </c>
      <c r="K241" s="6">
        <f t="shared" si="10"/>
        <v>58896</v>
      </c>
      <c r="M241" s="6">
        <f t="shared" si="11"/>
        <v>76566</v>
      </c>
      <c r="O241" s="6">
        <f t="shared" si="9"/>
        <v>94236</v>
      </c>
    </row>
    <row r="242" spans="1:15" hidden="1">
      <c r="A242" s="3" t="s">
        <v>602</v>
      </c>
      <c r="B242" s="3" t="s">
        <v>631</v>
      </c>
      <c r="C242" s="4">
        <v>41091</v>
      </c>
      <c r="D242" s="3" t="s">
        <v>604</v>
      </c>
      <c r="E242" s="3" t="s">
        <v>113</v>
      </c>
      <c r="F242" s="6">
        <v>5124</v>
      </c>
      <c r="H242" s="6">
        <v>6662</v>
      </c>
      <c r="J242" s="6">
        <v>8200</v>
      </c>
      <c r="K242" s="6">
        <f t="shared" si="10"/>
        <v>61488</v>
      </c>
      <c r="M242" s="6">
        <f t="shared" si="11"/>
        <v>79944</v>
      </c>
      <c r="O242" s="6">
        <f t="shared" si="9"/>
        <v>98400</v>
      </c>
    </row>
    <row r="243" spans="1:15" hidden="1">
      <c r="A243" s="3" t="s">
        <v>602</v>
      </c>
      <c r="B243" s="3" t="s">
        <v>632</v>
      </c>
      <c r="C243" s="4">
        <v>41091</v>
      </c>
      <c r="D243" s="3" t="s">
        <v>604</v>
      </c>
      <c r="E243" s="3" t="s">
        <v>116</v>
      </c>
      <c r="F243" s="6">
        <v>5306</v>
      </c>
      <c r="H243" s="6">
        <v>6899</v>
      </c>
      <c r="J243" s="6">
        <v>8492</v>
      </c>
      <c r="K243" s="6">
        <f t="shared" si="10"/>
        <v>63672</v>
      </c>
      <c r="M243" s="6">
        <f t="shared" si="11"/>
        <v>82788</v>
      </c>
      <c r="O243" s="6">
        <f t="shared" si="9"/>
        <v>101904</v>
      </c>
    </row>
    <row r="244" spans="1:15" hidden="1">
      <c r="A244" s="3" t="s">
        <v>602</v>
      </c>
      <c r="B244" s="3" t="s">
        <v>633</v>
      </c>
      <c r="C244" s="4">
        <v>41091</v>
      </c>
      <c r="D244" s="3" t="s">
        <v>604</v>
      </c>
      <c r="E244" s="3" t="s">
        <v>119</v>
      </c>
      <c r="F244" s="6">
        <v>5541</v>
      </c>
      <c r="H244" s="6">
        <v>7204.5</v>
      </c>
      <c r="J244" s="6">
        <v>8868</v>
      </c>
      <c r="K244" s="6">
        <f t="shared" si="10"/>
        <v>66492</v>
      </c>
      <c r="M244" s="6">
        <f t="shared" si="11"/>
        <v>86454</v>
      </c>
      <c r="O244" s="6">
        <f t="shared" si="9"/>
        <v>106416</v>
      </c>
    </row>
    <row r="245" spans="1:15" hidden="1">
      <c r="A245" s="3" t="s">
        <v>602</v>
      </c>
      <c r="B245" s="3" t="s">
        <v>634</v>
      </c>
      <c r="C245" s="4">
        <v>41091</v>
      </c>
      <c r="D245" s="3" t="s">
        <v>604</v>
      </c>
      <c r="E245" s="3" t="s">
        <v>122</v>
      </c>
      <c r="F245" s="6">
        <v>5789</v>
      </c>
      <c r="H245" s="6">
        <v>7528</v>
      </c>
      <c r="J245" s="6">
        <v>9267</v>
      </c>
      <c r="K245" s="6">
        <f t="shared" si="10"/>
        <v>69468</v>
      </c>
      <c r="M245" s="6">
        <f t="shared" si="11"/>
        <v>90336</v>
      </c>
      <c r="O245" s="6">
        <f t="shared" si="9"/>
        <v>111204</v>
      </c>
    </row>
    <row r="246" spans="1:15" hidden="1">
      <c r="A246" s="3" t="s">
        <v>602</v>
      </c>
      <c r="B246" s="3" t="s">
        <v>635</v>
      </c>
      <c r="C246" s="4">
        <v>41091</v>
      </c>
      <c r="D246" s="3" t="s">
        <v>604</v>
      </c>
      <c r="E246" s="3" t="s">
        <v>125</v>
      </c>
      <c r="F246" s="6">
        <v>6044</v>
      </c>
      <c r="H246" s="6">
        <v>7859</v>
      </c>
      <c r="J246" s="6">
        <v>9674</v>
      </c>
      <c r="K246" s="6">
        <f t="shared" si="10"/>
        <v>72528</v>
      </c>
      <c r="M246" s="6">
        <f t="shared" si="11"/>
        <v>94308</v>
      </c>
      <c r="O246" s="6">
        <f t="shared" si="9"/>
        <v>116088</v>
      </c>
    </row>
    <row r="247" spans="1:15" hidden="1">
      <c r="A247" s="3" t="s">
        <v>602</v>
      </c>
      <c r="B247" s="3" t="s">
        <v>636</v>
      </c>
      <c r="C247" s="4">
        <v>41091</v>
      </c>
      <c r="D247" s="3" t="s">
        <v>604</v>
      </c>
      <c r="E247" s="3" t="s">
        <v>128</v>
      </c>
      <c r="F247" s="6">
        <v>6311</v>
      </c>
      <c r="H247" s="6">
        <v>8206</v>
      </c>
      <c r="J247" s="6">
        <v>10101</v>
      </c>
      <c r="K247" s="6">
        <f t="shared" si="10"/>
        <v>75732</v>
      </c>
      <c r="M247" s="6">
        <f t="shared" si="11"/>
        <v>98472</v>
      </c>
      <c r="O247" s="6">
        <f t="shared" si="9"/>
        <v>121212</v>
      </c>
    </row>
    <row r="248" spans="1:15" hidden="1">
      <c r="A248" s="3" t="s">
        <v>602</v>
      </c>
      <c r="B248" s="3" t="s">
        <v>637</v>
      </c>
      <c r="C248" s="4">
        <v>41091</v>
      </c>
      <c r="D248" s="3" t="s">
        <v>604</v>
      </c>
      <c r="E248" s="3" t="s">
        <v>131</v>
      </c>
      <c r="F248" s="6">
        <v>6590</v>
      </c>
      <c r="H248" s="6">
        <v>8568.5</v>
      </c>
      <c r="J248" s="6">
        <v>10547</v>
      </c>
      <c r="K248" s="6">
        <f t="shared" si="10"/>
        <v>79080</v>
      </c>
      <c r="M248" s="6">
        <f t="shared" si="11"/>
        <v>102822</v>
      </c>
      <c r="O248" s="6">
        <f t="shared" si="9"/>
        <v>126564</v>
      </c>
    </row>
    <row r="249" spans="1:15" hidden="1">
      <c r="A249" s="3" t="s">
        <v>602</v>
      </c>
      <c r="B249" s="3" t="s">
        <v>638</v>
      </c>
      <c r="C249" s="4">
        <v>41091</v>
      </c>
      <c r="D249" s="3" t="s">
        <v>604</v>
      </c>
      <c r="E249" s="3" t="s">
        <v>134</v>
      </c>
      <c r="F249" s="6">
        <v>6880</v>
      </c>
      <c r="H249" s="6">
        <v>8946.5</v>
      </c>
      <c r="J249" s="6">
        <v>11013</v>
      </c>
      <c r="K249" s="6">
        <f t="shared" si="10"/>
        <v>82560</v>
      </c>
      <c r="M249" s="6">
        <f t="shared" si="11"/>
        <v>107358</v>
      </c>
      <c r="O249" s="6">
        <f t="shared" si="9"/>
        <v>132156</v>
      </c>
    </row>
    <row r="250" spans="1:15" hidden="1">
      <c r="A250" s="3" t="s">
        <v>602</v>
      </c>
      <c r="B250" s="3" t="s">
        <v>639</v>
      </c>
      <c r="C250" s="4">
        <v>41091</v>
      </c>
      <c r="D250" s="3" t="s">
        <v>604</v>
      </c>
      <c r="E250" s="3" t="s">
        <v>137</v>
      </c>
      <c r="F250" s="6">
        <v>7183</v>
      </c>
      <c r="H250" s="6">
        <v>9340</v>
      </c>
      <c r="J250" s="6">
        <v>11497</v>
      </c>
      <c r="K250" s="6">
        <f t="shared" si="10"/>
        <v>86196</v>
      </c>
      <c r="M250" s="6">
        <f t="shared" si="11"/>
        <v>112080</v>
      </c>
      <c r="O250" s="6">
        <f t="shared" si="9"/>
        <v>137964</v>
      </c>
    </row>
    <row r="251" spans="1:15" hidden="1">
      <c r="A251" s="3" t="s">
        <v>602</v>
      </c>
      <c r="B251" s="3" t="s">
        <v>640</v>
      </c>
      <c r="C251" s="4">
        <v>41091</v>
      </c>
      <c r="D251" s="3" t="s">
        <v>604</v>
      </c>
      <c r="E251" s="3" t="s">
        <v>140</v>
      </c>
      <c r="F251" s="6">
        <v>7500</v>
      </c>
      <c r="H251" s="6">
        <v>9752.5</v>
      </c>
      <c r="J251" s="6">
        <v>12005</v>
      </c>
      <c r="K251" s="6">
        <f t="shared" si="10"/>
        <v>90000</v>
      </c>
      <c r="M251" s="6">
        <f t="shared" si="11"/>
        <v>117030</v>
      </c>
      <c r="O251" s="6">
        <f t="shared" si="9"/>
        <v>144060</v>
      </c>
    </row>
    <row r="252" spans="1:15" hidden="1">
      <c r="A252" s="3" t="s">
        <v>602</v>
      </c>
      <c r="B252" s="3" t="s">
        <v>641</v>
      </c>
      <c r="C252" s="4">
        <v>41091</v>
      </c>
      <c r="D252" s="3" t="s">
        <v>604</v>
      </c>
      <c r="E252" s="3" t="s">
        <v>143</v>
      </c>
      <c r="F252" s="6">
        <v>7831</v>
      </c>
      <c r="H252" s="6">
        <v>10182.5</v>
      </c>
      <c r="J252" s="6">
        <v>12534</v>
      </c>
      <c r="K252" s="6">
        <f t="shared" si="10"/>
        <v>93972</v>
      </c>
      <c r="M252" s="6">
        <f t="shared" si="11"/>
        <v>122190</v>
      </c>
      <c r="O252" s="6">
        <f t="shared" si="9"/>
        <v>150408</v>
      </c>
    </row>
    <row r="253" spans="1:15" hidden="1">
      <c r="A253" s="3" t="s">
        <v>602</v>
      </c>
      <c r="B253" s="3" t="s">
        <v>642</v>
      </c>
      <c r="C253" s="4">
        <v>41091</v>
      </c>
      <c r="D253" s="3" t="s">
        <v>604</v>
      </c>
      <c r="E253" s="3" t="s">
        <v>146</v>
      </c>
      <c r="F253" s="6">
        <v>8176</v>
      </c>
      <c r="H253" s="6">
        <v>10631.5</v>
      </c>
      <c r="J253" s="6">
        <v>13087</v>
      </c>
      <c r="K253" s="6">
        <f t="shared" si="10"/>
        <v>98112</v>
      </c>
      <c r="M253" s="6">
        <f t="shared" si="11"/>
        <v>127578</v>
      </c>
      <c r="O253" s="6">
        <f t="shared" si="9"/>
        <v>157044</v>
      </c>
    </row>
    <row r="254" spans="1:15" hidden="1">
      <c r="A254" s="3" t="s">
        <v>643</v>
      </c>
      <c r="B254" s="3" t="s">
        <v>644</v>
      </c>
      <c r="C254" s="4">
        <v>41091</v>
      </c>
      <c r="D254" s="3" t="s">
        <v>645</v>
      </c>
      <c r="E254" s="3" t="s">
        <v>520</v>
      </c>
      <c r="F254" s="6">
        <v>1467</v>
      </c>
      <c r="H254" s="6">
        <v>1908</v>
      </c>
      <c r="J254" s="6">
        <v>2349</v>
      </c>
      <c r="K254" s="6">
        <f t="shared" si="10"/>
        <v>17604</v>
      </c>
      <c r="M254" s="6">
        <f t="shared" si="11"/>
        <v>22896</v>
      </c>
      <c r="O254" s="6">
        <f t="shared" si="9"/>
        <v>28188</v>
      </c>
    </row>
    <row r="255" spans="1:15" hidden="1">
      <c r="A255" s="3" t="s">
        <v>643</v>
      </c>
      <c r="B255" s="3" t="s">
        <v>646</v>
      </c>
      <c r="C255" s="4">
        <v>41091</v>
      </c>
      <c r="D255" s="3" t="s">
        <v>645</v>
      </c>
      <c r="E255" s="3" t="s">
        <v>523</v>
      </c>
      <c r="F255" s="6">
        <v>1531</v>
      </c>
      <c r="H255" s="6">
        <v>1991.5</v>
      </c>
      <c r="J255" s="6">
        <v>2452</v>
      </c>
      <c r="K255" s="6">
        <f t="shared" si="10"/>
        <v>18372</v>
      </c>
      <c r="M255" s="6">
        <f t="shared" si="11"/>
        <v>23898</v>
      </c>
      <c r="O255" s="6">
        <f t="shared" si="9"/>
        <v>29424</v>
      </c>
    </row>
    <row r="256" spans="1:15" hidden="1">
      <c r="A256" s="3" t="s">
        <v>643</v>
      </c>
      <c r="B256" s="3" t="s">
        <v>647</v>
      </c>
      <c r="C256" s="4">
        <v>41091</v>
      </c>
      <c r="D256" s="3" t="s">
        <v>645</v>
      </c>
      <c r="E256" s="3" t="s">
        <v>526</v>
      </c>
      <c r="F256" s="6">
        <v>1599</v>
      </c>
      <c r="H256" s="6">
        <v>2079.5</v>
      </c>
      <c r="J256" s="6">
        <v>2560</v>
      </c>
      <c r="K256" s="6">
        <f t="shared" si="10"/>
        <v>19188</v>
      </c>
      <c r="M256" s="6">
        <f t="shared" si="11"/>
        <v>24954</v>
      </c>
      <c r="O256" s="6">
        <f t="shared" si="9"/>
        <v>30720</v>
      </c>
    </row>
    <row r="257" spans="1:15" hidden="1">
      <c r="A257" s="3" t="s">
        <v>643</v>
      </c>
      <c r="B257" s="3" t="s">
        <v>648</v>
      </c>
      <c r="C257" s="4">
        <v>41091</v>
      </c>
      <c r="D257" s="3" t="s">
        <v>645</v>
      </c>
      <c r="E257" s="3" t="s">
        <v>529</v>
      </c>
      <c r="F257" s="6">
        <v>1670</v>
      </c>
      <c r="H257" s="6">
        <v>2171.5</v>
      </c>
      <c r="J257" s="6">
        <v>2673</v>
      </c>
      <c r="K257" s="6">
        <f t="shared" si="10"/>
        <v>20040</v>
      </c>
      <c r="M257" s="6">
        <f t="shared" si="11"/>
        <v>26058</v>
      </c>
      <c r="O257" s="6">
        <f t="shared" si="9"/>
        <v>32076</v>
      </c>
    </row>
    <row r="258" spans="1:15" hidden="1">
      <c r="A258" s="3" t="s">
        <v>643</v>
      </c>
      <c r="B258" s="3" t="s">
        <v>649</v>
      </c>
      <c r="C258" s="4">
        <v>41091</v>
      </c>
      <c r="D258" s="3" t="s">
        <v>645</v>
      </c>
      <c r="E258" s="3" t="s">
        <v>532</v>
      </c>
      <c r="F258" s="6">
        <v>1744</v>
      </c>
      <c r="H258" s="6">
        <v>2267</v>
      </c>
      <c r="J258" s="6">
        <v>2790</v>
      </c>
      <c r="K258" s="6">
        <f t="shared" si="10"/>
        <v>20928</v>
      </c>
      <c r="M258" s="6">
        <f t="shared" si="11"/>
        <v>27204</v>
      </c>
      <c r="O258" s="6">
        <f t="shared" ref="O258:O321" si="12">J258*12</f>
        <v>33480</v>
      </c>
    </row>
    <row r="259" spans="1:15" hidden="1">
      <c r="A259" s="3" t="s">
        <v>643</v>
      </c>
      <c r="B259" s="3" t="s">
        <v>650</v>
      </c>
      <c r="C259" s="4">
        <v>41091</v>
      </c>
      <c r="D259" s="3" t="s">
        <v>645</v>
      </c>
      <c r="E259" s="3" t="s">
        <v>47</v>
      </c>
      <c r="F259" s="6">
        <v>1820</v>
      </c>
      <c r="H259" s="6">
        <v>2366.5</v>
      </c>
      <c r="J259" s="6">
        <v>2913</v>
      </c>
      <c r="K259" s="6">
        <f t="shared" ref="K259:K322" si="13">F259*12</f>
        <v>21840</v>
      </c>
      <c r="M259" s="6">
        <f t="shared" ref="M259:M322" si="14">H259*12</f>
        <v>28398</v>
      </c>
      <c r="O259" s="6">
        <f t="shared" si="12"/>
        <v>34956</v>
      </c>
    </row>
    <row r="260" spans="1:15" hidden="1">
      <c r="A260" s="3" t="s">
        <v>643</v>
      </c>
      <c r="B260" s="3" t="s">
        <v>651</v>
      </c>
      <c r="C260" s="4">
        <v>41091</v>
      </c>
      <c r="D260" s="3" t="s">
        <v>645</v>
      </c>
      <c r="E260" s="3" t="s">
        <v>50</v>
      </c>
      <c r="F260" s="6">
        <v>1901</v>
      </c>
      <c r="H260" s="6">
        <v>2471</v>
      </c>
      <c r="J260" s="6">
        <v>3041</v>
      </c>
      <c r="K260" s="6">
        <f t="shared" si="13"/>
        <v>22812</v>
      </c>
      <c r="M260" s="6">
        <f t="shared" si="14"/>
        <v>29652</v>
      </c>
      <c r="O260" s="6">
        <f t="shared" si="12"/>
        <v>36492</v>
      </c>
    </row>
    <row r="261" spans="1:15" hidden="1">
      <c r="A261" s="3" t="s">
        <v>643</v>
      </c>
      <c r="B261" s="3" t="s">
        <v>652</v>
      </c>
      <c r="C261" s="4">
        <v>41091</v>
      </c>
      <c r="D261" s="3" t="s">
        <v>645</v>
      </c>
      <c r="E261" s="3" t="s">
        <v>53</v>
      </c>
      <c r="F261" s="6">
        <v>1985</v>
      </c>
      <c r="H261" s="6">
        <v>2580</v>
      </c>
      <c r="J261" s="6">
        <v>3175</v>
      </c>
      <c r="K261" s="6">
        <f t="shared" si="13"/>
        <v>23820</v>
      </c>
      <c r="M261" s="6">
        <f t="shared" si="14"/>
        <v>30960</v>
      </c>
      <c r="O261" s="6">
        <f t="shared" si="12"/>
        <v>38100</v>
      </c>
    </row>
    <row r="262" spans="1:15" hidden="1">
      <c r="A262" s="3" t="s">
        <v>643</v>
      </c>
      <c r="B262" s="3" t="s">
        <v>653</v>
      </c>
      <c r="C262" s="4">
        <v>41091</v>
      </c>
      <c r="D262" s="3" t="s">
        <v>645</v>
      </c>
      <c r="E262" s="3" t="s">
        <v>56</v>
      </c>
      <c r="F262" s="6">
        <v>2073</v>
      </c>
      <c r="H262" s="6">
        <v>2694.5</v>
      </c>
      <c r="J262" s="6">
        <v>3316</v>
      </c>
      <c r="K262" s="6">
        <f t="shared" si="13"/>
        <v>24876</v>
      </c>
      <c r="M262" s="6">
        <f t="shared" si="14"/>
        <v>32334</v>
      </c>
      <c r="O262" s="6">
        <f t="shared" si="12"/>
        <v>39792</v>
      </c>
    </row>
    <row r="263" spans="1:15" hidden="1">
      <c r="A263" s="3" t="s">
        <v>643</v>
      </c>
      <c r="B263" s="3" t="s">
        <v>654</v>
      </c>
      <c r="C263" s="4">
        <v>41091</v>
      </c>
      <c r="D263" s="3" t="s">
        <v>645</v>
      </c>
      <c r="E263" s="3" t="s">
        <v>59</v>
      </c>
      <c r="F263" s="6">
        <v>2165</v>
      </c>
      <c r="H263" s="6">
        <v>2814</v>
      </c>
      <c r="J263" s="6">
        <v>3463</v>
      </c>
      <c r="K263" s="6">
        <f t="shared" si="13"/>
        <v>25980</v>
      </c>
      <c r="M263" s="6">
        <f t="shared" si="14"/>
        <v>33768</v>
      </c>
      <c r="O263" s="6">
        <f t="shared" si="12"/>
        <v>41556</v>
      </c>
    </row>
    <row r="264" spans="1:15" hidden="1">
      <c r="A264" s="3" t="s">
        <v>643</v>
      </c>
      <c r="B264" s="3" t="s">
        <v>655</v>
      </c>
      <c r="C264" s="4">
        <v>41091</v>
      </c>
      <c r="D264" s="3" t="s">
        <v>645</v>
      </c>
      <c r="E264" s="3" t="s">
        <v>62</v>
      </c>
      <c r="F264" s="6">
        <v>2257</v>
      </c>
      <c r="H264" s="6">
        <v>2935</v>
      </c>
      <c r="J264" s="6">
        <v>3613</v>
      </c>
      <c r="K264" s="6">
        <f t="shared" si="13"/>
        <v>27084</v>
      </c>
      <c r="M264" s="6">
        <f t="shared" si="14"/>
        <v>35220</v>
      </c>
      <c r="O264" s="6">
        <f t="shared" si="12"/>
        <v>43356</v>
      </c>
    </row>
    <row r="265" spans="1:15" hidden="1">
      <c r="A265" s="3" t="s">
        <v>643</v>
      </c>
      <c r="B265" s="3" t="s">
        <v>656</v>
      </c>
      <c r="C265" s="4">
        <v>41091</v>
      </c>
      <c r="D265" s="3" t="s">
        <v>645</v>
      </c>
      <c r="E265" s="3" t="s">
        <v>65</v>
      </c>
      <c r="F265" s="6">
        <v>2347</v>
      </c>
      <c r="H265" s="6">
        <v>3050</v>
      </c>
      <c r="J265" s="6">
        <v>3753</v>
      </c>
      <c r="K265" s="6">
        <f t="shared" si="13"/>
        <v>28164</v>
      </c>
      <c r="M265" s="6">
        <f t="shared" si="14"/>
        <v>36600</v>
      </c>
      <c r="O265" s="6">
        <f t="shared" si="12"/>
        <v>45036</v>
      </c>
    </row>
    <row r="266" spans="1:15" hidden="1">
      <c r="A266" s="3" t="s">
        <v>643</v>
      </c>
      <c r="B266" s="3" t="s">
        <v>657</v>
      </c>
      <c r="C266" s="4">
        <v>41091</v>
      </c>
      <c r="D266" s="3" t="s">
        <v>645</v>
      </c>
      <c r="E266" s="3" t="s">
        <v>68</v>
      </c>
      <c r="F266" s="6">
        <v>2450</v>
      </c>
      <c r="H266" s="6">
        <v>3185</v>
      </c>
      <c r="J266" s="6">
        <v>3920</v>
      </c>
      <c r="K266" s="6">
        <f t="shared" si="13"/>
        <v>29400</v>
      </c>
      <c r="M266" s="6">
        <f t="shared" si="14"/>
        <v>38220</v>
      </c>
      <c r="O266" s="6">
        <f t="shared" si="12"/>
        <v>47040</v>
      </c>
    </row>
    <row r="267" spans="1:15" hidden="1">
      <c r="A267" s="3" t="s">
        <v>643</v>
      </c>
      <c r="B267" s="3" t="s">
        <v>658</v>
      </c>
      <c r="C267" s="4">
        <v>41091</v>
      </c>
      <c r="D267" s="3" t="s">
        <v>645</v>
      </c>
      <c r="E267" s="3" t="s">
        <v>71</v>
      </c>
      <c r="F267" s="6">
        <v>2552</v>
      </c>
      <c r="H267" s="6">
        <v>3317.5</v>
      </c>
      <c r="J267" s="6">
        <v>4083</v>
      </c>
      <c r="K267" s="6">
        <f t="shared" si="13"/>
        <v>30624</v>
      </c>
      <c r="M267" s="6">
        <f t="shared" si="14"/>
        <v>39810</v>
      </c>
      <c r="O267" s="6">
        <f t="shared" si="12"/>
        <v>48996</v>
      </c>
    </row>
    <row r="268" spans="1:15" hidden="1">
      <c r="A268" s="3" t="s">
        <v>643</v>
      </c>
      <c r="B268" s="3" t="s">
        <v>659</v>
      </c>
      <c r="C268" s="4">
        <v>41091</v>
      </c>
      <c r="D268" s="3" t="s">
        <v>645</v>
      </c>
      <c r="E268" s="3" t="s">
        <v>74</v>
      </c>
      <c r="F268" s="6">
        <v>2664</v>
      </c>
      <c r="H268" s="6">
        <v>3464</v>
      </c>
      <c r="J268" s="6">
        <v>4264</v>
      </c>
      <c r="K268" s="6">
        <f t="shared" si="13"/>
        <v>31968</v>
      </c>
      <c r="M268" s="6">
        <f t="shared" si="14"/>
        <v>41568</v>
      </c>
      <c r="O268" s="6">
        <f t="shared" si="12"/>
        <v>51168</v>
      </c>
    </row>
    <row r="269" spans="1:15" hidden="1">
      <c r="A269" s="3" t="s">
        <v>643</v>
      </c>
      <c r="B269" s="3" t="s">
        <v>660</v>
      </c>
      <c r="C269" s="4">
        <v>41091</v>
      </c>
      <c r="D269" s="3" t="s">
        <v>645</v>
      </c>
      <c r="E269" s="3" t="s">
        <v>77</v>
      </c>
      <c r="F269" s="6">
        <v>2774</v>
      </c>
      <c r="H269" s="6">
        <v>3607</v>
      </c>
      <c r="J269" s="6">
        <v>4440</v>
      </c>
      <c r="K269" s="6">
        <f t="shared" si="13"/>
        <v>33288</v>
      </c>
      <c r="M269" s="6">
        <f t="shared" si="14"/>
        <v>43284</v>
      </c>
      <c r="O269" s="6">
        <f t="shared" si="12"/>
        <v>53280</v>
      </c>
    </row>
    <row r="270" spans="1:15" hidden="1">
      <c r="A270" s="3" t="s">
        <v>643</v>
      </c>
      <c r="B270" s="3" t="s">
        <v>661</v>
      </c>
      <c r="C270" s="4">
        <v>41091</v>
      </c>
      <c r="D270" s="3" t="s">
        <v>645</v>
      </c>
      <c r="E270" s="3" t="s">
        <v>80</v>
      </c>
      <c r="F270" s="6">
        <v>2883</v>
      </c>
      <c r="H270" s="6">
        <v>3748.5</v>
      </c>
      <c r="J270" s="6">
        <v>4614</v>
      </c>
      <c r="K270" s="6">
        <f t="shared" si="13"/>
        <v>34596</v>
      </c>
      <c r="M270" s="6">
        <f t="shared" si="14"/>
        <v>44982</v>
      </c>
      <c r="O270" s="6">
        <f t="shared" si="12"/>
        <v>55368</v>
      </c>
    </row>
    <row r="271" spans="1:15" hidden="1">
      <c r="A271" s="3" t="s">
        <v>643</v>
      </c>
      <c r="B271" s="3" t="s">
        <v>662</v>
      </c>
      <c r="C271" s="4">
        <v>41091</v>
      </c>
      <c r="D271" s="3" t="s">
        <v>645</v>
      </c>
      <c r="E271" s="3" t="s">
        <v>83</v>
      </c>
      <c r="F271" s="6">
        <v>3010</v>
      </c>
      <c r="H271" s="6">
        <v>3914.5</v>
      </c>
      <c r="J271" s="6">
        <v>4819</v>
      </c>
      <c r="K271" s="6">
        <f t="shared" si="13"/>
        <v>36120</v>
      </c>
      <c r="M271" s="6">
        <f t="shared" si="14"/>
        <v>46974</v>
      </c>
      <c r="O271" s="6">
        <f t="shared" si="12"/>
        <v>57828</v>
      </c>
    </row>
    <row r="272" spans="1:15" hidden="1">
      <c r="A272" s="3" t="s">
        <v>643</v>
      </c>
      <c r="B272" s="3" t="s">
        <v>663</v>
      </c>
      <c r="C272" s="4">
        <v>41091</v>
      </c>
      <c r="D272" s="3" t="s">
        <v>645</v>
      </c>
      <c r="E272" s="3" t="s">
        <v>86</v>
      </c>
      <c r="F272" s="6">
        <v>3141</v>
      </c>
      <c r="H272" s="6">
        <v>4084</v>
      </c>
      <c r="J272" s="6">
        <v>5027</v>
      </c>
      <c r="K272" s="6">
        <f t="shared" si="13"/>
        <v>37692</v>
      </c>
      <c r="M272" s="6">
        <f t="shared" si="14"/>
        <v>49008</v>
      </c>
      <c r="O272" s="6">
        <f t="shared" si="12"/>
        <v>60324</v>
      </c>
    </row>
    <row r="273" spans="1:15" hidden="1">
      <c r="A273" s="3" t="s">
        <v>643</v>
      </c>
      <c r="B273" s="3" t="s">
        <v>664</v>
      </c>
      <c r="C273" s="4">
        <v>41091</v>
      </c>
      <c r="D273" s="3" t="s">
        <v>645</v>
      </c>
      <c r="E273" s="3" t="s">
        <v>89</v>
      </c>
      <c r="F273" s="6">
        <v>3276</v>
      </c>
      <c r="H273" s="6">
        <v>4259</v>
      </c>
      <c r="J273" s="6">
        <v>5242</v>
      </c>
      <c r="K273" s="6">
        <f t="shared" si="13"/>
        <v>39312</v>
      </c>
      <c r="M273" s="6">
        <f t="shared" si="14"/>
        <v>51108</v>
      </c>
      <c r="O273" s="6">
        <f t="shared" si="12"/>
        <v>62904</v>
      </c>
    </row>
    <row r="274" spans="1:15" hidden="1">
      <c r="A274" s="3" t="s">
        <v>643</v>
      </c>
      <c r="B274" s="3" t="s">
        <v>665</v>
      </c>
      <c r="C274" s="4">
        <v>41091</v>
      </c>
      <c r="D274" s="3" t="s">
        <v>645</v>
      </c>
      <c r="E274" s="3" t="s">
        <v>92</v>
      </c>
      <c r="F274" s="6">
        <v>3413</v>
      </c>
      <c r="H274" s="6">
        <v>4437.5</v>
      </c>
      <c r="J274" s="6">
        <v>5462</v>
      </c>
      <c r="K274" s="6">
        <f t="shared" si="13"/>
        <v>40956</v>
      </c>
      <c r="M274" s="6">
        <f t="shared" si="14"/>
        <v>53250</v>
      </c>
      <c r="O274" s="6">
        <f t="shared" si="12"/>
        <v>65544</v>
      </c>
    </row>
    <row r="275" spans="1:15" hidden="1">
      <c r="A275" s="3" t="s">
        <v>643</v>
      </c>
      <c r="B275" s="3" t="s">
        <v>666</v>
      </c>
      <c r="C275" s="4">
        <v>41091</v>
      </c>
      <c r="D275" s="3" t="s">
        <v>645</v>
      </c>
      <c r="E275" s="3" t="s">
        <v>95</v>
      </c>
      <c r="F275" s="6">
        <v>3554</v>
      </c>
      <c r="H275" s="6">
        <v>4619.5</v>
      </c>
      <c r="J275" s="6">
        <v>5685</v>
      </c>
      <c r="K275" s="6">
        <f t="shared" si="13"/>
        <v>42648</v>
      </c>
      <c r="M275" s="6">
        <f t="shared" si="14"/>
        <v>55434</v>
      </c>
      <c r="O275" s="6">
        <f t="shared" si="12"/>
        <v>68220</v>
      </c>
    </row>
    <row r="276" spans="1:15" hidden="1">
      <c r="A276" s="3" t="s">
        <v>643</v>
      </c>
      <c r="B276" s="3" t="s">
        <v>667</v>
      </c>
      <c r="C276" s="4">
        <v>41091</v>
      </c>
      <c r="D276" s="3" t="s">
        <v>645</v>
      </c>
      <c r="E276" s="3" t="s">
        <v>98</v>
      </c>
      <c r="F276" s="6">
        <v>3711</v>
      </c>
      <c r="H276" s="6">
        <v>4824</v>
      </c>
      <c r="J276" s="6">
        <v>5937</v>
      </c>
      <c r="K276" s="6">
        <f t="shared" si="13"/>
        <v>44532</v>
      </c>
      <c r="M276" s="6">
        <f t="shared" si="14"/>
        <v>57888</v>
      </c>
      <c r="O276" s="6">
        <f t="shared" si="12"/>
        <v>71244</v>
      </c>
    </row>
    <row r="277" spans="1:15" hidden="1">
      <c r="A277" s="3" t="s">
        <v>643</v>
      </c>
      <c r="B277" s="3" t="s">
        <v>668</v>
      </c>
      <c r="C277" s="4">
        <v>41091</v>
      </c>
      <c r="D277" s="3" t="s">
        <v>645</v>
      </c>
      <c r="E277" s="3" t="s">
        <v>101</v>
      </c>
      <c r="F277" s="6">
        <v>3877</v>
      </c>
      <c r="H277" s="6">
        <v>5041</v>
      </c>
      <c r="J277" s="6">
        <v>6205</v>
      </c>
      <c r="K277" s="6">
        <f t="shared" si="13"/>
        <v>46524</v>
      </c>
      <c r="M277" s="6">
        <f t="shared" si="14"/>
        <v>60492</v>
      </c>
      <c r="O277" s="6">
        <f t="shared" si="12"/>
        <v>74460</v>
      </c>
    </row>
    <row r="278" spans="1:15" hidden="1">
      <c r="A278" s="3" t="s">
        <v>643</v>
      </c>
      <c r="B278" s="3" t="s">
        <v>669</v>
      </c>
      <c r="C278" s="4">
        <v>41091</v>
      </c>
      <c r="D278" s="3" t="s">
        <v>645</v>
      </c>
      <c r="E278" s="3" t="s">
        <v>104</v>
      </c>
      <c r="F278" s="6">
        <v>4050</v>
      </c>
      <c r="H278" s="6">
        <v>5265.5</v>
      </c>
      <c r="J278" s="6">
        <v>6481</v>
      </c>
      <c r="K278" s="6">
        <f t="shared" si="13"/>
        <v>48600</v>
      </c>
      <c r="M278" s="6">
        <f t="shared" si="14"/>
        <v>63186</v>
      </c>
      <c r="O278" s="6">
        <f t="shared" si="12"/>
        <v>77772</v>
      </c>
    </row>
    <row r="279" spans="1:15" hidden="1">
      <c r="A279" s="3" t="s">
        <v>643</v>
      </c>
      <c r="B279" s="3" t="s">
        <v>670</v>
      </c>
      <c r="C279" s="4">
        <v>41091</v>
      </c>
      <c r="D279" s="3" t="s">
        <v>645</v>
      </c>
      <c r="E279" s="3" t="s">
        <v>107</v>
      </c>
      <c r="F279" s="6">
        <v>4233</v>
      </c>
      <c r="H279" s="6">
        <v>5503.5</v>
      </c>
      <c r="J279" s="6">
        <v>6774</v>
      </c>
      <c r="K279" s="6">
        <f t="shared" si="13"/>
        <v>50796</v>
      </c>
      <c r="M279" s="6">
        <f t="shared" si="14"/>
        <v>66042</v>
      </c>
      <c r="O279" s="6">
        <f t="shared" si="12"/>
        <v>81288</v>
      </c>
    </row>
    <row r="280" spans="1:15" hidden="1">
      <c r="A280" s="3" t="s">
        <v>643</v>
      </c>
      <c r="B280" s="3" t="s">
        <v>671</v>
      </c>
      <c r="C280" s="4">
        <v>41091</v>
      </c>
      <c r="D280" s="3" t="s">
        <v>645</v>
      </c>
      <c r="E280" s="3" t="s">
        <v>110</v>
      </c>
      <c r="F280" s="6">
        <v>4401</v>
      </c>
      <c r="H280" s="6">
        <v>5722</v>
      </c>
      <c r="J280" s="6">
        <v>7043</v>
      </c>
      <c r="K280" s="6">
        <f t="shared" si="13"/>
        <v>52812</v>
      </c>
      <c r="M280" s="6">
        <f t="shared" si="14"/>
        <v>68664</v>
      </c>
      <c r="O280" s="6">
        <f t="shared" si="12"/>
        <v>84516</v>
      </c>
    </row>
    <row r="281" spans="1:15" hidden="1">
      <c r="A281" s="3" t="s">
        <v>643</v>
      </c>
      <c r="B281" s="3" t="s">
        <v>672</v>
      </c>
      <c r="C281" s="4">
        <v>41091</v>
      </c>
      <c r="D281" s="3" t="s">
        <v>645</v>
      </c>
      <c r="E281" s="3" t="s">
        <v>113</v>
      </c>
      <c r="F281" s="6">
        <v>4580</v>
      </c>
      <c r="H281" s="6">
        <v>5955</v>
      </c>
      <c r="J281" s="6">
        <v>7330</v>
      </c>
      <c r="K281" s="6">
        <f t="shared" si="13"/>
        <v>54960</v>
      </c>
      <c r="M281" s="6">
        <f t="shared" si="14"/>
        <v>71460</v>
      </c>
      <c r="O281" s="6">
        <f t="shared" si="12"/>
        <v>87960</v>
      </c>
    </row>
    <row r="282" spans="1:15" hidden="1">
      <c r="A282" s="3" t="s">
        <v>643</v>
      </c>
      <c r="B282" s="3" t="s">
        <v>673</v>
      </c>
      <c r="C282" s="4">
        <v>41091</v>
      </c>
      <c r="D282" s="3" t="s">
        <v>645</v>
      </c>
      <c r="E282" s="3" t="s">
        <v>116</v>
      </c>
      <c r="F282" s="6">
        <v>4758</v>
      </c>
      <c r="H282" s="6">
        <v>6186</v>
      </c>
      <c r="J282" s="6">
        <v>7614</v>
      </c>
      <c r="K282" s="6">
        <f t="shared" si="13"/>
        <v>57096</v>
      </c>
      <c r="M282" s="6">
        <f t="shared" si="14"/>
        <v>74232</v>
      </c>
      <c r="O282" s="6">
        <f t="shared" si="12"/>
        <v>91368</v>
      </c>
    </row>
    <row r="283" spans="1:15" hidden="1">
      <c r="A283" s="3" t="s">
        <v>643</v>
      </c>
      <c r="B283" s="3" t="s">
        <v>674</v>
      </c>
      <c r="C283" s="4">
        <v>41091</v>
      </c>
      <c r="D283" s="3" t="s">
        <v>645</v>
      </c>
      <c r="E283" s="3" t="s">
        <v>119</v>
      </c>
      <c r="F283" s="6">
        <v>4953</v>
      </c>
      <c r="H283" s="6">
        <v>6439</v>
      </c>
      <c r="J283" s="6">
        <v>7925</v>
      </c>
      <c r="K283" s="6">
        <f t="shared" si="13"/>
        <v>59436</v>
      </c>
      <c r="M283" s="6">
        <f t="shared" si="14"/>
        <v>77268</v>
      </c>
      <c r="O283" s="6">
        <f t="shared" si="12"/>
        <v>95100</v>
      </c>
    </row>
    <row r="284" spans="1:15" hidden="1">
      <c r="A284" s="3" t="s">
        <v>643</v>
      </c>
      <c r="B284" s="3" t="s">
        <v>675</v>
      </c>
      <c r="C284" s="4">
        <v>41091</v>
      </c>
      <c r="D284" s="3" t="s">
        <v>645</v>
      </c>
      <c r="E284" s="3" t="s">
        <v>122</v>
      </c>
      <c r="F284" s="6">
        <v>5199</v>
      </c>
      <c r="H284" s="6">
        <v>6760</v>
      </c>
      <c r="J284" s="6">
        <v>8321</v>
      </c>
      <c r="K284" s="6">
        <f t="shared" si="13"/>
        <v>62388</v>
      </c>
      <c r="M284" s="6">
        <f t="shared" si="14"/>
        <v>81120</v>
      </c>
      <c r="O284" s="6">
        <f t="shared" si="12"/>
        <v>99852</v>
      </c>
    </row>
    <row r="285" spans="1:15" hidden="1">
      <c r="A285" s="3" t="s">
        <v>643</v>
      </c>
      <c r="B285" s="3" t="s">
        <v>676</v>
      </c>
      <c r="C285" s="4">
        <v>41091</v>
      </c>
      <c r="D285" s="3" t="s">
        <v>645</v>
      </c>
      <c r="E285" s="3" t="s">
        <v>125</v>
      </c>
      <c r="F285" s="6">
        <v>5435</v>
      </c>
      <c r="H285" s="6">
        <v>7065</v>
      </c>
      <c r="J285" s="6">
        <v>8695</v>
      </c>
      <c r="K285" s="6">
        <f t="shared" si="13"/>
        <v>65220</v>
      </c>
      <c r="M285" s="6">
        <f t="shared" si="14"/>
        <v>84780</v>
      </c>
      <c r="O285" s="6">
        <f t="shared" si="12"/>
        <v>104340</v>
      </c>
    </row>
    <row r="286" spans="1:15" hidden="1">
      <c r="A286" s="3" t="s">
        <v>643</v>
      </c>
      <c r="B286" s="3" t="s">
        <v>677</v>
      </c>
      <c r="C286" s="4">
        <v>41091</v>
      </c>
      <c r="D286" s="3" t="s">
        <v>645</v>
      </c>
      <c r="E286" s="3" t="s">
        <v>128</v>
      </c>
      <c r="F286" s="6">
        <v>5694</v>
      </c>
      <c r="H286" s="6">
        <v>7402</v>
      </c>
      <c r="J286" s="6">
        <v>9110</v>
      </c>
      <c r="K286" s="6">
        <f t="shared" si="13"/>
        <v>68328</v>
      </c>
      <c r="M286" s="6">
        <f t="shared" si="14"/>
        <v>88824</v>
      </c>
      <c r="O286" s="6">
        <f t="shared" si="12"/>
        <v>109320</v>
      </c>
    </row>
    <row r="287" spans="1:15" hidden="1">
      <c r="A287" s="3" t="s">
        <v>643</v>
      </c>
      <c r="B287" s="3" t="s">
        <v>678</v>
      </c>
      <c r="C287" s="4">
        <v>41091</v>
      </c>
      <c r="D287" s="3" t="s">
        <v>645</v>
      </c>
      <c r="E287" s="3" t="s">
        <v>131</v>
      </c>
      <c r="F287" s="6">
        <v>5945</v>
      </c>
      <c r="H287" s="6">
        <v>7729</v>
      </c>
      <c r="J287" s="6">
        <v>9513</v>
      </c>
      <c r="K287" s="6">
        <f t="shared" si="13"/>
        <v>71340</v>
      </c>
      <c r="M287" s="6">
        <f t="shared" si="14"/>
        <v>92748</v>
      </c>
      <c r="O287" s="6">
        <f t="shared" si="12"/>
        <v>114156</v>
      </c>
    </row>
    <row r="288" spans="1:15" hidden="1">
      <c r="A288" s="3" t="s">
        <v>643</v>
      </c>
      <c r="B288" s="3" t="s">
        <v>679</v>
      </c>
      <c r="C288" s="4">
        <v>41091</v>
      </c>
      <c r="D288" s="3" t="s">
        <v>645</v>
      </c>
      <c r="E288" s="3" t="s">
        <v>134</v>
      </c>
      <c r="F288" s="6">
        <v>6207</v>
      </c>
      <c r="H288" s="6">
        <v>8069.5</v>
      </c>
      <c r="J288" s="6">
        <v>9932</v>
      </c>
      <c r="K288" s="6">
        <f t="shared" si="13"/>
        <v>74484</v>
      </c>
      <c r="M288" s="6">
        <f t="shared" si="14"/>
        <v>96834</v>
      </c>
      <c r="O288" s="6">
        <f t="shared" si="12"/>
        <v>119184</v>
      </c>
    </row>
    <row r="289" spans="1:15" hidden="1">
      <c r="A289" s="3" t="s">
        <v>643</v>
      </c>
      <c r="B289" s="3" t="s">
        <v>680</v>
      </c>
      <c r="C289" s="4">
        <v>41091</v>
      </c>
      <c r="D289" s="3" t="s">
        <v>645</v>
      </c>
      <c r="E289" s="3" t="s">
        <v>137</v>
      </c>
      <c r="F289" s="6">
        <v>6481</v>
      </c>
      <c r="H289" s="6">
        <v>8426.5</v>
      </c>
      <c r="J289" s="6">
        <v>10372</v>
      </c>
      <c r="K289" s="6">
        <f t="shared" si="13"/>
        <v>77772</v>
      </c>
      <c r="M289" s="6">
        <f t="shared" si="14"/>
        <v>101118</v>
      </c>
      <c r="O289" s="6">
        <f t="shared" si="12"/>
        <v>124464</v>
      </c>
    </row>
    <row r="290" spans="1:15" hidden="1">
      <c r="A290" s="3" t="s">
        <v>643</v>
      </c>
      <c r="B290" s="3" t="s">
        <v>681</v>
      </c>
      <c r="C290" s="4">
        <v>41091</v>
      </c>
      <c r="D290" s="3" t="s">
        <v>645</v>
      </c>
      <c r="E290" s="3" t="s">
        <v>140</v>
      </c>
      <c r="F290" s="6">
        <v>6766</v>
      </c>
      <c r="H290" s="6">
        <v>8797</v>
      </c>
      <c r="J290" s="6">
        <v>10828</v>
      </c>
      <c r="K290" s="6">
        <f t="shared" si="13"/>
        <v>81192</v>
      </c>
      <c r="M290" s="6">
        <f t="shared" si="14"/>
        <v>105564</v>
      </c>
      <c r="O290" s="6">
        <f t="shared" si="12"/>
        <v>129936</v>
      </c>
    </row>
    <row r="291" spans="1:15" hidden="1">
      <c r="A291" s="3" t="s">
        <v>643</v>
      </c>
      <c r="B291" s="3" t="s">
        <v>682</v>
      </c>
      <c r="C291" s="4">
        <v>41091</v>
      </c>
      <c r="D291" s="3" t="s">
        <v>645</v>
      </c>
      <c r="E291" s="3" t="s">
        <v>143</v>
      </c>
      <c r="F291" s="6">
        <v>7065</v>
      </c>
      <c r="H291" s="6">
        <v>9185.5</v>
      </c>
      <c r="J291" s="6">
        <v>11306</v>
      </c>
      <c r="K291" s="6">
        <f t="shared" si="13"/>
        <v>84780</v>
      </c>
      <c r="M291" s="6">
        <f t="shared" si="14"/>
        <v>110226</v>
      </c>
      <c r="O291" s="6">
        <f t="shared" si="12"/>
        <v>135672</v>
      </c>
    </row>
    <row r="292" spans="1:15" hidden="1">
      <c r="A292" s="3" t="s">
        <v>643</v>
      </c>
      <c r="B292" s="3" t="s">
        <v>683</v>
      </c>
      <c r="C292" s="4">
        <v>41091</v>
      </c>
      <c r="D292" s="3" t="s">
        <v>645</v>
      </c>
      <c r="E292" s="3" t="s">
        <v>146</v>
      </c>
      <c r="F292" s="6">
        <v>7377</v>
      </c>
      <c r="H292" s="6">
        <v>9591</v>
      </c>
      <c r="J292" s="6">
        <v>11805</v>
      </c>
      <c r="K292" s="6">
        <f t="shared" si="13"/>
        <v>88524</v>
      </c>
      <c r="M292" s="6">
        <f t="shared" si="14"/>
        <v>115092</v>
      </c>
      <c r="O292" s="6">
        <f t="shared" si="12"/>
        <v>141660</v>
      </c>
    </row>
    <row r="293" spans="1:15" hidden="1">
      <c r="A293" s="3" t="s">
        <v>684</v>
      </c>
      <c r="B293" s="3" t="s">
        <v>685</v>
      </c>
      <c r="C293" s="4">
        <v>41091</v>
      </c>
      <c r="D293" s="3" t="s">
        <v>686</v>
      </c>
      <c r="E293" s="3" t="s">
        <v>520</v>
      </c>
      <c r="F293" s="6">
        <v>1286</v>
      </c>
      <c r="H293" s="6">
        <v>1672</v>
      </c>
      <c r="J293" s="6">
        <v>2058</v>
      </c>
      <c r="K293" s="6">
        <f t="shared" si="13"/>
        <v>15432</v>
      </c>
      <c r="M293" s="6">
        <f t="shared" si="14"/>
        <v>20064</v>
      </c>
      <c r="O293" s="6">
        <f t="shared" si="12"/>
        <v>24696</v>
      </c>
    </row>
    <row r="294" spans="1:15" hidden="1">
      <c r="A294" s="3" t="s">
        <v>684</v>
      </c>
      <c r="B294" s="3" t="s">
        <v>687</v>
      </c>
      <c r="C294" s="4">
        <v>41091</v>
      </c>
      <c r="D294" s="3" t="s">
        <v>686</v>
      </c>
      <c r="E294" s="3" t="s">
        <v>523</v>
      </c>
      <c r="F294" s="6">
        <v>1343</v>
      </c>
      <c r="H294" s="6">
        <v>1746</v>
      </c>
      <c r="J294" s="6">
        <v>2149</v>
      </c>
      <c r="K294" s="6">
        <f t="shared" si="13"/>
        <v>16116</v>
      </c>
      <c r="M294" s="6">
        <f t="shared" si="14"/>
        <v>20952</v>
      </c>
      <c r="O294" s="6">
        <f t="shared" si="12"/>
        <v>25788</v>
      </c>
    </row>
    <row r="295" spans="1:15" hidden="1">
      <c r="A295" s="3" t="s">
        <v>684</v>
      </c>
      <c r="B295" s="3" t="s">
        <v>688</v>
      </c>
      <c r="C295" s="4">
        <v>41091</v>
      </c>
      <c r="D295" s="3" t="s">
        <v>686</v>
      </c>
      <c r="E295" s="3" t="s">
        <v>526</v>
      </c>
      <c r="F295" s="6">
        <v>1402</v>
      </c>
      <c r="H295" s="6">
        <v>1823</v>
      </c>
      <c r="J295" s="6">
        <v>2244</v>
      </c>
      <c r="K295" s="6">
        <f t="shared" si="13"/>
        <v>16824</v>
      </c>
      <c r="M295" s="6">
        <f t="shared" si="14"/>
        <v>21876</v>
      </c>
      <c r="O295" s="6">
        <f t="shared" si="12"/>
        <v>26928</v>
      </c>
    </row>
    <row r="296" spans="1:15" hidden="1">
      <c r="A296" s="3" t="s">
        <v>684</v>
      </c>
      <c r="B296" s="3" t="s">
        <v>689</v>
      </c>
      <c r="C296" s="4">
        <v>41091</v>
      </c>
      <c r="D296" s="3" t="s">
        <v>686</v>
      </c>
      <c r="E296" s="3" t="s">
        <v>529</v>
      </c>
      <c r="F296" s="6">
        <v>1464</v>
      </c>
      <c r="H296" s="6">
        <v>1903.5</v>
      </c>
      <c r="J296" s="6">
        <v>2343</v>
      </c>
      <c r="K296" s="6">
        <f t="shared" si="13"/>
        <v>17568</v>
      </c>
      <c r="M296" s="6">
        <f t="shared" si="14"/>
        <v>22842</v>
      </c>
      <c r="O296" s="6">
        <f t="shared" si="12"/>
        <v>28116</v>
      </c>
    </row>
    <row r="297" spans="1:15" hidden="1">
      <c r="A297" s="3" t="s">
        <v>684</v>
      </c>
      <c r="B297" s="3" t="s">
        <v>690</v>
      </c>
      <c r="C297" s="4">
        <v>41091</v>
      </c>
      <c r="D297" s="3" t="s">
        <v>686</v>
      </c>
      <c r="E297" s="3" t="s">
        <v>532</v>
      </c>
      <c r="F297" s="6">
        <v>1528</v>
      </c>
      <c r="H297" s="6">
        <v>1987</v>
      </c>
      <c r="J297" s="6">
        <v>2446</v>
      </c>
      <c r="K297" s="6">
        <f t="shared" si="13"/>
        <v>18336</v>
      </c>
      <c r="M297" s="6">
        <f t="shared" si="14"/>
        <v>23844</v>
      </c>
      <c r="O297" s="6">
        <f t="shared" si="12"/>
        <v>29352</v>
      </c>
    </row>
    <row r="298" spans="1:15" hidden="1">
      <c r="A298" s="3" t="s">
        <v>684</v>
      </c>
      <c r="B298" s="3" t="s">
        <v>691</v>
      </c>
      <c r="C298" s="4">
        <v>41091</v>
      </c>
      <c r="D298" s="3" t="s">
        <v>686</v>
      </c>
      <c r="E298" s="3" t="s">
        <v>47</v>
      </c>
      <c r="F298" s="6">
        <v>1596</v>
      </c>
      <c r="H298" s="6">
        <v>2075</v>
      </c>
      <c r="J298" s="6">
        <v>2554</v>
      </c>
      <c r="K298" s="6">
        <f t="shared" si="13"/>
        <v>19152</v>
      </c>
      <c r="M298" s="6">
        <f t="shared" si="14"/>
        <v>24900</v>
      </c>
      <c r="O298" s="6">
        <f t="shared" si="12"/>
        <v>30648</v>
      </c>
    </row>
    <row r="299" spans="1:15" hidden="1">
      <c r="A299" s="3" t="s">
        <v>684</v>
      </c>
      <c r="B299" s="3" t="s">
        <v>692</v>
      </c>
      <c r="C299" s="4">
        <v>41091</v>
      </c>
      <c r="D299" s="3" t="s">
        <v>686</v>
      </c>
      <c r="E299" s="3" t="s">
        <v>50</v>
      </c>
      <c r="F299" s="6">
        <v>1667</v>
      </c>
      <c r="H299" s="6">
        <v>2167</v>
      </c>
      <c r="J299" s="6">
        <v>2667</v>
      </c>
      <c r="K299" s="6">
        <f t="shared" si="13"/>
        <v>20004</v>
      </c>
      <c r="M299" s="6">
        <f t="shared" si="14"/>
        <v>26004</v>
      </c>
      <c r="O299" s="6">
        <f t="shared" si="12"/>
        <v>32004</v>
      </c>
    </row>
    <row r="300" spans="1:15" hidden="1">
      <c r="A300" s="3" t="s">
        <v>684</v>
      </c>
      <c r="B300" s="3" t="s">
        <v>693</v>
      </c>
      <c r="C300" s="4">
        <v>41091</v>
      </c>
      <c r="D300" s="3" t="s">
        <v>686</v>
      </c>
      <c r="E300" s="3" t="s">
        <v>53</v>
      </c>
      <c r="F300" s="6">
        <v>1743</v>
      </c>
      <c r="H300" s="6">
        <v>2266</v>
      </c>
      <c r="J300" s="6">
        <v>2789</v>
      </c>
      <c r="K300" s="6">
        <f t="shared" si="13"/>
        <v>20916</v>
      </c>
      <c r="M300" s="6">
        <f t="shared" si="14"/>
        <v>27192</v>
      </c>
      <c r="O300" s="6">
        <f t="shared" si="12"/>
        <v>33468</v>
      </c>
    </row>
    <row r="301" spans="1:15" hidden="1">
      <c r="A301" s="3" t="s">
        <v>684</v>
      </c>
      <c r="B301" s="3" t="s">
        <v>694</v>
      </c>
      <c r="C301" s="4">
        <v>41091</v>
      </c>
      <c r="D301" s="3" t="s">
        <v>686</v>
      </c>
      <c r="E301" s="3" t="s">
        <v>56</v>
      </c>
      <c r="F301" s="6">
        <v>1819</v>
      </c>
      <c r="H301" s="6">
        <v>2366</v>
      </c>
      <c r="J301" s="6">
        <v>2913</v>
      </c>
      <c r="K301" s="6">
        <f t="shared" si="13"/>
        <v>21828</v>
      </c>
      <c r="M301" s="6">
        <f t="shared" si="14"/>
        <v>28392</v>
      </c>
      <c r="O301" s="6">
        <f t="shared" si="12"/>
        <v>34956</v>
      </c>
    </row>
    <row r="302" spans="1:15" hidden="1">
      <c r="A302" s="3" t="s">
        <v>684</v>
      </c>
      <c r="B302" s="3" t="s">
        <v>695</v>
      </c>
      <c r="C302" s="4">
        <v>41091</v>
      </c>
      <c r="D302" s="3" t="s">
        <v>686</v>
      </c>
      <c r="E302" s="3" t="s">
        <v>59</v>
      </c>
      <c r="F302" s="6">
        <v>1904</v>
      </c>
      <c r="H302" s="6">
        <v>2475.5</v>
      </c>
      <c r="J302" s="6">
        <v>3047</v>
      </c>
      <c r="K302" s="6">
        <f t="shared" si="13"/>
        <v>22848</v>
      </c>
      <c r="M302" s="6">
        <f t="shared" si="14"/>
        <v>29706</v>
      </c>
      <c r="O302" s="6">
        <f t="shared" si="12"/>
        <v>36564</v>
      </c>
    </row>
    <row r="303" spans="1:15" hidden="1">
      <c r="A303" s="3" t="s">
        <v>684</v>
      </c>
      <c r="B303" s="3" t="s">
        <v>696</v>
      </c>
      <c r="C303" s="4">
        <v>41091</v>
      </c>
      <c r="D303" s="3" t="s">
        <v>686</v>
      </c>
      <c r="E303" s="3" t="s">
        <v>62</v>
      </c>
      <c r="F303" s="6">
        <v>1984</v>
      </c>
      <c r="H303" s="6">
        <v>2579.5</v>
      </c>
      <c r="J303" s="6">
        <v>3175</v>
      </c>
      <c r="K303" s="6">
        <f t="shared" si="13"/>
        <v>23808</v>
      </c>
      <c r="M303" s="6">
        <f t="shared" si="14"/>
        <v>30954</v>
      </c>
      <c r="O303" s="6">
        <f t="shared" si="12"/>
        <v>38100</v>
      </c>
    </row>
    <row r="304" spans="1:15" hidden="1">
      <c r="A304" s="3" t="s">
        <v>684</v>
      </c>
      <c r="B304" s="3" t="s">
        <v>697</v>
      </c>
      <c r="C304" s="4">
        <v>41091</v>
      </c>
      <c r="D304" s="3" t="s">
        <v>686</v>
      </c>
      <c r="E304" s="3" t="s">
        <v>65</v>
      </c>
      <c r="F304" s="6">
        <v>2063</v>
      </c>
      <c r="H304" s="6">
        <v>2682</v>
      </c>
      <c r="J304" s="6">
        <v>3301</v>
      </c>
      <c r="K304" s="6">
        <f t="shared" si="13"/>
        <v>24756</v>
      </c>
      <c r="M304" s="6">
        <f t="shared" si="14"/>
        <v>32184</v>
      </c>
      <c r="O304" s="6">
        <f t="shared" si="12"/>
        <v>39612</v>
      </c>
    </row>
    <row r="305" spans="1:15" hidden="1">
      <c r="A305" s="3" t="s">
        <v>684</v>
      </c>
      <c r="B305" s="3" t="s">
        <v>698</v>
      </c>
      <c r="C305" s="4">
        <v>41091</v>
      </c>
      <c r="D305" s="3" t="s">
        <v>686</v>
      </c>
      <c r="E305" s="3" t="s">
        <v>68</v>
      </c>
      <c r="F305" s="6">
        <v>2155</v>
      </c>
      <c r="H305" s="6">
        <v>2801</v>
      </c>
      <c r="J305" s="6">
        <v>3447</v>
      </c>
      <c r="K305" s="6">
        <f t="shared" si="13"/>
        <v>25860</v>
      </c>
      <c r="M305" s="6">
        <f t="shared" si="14"/>
        <v>33612</v>
      </c>
      <c r="O305" s="6">
        <f t="shared" si="12"/>
        <v>41364</v>
      </c>
    </row>
    <row r="306" spans="1:15" hidden="1">
      <c r="A306" s="3" t="s">
        <v>684</v>
      </c>
      <c r="B306" s="3" t="s">
        <v>699</v>
      </c>
      <c r="C306" s="4">
        <v>41091</v>
      </c>
      <c r="D306" s="3" t="s">
        <v>686</v>
      </c>
      <c r="E306" s="3" t="s">
        <v>71</v>
      </c>
      <c r="F306" s="6">
        <v>2248</v>
      </c>
      <c r="H306" s="6">
        <v>2923.5</v>
      </c>
      <c r="J306" s="6">
        <v>3599</v>
      </c>
      <c r="K306" s="6">
        <f t="shared" si="13"/>
        <v>26976</v>
      </c>
      <c r="M306" s="6">
        <f t="shared" si="14"/>
        <v>35082</v>
      </c>
      <c r="O306" s="6">
        <f t="shared" si="12"/>
        <v>43188</v>
      </c>
    </row>
    <row r="307" spans="1:15" hidden="1">
      <c r="A307" s="3" t="s">
        <v>684</v>
      </c>
      <c r="B307" s="3" t="s">
        <v>700</v>
      </c>
      <c r="C307" s="4">
        <v>41091</v>
      </c>
      <c r="D307" s="3" t="s">
        <v>686</v>
      </c>
      <c r="E307" s="3" t="s">
        <v>74</v>
      </c>
      <c r="F307" s="6">
        <v>2344</v>
      </c>
      <c r="H307" s="6">
        <v>3047</v>
      </c>
      <c r="J307" s="6">
        <v>3750</v>
      </c>
      <c r="K307" s="6">
        <f t="shared" si="13"/>
        <v>28128</v>
      </c>
      <c r="M307" s="6">
        <f t="shared" si="14"/>
        <v>36564</v>
      </c>
      <c r="O307" s="6">
        <f t="shared" si="12"/>
        <v>45000</v>
      </c>
    </row>
    <row r="308" spans="1:15" hidden="1">
      <c r="A308" s="3" t="s">
        <v>684</v>
      </c>
      <c r="B308" s="3" t="s">
        <v>701</v>
      </c>
      <c r="C308" s="4">
        <v>41091</v>
      </c>
      <c r="D308" s="3" t="s">
        <v>686</v>
      </c>
      <c r="E308" s="3" t="s">
        <v>77</v>
      </c>
      <c r="F308" s="6">
        <v>2442</v>
      </c>
      <c r="H308" s="6">
        <v>3175.5</v>
      </c>
      <c r="J308" s="6">
        <v>3909</v>
      </c>
      <c r="K308" s="6">
        <f t="shared" si="13"/>
        <v>29304</v>
      </c>
      <c r="M308" s="6">
        <f t="shared" si="14"/>
        <v>38106</v>
      </c>
      <c r="O308" s="6">
        <f t="shared" si="12"/>
        <v>46908</v>
      </c>
    </row>
    <row r="309" spans="1:15" hidden="1">
      <c r="A309" s="3" t="s">
        <v>684</v>
      </c>
      <c r="B309" s="3" t="s">
        <v>702</v>
      </c>
      <c r="C309" s="4">
        <v>41091</v>
      </c>
      <c r="D309" s="3" t="s">
        <v>686</v>
      </c>
      <c r="E309" s="3" t="s">
        <v>80</v>
      </c>
      <c r="F309" s="6">
        <v>2539</v>
      </c>
      <c r="H309" s="6">
        <v>3300</v>
      </c>
      <c r="J309" s="6">
        <v>4061</v>
      </c>
      <c r="K309" s="6">
        <f t="shared" si="13"/>
        <v>30468</v>
      </c>
      <c r="M309" s="6">
        <f t="shared" si="14"/>
        <v>39600</v>
      </c>
      <c r="O309" s="6">
        <f t="shared" si="12"/>
        <v>48732</v>
      </c>
    </row>
    <row r="310" spans="1:15" hidden="1">
      <c r="A310" s="3" t="s">
        <v>684</v>
      </c>
      <c r="B310" s="3" t="s">
        <v>703</v>
      </c>
      <c r="C310" s="4">
        <v>41091</v>
      </c>
      <c r="D310" s="3" t="s">
        <v>686</v>
      </c>
      <c r="E310" s="3" t="s">
        <v>83</v>
      </c>
      <c r="F310" s="6">
        <v>2650</v>
      </c>
      <c r="H310" s="6">
        <v>3445.5</v>
      </c>
      <c r="J310" s="6">
        <v>4241</v>
      </c>
      <c r="K310" s="6">
        <f t="shared" si="13"/>
        <v>31800</v>
      </c>
      <c r="M310" s="6">
        <f t="shared" si="14"/>
        <v>41346</v>
      </c>
      <c r="O310" s="6">
        <f t="shared" si="12"/>
        <v>50892</v>
      </c>
    </row>
    <row r="311" spans="1:15" hidden="1">
      <c r="A311" s="3" t="s">
        <v>684</v>
      </c>
      <c r="B311" s="3" t="s">
        <v>704</v>
      </c>
      <c r="C311" s="4">
        <v>41091</v>
      </c>
      <c r="D311" s="3" t="s">
        <v>686</v>
      </c>
      <c r="E311" s="3" t="s">
        <v>86</v>
      </c>
      <c r="F311" s="6">
        <v>2764</v>
      </c>
      <c r="H311" s="6">
        <v>3594.5</v>
      </c>
      <c r="J311" s="6">
        <v>4425</v>
      </c>
      <c r="K311" s="6">
        <f t="shared" si="13"/>
        <v>33168</v>
      </c>
      <c r="M311" s="6">
        <f t="shared" si="14"/>
        <v>43134</v>
      </c>
      <c r="O311" s="6">
        <f t="shared" si="12"/>
        <v>53100</v>
      </c>
    </row>
    <row r="312" spans="1:15" hidden="1">
      <c r="A312" s="3" t="s">
        <v>684</v>
      </c>
      <c r="B312" s="3" t="s">
        <v>705</v>
      </c>
      <c r="C312" s="4">
        <v>41091</v>
      </c>
      <c r="D312" s="3" t="s">
        <v>686</v>
      </c>
      <c r="E312" s="3" t="s">
        <v>89</v>
      </c>
      <c r="F312" s="6">
        <v>2881</v>
      </c>
      <c r="H312" s="6">
        <v>3745.5</v>
      </c>
      <c r="J312" s="6">
        <v>4610</v>
      </c>
      <c r="K312" s="6">
        <f t="shared" si="13"/>
        <v>34572</v>
      </c>
      <c r="M312" s="6">
        <f t="shared" si="14"/>
        <v>44946</v>
      </c>
      <c r="O312" s="6">
        <f t="shared" si="12"/>
        <v>55320</v>
      </c>
    </row>
    <row r="313" spans="1:15" hidden="1">
      <c r="A313" s="3" t="s">
        <v>684</v>
      </c>
      <c r="B313" s="3" t="s">
        <v>706</v>
      </c>
      <c r="C313" s="4">
        <v>41091</v>
      </c>
      <c r="D313" s="3" t="s">
        <v>686</v>
      </c>
      <c r="E313" s="3" t="s">
        <v>92</v>
      </c>
      <c r="F313" s="6">
        <v>3005</v>
      </c>
      <c r="H313" s="6">
        <v>3906.5</v>
      </c>
      <c r="J313" s="6">
        <v>4808</v>
      </c>
      <c r="K313" s="6">
        <f t="shared" si="13"/>
        <v>36060</v>
      </c>
      <c r="M313" s="6">
        <f t="shared" si="14"/>
        <v>46878</v>
      </c>
      <c r="O313" s="6">
        <f t="shared" si="12"/>
        <v>57696</v>
      </c>
    </row>
    <row r="314" spans="1:15" hidden="1">
      <c r="A314" s="3" t="s">
        <v>684</v>
      </c>
      <c r="B314" s="3" t="s">
        <v>707</v>
      </c>
      <c r="C314" s="4">
        <v>41091</v>
      </c>
      <c r="D314" s="3" t="s">
        <v>686</v>
      </c>
      <c r="E314" s="3" t="s">
        <v>95</v>
      </c>
      <c r="F314" s="6">
        <v>3134</v>
      </c>
      <c r="H314" s="6">
        <v>4074.5</v>
      </c>
      <c r="J314" s="6">
        <v>5015</v>
      </c>
      <c r="K314" s="6">
        <f t="shared" si="13"/>
        <v>37608</v>
      </c>
      <c r="M314" s="6">
        <f t="shared" si="14"/>
        <v>48894</v>
      </c>
      <c r="O314" s="6">
        <f t="shared" si="12"/>
        <v>60180</v>
      </c>
    </row>
    <row r="315" spans="1:15" hidden="1">
      <c r="A315" s="3" t="s">
        <v>684</v>
      </c>
      <c r="B315" s="3" t="s">
        <v>708</v>
      </c>
      <c r="C315" s="4">
        <v>41091</v>
      </c>
      <c r="D315" s="3" t="s">
        <v>686</v>
      </c>
      <c r="E315" s="3" t="s">
        <v>98</v>
      </c>
      <c r="F315" s="6">
        <v>3268</v>
      </c>
      <c r="H315" s="6">
        <v>4249</v>
      </c>
      <c r="J315" s="6">
        <v>5230</v>
      </c>
      <c r="K315" s="6">
        <f t="shared" si="13"/>
        <v>39216</v>
      </c>
      <c r="M315" s="6">
        <f t="shared" si="14"/>
        <v>50988</v>
      </c>
      <c r="O315" s="6">
        <f t="shared" si="12"/>
        <v>62760</v>
      </c>
    </row>
    <row r="316" spans="1:15" hidden="1">
      <c r="A316" s="3" t="s">
        <v>684</v>
      </c>
      <c r="B316" s="3" t="s">
        <v>709</v>
      </c>
      <c r="C316" s="4">
        <v>41091</v>
      </c>
      <c r="D316" s="3" t="s">
        <v>686</v>
      </c>
      <c r="E316" s="3" t="s">
        <v>101</v>
      </c>
      <c r="F316" s="6">
        <v>3415</v>
      </c>
      <c r="H316" s="6">
        <v>4439.5</v>
      </c>
      <c r="J316" s="6">
        <v>5464</v>
      </c>
      <c r="K316" s="6">
        <f t="shared" si="13"/>
        <v>40980</v>
      </c>
      <c r="M316" s="6">
        <f t="shared" si="14"/>
        <v>53274</v>
      </c>
      <c r="O316" s="6">
        <f t="shared" si="12"/>
        <v>65568</v>
      </c>
    </row>
    <row r="317" spans="1:15" hidden="1">
      <c r="A317" s="3" t="s">
        <v>684</v>
      </c>
      <c r="B317" s="3" t="s">
        <v>710</v>
      </c>
      <c r="C317" s="4">
        <v>41091</v>
      </c>
      <c r="D317" s="3" t="s">
        <v>686</v>
      </c>
      <c r="E317" s="3" t="s">
        <v>104</v>
      </c>
      <c r="F317" s="6">
        <v>3563</v>
      </c>
      <c r="H317" s="6">
        <v>4632</v>
      </c>
      <c r="J317" s="6">
        <v>5701</v>
      </c>
      <c r="K317" s="6">
        <f t="shared" si="13"/>
        <v>42756</v>
      </c>
      <c r="M317" s="6">
        <f t="shared" si="14"/>
        <v>55584</v>
      </c>
      <c r="O317" s="6">
        <f t="shared" si="12"/>
        <v>68412</v>
      </c>
    </row>
    <row r="318" spans="1:15" hidden="1">
      <c r="A318" s="3" t="s">
        <v>684</v>
      </c>
      <c r="B318" s="3" t="s">
        <v>711</v>
      </c>
      <c r="C318" s="4">
        <v>41091</v>
      </c>
      <c r="D318" s="3" t="s">
        <v>686</v>
      </c>
      <c r="E318" s="3" t="s">
        <v>107</v>
      </c>
      <c r="F318" s="6">
        <v>3721</v>
      </c>
      <c r="H318" s="6">
        <v>4838</v>
      </c>
      <c r="J318" s="6">
        <v>5955</v>
      </c>
      <c r="K318" s="6">
        <f t="shared" si="13"/>
        <v>44652</v>
      </c>
      <c r="M318" s="6">
        <f t="shared" si="14"/>
        <v>58056</v>
      </c>
      <c r="O318" s="6">
        <f t="shared" si="12"/>
        <v>71460</v>
      </c>
    </row>
    <row r="319" spans="1:15" hidden="1">
      <c r="A319" s="3" t="s">
        <v>684</v>
      </c>
      <c r="B319" s="3" t="s">
        <v>712</v>
      </c>
      <c r="C319" s="4">
        <v>41091</v>
      </c>
      <c r="D319" s="3" t="s">
        <v>686</v>
      </c>
      <c r="E319" s="3" t="s">
        <v>110</v>
      </c>
      <c r="F319" s="6">
        <v>3858</v>
      </c>
      <c r="H319" s="6">
        <v>5015.5</v>
      </c>
      <c r="J319" s="6">
        <v>6173</v>
      </c>
      <c r="K319" s="6">
        <f t="shared" si="13"/>
        <v>46296</v>
      </c>
      <c r="M319" s="6">
        <f t="shared" si="14"/>
        <v>60186</v>
      </c>
      <c r="O319" s="6">
        <f t="shared" si="12"/>
        <v>74076</v>
      </c>
    </row>
    <row r="320" spans="1:15" hidden="1">
      <c r="A320" s="3" t="s">
        <v>684</v>
      </c>
      <c r="B320" s="3" t="s">
        <v>713</v>
      </c>
      <c r="C320" s="4">
        <v>41091</v>
      </c>
      <c r="D320" s="3" t="s">
        <v>686</v>
      </c>
      <c r="E320" s="3" t="s">
        <v>113</v>
      </c>
      <c r="F320" s="6">
        <v>4027</v>
      </c>
      <c r="H320" s="6">
        <v>5236.5</v>
      </c>
      <c r="J320" s="6">
        <v>6446</v>
      </c>
      <c r="K320" s="6">
        <f t="shared" si="13"/>
        <v>48324</v>
      </c>
      <c r="M320" s="6">
        <f t="shared" si="14"/>
        <v>62838</v>
      </c>
      <c r="O320" s="6">
        <f t="shared" si="12"/>
        <v>77352</v>
      </c>
    </row>
    <row r="321" spans="1:15" hidden="1">
      <c r="A321" s="3" t="s">
        <v>684</v>
      </c>
      <c r="B321" s="3" t="s">
        <v>714</v>
      </c>
      <c r="C321" s="4">
        <v>41091</v>
      </c>
      <c r="D321" s="3" t="s">
        <v>686</v>
      </c>
      <c r="E321" s="3" t="s">
        <v>116</v>
      </c>
      <c r="F321" s="6">
        <v>4206</v>
      </c>
      <c r="H321" s="6">
        <v>5467.5</v>
      </c>
      <c r="J321" s="6">
        <v>6729</v>
      </c>
      <c r="K321" s="6">
        <f t="shared" si="13"/>
        <v>50472</v>
      </c>
      <c r="M321" s="6">
        <f t="shared" si="14"/>
        <v>65610</v>
      </c>
      <c r="O321" s="6">
        <f t="shared" si="12"/>
        <v>80748</v>
      </c>
    </row>
    <row r="322" spans="1:15" hidden="1">
      <c r="A322" s="3" t="s">
        <v>684</v>
      </c>
      <c r="B322" s="3" t="s">
        <v>715</v>
      </c>
      <c r="C322" s="4">
        <v>41091</v>
      </c>
      <c r="D322" s="3" t="s">
        <v>686</v>
      </c>
      <c r="E322" s="3" t="s">
        <v>119</v>
      </c>
      <c r="F322" s="6">
        <v>4391</v>
      </c>
      <c r="H322" s="6">
        <v>5708</v>
      </c>
      <c r="J322" s="6">
        <v>7025</v>
      </c>
      <c r="K322" s="6">
        <f t="shared" si="13"/>
        <v>52692</v>
      </c>
      <c r="M322" s="6">
        <f t="shared" si="14"/>
        <v>68496</v>
      </c>
      <c r="O322" s="6">
        <f t="shared" ref="O322:O385" si="15">J322*12</f>
        <v>84300</v>
      </c>
    </row>
    <row r="323" spans="1:15" hidden="1">
      <c r="A323" s="3" t="s">
        <v>684</v>
      </c>
      <c r="B323" s="3" t="s">
        <v>716</v>
      </c>
      <c r="C323" s="4">
        <v>41091</v>
      </c>
      <c r="D323" s="3" t="s">
        <v>686</v>
      </c>
      <c r="E323" s="3" t="s">
        <v>122</v>
      </c>
      <c r="F323" s="6">
        <v>4585</v>
      </c>
      <c r="H323" s="6">
        <v>5960.5</v>
      </c>
      <c r="J323" s="6">
        <v>7336</v>
      </c>
      <c r="K323" s="6">
        <f t="shared" ref="K323:K386" si="16">F323*12</f>
        <v>55020</v>
      </c>
      <c r="M323" s="6">
        <f t="shared" ref="M323:M386" si="17">H323*12</f>
        <v>71526</v>
      </c>
      <c r="O323" s="6">
        <f t="shared" si="15"/>
        <v>88032</v>
      </c>
    </row>
    <row r="324" spans="1:15" hidden="1">
      <c r="A324" s="3" t="s">
        <v>684</v>
      </c>
      <c r="B324" s="3" t="s">
        <v>717</v>
      </c>
      <c r="C324" s="4">
        <v>41091</v>
      </c>
      <c r="D324" s="3" t="s">
        <v>686</v>
      </c>
      <c r="E324" s="3" t="s">
        <v>125</v>
      </c>
      <c r="F324" s="6">
        <v>4787</v>
      </c>
      <c r="H324" s="6">
        <v>6223.5</v>
      </c>
      <c r="J324" s="6">
        <v>7660</v>
      </c>
      <c r="K324" s="6">
        <f t="shared" si="16"/>
        <v>57444</v>
      </c>
      <c r="M324" s="6">
        <f t="shared" si="17"/>
        <v>74682</v>
      </c>
      <c r="O324" s="6">
        <f t="shared" si="15"/>
        <v>91920</v>
      </c>
    </row>
    <row r="325" spans="1:15" hidden="1">
      <c r="A325" s="3" t="s">
        <v>684</v>
      </c>
      <c r="B325" s="3" t="s">
        <v>718</v>
      </c>
      <c r="C325" s="4">
        <v>41091</v>
      </c>
      <c r="D325" s="3" t="s">
        <v>686</v>
      </c>
      <c r="E325" s="3" t="s">
        <v>128</v>
      </c>
      <c r="F325" s="6">
        <v>4998</v>
      </c>
      <c r="H325" s="6">
        <v>6497.5</v>
      </c>
      <c r="J325" s="6">
        <v>7997</v>
      </c>
      <c r="K325" s="6">
        <f t="shared" si="16"/>
        <v>59976</v>
      </c>
      <c r="M325" s="6">
        <f t="shared" si="17"/>
        <v>77970</v>
      </c>
      <c r="O325" s="6">
        <f t="shared" si="15"/>
        <v>95964</v>
      </c>
    </row>
    <row r="326" spans="1:15" hidden="1">
      <c r="A326" s="3" t="s">
        <v>684</v>
      </c>
      <c r="B326" s="3" t="s">
        <v>719</v>
      </c>
      <c r="C326" s="4">
        <v>41091</v>
      </c>
      <c r="D326" s="3" t="s">
        <v>686</v>
      </c>
      <c r="E326" s="3" t="s">
        <v>131</v>
      </c>
      <c r="F326" s="6">
        <v>5219</v>
      </c>
      <c r="H326" s="6">
        <v>6785</v>
      </c>
      <c r="J326" s="6">
        <v>8351</v>
      </c>
      <c r="K326" s="6">
        <f t="shared" si="16"/>
        <v>62628</v>
      </c>
      <c r="M326" s="6">
        <f t="shared" si="17"/>
        <v>81420</v>
      </c>
      <c r="O326" s="6">
        <f t="shared" si="15"/>
        <v>100212</v>
      </c>
    </row>
    <row r="327" spans="1:15" hidden="1">
      <c r="A327" s="3" t="s">
        <v>684</v>
      </c>
      <c r="B327" s="3" t="s">
        <v>720</v>
      </c>
      <c r="C327" s="4">
        <v>41091</v>
      </c>
      <c r="D327" s="3" t="s">
        <v>686</v>
      </c>
      <c r="E327" s="3" t="s">
        <v>134</v>
      </c>
      <c r="F327" s="6">
        <v>5449</v>
      </c>
      <c r="H327" s="6">
        <v>7084</v>
      </c>
      <c r="J327" s="6">
        <v>8719</v>
      </c>
      <c r="K327" s="6">
        <f t="shared" si="16"/>
        <v>65388</v>
      </c>
      <c r="M327" s="6">
        <f t="shared" si="17"/>
        <v>85008</v>
      </c>
      <c r="O327" s="6">
        <f t="shared" si="15"/>
        <v>104628</v>
      </c>
    </row>
    <row r="328" spans="1:15" hidden="1">
      <c r="A328" s="3" t="s">
        <v>684</v>
      </c>
      <c r="B328" s="3" t="s">
        <v>721</v>
      </c>
      <c r="C328" s="4">
        <v>41091</v>
      </c>
      <c r="D328" s="3" t="s">
        <v>686</v>
      </c>
      <c r="E328" s="3" t="s">
        <v>137</v>
      </c>
      <c r="F328" s="6">
        <v>5690</v>
      </c>
      <c r="H328" s="6">
        <v>7396.5</v>
      </c>
      <c r="J328" s="6">
        <v>9103</v>
      </c>
      <c r="K328" s="6">
        <f t="shared" si="16"/>
        <v>68280</v>
      </c>
      <c r="M328" s="6">
        <f t="shared" si="17"/>
        <v>88758</v>
      </c>
      <c r="O328" s="6">
        <f t="shared" si="15"/>
        <v>109236</v>
      </c>
    </row>
    <row r="329" spans="1:15" hidden="1">
      <c r="A329" s="3" t="s">
        <v>684</v>
      </c>
      <c r="B329" s="3" t="s">
        <v>722</v>
      </c>
      <c r="C329" s="4">
        <v>41091</v>
      </c>
      <c r="D329" s="3" t="s">
        <v>686</v>
      </c>
      <c r="E329" s="3" t="s">
        <v>140</v>
      </c>
      <c r="F329" s="6">
        <v>5941</v>
      </c>
      <c r="H329" s="6">
        <v>7723.5</v>
      </c>
      <c r="J329" s="6">
        <v>9506</v>
      </c>
      <c r="K329" s="6">
        <f t="shared" si="16"/>
        <v>71292</v>
      </c>
      <c r="M329" s="6">
        <f t="shared" si="17"/>
        <v>92682</v>
      </c>
      <c r="O329" s="6">
        <f t="shared" si="15"/>
        <v>114072</v>
      </c>
    </row>
    <row r="330" spans="1:15" hidden="1">
      <c r="A330" s="3" t="s">
        <v>684</v>
      </c>
      <c r="B330" s="3" t="s">
        <v>723</v>
      </c>
      <c r="C330" s="4">
        <v>41091</v>
      </c>
      <c r="D330" s="3" t="s">
        <v>686</v>
      </c>
      <c r="E330" s="3" t="s">
        <v>143</v>
      </c>
      <c r="F330" s="6">
        <v>6203</v>
      </c>
      <c r="H330" s="6">
        <v>8064</v>
      </c>
      <c r="J330" s="6">
        <v>9925</v>
      </c>
      <c r="K330" s="6">
        <f t="shared" si="16"/>
        <v>74436</v>
      </c>
      <c r="M330" s="6">
        <f t="shared" si="17"/>
        <v>96768</v>
      </c>
      <c r="O330" s="6">
        <f t="shared" si="15"/>
        <v>119100</v>
      </c>
    </row>
    <row r="331" spans="1:15" hidden="1">
      <c r="A331" s="3" t="s">
        <v>684</v>
      </c>
      <c r="B331" s="3" t="s">
        <v>724</v>
      </c>
      <c r="C331" s="4">
        <v>41091</v>
      </c>
      <c r="D331" s="3" t="s">
        <v>686</v>
      </c>
      <c r="E331" s="3" t="s">
        <v>146</v>
      </c>
      <c r="F331" s="6">
        <v>6477</v>
      </c>
      <c r="H331" s="6">
        <v>8420</v>
      </c>
      <c r="J331" s="6">
        <v>10363</v>
      </c>
      <c r="K331" s="6">
        <f t="shared" si="16"/>
        <v>77724</v>
      </c>
      <c r="M331" s="6">
        <f t="shared" si="17"/>
        <v>101040</v>
      </c>
      <c r="O331" s="6">
        <f t="shared" si="15"/>
        <v>124356</v>
      </c>
    </row>
    <row r="332" spans="1:15" hidden="1">
      <c r="A332" s="3" t="s">
        <v>725</v>
      </c>
      <c r="B332" s="3" t="s">
        <v>726</v>
      </c>
      <c r="C332" s="4">
        <v>41091</v>
      </c>
      <c r="D332" s="3" t="s">
        <v>727</v>
      </c>
      <c r="E332" s="3" t="s">
        <v>62</v>
      </c>
      <c r="F332" s="6">
        <v>1863</v>
      </c>
      <c r="H332" s="6">
        <v>2422.5</v>
      </c>
      <c r="J332" s="6">
        <v>2982</v>
      </c>
      <c r="K332" s="6">
        <f t="shared" si="16"/>
        <v>22356</v>
      </c>
      <c r="M332" s="6">
        <f t="shared" si="17"/>
        <v>29070</v>
      </c>
      <c r="O332" s="6">
        <f t="shared" si="15"/>
        <v>35784</v>
      </c>
    </row>
    <row r="333" spans="1:15" hidden="1">
      <c r="A333" s="3" t="s">
        <v>725</v>
      </c>
      <c r="B333" s="3" t="s">
        <v>726</v>
      </c>
      <c r="C333" s="4">
        <v>41091</v>
      </c>
      <c r="D333" s="3" t="s">
        <v>727</v>
      </c>
      <c r="E333" s="3" t="s">
        <v>65</v>
      </c>
      <c r="F333" s="6">
        <v>1940</v>
      </c>
      <c r="H333" s="6">
        <v>2513.5</v>
      </c>
      <c r="J333" s="6">
        <v>3087</v>
      </c>
      <c r="K333" s="6">
        <f t="shared" si="16"/>
        <v>23280</v>
      </c>
      <c r="M333" s="6">
        <f t="shared" si="17"/>
        <v>30162</v>
      </c>
      <c r="O333" s="6">
        <f t="shared" si="15"/>
        <v>37044</v>
      </c>
    </row>
    <row r="334" spans="1:15" hidden="1">
      <c r="A334" s="3" t="s">
        <v>725</v>
      </c>
      <c r="B334" s="3" t="s">
        <v>726</v>
      </c>
      <c r="C334" s="4">
        <v>41091</v>
      </c>
      <c r="D334" s="3" t="s">
        <v>727</v>
      </c>
      <c r="E334" s="3" t="s">
        <v>71</v>
      </c>
      <c r="F334" s="6">
        <v>2107</v>
      </c>
      <c r="H334" s="6">
        <v>2704</v>
      </c>
      <c r="J334" s="6">
        <v>3301</v>
      </c>
      <c r="K334" s="6">
        <f t="shared" si="16"/>
        <v>25284</v>
      </c>
      <c r="M334" s="6">
        <f t="shared" si="17"/>
        <v>32448</v>
      </c>
      <c r="O334" s="6">
        <f t="shared" si="15"/>
        <v>39612</v>
      </c>
    </row>
    <row r="335" spans="1:15" hidden="1">
      <c r="A335" s="3" t="s">
        <v>728</v>
      </c>
      <c r="B335" s="3" t="s">
        <v>729</v>
      </c>
      <c r="C335" s="4">
        <v>41091</v>
      </c>
      <c r="D335" s="3" t="s">
        <v>730</v>
      </c>
      <c r="E335" s="3" t="s">
        <v>62</v>
      </c>
      <c r="F335" s="6">
        <v>1863</v>
      </c>
      <c r="H335" s="6">
        <v>2422.5</v>
      </c>
      <c r="J335" s="6">
        <v>2982</v>
      </c>
      <c r="K335" s="6">
        <f t="shared" si="16"/>
        <v>22356</v>
      </c>
      <c r="M335" s="6">
        <f t="shared" si="17"/>
        <v>29070</v>
      </c>
      <c r="O335" s="6">
        <f t="shared" si="15"/>
        <v>35784</v>
      </c>
    </row>
    <row r="336" spans="1:15" hidden="1">
      <c r="A336" s="3" t="s">
        <v>728</v>
      </c>
      <c r="B336" s="3" t="s">
        <v>729</v>
      </c>
      <c r="C336" s="4">
        <v>41091</v>
      </c>
      <c r="D336" s="3" t="s">
        <v>730</v>
      </c>
      <c r="E336" s="3" t="s">
        <v>65</v>
      </c>
      <c r="F336" s="6">
        <v>2371</v>
      </c>
      <c r="H336" s="6">
        <v>2729</v>
      </c>
      <c r="J336" s="6">
        <v>3087</v>
      </c>
      <c r="K336" s="6">
        <f t="shared" si="16"/>
        <v>28452</v>
      </c>
      <c r="M336" s="6">
        <f t="shared" si="17"/>
        <v>32748</v>
      </c>
      <c r="O336" s="6">
        <f t="shared" si="15"/>
        <v>37044</v>
      </c>
    </row>
    <row r="337" spans="1:15" hidden="1">
      <c r="A337" s="3" t="s">
        <v>728</v>
      </c>
      <c r="B337" s="3" t="s">
        <v>729</v>
      </c>
      <c r="C337" s="4">
        <v>41091</v>
      </c>
      <c r="D337" s="3" t="s">
        <v>730</v>
      </c>
      <c r="E337" s="3" t="s">
        <v>71</v>
      </c>
      <c r="F337" s="6">
        <v>2535</v>
      </c>
      <c r="H337" s="6">
        <v>2918</v>
      </c>
      <c r="J337" s="6">
        <v>3301</v>
      </c>
      <c r="K337" s="6">
        <f t="shared" si="16"/>
        <v>30420</v>
      </c>
      <c r="M337" s="6">
        <f t="shared" si="17"/>
        <v>35016</v>
      </c>
      <c r="O337" s="6">
        <f t="shared" si="15"/>
        <v>39612</v>
      </c>
    </row>
    <row r="338" spans="1:15" hidden="1">
      <c r="A338" s="3" t="s">
        <v>731</v>
      </c>
      <c r="B338" s="3" t="s">
        <v>732</v>
      </c>
      <c r="C338" s="4">
        <v>41091</v>
      </c>
      <c r="D338" s="3" t="s">
        <v>733</v>
      </c>
      <c r="E338" s="3" t="s">
        <v>62</v>
      </c>
      <c r="F338" s="6">
        <v>1863</v>
      </c>
      <c r="H338" s="6">
        <v>2422.5</v>
      </c>
      <c r="J338" s="6">
        <v>2982</v>
      </c>
      <c r="K338" s="6">
        <f t="shared" si="16"/>
        <v>22356</v>
      </c>
      <c r="M338" s="6">
        <f t="shared" si="17"/>
        <v>29070</v>
      </c>
      <c r="O338" s="6">
        <f t="shared" si="15"/>
        <v>35784</v>
      </c>
    </row>
    <row r="339" spans="1:15" hidden="1">
      <c r="A339" s="3" t="s">
        <v>731</v>
      </c>
      <c r="B339" s="3" t="s">
        <v>732</v>
      </c>
      <c r="C339" s="4">
        <v>41091</v>
      </c>
      <c r="D339" s="3" t="s">
        <v>733</v>
      </c>
      <c r="E339" s="3" t="s">
        <v>65</v>
      </c>
      <c r="F339" s="6">
        <v>1940</v>
      </c>
      <c r="H339" s="6">
        <v>2104.5</v>
      </c>
      <c r="J339" s="6">
        <v>2269</v>
      </c>
      <c r="K339" s="6">
        <f t="shared" si="16"/>
        <v>23280</v>
      </c>
      <c r="M339" s="6">
        <f t="shared" si="17"/>
        <v>25254</v>
      </c>
      <c r="O339" s="6">
        <f t="shared" si="15"/>
        <v>27228</v>
      </c>
    </row>
    <row r="340" spans="1:15" hidden="1">
      <c r="A340" s="3" t="s">
        <v>731</v>
      </c>
      <c r="B340" s="3" t="s">
        <v>732</v>
      </c>
      <c r="C340" s="4">
        <v>41091</v>
      </c>
      <c r="D340" s="3" t="s">
        <v>733</v>
      </c>
      <c r="E340" s="3" t="s">
        <v>71</v>
      </c>
      <c r="F340" s="6">
        <v>2107</v>
      </c>
      <c r="H340" s="6">
        <v>2286</v>
      </c>
      <c r="J340" s="6">
        <v>2465</v>
      </c>
      <c r="K340" s="6">
        <f t="shared" si="16"/>
        <v>25284</v>
      </c>
      <c r="M340" s="6">
        <f t="shared" si="17"/>
        <v>27432</v>
      </c>
      <c r="O340" s="6">
        <f t="shared" si="15"/>
        <v>29580</v>
      </c>
    </row>
    <row r="341" spans="1:15" hidden="1">
      <c r="A341" s="3" t="s">
        <v>734</v>
      </c>
      <c r="B341" s="3" t="s">
        <v>735</v>
      </c>
      <c r="C341" s="4">
        <v>41091</v>
      </c>
      <c r="D341" s="3" t="s">
        <v>736</v>
      </c>
      <c r="E341" s="3" t="s">
        <v>89</v>
      </c>
      <c r="F341" s="6">
        <v>2876</v>
      </c>
      <c r="H341" s="6">
        <v>3312</v>
      </c>
      <c r="J341" s="6">
        <v>3748</v>
      </c>
      <c r="K341" s="6">
        <f t="shared" si="16"/>
        <v>34512</v>
      </c>
      <c r="M341" s="6">
        <f t="shared" si="17"/>
        <v>39744</v>
      </c>
      <c r="O341" s="6">
        <f t="shared" si="15"/>
        <v>44976</v>
      </c>
    </row>
    <row r="342" spans="1:15" hidden="1">
      <c r="A342" s="3" t="s">
        <v>737</v>
      </c>
      <c r="B342" s="3" t="s">
        <v>738</v>
      </c>
      <c r="C342" s="4">
        <v>41091</v>
      </c>
      <c r="D342" s="3" t="s">
        <v>736</v>
      </c>
      <c r="E342" s="3" t="s">
        <v>98</v>
      </c>
      <c r="F342" s="6">
        <v>3257</v>
      </c>
      <c r="H342" s="6">
        <v>3751</v>
      </c>
      <c r="J342" s="6">
        <v>4245</v>
      </c>
      <c r="K342" s="6">
        <f t="shared" si="16"/>
        <v>39084</v>
      </c>
      <c r="M342" s="6">
        <f t="shared" si="17"/>
        <v>45012</v>
      </c>
      <c r="O342" s="6">
        <f t="shared" si="15"/>
        <v>50940</v>
      </c>
    </row>
    <row r="343" spans="1:15" hidden="1">
      <c r="A343" s="3" t="s">
        <v>739</v>
      </c>
      <c r="B343" s="3" t="s">
        <v>740</v>
      </c>
      <c r="C343" s="4">
        <v>41091</v>
      </c>
      <c r="D343" s="3" t="s">
        <v>736</v>
      </c>
      <c r="E343" s="3" t="s">
        <v>104</v>
      </c>
      <c r="F343" s="6">
        <v>3556</v>
      </c>
      <c r="H343" s="6">
        <v>4093.5</v>
      </c>
      <c r="J343" s="6">
        <v>4631</v>
      </c>
      <c r="K343" s="6">
        <f t="shared" si="16"/>
        <v>42672</v>
      </c>
      <c r="M343" s="6">
        <f t="shared" si="17"/>
        <v>49122</v>
      </c>
      <c r="O343" s="6">
        <f t="shared" si="15"/>
        <v>55572</v>
      </c>
    </row>
    <row r="344" spans="1:15" hidden="1">
      <c r="A344" s="3" t="s">
        <v>741</v>
      </c>
      <c r="B344" s="3" t="s">
        <v>742</v>
      </c>
      <c r="C344" s="4">
        <v>41091</v>
      </c>
      <c r="D344" s="3" t="s">
        <v>736</v>
      </c>
      <c r="E344" s="3" t="s">
        <v>110</v>
      </c>
      <c r="F344" s="6">
        <v>3865</v>
      </c>
      <c r="H344" s="6">
        <v>4449.5</v>
      </c>
      <c r="J344" s="6">
        <v>5034</v>
      </c>
      <c r="K344" s="6">
        <f t="shared" si="16"/>
        <v>46380</v>
      </c>
      <c r="M344" s="6">
        <f t="shared" si="17"/>
        <v>53394</v>
      </c>
      <c r="O344" s="6">
        <f t="shared" si="15"/>
        <v>60408</v>
      </c>
    </row>
    <row r="345" spans="1:15" hidden="1">
      <c r="A345" s="3" t="s">
        <v>743</v>
      </c>
      <c r="B345" s="3" t="s">
        <v>744</v>
      </c>
      <c r="C345" s="4">
        <v>41091</v>
      </c>
      <c r="D345" s="3" t="s">
        <v>736</v>
      </c>
      <c r="E345" s="3" t="s">
        <v>116</v>
      </c>
      <c r="F345" s="6">
        <v>4177</v>
      </c>
      <c r="H345" s="6">
        <v>4809</v>
      </c>
      <c r="J345" s="6">
        <v>5441</v>
      </c>
      <c r="K345" s="6">
        <f t="shared" si="16"/>
        <v>50124</v>
      </c>
      <c r="M345" s="6">
        <f t="shared" si="17"/>
        <v>57708</v>
      </c>
      <c r="O345" s="6">
        <f t="shared" si="15"/>
        <v>65292</v>
      </c>
    </row>
    <row r="346" spans="1:15" hidden="1">
      <c r="A346" s="3" t="s">
        <v>745</v>
      </c>
      <c r="B346" s="3" t="s">
        <v>746</v>
      </c>
      <c r="C346" s="4">
        <v>41091</v>
      </c>
      <c r="D346" s="3" t="s">
        <v>736</v>
      </c>
      <c r="E346" s="3" t="s">
        <v>362</v>
      </c>
      <c r="F346" s="6">
        <v>2876</v>
      </c>
      <c r="H346" s="6">
        <v>4158.5</v>
      </c>
      <c r="J346" s="6">
        <v>5441</v>
      </c>
      <c r="K346" s="6">
        <f t="shared" si="16"/>
        <v>34512</v>
      </c>
      <c r="M346" s="6">
        <f t="shared" si="17"/>
        <v>49902</v>
      </c>
      <c r="O346" s="6">
        <f t="shared" si="15"/>
        <v>65292</v>
      </c>
    </row>
    <row r="347" spans="1:15" hidden="1">
      <c r="A347" s="3" t="s">
        <v>747</v>
      </c>
      <c r="B347" s="3" t="s">
        <v>748</v>
      </c>
      <c r="C347" s="4">
        <v>41091</v>
      </c>
      <c r="D347" s="3" t="s">
        <v>749</v>
      </c>
      <c r="E347" s="3" t="s">
        <v>362</v>
      </c>
      <c r="F347" s="6">
        <v>1091</v>
      </c>
      <c r="H347" s="6">
        <v>11205.5</v>
      </c>
      <c r="J347" s="6">
        <v>21320</v>
      </c>
      <c r="K347" s="6">
        <f t="shared" si="16"/>
        <v>13092</v>
      </c>
      <c r="M347" s="6">
        <f t="shared" si="17"/>
        <v>134466</v>
      </c>
      <c r="O347" s="6">
        <f t="shared" si="15"/>
        <v>255840</v>
      </c>
    </row>
    <row r="348" spans="1:15" hidden="1">
      <c r="A348" s="3" t="s">
        <v>750</v>
      </c>
      <c r="B348" s="3" t="s">
        <v>751</v>
      </c>
      <c r="C348" s="4">
        <v>41091</v>
      </c>
      <c r="D348" s="3" t="s">
        <v>752</v>
      </c>
      <c r="E348" s="3" t="s">
        <v>362</v>
      </c>
      <c r="F348" s="6">
        <v>5552</v>
      </c>
      <c r="H348" s="6">
        <v>6193</v>
      </c>
      <c r="J348" s="6">
        <v>6834</v>
      </c>
      <c r="K348" s="6">
        <f t="shared" si="16"/>
        <v>66624</v>
      </c>
      <c r="M348" s="6">
        <f t="shared" si="17"/>
        <v>74316</v>
      </c>
      <c r="O348" s="6">
        <f t="shared" si="15"/>
        <v>82008</v>
      </c>
    </row>
    <row r="349" spans="1:15" hidden="1">
      <c r="A349" s="3" t="s">
        <v>753</v>
      </c>
      <c r="B349" s="3" t="s">
        <v>754</v>
      </c>
      <c r="C349" s="4">
        <v>41091</v>
      </c>
      <c r="D349" s="3" t="s">
        <v>755</v>
      </c>
      <c r="E349" s="3" t="s">
        <v>362</v>
      </c>
      <c r="F349" s="6">
        <v>3806</v>
      </c>
      <c r="H349" s="6">
        <v>5301.5</v>
      </c>
      <c r="J349" s="6">
        <v>6797</v>
      </c>
      <c r="K349" s="6">
        <f t="shared" si="16"/>
        <v>45672</v>
      </c>
      <c r="M349" s="6">
        <f t="shared" si="17"/>
        <v>63618</v>
      </c>
      <c r="O349" s="6">
        <f t="shared" si="15"/>
        <v>81564</v>
      </c>
    </row>
    <row r="350" spans="1:15" hidden="1">
      <c r="A350" s="3" t="s">
        <v>756</v>
      </c>
      <c r="B350" s="3" t="s">
        <v>757</v>
      </c>
      <c r="C350" s="4">
        <v>367</v>
      </c>
      <c r="D350" s="3" t="s">
        <v>758</v>
      </c>
      <c r="E350" s="3" t="s">
        <v>362</v>
      </c>
      <c r="F350" s="6">
        <v>1</v>
      </c>
      <c r="H350" s="6">
        <v>500000.5</v>
      </c>
      <c r="J350" s="6">
        <v>1000000</v>
      </c>
      <c r="K350" s="6">
        <f t="shared" si="16"/>
        <v>12</v>
      </c>
      <c r="M350" s="6">
        <f t="shared" si="17"/>
        <v>6000006</v>
      </c>
      <c r="O350" s="6">
        <f t="shared" si="15"/>
        <v>12000000</v>
      </c>
    </row>
    <row r="351" spans="1:15" hidden="1">
      <c r="A351" s="3" t="s">
        <v>759</v>
      </c>
      <c r="B351" s="3" t="s">
        <v>760</v>
      </c>
      <c r="C351" s="4">
        <v>41091</v>
      </c>
      <c r="D351" s="3" t="s">
        <v>761</v>
      </c>
      <c r="E351" s="3" t="s">
        <v>362</v>
      </c>
      <c r="F351" s="6">
        <v>3806</v>
      </c>
      <c r="H351" s="6">
        <v>5301.5</v>
      </c>
      <c r="J351" s="6">
        <v>6797</v>
      </c>
      <c r="K351" s="6">
        <f t="shared" si="16"/>
        <v>45672</v>
      </c>
      <c r="M351" s="6">
        <f t="shared" si="17"/>
        <v>63618</v>
      </c>
      <c r="O351" s="6">
        <f t="shared" si="15"/>
        <v>81564</v>
      </c>
    </row>
    <row r="352" spans="1:15" hidden="1">
      <c r="A352" s="3" t="s">
        <v>762</v>
      </c>
      <c r="B352" s="3" t="s">
        <v>763</v>
      </c>
      <c r="C352" s="4">
        <v>41091</v>
      </c>
      <c r="D352" s="3" t="s">
        <v>764</v>
      </c>
      <c r="E352" s="3" t="s">
        <v>95</v>
      </c>
      <c r="F352" s="6">
        <v>3073</v>
      </c>
      <c r="H352" s="6">
        <v>3628</v>
      </c>
      <c r="J352" s="6">
        <v>4183</v>
      </c>
      <c r="K352" s="6">
        <f t="shared" si="16"/>
        <v>36876</v>
      </c>
      <c r="M352" s="6">
        <f t="shared" si="17"/>
        <v>43536</v>
      </c>
      <c r="O352" s="6">
        <f t="shared" si="15"/>
        <v>50196</v>
      </c>
    </row>
    <row r="353" spans="1:15" hidden="1">
      <c r="A353" s="3" t="s">
        <v>762</v>
      </c>
      <c r="B353" s="3" t="s">
        <v>763</v>
      </c>
      <c r="C353" s="4">
        <v>41091</v>
      </c>
      <c r="D353" s="3" t="s">
        <v>764</v>
      </c>
      <c r="E353" s="3" t="s">
        <v>104</v>
      </c>
      <c r="F353" s="6">
        <v>3506</v>
      </c>
      <c r="H353" s="6">
        <v>4139.5</v>
      </c>
      <c r="J353" s="6">
        <v>4773</v>
      </c>
      <c r="K353" s="6">
        <f t="shared" si="16"/>
        <v>42072</v>
      </c>
      <c r="M353" s="6">
        <f t="shared" si="17"/>
        <v>49674</v>
      </c>
      <c r="O353" s="6">
        <f t="shared" si="15"/>
        <v>57276</v>
      </c>
    </row>
    <row r="354" spans="1:15" hidden="1">
      <c r="A354" s="3" t="s">
        <v>765</v>
      </c>
      <c r="B354" s="3" t="s">
        <v>766</v>
      </c>
      <c r="C354" s="4">
        <v>367</v>
      </c>
      <c r="D354" s="3" t="s">
        <v>767</v>
      </c>
      <c r="E354" s="3" t="s">
        <v>362</v>
      </c>
      <c r="F354" s="6">
        <v>5200</v>
      </c>
      <c r="H354" s="6">
        <v>11398.5</v>
      </c>
      <c r="J354" s="6">
        <v>17597</v>
      </c>
      <c r="K354" s="6">
        <f t="shared" si="16"/>
        <v>62400</v>
      </c>
      <c r="M354" s="6">
        <f t="shared" si="17"/>
        <v>136782</v>
      </c>
      <c r="O354" s="6">
        <f t="shared" si="15"/>
        <v>211164</v>
      </c>
    </row>
    <row r="355" spans="1:15">
      <c r="A355" s="3" t="s">
        <v>768</v>
      </c>
      <c r="B355" s="3" t="s">
        <v>769</v>
      </c>
      <c r="C355" s="4">
        <v>44881</v>
      </c>
      <c r="D355" s="3" t="s">
        <v>770</v>
      </c>
      <c r="E355" s="3" t="s">
        <v>771</v>
      </c>
      <c r="F355" s="6">
        <v>1425</v>
      </c>
      <c r="G355" s="6">
        <f>L355/12</f>
        <v>1508</v>
      </c>
      <c r="H355" s="6">
        <v>1775</v>
      </c>
      <c r="I355" s="6">
        <f>N355/12</f>
        <v>2042</v>
      </c>
      <c r="J355" s="6">
        <v>2133</v>
      </c>
      <c r="K355" s="6">
        <f t="shared" si="16"/>
        <v>17100</v>
      </c>
      <c r="L355" s="6">
        <v>18096</v>
      </c>
      <c r="M355" s="6">
        <f t="shared" si="17"/>
        <v>21300</v>
      </c>
      <c r="N355" s="6">
        <v>24504</v>
      </c>
      <c r="O355" s="6">
        <f t="shared" si="15"/>
        <v>25596</v>
      </c>
    </row>
    <row r="356" spans="1:15">
      <c r="A356" s="3" t="s">
        <v>772</v>
      </c>
      <c r="B356" s="3" t="s">
        <v>773</v>
      </c>
      <c r="C356" s="4">
        <v>44881</v>
      </c>
      <c r="D356" s="3" t="s">
        <v>770</v>
      </c>
      <c r="E356" s="3" t="s">
        <v>774</v>
      </c>
      <c r="F356" s="6">
        <v>1567</v>
      </c>
      <c r="G356" s="6">
        <f t="shared" ref="G356:G419" si="18">L356/12</f>
        <v>1667</v>
      </c>
      <c r="H356" s="6">
        <v>1958</v>
      </c>
      <c r="I356" s="6">
        <f t="shared" ref="I356:I419" si="19">N356/12</f>
        <v>2250</v>
      </c>
      <c r="J356" s="6">
        <v>2342</v>
      </c>
      <c r="K356" s="6">
        <f t="shared" si="16"/>
        <v>18804</v>
      </c>
      <c r="L356" s="6">
        <v>20004</v>
      </c>
      <c r="M356" s="6">
        <f t="shared" si="17"/>
        <v>23496</v>
      </c>
      <c r="N356" s="6">
        <v>27000</v>
      </c>
      <c r="O356" s="6">
        <f t="shared" si="15"/>
        <v>28104</v>
      </c>
    </row>
    <row r="357" spans="1:15">
      <c r="A357" s="3" t="s">
        <v>775</v>
      </c>
      <c r="B357" s="3" t="s">
        <v>776</v>
      </c>
      <c r="C357" s="4">
        <v>44881</v>
      </c>
      <c r="D357" s="3" t="s">
        <v>770</v>
      </c>
      <c r="E357" s="3" t="s">
        <v>777</v>
      </c>
      <c r="F357" s="6">
        <v>1725</v>
      </c>
      <c r="G357" s="6">
        <f t="shared" si="18"/>
        <v>1825</v>
      </c>
      <c r="H357" s="6">
        <v>2150</v>
      </c>
      <c r="I357" s="6">
        <f t="shared" si="19"/>
        <v>2475</v>
      </c>
      <c r="J357" s="6">
        <v>2575</v>
      </c>
      <c r="K357" s="6">
        <f t="shared" si="16"/>
        <v>20700</v>
      </c>
      <c r="L357" s="6">
        <v>21900</v>
      </c>
      <c r="M357" s="6">
        <f t="shared" si="17"/>
        <v>25800</v>
      </c>
      <c r="N357" s="6">
        <v>29700</v>
      </c>
      <c r="O357" s="6">
        <f t="shared" si="15"/>
        <v>30900</v>
      </c>
    </row>
    <row r="358" spans="1:15">
      <c r="A358" s="3" t="s">
        <v>778</v>
      </c>
      <c r="B358" s="3" t="s">
        <v>779</v>
      </c>
      <c r="C358" s="4">
        <v>44881</v>
      </c>
      <c r="D358" s="3" t="s">
        <v>770</v>
      </c>
      <c r="E358" s="3" t="s">
        <v>780</v>
      </c>
      <c r="F358" s="6">
        <v>1892</v>
      </c>
      <c r="G358" s="6">
        <f t="shared" si="18"/>
        <v>2017</v>
      </c>
      <c r="H358" s="6">
        <v>2367</v>
      </c>
      <c r="I358" s="6">
        <f t="shared" si="19"/>
        <v>2725</v>
      </c>
      <c r="J358" s="6">
        <v>2842</v>
      </c>
      <c r="K358" s="6">
        <f t="shared" si="16"/>
        <v>22704</v>
      </c>
      <c r="L358" s="6">
        <v>24204</v>
      </c>
      <c r="M358" s="6">
        <f t="shared" si="17"/>
        <v>28404</v>
      </c>
      <c r="N358" s="6">
        <v>32700</v>
      </c>
      <c r="O358" s="6">
        <f t="shared" si="15"/>
        <v>34104</v>
      </c>
    </row>
    <row r="359" spans="1:15">
      <c r="A359" s="3" t="s">
        <v>781</v>
      </c>
      <c r="B359" s="3" t="s">
        <v>782</v>
      </c>
      <c r="C359" s="4">
        <v>44881</v>
      </c>
      <c r="D359" s="3" t="s">
        <v>770</v>
      </c>
      <c r="E359" s="3" t="s">
        <v>783</v>
      </c>
      <c r="F359" s="6">
        <v>2083</v>
      </c>
      <c r="G359" s="6">
        <f t="shared" si="18"/>
        <v>2208</v>
      </c>
      <c r="H359" s="6">
        <v>2600</v>
      </c>
      <c r="I359" s="6">
        <f t="shared" si="19"/>
        <v>2992</v>
      </c>
      <c r="J359" s="6">
        <v>3117</v>
      </c>
      <c r="K359" s="6">
        <f t="shared" si="16"/>
        <v>24996</v>
      </c>
      <c r="L359" s="6">
        <v>26496</v>
      </c>
      <c r="M359" s="6">
        <f t="shared" si="17"/>
        <v>31200</v>
      </c>
      <c r="N359" s="6">
        <v>35904</v>
      </c>
      <c r="O359" s="6">
        <f t="shared" si="15"/>
        <v>37404</v>
      </c>
    </row>
    <row r="360" spans="1:15">
      <c r="A360" s="3" t="s">
        <v>784</v>
      </c>
      <c r="B360" s="3" t="s">
        <v>785</v>
      </c>
      <c r="C360" s="4">
        <v>44881</v>
      </c>
      <c r="D360" s="3" t="s">
        <v>770</v>
      </c>
      <c r="E360" s="3" t="s">
        <v>786</v>
      </c>
      <c r="F360" s="6">
        <v>2292</v>
      </c>
      <c r="G360" s="6">
        <f t="shared" si="18"/>
        <v>2433</v>
      </c>
      <c r="H360" s="6">
        <v>2858</v>
      </c>
      <c r="I360" s="6">
        <f t="shared" si="19"/>
        <v>3292</v>
      </c>
      <c r="J360" s="6">
        <v>3433</v>
      </c>
      <c r="K360" s="6">
        <f t="shared" si="16"/>
        <v>27504</v>
      </c>
      <c r="L360" s="6">
        <v>29196</v>
      </c>
      <c r="M360" s="6">
        <f t="shared" si="17"/>
        <v>34296</v>
      </c>
      <c r="N360" s="6">
        <v>39504</v>
      </c>
      <c r="O360" s="6">
        <f t="shared" si="15"/>
        <v>41196</v>
      </c>
    </row>
    <row r="361" spans="1:15">
      <c r="A361" s="3" t="s">
        <v>787</v>
      </c>
      <c r="B361" s="3" t="s">
        <v>788</v>
      </c>
      <c r="C361" s="4">
        <v>44881</v>
      </c>
      <c r="D361" s="3" t="s">
        <v>770</v>
      </c>
      <c r="E361" s="3" t="s">
        <v>789</v>
      </c>
      <c r="F361" s="6">
        <v>2517</v>
      </c>
      <c r="G361" s="6">
        <f t="shared" si="18"/>
        <v>2675</v>
      </c>
      <c r="H361" s="6">
        <v>3142</v>
      </c>
      <c r="I361" s="6">
        <f t="shared" si="19"/>
        <v>3617</v>
      </c>
      <c r="J361" s="6">
        <v>3775</v>
      </c>
      <c r="K361" s="6">
        <f t="shared" si="16"/>
        <v>30204</v>
      </c>
      <c r="L361" s="6">
        <v>32100</v>
      </c>
      <c r="M361" s="6">
        <f t="shared" si="17"/>
        <v>37704</v>
      </c>
      <c r="N361" s="6">
        <v>43404</v>
      </c>
      <c r="O361" s="6">
        <f t="shared" si="15"/>
        <v>45300</v>
      </c>
    </row>
    <row r="362" spans="1:15">
      <c r="A362" s="3" t="s">
        <v>790</v>
      </c>
      <c r="B362" s="3" t="s">
        <v>791</v>
      </c>
      <c r="C362" s="4">
        <v>44881</v>
      </c>
      <c r="D362" s="3" t="s">
        <v>770</v>
      </c>
      <c r="E362" s="3" t="s">
        <v>792</v>
      </c>
      <c r="F362" s="6">
        <v>2825</v>
      </c>
      <c r="G362" s="6">
        <f t="shared" si="18"/>
        <v>2992</v>
      </c>
      <c r="H362" s="6">
        <v>3525</v>
      </c>
      <c r="I362" s="6">
        <f t="shared" si="19"/>
        <v>4050</v>
      </c>
      <c r="J362" s="6">
        <v>4225</v>
      </c>
      <c r="K362" s="6">
        <f t="shared" si="16"/>
        <v>33900</v>
      </c>
      <c r="L362" s="6">
        <v>35904</v>
      </c>
      <c r="M362" s="6">
        <f t="shared" si="17"/>
        <v>42300</v>
      </c>
      <c r="N362" s="6">
        <v>48600</v>
      </c>
      <c r="O362" s="6">
        <f t="shared" si="15"/>
        <v>50700</v>
      </c>
    </row>
    <row r="363" spans="1:15">
      <c r="A363" s="3" t="s">
        <v>793</v>
      </c>
      <c r="B363" s="3" t="s">
        <v>794</v>
      </c>
      <c r="C363" s="4">
        <v>44881</v>
      </c>
      <c r="D363" s="3" t="s">
        <v>770</v>
      </c>
      <c r="E363" s="3" t="s">
        <v>795</v>
      </c>
      <c r="F363" s="6">
        <v>3150</v>
      </c>
      <c r="G363" s="6">
        <f t="shared" si="18"/>
        <v>3350</v>
      </c>
      <c r="H363" s="6">
        <v>3942</v>
      </c>
      <c r="I363" s="6">
        <f t="shared" si="19"/>
        <v>4533</v>
      </c>
      <c r="J363" s="6">
        <v>4733</v>
      </c>
      <c r="K363" s="6">
        <f t="shared" si="16"/>
        <v>37800</v>
      </c>
      <c r="L363" s="6">
        <v>40200</v>
      </c>
      <c r="M363" s="6">
        <f t="shared" si="17"/>
        <v>47304</v>
      </c>
      <c r="N363" s="6">
        <v>54396</v>
      </c>
      <c r="O363" s="6">
        <f t="shared" si="15"/>
        <v>56796</v>
      </c>
    </row>
    <row r="364" spans="1:15">
      <c r="A364" s="3" t="s">
        <v>796</v>
      </c>
      <c r="B364" s="3" t="s">
        <v>797</v>
      </c>
      <c r="C364" s="4">
        <v>44881</v>
      </c>
      <c r="D364" s="3" t="s">
        <v>770</v>
      </c>
      <c r="E364" s="3" t="s">
        <v>798</v>
      </c>
      <c r="F364" s="6">
        <v>3542</v>
      </c>
      <c r="G364" s="6">
        <f t="shared" si="18"/>
        <v>3758</v>
      </c>
      <c r="H364" s="6">
        <v>4425</v>
      </c>
      <c r="I364" s="6">
        <f t="shared" si="19"/>
        <v>5083</v>
      </c>
      <c r="J364" s="6">
        <v>5300</v>
      </c>
      <c r="K364" s="6">
        <f t="shared" si="16"/>
        <v>42504</v>
      </c>
      <c r="L364" s="6">
        <v>45096</v>
      </c>
      <c r="M364" s="6">
        <f t="shared" si="17"/>
        <v>53100</v>
      </c>
      <c r="N364" s="6">
        <v>60996</v>
      </c>
      <c r="O364" s="6">
        <f t="shared" si="15"/>
        <v>63600</v>
      </c>
    </row>
    <row r="365" spans="1:15">
      <c r="A365" s="3" t="s">
        <v>799</v>
      </c>
      <c r="B365" s="3" t="s">
        <v>800</v>
      </c>
      <c r="C365" s="4">
        <v>44881</v>
      </c>
      <c r="D365" s="3" t="s">
        <v>770</v>
      </c>
      <c r="E365" s="3" t="s">
        <v>801</v>
      </c>
      <c r="F365" s="6">
        <v>3958</v>
      </c>
      <c r="G365" s="6">
        <f t="shared" si="18"/>
        <v>4208</v>
      </c>
      <c r="H365" s="6">
        <v>4958</v>
      </c>
      <c r="I365" s="6">
        <f t="shared" si="19"/>
        <v>5700</v>
      </c>
      <c r="J365" s="6">
        <v>5950</v>
      </c>
      <c r="K365" s="6">
        <f t="shared" si="16"/>
        <v>47496</v>
      </c>
      <c r="L365" s="6">
        <v>50496</v>
      </c>
      <c r="M365" s="6">
        <f t="shared" si="17"/>
        <v>59496</v>
      </c>
      <c r="N365" s="6">
        <v>68400</v>
      </c>
      <c r="O365" s="6">
        <f t="shared" si="15"/>
        <v>71400</v>
      </c>
    </row>
    <row r="366" spans="1:15">
      <c r="A366" s="3" t="s">
        <v>802</v>
      </c>
      <c r="B366" s="3" t="s">
        <v>803</v>
      </c>
      <c r="C366" s="4">
        <v>44881</v>
      </c>
      <c r="D366" s="3" t="s">
        <v>770</v>
      </c>
      <c r="E366" s="3" t="s">
        <v>6</v>
      </c>
      <c r="F366" s="6">
        <v>4450</v>
      </c>
      <c r="G366" s="6">
        <f t="shared" si="18"/>
        <v>4717</v>
      </c>
      <c r="H366" s="6">
        <v>5550</v>
      </c>
      <c r="I366" s="6">
        <f t="shared" si="19"/>
        <v>6383</v>
      </c>
      <c r="J366" s="6">
        <v>6658</v>
      </c>
      <c r="K366" s="6">
        <f t="shared" si="16"/>
        <v>53400</v>
      </c>
      <c r="L366" s="6">
        <v>56604</v>
      </c>
      <c r="M366" s="6">
        <f t="shared" si="17"/>
        <v>66600</v>
      </c>
      <c r="N366" s="6">
        <v>76596</v>
      </c>
      <c r="O366" s="6">
        <f t="shared" si="15"/>
        <v>79896</v>
      </c>
    </row>
    <row r="367" spans="1:15">
      <c r="A367" s="3" t="s">
        <v>804</v>
      </c>
      <c r="B367" s="3" t="s">
        <v>805</v>
      </c>
      <c r="C367" s="4">
        <v>44881</v>
      </c>
      <c r="D367" s="3" t="s">
        <v>770</v>
      </c>
      <c r="E367" s="3" t="s">
        <v>806</v>
      </c>
      <c r="F367" s="6">
        <v>4975</v>
      </c>
      <c r="G367" s="6">
        <f t="shared" si="18"/>
        <v>5283</v>
      </c>
      <c r="H367" s="6">
        <v>6217</v>
      </c>
      <c r="I367" s="6">
        <f t="shared" si="19"/>
        <v>7150</v>
      </c>
      <c r="J367" s="6">
        <v>7458</v>
      </c>
      <c r="K367" s="6">
        <f t="shared" si="16"/>
        <v>59700</v>
      </c>
      <c r="L367" s="6">
        <v>63396</v>
      </c>
      <c r="M367" s="6">
        <f t="shared" si="17"/>
        <v>74604</v>
      </c>
      <c r="N367" s="6">
        <v>85800</v>
      </c>
      <c r="O367" s="6">
        <f t="shared" si="15"/>
        <v>89496</v>
      </c>
    </row>
    <row r="368" spans="1:15">
      <c r="A368" s="3" t="s">
        <v>807</v>
      </c>
      <c r="B368" s="3" t="s">
        <v>808</v>
      </c>
      <c r="C368" s="4">
        <v>44881</v>
      </c>
      <c r="D368" s="3" t="s">
        <v>770</v>
      </c>
      <c r="E368" s="3" t="s">
        <v>8</v>
      </c>
      <c r="F368" s="6">
        <v>5508</v>
      </c>
      <c r="G368" s="6">
        <f t="shared" si="18"/>
        <v>6075</v>
      </c>
      <c r="H368" s="6">
        <v>7142</v>
      </c>
      <c r="I368" s="6">
        <f t="shared" si="19"/>
        <v>8217</v>
      </c>
      <c r="J368" s="6">
        <v>8783</v>
      </c>
      <c r="K368" s="6">
        <f t="shared" si="16"/>
        <v>66096</v>
      </c>
      <c r="L368" s="6">
        <v>72900</v>
      </c>
      <c r="M368" s="6">
        <f t="shared" si="17"/>
        <v>85704</v>
      </c>
      <c r="N368" s="6">
        <v>98604</v>
      </c>
      <c r="O368" s="6">
        <f t="shared" si="15"/>
        <v>105396</v>
      </c>
    </row>
    <row r="369" spans="1:15">
      <c r="A369" s="3" t="s">
        <v>809</v>
      </c>
      <c r="B369" s="3" t="s">
        <v>810</v>
      </c>
      <c r="C369" s="4">
        <v>44881</v>
      </c>
      <c r="D369" s="3" t="s">
        <v>770</v>
      </c>
      <c r="E369" s="3" t="s">
        <v>811</v>
      </c>
      <c r="F369" s="6">
        <v>6383</v>
      </c>
      <c r="G369" s="6">
        <f t="shared" si="18"/>
        <v>7008</v>
      </c>
      <c r="H369" s="6">
        <v>8242</v>
      </c>
      <c r="I369" s="6">
        <f t="shared" si="19"/>
        <v>9483</v>
      </c>
      <c r="J369" s="6">
        <v>10108</v>
      </c>
      <c r="K369" s="6">
        <f t="shared" si="16"/>
        <v>76596</v>
      </c>
      <c r="L369" s="6">
        <v>84096</v>
      </c>
      <c r="M369" s="6">
        <f t="shared" si="17"/>
        <v>98904</v>
      </c>
      <c r="N369" s="6">
        <v>113796</v>
      </c>
      <c r="O369" s="6">
        <f t="shared" si="15"/>
        <v>121296</v>
      </c>
    </row>
    <row r="370" spans="1:15">
      <c r="A370" s="3" t="s">
        <v>812</v>
      </c>
      <c r="B370" s="3" t="s">
        <v>813</v>
      </c>
      <c r="C370" s="4">
        <v>44881</v>
      </c>
      <c r="D370" s="3" t="s">
        <v>770</v>
      </c>
      <c r="E370" s="3" t="s">
        <v>814</v>
      </c>
      <c r="F370" s="6">
        <v>7275</v>
      </c>
      <c r="G370" s="6">
        <f t="shared" si="18"/>
        <v>8042</v>
      </c>
      <c r="H370" s="6">
        <v>9458</v>
      </c>
      <c r="I370" s="6">
        <f t="shared" si="19"/>
        <v>10875</v>
      </c>
      <c r="J370" s="6">
        <v>11642</v>
      </c>
      <c r="K370" s="6">
        <f t="shared" si="16"/>
        <v>87300</v>
      </c>
      <c r="L370" s="6">
        <v>96504</v>
      </c>
      <c r="M370" s="6">
        <f t="shared" si="17"/>
        <v>113496</v>
      </c>
      <c r="N370" s="6">
        <v>130500</v>
      </c>
      <c r="O370" s="6">
        <f t="shared" si="15"/>
        <v>139704</v>
      </c>
    </row>
    <row r="371" spans="1:15">
      <c r="A371" s="3" t="s">
        <v>815</v>
      </c>
      <c r="B371" s="3" t="s">
        <v>816</v>
      </c>
      <c r="C371" s="4">
        <v>44881</v>
      </c>
      <c r="D371" s="3" t="s">
        <v>770</v>
      </c>
      <c r="E371" s="3" t="s">
        <v>817</v>
      </c>
      <c r="F371" s="6">
        <v>8408</v>
      </c>
      <c r="G371" s="6">
        <f t="shared" si="18"/>
        <v>9275</v>
      </c>
      <c r="H371" s="6">
        <v>10917</v>
      </c>
      <c r="I371" s="6">
        <f t="shared" si="19"/>
        <v>12550</v>
      </c>
      <c r="J371" s="6">
        <v>13417</v>
      </c>
      <c r="K371" s="6">
        <f t="shared" si="16"/>
        <v>100896</v>
      </c>
      <c r="L371" s="6">
        <v>111300</v>
      </c>
      <c r="M371" s="6">
        <f t="shared" si="17"/>
        <v>131004</v>
      </c>
      <c r="N371" s="6">
        <v>150600</v>
      </c>
      <c r="O371" s="6">
        <f t="shared" si="15"/>
        <v>161004</v>
      </c>
    </row>
    <row r="372" spans="1:15">
      <c r="A372" s="3" t="s">
        <v>818</v>
      </c>
      <c r="B372" s="3" t="s">
        <v>819</v>
      </c>
      <c r="C372" s="4">
        <v>44881</v>
      </c>
      <c r="D372" s="3" t="s">
        <v>770</v>
      </c>
      <c r="E372" s="3" t="s">
        <v>820</v>
      </c>
      <c r="F372" s="6">
        <v>9617</v>
      </c>
      <c r="G372" s="6">
        <f t="shared" si="18"/>
        <v>10650</v>
      </c>
      <c r="H372" s="6">
        <v>12533</v>
      </c>
      <c r="I372" s="6">
        <f t="shared" si="19"/>
        <v>14408</v>
      </c>
      <c r="J372" s="6">
        <v>15442</v>
      </c>
      <c r="K372" s="6">
        <f t="shared" si="16"/>
        <v>115404</v>
      </c>
      <c r="L372" s="6">
        <v>127800</v>
      </c>
      <c r="M372" s="6">
        <f t="shared" si="17"/>
        <v>150396</v>
      </c>
      <c r="N372" s="6">
        <v>172896</v>
      </c>
      <c r="O372" s="6">
        <f t="shared" si="15"/>
        <v>185304</v>
      </c>
    </row>
    <row r="373" spans="1:15">
      <c r="A373" s="3" t="s">
        <v>821</v>
      </c>
      <c r="B373" s="3" t="s">
        <v>822</v>
      </c>
      <c r="C373" s="4">
        <v>44881</v>
      </c>
      <c r="D373" s="3" t="s">
        <v>770</v>
      </c>
      <c r="E373" s="3" t="s">
        <v>823</v>
      </c>
      <c r="F373" s="6">
        <v>11075</v>
      </c>
      <c r="G373" s="6">
        <f t="shared" si="18"/>
        <v>12233</v>
      </c>
      <c r="H373" s="6">
        <v>14392</v>
      </c>
      <c r="I373" s="6">
        <f t="shared" si="19"/>
        <v>16550</v>
      </c>
      <c r="J373" s="6">
        <v>17700</v>
      </c>
      <c r="K373" s="6">
        <f t="shared" si="16"/>
        <v>132900</v>
      </c>
      <c r="L373" s="6">
        <v>146796</v>
      </c>
      <c r="M373" s="6">
        <f t="shared" si="17"/>
        <v>172704</v>
      </c>
      <c r="N373" s="6">
        <v>198600</v>
      </c>
      <c r="O373" s="6">
        <f t="shared" si="15"/>
        <v>212400</v>
      </c>
    </row>
    <row r="374" spans="1:15">
      <c r="A374" s="3" t="s">
        <v>824</v>
      </c>
      <c r="B374" s="3" t="s">
        <v>825</v>
      </c>
      <c r="C374" s="4">
        <v>44881</v>
      </c>
      <c r="D374" s="3" t="s">
        <v>770</v>
      </c>
      <c r="E374" s="3" t="s">
        <v>826</v>
      </c>
      <c r="F374" s="6">
        <v>13017</v>
      </c>
      <c r="G374" s="6">
        <f t="shared" si="18"/>
        <v>14700</v>
      </c>
      <c r="H374" s="6">
        <v>17300</v>
      </c>
      <c r="I374" s="6">
        <f t="shared" si="19"/>
        <v>19892</v>
      </c>
      <c r="J374" s="6">
        <v>21667</v>
      </c>
      <c r="K374" s="6">
        <f t="shared" si="16"/>
        <v>156204</v>
      </c>
      <c r="L374" s="6">
        <v>176400</v>
      </c>
      <c r="M374" s="6">
        <f t="shared" si="17"/>
        <v>207600</v>
      </c>
      <c r="N374" s="6">
        <v>238704</v>
      </c>
      <c r="O374" s="6">
        <f t="shared" si="15"/>
        <v>260004</v>
      </c>
    </row>
    <row r="375" spans="1:15">
      <c r="A375" s="3" t="s">
        <v>827</v>
      </c>
      <c r="B375" s="3" t="s">
        <v>828</v>
      </c>
      <c r="C375" s="4">
        <v>44881</v>
      </c>
      <c r="D375" s="3" t="s">
        <v>770</v>
      </c>
      <c r="E375" s="3" t="s">
        <v>829</v>
      </c>
      <c r="F375" s="6">
        <v>15600</v>
      </c>
      <c r="G375" s="6">
        <f t="shared" si="18"/>
        <v>17658</v>
      </c>
      <c r="H375" s="6">
        <v>20775</v>
      </c>
      <c r="I375" s="6">
        <f t="shared" si="19"/>
        <v>23892</v>
      </c>
      <c r="J375" s="6">
        <v>25950</v>
      </c>
      <c r="K375" s="6">
        <f t="shared" si="16"/>
        <v>187200</v>
      </c>
      <c r="L375" s="6">
        <v>211896</v>
      </c>
      <c r="M375" s="6">
        <f t="shared" si="17"/>
        <v>249300</v>
      </c>
      <c r="N375" s="6">
        <v>286704</v>
      </c>
      <c r="O375" s="6">
        <f t="shared" si="15"/>
        <v>311400</v>
      </c>
    </row>
    <row r="376" spans="1:15">
      <c r="A376" s="3" t="s">
        <v>830</v>
      </c>
      <c r="B376" s="3" t="s">
        <v>831</v>
      </c>
      <c r="C376" s="4">
        <v>44881</v>
      </c>
      <c r="D376" s="3" t="s">
        <v>770</v>
      </c>
      <c r="E376" s="3" t="s">
        <v>832</v>
      </c>
      <c r="F376" s="6">
        <v>18675</v>
      </c>
      <c r="G376" s="6">
        <f t="shared" si="18"/>
        <v>21158</v>
      </c>
      <c r="H376" s="6">
        <v>24900</v>
      </c>
      <c r="I376" s="6">
        <f t="shared" si="19"/>
        <v>28633</v>
      </c>
      <c r="J376" s="6">
        <v>31125</v>
      </c>
      <c r="K376" s="6">
        <f t="shared" si="16"/>
        <v>224100</v>
      </c>
      <c r="L376" s="6">
        <v>253896</v>
      </c>
      <c r="M376" s="6">
        <f t="shared" si="17"/>
        <v>298800</v>
      </c>
      <c r="N376" s="6">
        <v>343596</v>
      </c>
      <c r="O376" s="6">
        <f t="shared" si="15"/>
        <v>373500</v>
      </c>
    </row>
    <row r="377" spans="1:15">
      <c r="A377" s="3" t="s">
        <v>833</v>
      </c>
      <c r="B377" s="3" t="s">
        <v>834</v>
      </c>
      <c r="C377" s="4">
        <v>44881</v>
      </c>
      <c r="D377" s="3" t="s">
        <v>770</v>
      </c>
      <c r="E377" s="3" t="s">
        <v>835</v>
      </c>
      <c r="F377" s="6">
        <v>22475</v>
      </c>
      <c r="G377" s="6">
        <f t="shared" si="18"/>
        <v>25425</v>
      </c>
      <c r="H377" s="6">
        <v>29908</v>
      </c>
      <c r="I377" s="6">
        <f t="shared" si="19"/>
        <v>34392</v>
      </c>
      <c r="J377" s="6">
        <v>37425</v>
      </c>
      <c r="K377" s="6">
        <f t="shared" si="16"/>
        <v>269700</v>
      </c>
      <c r="L377" s="6">
        <v>305100</v>
      </c>
      <c r="M377" s="6">
        <f t="shared" si="17"/>
        <v>358896</v>
      </c>
      <c r="N377" s="6">
        <v>412704</v>
      </c>
      <c r="O377" s="6">
        <f t="shared" si="15"/>
        <v>449100</v>
      </c>
    </row>
    <row r="378" spans="1:15">
      <c r="A378" s="3" t="s">
        <v>836</v>
      </c>
      <c r="B378" s="3" t="s">
        <v>837</v>
      </c>
      <c r="C378" s="4">
        <v>44881</v>
      </c>
      <c r="D378" s="3" t="s">
        <v>770</v>
      </c>
      <c r="E378" s="3" t="s">
        <v>838</v>
      </c>
      <c r="F378" s="6">
        <v>26917</v>
      </c>
      <c r="G378" s="6">
        <f t="shared" si="18"/>
        <v>30508</v>
      </c>
      <c r="H378" s="6">
        <v>35892</v>
      </c>
      <c r="I378" s="6">
        <f t="shared" si="19"/>
        <v>41275</v>
      </c>
      <c r="J378" s="6">
        <v>44867</v>
      </c>
      <c r="K378" s="6">
        <f t="shared" si="16"/>
        <v>323004</v>
      </c>
      <c r="L378" s="6">
        <v>366096</v>
      </c>
      <c r="M378" s="6">
        <f t="shared" si="17"/>
        <v>430704</v>
      </c>
      <c r="N378" s="6">
        <v>495300</v>
      </c>
      <c r="O378" s="6">
        <f t="shared" si="15"/>
        <v>538404</v>
      </c>
    </row>
    <row r="379" spans="1:15">
      <c r="A379" s="3" t="s">
        <v>839</v>
      </c>
      <c r="B379" s="3" t="s">
        <v>840</v>
      </c>
      <c r="C379" s="4">
        <v>44881</v>
      </c>
      <c r="D379" s="3" t="s">
        <v>770</v>
      </c>
      <c r="E379" s="3" t="s">
        <v>841</v>
      </c>
      <c r="F379" s="6">
        <v>32333</v>
      </c>
      <c r="G379" s="6">
        <f t="shared" si="18"/>
        <v>36625</v>
      </c>
      <c r="H379" s="6">
        <v>43083</v>
      </c>
      <c r="I379" s="6">
        <f t="shared" si="19"/>
        <v>49550</v>
      </c>
      <c r="J379" s="6">
        <v>53833</v>
      </c>
      <c r="K379" s="6">
        <f t="shared" si="16"/>
        <v>387996</v>
      </c>
      <c r="L379" s="6">
        <v>439500</v>
      </c>
      <c r="M379" s="6">
        <f t="shared" si="17"/>
        <v>516996</v>
      </c>
      <c r="N379" s="6">
        <v>594600</v>
      </c>
      <c r="O379" s="6">
        <f t="shared" si="15"/>
        <v>645996</v>
      </c>
    </row>
    <row r="380" spans="1:15">
      <c r="A380" s="3" t="s">
        <v>842</v>
      </c>
      <c r="B380" s="3" t="s">
        <v>843</v>
      </c>
      <c r="C380" s="4">
        <v>44881</v>
      </c>
      <c r="D380" s="3" t="s">
        <v>844</v>
      </c>
      <c r="E380" s="3" t="s">
        <v>845</v>
      </c>
      <c r="F380" s="6">
        <v>1425</v>
      </c>
      <c r="G380" s="6">
        <f t="shared" si="18"/>
        <v>0</v>
      </c>
      <c r="H380" s="6">
        <v>1775</v>
      </c>
      <c r="I380" s="6">
        <f t="shared" si="19"/>
        <v>0</v>
      </c>
      <c r="J380" s="6">
        <v>2133</v>
      </c>
      <c r="K380" s="6">
        <f t="shared" si="16"/>
        <v>17100</v>
      </c>
      <c r="M380" s="6">
        <f t="shared" si="17"/>
        <v>21300</v>
      </c>
      <c r="O380" s="6">
        <f t="shared" si="15"/>
        <v>25596</v>
      </c>
    </row>
    <row r="381" spans="1:15">
      <c r="A381" s="3" t="s">
        <v>846</v>
      </c>
      <c r="B381" s="3" t="s">
        <v>847</v>
      </c>
      <c r="C381" s="4">
        <v>44881</v>
      </c>
      <c r="D381" s="3" t="s">
        <v>844</v>
      </c>
      <c r="E381" s="3" t="s">
        <v>848</v>
      </c>
      <c r="F381" s="6">
        <v>1567</v>
      </c>
      <c r="G381" s="6">
        <f t="shared" si="18"/>
        <v>0</v>
      </c>
      <c r="H381" s="6">
        <v>1958</v>
      </c>
      <c r="I381" s="6">
        <f t="shared" si="19"/>
        <v>0</v>
      </c>
      <c r="J381" s="6">
        <v>2342</v>
      </c>
      <c r="K381" s="6">
        <f t="shared" si="16"/>
        <v>18804</v>
      </c>
      <c r="M381" s="6">
        <f t="shared" si="17"/>
        <v>23496</v>
      </c>
      <c r="O381" s="6">
        <f t="shared" si="15"/>
        <v>28104</v>
      </c>
    </row>
    <row r="382" spans="1:15">
      <c r="A382" s="3" t="s">
        <v>849</v>
      </c>
      <c r="B382" s="3" t="s">
        <v>850</v>
      </c>
      <c r="C382" s="4">
        <v>44881</v>
      </c>
      <c r="D382" s="3" t="s">
        <v>844</v>
      </c>
      <c r="E382" s="3" t="s">
        <v>851</v>
      </c>
      <c r="F382" s="6">
        <v>1725</v>
      </c>
      <c r="G382" s="6">
        <f t="shared" si="18"/>
        <v>0</v>
      </c>
      <c r="H382" s="6">
        <v>2150</v>
      </c>
      <c r="I382" s="6">
        <f t="shared" si="19"/>
        <v>0</v>
      </c>
      <c r="J382" s="6">
        <v>2575</v>
      </c>
      <c r="K382" s="6">
        <f t="shared" si="16"/>
        <v>20700</v>
      </c>
      <c r="M382" s="6">
        <f t="shared" si="17"/>
        <v>25800</v>
      </c>
      <c r="O382" s="6">
        <f t="shared" si="15"/>
        <v>30900</v>
      </c>
    </row>
    <row r="383" spans="1:15">
      <c r="A383" s="3" t="s">
        <v>852</v>
      </c>
      <c r="B383" s="3" t="s">
        <v>853</v>
      </c>
      <c r="C383" s="4">
        <v>44881</v>
      </c>
      <c r="D383" s="3" t="s">
        <v>844</v>
      </c>
      <c r="E383" s="3" t="s">
        <v>854</v>
      </c>
      <c r="F383" s="6">
        <v>1892</v>
      </c>
      <c r="G383" s="6">
        <f t="shared" si="18"/>
        <v>0</v>
      </c>
      <c r="H383" s="6">
        <v>2367</v>
      </c>
      <c r="I383" s="6">
        <f t="shared" si="19"/>
        <v>0</v>
      </c>
      <c r="J383" s="6">
        <v>2842</v>
      </c>
      <c r="K383" s="6">
        <f t="shared" si="16"/>
        <v>22704</v>
      </c>
      <c r="M383" s="6">
        <f t="shared" si="17"/>
        <v>28404</v>
      </c>
      <c r="O383" s="6">
        <f t="shared" si="15"/>
        <v>34104</v>
      </c>
    </row>
    <row r="384" spans="1:15">
      <c r="A384" s="3" t="s">
        <v>855</v>
      </c>
      <c r="B384" s="3" t="s">
        <v>856</v>
      </c>
      <c r="C384" s="4">
        <v>44881</v>
      </c>
      <c r="D384" s="3" t="s">
        <v>844</v>
      </c>
      <c r="E384" s="3" t="s">
        <v>857</v>
      </c>
      <c r="F384" s="6">
        <v>2083</v>
      </c>
      <c r="G384" s="6">
        <f t="shared" si="18"/>
        <v>0</v>
      </c>
      <c r="H384" s="6">
        <v>2600</v>
      </c>
      <c r="I384" s="6">
        <f t="shared" si="19"/>
        <v>0</v>
      </c>
      <c r="J384" s="6">
        <v>3117</v>
      </c>
      <c r="K384" s="6">
        <f t="shared" si="16"/>
        <v>24996</v>
      </c>
      <c r="M384" s="6">
        <f t="shared" si="17"/>
        <v>31200</v>
      </c>
      <c r="O384" s="6">
        <f t="shared" si="15"/>
        <v>37404</v>
      </c>
    </row>
    <row r="385" spans="1:15">
      <c r="A385" s="3" t="s">
        <v>858</v>
      </c>
      <c r="B385" s="3" t="s">
        <v>859</v>
      </c>
      <c r="C385" s="4">
        <v>44881</v>
      </c>
      <c r="D385" s="3" t="s">
        <v>844</v>
      </c>
      <c r="E385" s="3" t="s">
        <v>860</v>
      </c>
      <c r="F385" s="6">
        <v>2292</v>
      </c>
      <c r="G385" s="6">
        <f t="shared" si="18"/>
        <v>0</v>
      </c>
      <c r="H385" s="6">
        <v>2858</v>
      </c>
      <c r="I385" s="6">
        <f t="shared" si="19"/>
        <v>0</v>
      </c>
      <c r="J385" s="6">
        <v>3433</v>
      </c>
      <c r="K385" s="6">
        <f t="shared" si="16"/>
        <v>27504</v>
      </c>
      <c r="M385" s="6">
        <f t="shared" si="17"/>
        <v>34296</v>
      </c>
      <c r="O385" s="6">
        <f t="shared" si="15"/>
        <v>41196</v>
      </c>
    </row>
    <row r="386" spans="1:15">
      <c r="A386" s="3" t="s">
        <v>861</v>
      </c>
      <c r="B386" s="3" t="s">
        <v>862</v>
      </c>
      <c r="C386" s="4">
        <v>44881</v>
      </c>
      <c r="D386" s="3" t="s">
        <v>844</v>
      </c>
      <c r="E386" s="3" t="s">
        <v>863</v>
      </c>
      <c r="F386" s="6">
        <v>2517</v>
      </c>
      <c r="G386" s="6">
        <f t="shared" si="18"/>
        <v>0</v>
      </c>
      <c r="H386" s="6">
        <v>3142</v>
      </c>
      <c r="I386" s="6">
        <f t="shared" si="19"/>
        <v>0</v>
      </c>
      <c r="J386" s="6">
        <v>3775</v>
      </c>
      <c r="K386" s="6">
        <f t="shared" si="16"/>
        <v>30204</v>
      </c>
      <c r="M386" s="6">
        <f t="shared" si="17"/>
        <v>37704</v>
      </c>
      <c r="O386" s="6">
        <f t="shared" ref="O386:O449" si="20">J386*12</f>
        <v>45300</v>
      </c>
    </row>
    <row r="387" spans="1:15">
      <c r="A387" s="3" t="s">
        <v>864</v>
      </c>
      <c r="B387" s="3" t="s">
        <v>865</v>
      </c>
      <c r="C387" s="4">
        <v>44881</v>
      </c>
      <c r="D387" s="3" t="s">
        <v>844</v>
      </c>
      <c r="E387" s="3" t="s">
        <v>866</v>
      </c>
      <c r="F387" s="6">
        <v>2825</v>
      </c>
      <c r="G387" s="6">
        <f t="shared" si="18"/>
        <v>0</v>
      </c>
      <c r="H387" s="6">
        <v>3525</v>
      </c>
      <c r="I387" s="6">
        <f t="shared" si="19"/>
        <v>0</v>
      </c>
      <c r="J387" s="6">
        <v>4225</v>
      </c>
      <c r="K387" s="6">
        <f t="shared" ref="K387:K450" si="21">F387*12</f>
        <v>33900</v>
      </c>
      <c r="M387" s="6">
        <f t="shared" ref="M387:M450" si="22">H387*12</f>
        <v>42300</v>
      </c>
      <c r="O387" s="6">
        <f t="shared" si="20"/>
        <v>50700</v>
      </c>
    </row>
    <row r="388" spans="1:15">
      <c r="A388" s="3" t="s">
        <v>867</v>
      </c>
      <c r="B388" s="3" t="s">
        <v>868</v>
      </c>
      <c r="C388" s="4">
        <v>44881</v>
      </c>
      <c r="D388" s="3" t="s">
        <v>844</v>
      </c>
      <c r="E388" s="3" t="s">
        <v>869</v>
      </c>
      <c r="F388" s="6">
        <v>3150</v>
      </c>
      <c r="G388" s="6">
        <f t="shared" si="18"/>
        <v>0</v>
      </c>
      <c r="H388" s="6">
        <v>3942</v>
      </c>
      <c r="I388" s="6">
        <f t="shared" si="19"/>
        <v>0</v>
      </c>
      <c r="J388" s="6">
        <v>4733</v>
      </c>
      <c r="K388" s="6">
        <f t="shared" si="21"/>
        <v>37800</v>
      </c>
      <c r="M388" s="6">
        <f t="shared" si="22"/>
        <v>47304</v>
      </c>
      <c r="O388" s="6">
        <f t="shared" si="20"/>
        <v>56796</v>
      </c>
    </row>
    <row r="389" spans="1:15">
      <c r="A389" s="3" t="s">
        <v>870</v>
      </c>
      <c r="B389" s="3" t="s">
        <v>871</v>
      </c>
      <c r="C389" s="4">
        <v>44881</v>
      </c>
      <c r="D389" s="3" t="s">
        <v>844</v>
      </c>
      <c r="E389" s="3" t="s">
        <v>872</v>
      </c>
      <c r="F389" s="6">
        <v>3542</v>
      </c>
      <c r="G389" s="6">
        <f t="shared" si="18"/>
        <v>0</v>
      </c>
      <c r="H389" s="6">
        <v>4425</v>
      </c>
      <c r="I389" s="6">
        <f t="shared" si="19"/>
        <v>0</v>
      </c>
      <c r="J389" s="6">
        <v>5300</v>
      </c>
      <c r="K389" s="6">
        <f t="shared" si="21"/>
        <v>42504</v>
      </c>
      <c r="M389" s="6">
        <f t="shared" si="22"/>
        <v>53100</v>
      </c>
      <c r="O389" s="6">
        <f t="shared" si="20"/>
        <v>63600</v>
      </c>
    </row>
    <row r="390" spans="1:15">
      <c r="A390" s="3" t="s">
        <v>873</v>
      </c>
      <c r="B390" s="3" t="s">
        <v>874</v>
      </c>
      <c r="C390" s="4">
        <v>44881</v>
      </c>
      <c r="D390" s="3" t="s">
        <v>844</v>
      </c>
      <c r="E390" s="3" t="s">
        <v>875</v>
      </c>
      <c r="F390" s="6">
        <v>3958</v>
      </c>
      <c r="G390" s="6">
        <f t="shared" si="18"/>
        <v>0</v>
      </c>
      <c r="H390" s="6">
        <v>4958</v>
      </c>
      <c r="I390" s="6">
        <f t="shared" si="19"/>
        <v>0</v>
      </c>
      <c r="J390" s="6">
        <v>5950</v>
      </c>
      <c r="K390" s="6">
        <f t="shared" si="21"/>
        <v>47496</v>
      </c>
      <c r="M390" s="6">
        <f t="shared" si="22"/>
        <v>59496</v>
      </c>
      <c r="O390" s="6">
        <f t="shared" si="20"/>
        <v>71400</v>
      </c>
    </row>
    <row r="391" spans="1:15">
      <c r="A391" s="3" t="s">
        <v>876</v>
      </c>
      <c r="B391" s="3" t="s">
        <v>877</v>
      </c>
      <c r="C391" s="4">
        <v>44881</v>
      </c>
      <c r="D391" s="3" t="s">
        <v>844</v>
      </c>
      <c r="E391" s="3" t="s">
        <v>878</v>
      </c>
      <c r="F391" s="6">
        <v>4450</v>
      </c>
      <c r="G391" s="6">
        <f t="shared" si="18"/>
        <v>0</v>
      </c>
      <c r="H391" s="6">
        <v>5550</v>
      </c>
      <c r="I391" s="6">
        <f t="shared" si="19"/>
        <v>0</v>
      </c>
      <c r="J391" s="6">
        <v>6658</v>
      </c>
      <c r="K391" s="6">
        <f t="shared" si="21"/>
        <v>53400</v>
      </c>
      <c r="M391" s="6">
        <f t="shared" si="22"/>
        <v>66600</v>
      </c>
      <c r="O391" s="6">
        <f t="shared" si="20"/>
        <v>79896</v>
      </c>
    </row>
    <row r="392" spans="1:15">
      <c r="A392" s="3" t="s">
        <v>879</v>
      </c>
      <c r="B392" s="3" t="s">
        <v>880</v>
      </c>
      <c r="C392" s="4">
        <v>44881</v>
      </c>
      <c r="D392" s="3" t="s">
        <v>844</v>
      </c>
      <c r="E392" s="3" t="s">
        <v>881</v>
      </c>
      <c r="F392" s="6">
        <v>4975</v>
      </c>
      <c r="G392" s="6">
        <f t="shared" si="18"/>
        <v>0</v>
      </c>
      <c r="H392" s="6">
        <v>6217</v>
      </c>
      <c r="I392" s="6">
        <f t="shared" si="19"/>
        <v>0</v>
      </c>
      <c r="J392" s="6">
        <v>7458</v>
      </c>
      <c r="K392" s="6">
        <f t="shared" si="21"/>
        <v>59700</v>
      </c>
      <c r="M392" s="6">
        <f t="shared" si="22"/>
        <v>74604</v>
      </c>
      <c r="O392" s="6">
        <f t="shared" si="20"/>
        <v>89496</v>
      </c>
    </row>
    <row r="393" spans="1:15">
      <c r="A393" s="3" t="s">
        <v>882</v>
      </c>
      <c r="B393" s="3" t="s">
        <v>883</v>
      </c>
      <c r="C393" s="4">
        <v>44881</v>
      </c>
      <c r="D393" s="3" t="s">
        <v>844</v>
      </c>
      <c r="E393" s="3" t="s">
        <v>884</v>
      </c>
      <c r="F393" s="6">
        <v>5508</v>
      </c>
      <c r="G393" s="6">
        <f t="shared" si="18"/>
        <v>0</v>
      </c>
      <c r="H393" s="6">
        <v>7142</v>
      </c>
      <c r="I393" s="6">
        <f t="shared" si="19"/>
        <v>0</v>
      </c>
      <c r="J393" s="6">
        <v>8783</v>
      </c>
      <c r="K393" s="6">
        <f t="shared" si="21"/>
        <v>66096</v>
      </c>
      <c r="M393" s="6">
        <f t="shared" si="22"/>
        <v>85704</v>
      </c>
      <c r="O393" s="6">
        <f t="shared" si="20"/>
        <v>105396</v>
      </c>
    </row>
    <row r="394" spans="1:15">
      <c r="A394" s="3" t="s">
        <v>885</v>
      </c>
      <c r="B394" s="3" t="s">
        <v>886</v>
      </c>
      <c r="C394" s="4">
        <v>44881</v>
      </c>
      <c r="D394" s="3" t="s">
        <v>844</v>
      </c>
      <c r="E394" s="3" t="s">
        <v>887</v>
      </c>
      <c r="F394" s="6">
        <v>6383</v>
      </c>
      <c r="G394" s="6">
        <f t="shared" si="18"/>
        <v>0</v>
      </c>
      <c r="H394" s="6">
        <v>8242</v>
      </c>
      <c r="I394" s="6">
        <f t="shared" si="19"/>
        <v>0</v>
      </c>
      <c r="J394" s="6">
        <v>10108</v>
      </c>
      <c r="K394" s="6">
        <f t="shared" si="21"/>
        <v>76596</v>
      </c>
      <c r="M394" s="6">
        <f t="shared" si="22"/>
        <v>98904</v>
      </c>
      <c r="O394" s="6">
        <f t="shared" si="20"/>
        <v>121296</v>
      </c>
    </row>
    <row r="395" spans="1:15">
      <c r="A395" s="3" t="s">
        <v>888</v>
      </c>
      <c r="B395" s="3" t="s">
        <v>889</v>
      </c>
      <c r="C395" s="4">
        <v>44881</v>
      </c>
      <c r="D395" s="3" t="s">
        <v>844</v>
      </c>
      <c r="E395" s="3" t="s">
        <v>890</v>
      </c>
      <c r="F395" s="6">
        <v>7275</v>
      </c>
      <c r="G395" s="6">
        <f t="shared" si="18"/>
        <v>0</v>
      </c>
      <c r="H395" s="6">
        <v>9458</v>
      </c>
      <c r="I395" s="6">
        <f t="shared" si="19"/>
        <v>0</v>
      </c>
      <c r="J395" s="6">
        <v>11642</v>
      </c>
      <c r="K395" s="6">
        <f t="shared" si="21"/>
        <v>87300</v>
      </c>
      <c r="M395" s="6">
        <f t="shared" si="22"/>
        <v>113496</v>
      </c>
      <c r="O395" s="6">
        <f t="shared" si="20"/>
        <v>139704</v>
      </c>
    </row>
    <row r="396" spans="1:15">
      <c r="A396" s="3" t="s">
        <v>891</v>
      </c>
      <c r="B396" s="3" t="s">
        <v>892</v>
      </c>
      <c r="C396" s="4">
        <v>44881</v>
      </c>
      <c r="D396" s="3" t="s">
        <v>844</v>
      </c>
      <c r="E396" s="3" t="s">
        <v>893</v>
      </c>
      <c r="F396" s="6">
        <v>8408</v>
      </c>
      <c r="G396" s="6">
        <f t="shared" si="18"/>
        <v>0</v>
      </c>
      <c r="H396" s="6">
        <v>10917</v>
      </c>
      <c r="I396" s="6">
        <f t="shared" si="19"/>
        <v>0</v>
      </c>
      <c r="J396" s="6">
        <v>13417</v>
      </c>
      <c r="K396" s="6">
        <f t="shared" si="21"/>
        <v>100896</v>
      </c>
      <c r="M396" s="6">
        <f t="shared" si="22"/>
        <v>131004</v>
      </c>
      <c r="O396" s="6">
        <f t="shared" si="20"/>
        <v>161004</v>
      </c>
    </row>
    <row r="397" spans="1:15">
      <c r="A397" s="3" t="s">
        <v>894</v>
      </c>
      <c r="B397" s="3" t="s">
        <v>895</v>
      </c>
      <c r="C397" s="4">
        <v>44881</v>
      </c>
      <c r="D397" s="3" t="s">
        <v>844</v>
      </c>
      <c r="E397" s="3" t="s">
        <v>896</v>
      </c>
      <c r="F397" s="6">
        <v>9617</v>
      </c>
      <c r="G397" s="6">
        <f t="shared" si="18"/>
        <v>0</v>
      </c>
      <c r="H397" s="6">
        <v>12533</v>
      </c>
      <c r="I397" s="6">
        <f t="shared" si="19"/>
        <v>0</v>
      </c>
      <c r="J397" s="6">
        <v>15442</v>
      </c>
      <c r="K397" s="6">
        <f t="shared" si="21"/>
        <v>115404</v>
      </c>
      <c r="M397" s="6">
        <f t="shared" si="22"/>
        <v>150396</v>
      </c>
      <c r="O397" s="6">
        <f t="shared" si="20"/>
        <v>185304</v>
      </c>
    </row>
    <row r="398" spans="1:15">
      <c r="A398" s="3" t="s">
        <v>897</v>
      </c>
      <c r="B398" s="3" t="s">
        <v>898</v>
      </c>
      <c r="C398" s="4">
        <v>44881</v>
      </c>
      <c r="D398" s="3" t="s">
        <v>844</v>
      </c>
      <c r="E398" s="3" t="s">
        <v>899</v>
      </c>
      <c r="F398" s="6">
        <v>11075</v>
      </c>
      <c r="G398" s="6">
        <f t="shared" si="18"/>
        <v>0</v>
      </c>
      <c r="H398" s="6">
        <v>14392</v>
      </c>
      <c r="I398" s="6">
        <f t="shared" si="19"/>
        <v>0</v>
      </c>
      <c r="J398" s="6">
        <v>17700</v>
      </c>
      <c r="K398" s="6">
        <f t="shared" si="21"/>
        <v>132900</v>
      </c>
      <c r="M398" s="6">
        <f t="shared" si="22"/>
        <v>172704</v>
      </c>
      <c r="O398" s="6">
        <f t="shared" si="20"/>
        <v>212400</v>
      </c>
    </row>
    <row r="399" spans="1:15">
      <c r="A399" s="3" t="s">
        <v>900</v>
      </c>
      <c r="B399" s="3" t="s">
        <v>901</v>
      </c>
      <c r="C399" s="4">
        <v>44881</v>
      </c>
      <c r="D399" s="3" t="s">
        <v>844</v>
      </c>
      <c r="E399" s="3" t="s">
        <v>902</v>
      </c>
      <c r="F399" s="6">
        <v>13017</v>
      </c>
      <c r="G399" s="6">
        <f t="shared" si="18"/>
        <v>0</v>
      </c>
      <c r="H399" s="6">
        <v>17300</v>
      </c>
      <c r="I399" s="6">
        <f t="shared" si="19"/>
        <v>0</v>
      </c>
      <c r="J399" s="6">
        <v>21667</v>
      </c>
      <c r="K399" s="6">
        <f t="shared" si="21"/>
        <v>156204</v>
      </c>
      <c r="M399" s="6">
        <f t="shared" si="22"/>
        <v>207600</v>
      </c>
      <c r="O399" s="6">
        <f t="shared" si="20"/>
        <v>260004</v>
      </c>
    </row>
    <row r="400" spans="1:15">
      <c r="A400" s="3" t="s">
        <v>903</v>
      </c>
      <c r="B400" s="3" t="s">
        <v>904</v>
      </c>
      <c r="C400" s="4">
        <v>44881</v>
      </c>
      <c r="D400" s="3" t="s">
        <v>844</v>
      </c>
      <c r="E400" s="3" t="s">
        <v>905</v>
      </c>
      <c r="F400" s="6">
        <v>15600</v>
      </c>
      <c r="G400" s="6">
        <f t="shared" si="18"/>
        <v>0</v>
      </c>
      <c r="H400" s="6">
        <v>20775</v>
      </c>
      <c r="I400" s="6">
        <f t="shared" si="19"/>
        <v>0</v>
      </c>
      <c r="J400" s="6">
        <v>25950</v>
      </c>
      <c r="K400" s="6">
        <f t="shared" si="21"/>
        <v>187200</v>
      </c>
      <c r="M400" s="6">
        <f t="shared" si="22"/>
        <v>249300</v>
      </c>
      <c r="O400" s="6">
        <f t="shared" si="20"/>
        <v>311400</v>
      </c>
    </row>
    <row r="401" spans="1:15">
      <c r="A401" s="3" t="s">
        <v>906</v>
      </c>
      <c r="B401" s="3" t="s">
        <v>907</v>
      </c>
      <c r="C401" s="4">
        <v>44881</v>
      </c>
      <c r="D401" s="3" t="s">
        <v>844</v>
      </c>
      <c r="E401" s="3" t="s">
        <v>908</v>
      </c>
      <c r="F401" s="6">
        <v>18675</v>
      </c>
      <c r="G401" s="6">
        <f t="shared" si="18"/>
        <v>0</v>
      </c>
      <c r="H401" s="6">
        <v>24900</v>
      </c>
      <c r="I401" s="6">
        <f t="shared" si="19"/>
        <v>0</v>
      </c>
      <c r="J401" s="6">
        <v>31125</v>
      </c>
      <c r="K401" s="6">
        <f t="shared" si="21"/>
        <v>224100</v>
      </c>
      <c r="M401" s="6">
        <f t="shared" si="22"/>
        <v>298800</v>
      </c>
      <c r="O401" s="6">
        <f t="shared" si="20"/>
        <v>373500</v>
      </c>
    </row>
    <row r="402" spans="1:15">
      <c r="A402" s="3" t="s">
        <v>909</v>
      </c>
      <c r="B402" s="3" t="s">
        <v>910</v>
      </c>
      <c r="C402" s="4">
        <v>44881</v>
      </c>
      <c r="D402" s="3" t="s">
        <v>844</v>
      </c>
      <c r="E402" s="3" t="s">
        <v>911</v>
      </c>
      <c r="F402" s="6">
        <v>22475</v>
      </c>
      <c r="G402" s="6">
        <f t="shared" si="18"/>
        <v>0</v>
      </c>
      <c r="H402" s="6">
        <v>29908</v>
      </c>
      <c r="I402" s="6">
        <f t="shared" si="19"/>
        <v>0</v>
      </c>
      <c r="J402" s="6">
        <v>37425</v>
      </c>
      <c r="K402" s="6">
        <f t="shared" si="21"/>
        <v>269700</v>
      </c>
      <c r="M402" s="6">
        <f t="shared" si="22"/>
        <v>358896</v>
      </c>
      <c r="O402" s="6">
        <f t="shared" si="20"/>
        <v>449100</v>
      </c>
    </row>
    <row r="403" spans="1:15">
      <c r="A403" s="3" t="s">
        <v>912</v>
      </c>
      <c r="B403" s="3" t="s">
        <v>913</v>
      </c>
      <c r="C403" s="4">
        <v>44881</v>
      </c>
      <c r="D403" s="3" t="s">
        <v>844</v>
      </c>
      <c r="E403" s="3" t="s">
        <v>914</v>
      </c>
      <c r="F403" s="6">
        <v>26917</v>
      </c>
      <c r="G403" s="6">
        <f t="shared" si="18"/>
        <v>0</v>
      </c>
      <c r="H403" s="6">
        <v>35892</v>
      </c>
      <c r="I403" s="6">
        <f t="shared" si="19"/>
        <v>0</v>
      </c>
      <c r="J403" s="6">
        <v>44867</v>
      </c>
      <c r="K403" s="6">
        <f t="shared" si="21"/>
        <v>323004</v>
      </c>
      <c r="M403" s="6">
        <f t="shared" si="22"/>
        <v>430704</v>
      </c>
      <c r="O403" s="6">
        <f t="shared" si="20"/>
        <v>538404</v>
      </c>
    </row>
    <row r="404" spans="1:15">
      <c r="A404" s="3" t="s">
        <v>915</v>
      </c>
      <c r="B404" s="3" t="s">
        <v>916</v>
      </c>
      <c r="C404" s="4">
        <v>44881</v>
      </c>
      <c r="D404" s="3" t="s">
        <v>844</v>
      </c>
      <c r="E404" s="3" t="s">
        <v>917</v>
      </c>
      <c r="F404" s="6">
        <v>32333</v>
      </c>
      <c r="G404" s="6">
        <f t="shared" si="18"/>
        <v>0</v>
      </c>
      <c r="H404" s="6">
        <v>43083</v>
      </c>
      <c r="I404" s="6">
        <f t="shared" si="19"/>
        <v>0</v>
      </c>
      <c r="J404" s="6">
        <v>53833</v>
      </c>
      <c r="K404" s="6">
        <f t="shared" si="21"/>
        <v>387996</v>
      </c>
      <c r="M404" s="6">
        <f t="shared" si="22"/>
        <v>516996</v>
      </c>
      <c r="O404" s="6">
        <f t="shared" si="20"/>
        <v>645996</v>
      </c>
    </row>
    <row r="405" spans="1:15" hidden="1">
      <c r="A405" s="3" t="s">
        <v>918</v>
      </c>
      <c r="B405" s="3" t="s">
        <v>919</v>
      </c>
      <c r="C405" s="4">
        <v>367</v>
      </c>
      <c r="D405" s="3" t="s">
        <v>920</v>
      </c>
      <c r="E405" s="3" t="s">
        <v>362</v>
      </c>
      <c r="F405" s="6">
        <v>4417</v>
      </c>
      <c r="G405" s="6">
        <f t="shared" si="18"/>
        <v>0</v>
      </c>
      <c r="H405" s="6">
        <v>5750.5</v>
      </c>
      <c r="I405" s="6">
        <f t="shared" si="19"/>
        <v>0</v>
      </c>
      <c r="J405" s="6">
        <v>7084</v>
      </c>
      <c r="K405" s="6">
        <f t="shared" si="21"/>
        <v>53004</v>
      </c>
      <c r="M405" s="6">
        <f t="shared" si="22"/>
        <v>69006</v>
      </c>
      <c r="O405" s="6">
        <f t="shared" si="20"/>
        <v>85008</v>
      </c>
    </row>
    <row r="406" spans="1:15" hidden="1">
      <c r="A406" s="3" t="s">
        <v>921</v>
      </c>
      <c r="B406" s="3" t="s">
        <v>922</v>
      </c>
      <c r="C406" s="4">
        <v>41091</v>
      </c>
      <c r="D406" s="3" t="s">
        <v>923</v>
      </c>
      <c r="E406" s="3" t="s">
        <v>362</v>
      </c>
      <c r="F406" s="6">
        <v>3104</v>
      </c>
      <c r="G406" s="6">
        <f t="shared" si="18"/>
        <v>0</v>
      </c>
      <c r="H406" s="6">
        <v>4376</v>
      </c>
      <c r="I406" s="6">
        <f t="shared" si="19"/>
        <v>0</v>
      </c>
      <c r="J406" s="6">
        <v>5648</v>
      </c>
      <c r="K406" s="6">
        <f t="shared" si="21"/>
        <v>37248</v>
      </c>
      <c r="M406" s="6">
        <f t="shared" si="22"/>
        <v>52512</v>
      </c>
      <c r="O406" s="6">
        <f t="shared" si="20"/>
        <v>67776</v>
      </c>
    </row>
    <row r="407" spans="1:15" hidden="1">
      <c r="A407" s="3" t="s">
        <v>924</v>
      </c>
      <c r="B407" s="3" t="s">
        <v>925</v>
      </c>
      <c r="C407" s="4">
        <v>41456</v>
      </c>
      <c r="D407" s="3" t="s">
        <v>926</v>
      </c>
      <c r="E407" s="3" t="s">
        <v>362</v>
      </c>
      <c r="F407" s="6">
        <v>3619</v>
      </c>
      <c r="G407" s="6">
        <f t="shared" si="18"/>
        <v>0</v>
      </c>
      <c r="H407" s="6">
        <v>4523</v>
      </c>
      <c r="I407" s="6">
        <f t="shared" si="19"/>
        <v>0</v>
      </c>
      <c r="J407" s="6">
        <v>5427</v>
      </c>
      <c r="K407" s="6">
        <f t="shared" si="21"/>
        <v>43428</v>
      </c>
      <c r="M407" s="6">
        <f t="shared" si="22"/>
        <v>54276</v>
      </c>
      <c r="O407" s="6">
        <f t="shared" si="20"/>
        <v>65124</v>
      </c>
    </row>
    <row r="408" spans="1:15" hidden="1">
      <c r="A408" s="3" t="s">
        <v>927</v>
      </c>
      <c r="B408" s="3" t="s">
        <v>925</v>
      </c>
      <c r="C408" s="4">
        <v>41091</v>
      </c>
      <c r="D408" s="3" t="s">
        <v>928</v>
      </c>
      <c r="E408" s="3" t="s">
        <v>362</v>
      </c>
      <c r="F408" s="6">
        <v>3727</v>
      </c>
      <c r="G408" s="6">
        <f t="shared" si="18"/>
        <v>0</v>
      </c>
      <c r="H408" s="6">
        <v>4687.5</v>
      </c>
      <c r="I408" s="6">
        <f t="shared" si="19"/>
        <v>0</v>
      </c>
      <c r="J408" s="6">
        <v>5648</v>
      </c>
      <c r="K408" s="6">
        <f t="shared" si="21"/>
        <v>44724</v>
      </c>
      <c r="M408" s="6">
        <f t="shared" si="22"/>
        <v>56250</v>
      </c>
      <c r="O408" s="6">
        <f t="shared" si="20"/>
        <v>67776</v>
      </c>
    </row>
    <row r="409" spans="1:15" hidden="1">
      <c r="A409" s="3" t="s">
        <v>929</v>
      </c>
      <c r="B409" s="3" t="s">
        <v>925</v>
      </c>
      <c r="C409" s="4">
        <v>41091</v>
      </c>
      <c r="D409" s="3" t="s">
        <v>930</v>
      </c>
      <c r="E409" s="3" t="s">
        <v>362</v>
      </c>
      <c r="F409" s="6">
        <v>3104</v>
      </c>
      <c r="G409" s="6">
        <f t="shared" si="18"/>
        <v>0</v>
      </c>
      <c r="H409" s="6">
        <v>4248</v>
      </c>
      <c r="I409" s="6">
        <f t="shared" si="19"/>
        <v>0</v>
      </c>
      <c r="J409" s="6">
        <v>5392</v>
      </c>
      <c r="K409" s="6">
        <f t="shared" si="21"/>
        <v>37248</v>
      </c>
      <c r="M409" s="6">
        <f t="shared" si="22"/>
        <v>50976</v>
      </c>
      <c r="O409" s="6">
        <f t="shared" si="20"/>
        <v>64704</v>
      </c>
    </row>
    <row r="410" spans="1:15" hidden="1">
      <c r="A410" s="3" t="s">
        <v>931</v>
      </c>
      <c r="B410" s="3" t="s">
        <v>932</v>
      </c>
      <c r="C410" s="4">
        <v>44743</v>
      </c>
      <c r="D410" s="3" t="s">
        <v>933</v>
      </c>
      <c r="E410" s="3" t="s">
        <v>934</v>
      </c>
      <c r="F410" s="6">
        <v>3479</v>
      </c>
      <c r="G410" s="6">
        <f t="shared" si="18"/>
        <v>0</v>
      </c>
      <c r="H410" s="6">
        <v>4591.5</v>
      </c>
      <c r="I410" s="6">
        <f t="shared" si="19"/>
        <v>0</v>
      </c>
      <c r="J410" s="6">
        <v>5704</v>
      </c>
      <c r="K410" s="6">
        <f t="shared" si="21"/>
        <v>41748</v>
      </c>
      <c r="M410" s="6">
        <f t="shared" si="22"/>
        <v>55098</v>
      </c>
      <c r="O410" s="6">
        <f t="shared" si="20"/>
        <v>68448</v>
      </c>
    </row>
    <row r="411" spans="1:15" hidden="1">
      <c r="A411" s="3" t="s">
        <v>931</v>
      </c>
      <c r="B411" s="3" t="s">
        <v>932</v>
      </c>
      <c r="C411" s="4">
        <v>40725</v>
      </c>
      <c r="D411" s="3" t="s">
        <v>933</v>
      </c>
      <c r="E411" s="3" t="s">
        <v>935</v>
      </c>
      <c r="F411" s="6">
        <v>3839</v>
      </c>
      <c r="G411" s="6">
        <f t="shared" si="18"/>
        <v>0</v>
      </c>
      <c r="H411" s="6">
        <v>4772.5</v>
      </c>
      <c r="I411" s="6">
        <f t="shared" si="19"/>
        <v>0</v>
      </c>
      <c r="J411" s="6">
        <v>5706</v>
      </c>
      <c r="K411" s="6">
        <f t="shared" si="21"/>
        <v>46068</v>
      </c>
      <c r="M411" s="6">
        <f t="shared" si="22"/>
        <v>57270</v>
      </c>
      <c r="O411" s="6">
        <f t="shared" si="20"/>
        <v>68472</v>
      </c>
    </row>
    <row r="412" spans="1:15" hidden="1">
      <c r="A412" s="3" t="s">
        <v>931</v>
      </c>
      <c r="B412" s="3" t="s">
        <v>932</v>
      </c>
      <c r="C412" s="4">
        <v>44743</v>
      </c>
      <c r="D412" s="3" t="s">
        <v>933</v>
      </c>
      <c r="E412" s="3" t="s">
        <v>936</v>
      </c>
      <c r="F412" s="6">
        <v>4934</v>
      </c>
      <c r="G412" s="6">
        <f t="shared" si="18"/>
        <v>0</v>
      </c>
      <c r="H412" s="6">
        <v>6133</v>
      </c>
      <c r="I412" s="6">
        <f t="shared" si="19"/>
        <v>0</v>
      </c>
      <c r="J412" s="6">
        <v>7332</v>
      </c>
      <c r="K412" s="6">
        <f t="shared" si="21"/>
        <v>59208</v>
      </c>
      <c r="M412" s="6">
        <f t="shared" si="22"/>
        <v>73596</v>
      </c>
      <c r="O412" s="6">
        <f t="shared" si="20"/>
        <v>87984</v>
      </c>
    </row>
    <row r="413" spans="1:15" hidden="1">
      <c r="A413" s="3" t="s">
        <v>931</v>
      </c>
      <c r="B413" s="3" t="s">
        <v>932</v>
      </c>
      <c r="C413" s="4">
        <v>44743</v>
      </c>
      <c r="D413" s="3" t="s">
        <v>933</v>
      </c>
      <c r="E413" s="3" t="s">
        <v>937</v>
      </c>
      <c r="F413" s="6">
        <v>5966</v>
      </c>
      <c r="G413" s="6">
        <f t="shared" si="18"/>
        <v>0</v>
      </c>
      <c r="H413" s="6">
        <v>7416</v>
      </c>
      <c r="I413" s="6">
        <f t="shared" si="19"/>
        <v>0</v>
      </c>
      <c r="J413" s="6">
        <v>8866</v>
      </c>
      <c r="K413" s="6">
        <f t="shared" si="21"/>
        <v>71592</v>
      </c>
      <c r="M413" s="6">
        <f t="shared" si="22"/>
        <v>88992</v>
      </c>
      <c r="O413" s="6">
        <f t="shared" si="20"/>
        <v>106392</v>
      </c>
    </row>
    <row r="414" spans="1:15" hidden="1">
      <c r="A414" s="3" t="s">
        <v>931</v>
      </c>
      <c r="B414" s="3" t="s">
        <v>932</v>
      </c>
      <c r="C414" s="4">
        <v>44743</v>
      </c>
      <c r="D414" s="3" t="s">
        <v>933</v>
      </c>
      <c r="E414" s="3" t="s">
        <v>938</v>
      </c>
      <c r="F414" s="6">
        <v>6830</v>
      </c>
      <c r="G414" s="6">
        <f t="shared" si="18"/>
        <v>0</v>
      </c>
      <c r="H414" s="6">
        <v>8490</v>
      </c>
      <c r="I414" s="6">
        <f t="shared" si="19"/>
        <v>0</v>
      </c>
      <c r="J414" s="6">
        <v>10150</v>
      </c>
      <c r="K414" s="6">
        <f t="shared" si="21"/>
        <v>81960</v>
      </c>
      <c r="M414" s="6">
        <f t="shared" si="22"/>
        <v>101880</v>
      </c>
      <c r="O414" s="6">
        <f t="shared" si="20"/>
        <v>121800</v>
      </c>
    </row>
    <row r="415" spans="1:15" hidden="1">
      <c r="A415" s="3" t="s">
        <v>931</v>
      </c>
      <c r="B415" s="3" t="s">
        <v>932</v>
      </c>
      <c r="C415" s="4">
        <v>44743</v>
      </c>
      <c r="D415" s="3" t="s">
        <v>933</v>
      </c>
      <c r="E415" s="3" t="s">
        <v>939</v>
      </c>
      <c r="F415" s="6">
        <v>7807</v>
      </c>
      <c r="G415" s="6">
        <f t="shared" si="18"/>
        <v>0</v>
      </c>
      <c r="H415" s="6">
        <v>9704.5</v>
      </c>
      <c r="I415" s="6">
        <f t="shared" si="19"/>
        <v>0</v>
      </c>
      <c r="J415" s="6">
        <v>11602</v>
      </c>
      <c r="K415" s="6">
        <f t="shared" si="21"/>
        <v>93684</v>
      </c>
      <c r="M415" s="6">
        <f t="shared" si="22"/>
        <v>116454</v>
      </c>
      <c r="O415" s="6">
        <f t="shared" si="20"/>
        <v>139224</v>
      </c>
    </row>
    <row r="416" spans="1:15" hidden="1">
      <c r="A416" s="3" t="s">
        <v>931</v>
      </c>
      <c r="B416" s="3" t="s">
        <v>932</v>
      </c>
      <c r="C416" s="4">
        <v>44743</v>
      </c>
      <c r="D416" s="3" t="s">
        <v>933</v>
      </c>
      <c r="E416" s="3" t="s">
        <v>940</v>
      </c>
      <c r="F416" s="6">
        <v>8537</v>
      </c>
      <c r="G416" s="6">
        <f t="shared" si="18"/>
        <v>0</v>
      </c>
      <c r="H416" s="6">
        <v>10612</v>
      </c>
      <c r="I416" s="6">
        <f t="shared" si="19"/>
        <v>0</v>
      </c>
      <c r="J416" s="6">
        <v>12687</v>
      </c>
      <c r="K416" s="6">
        <f t="shared" si="21"/>
        <v>102444</v>
      </c>
      <c r="M416" s="6">
        <f t="shared" si="22"/>
        <v>127344</v>
      </c>
      <c r="O416" s="6">
        <f t="shared" si="20"/>
        <v>152244</v>
      </c>
    </row>
    <row r="417" spans="1:15" hidden="1">
      <c r="A417" s="3" t="s">
        <v>931</v>
      </c>
      <c r="B417" s="3" t="s">
        <v>932</v>
      </c>
      <c r="C417" s="4">
        <v>44743</v>
      </c>
      <c r="D417" s="3" t="s">
        <v>933</v>
      </c>
      <c r="E417" s="3" t="s">
        <v>941</v>
      </c>
      <c r="F417" s="6">
        <v>9367</v>
      </c>
      <c r="G417" s="6">
        <f t="shared" si="18"/>
        <v>0</v>
      </c>
      <c r="H417" s="6">
        <v>11643.5</v>
      </c>
      <c r="I417" s="6">
        <f t="shared" si="19"/>
        <v>0</v>
      </c>
      <c r="J417" s="6">
        <v>13920</v>
      </c>
      <c r="K417" s="6">
        <f t="shared" si="21"/>
        <v>112404</v>
      </c>
      <c r="M417" s="6">
        <f t="shared" si="22"/>
        <v>139722</v>
      </c>
      <c r="O417" s="6">
        <f t="shared" si="20"/>
        <v>167040</v>
      </c>
    </row>
    <row r="418" spans="1:15" hidden="1">
      <c r="A418" s="3" t="s">
        <v>931</v>
      </c>
      <c r="B418" s="3" t="s">
        <v>932</v>
      </c>
      <c r="C418" s="4">
        <v>44743</v>
      </c>
      <c r="D418" s="3" t="s">
        <v>933</v>
      </c>
      <c r="E418" s="3" t="s">
        <v>942</v>
      </c>
      <c r="F418" s="6">
        <v>4496</v>
      </c>
      <c r="G418" s="6">
        <f t="shared" si="18"/>
        <v>0</v>
      </c>
      <c r="H418" s="6">
        <v>5589</v>
      </c>
      <c r="I418" s="6">
        <f t="shared" si="19"/>
        <v>0</v>
      </c>
      <c r="J418" s="6">
        <v>6682</v>
      </c>
      <c r="K418" s="6">
        <f t="shared" si="21"/>
        <v>53952</v>
      </c>
      <c r="M418" s="6">
        <f t="shared" si="22"/>
        <v>67068</v>
      </c>
      <c r="O418" s="6">
        <f t="shared" si="20"/>
        <v>80184</v>
      </c>
    </row>
    <row r="419" spans="1:15" hidden="1">
      <c r="A419" s="3" t="s">
        <v>931</v>
      </c>
      <c r="B419" s="3" t="s">
        <v>932</v>
      </c>
      <c r="C419" s="4">
        <v>44743</v>
      </c>
      <c r="D419" s="3" t="s">
        <v>933</v>
      </c>
      <c r="E419" s="3" t="s">
        <v>943</v>
      </c>
      <c r="F419" s="6">
        <v>5223</v>
      </c>
      <c r="G419" s="6">
        <f t="shared" si="18"/>
        <v>0</v>
      </c>
      <c r="H419" s="6">
        <v>6492.5</v>
      </c>
      <c r="I419" s="6">
        <f t="shared" si="19"/>
        <v>0</v>
      </c>
      <c r="J419" s="6">
        <v>7762</v>
      </c>
      <c r="K419" s="6">
        <f t="shared" si="21"/>
        <v>62676</v>
      </c>
      <c r="M419" s="6">
        <f t="shared" si="22"/>
        <v>77910</v>
      </c>
      <c r="O419" s="6">
        <f t="shared" si="20"/>
        <v>93144</v>
      </c>
    </row>
    <row r="420" spans="1:15" hidden="1">
      <c r="A420" s="3" t="s">
        <v>931</v>
      </c>
      <c r="B420" s="3" t="s">
        <v>932</v>
      </c>
      <c r="C420" s="4">
        <v>44743</v>
      </c>
      <c r="D420" s="3" t="s">
        <v>933</v>
      </c>
      <c r="E420" s="3" t="s">
        <v>944</v>
      </c>
      <c r="F420" s="6">
        <v>6281</v>
      </c>
      <c r="G420" s="6">
        <f t="shared" ref="G420:G483" si="23">L420/12</f>
        <v>0</v>
      </c>
      <c r="H420" s="6">
        <v>7807.5</v>
      </c>
      <c r="I420" s="6">
        <f t="shared" ref="I420:I483" si="24">N420/12</f>
        <v>0</v>
      </c>
      <c r="J420" s="6">
        <v>9334</v>
      </c>
      <c r="K420" s="6">
        <f t="shared" si="21"/>
        <v>75372</v>
      </c>
      <c r="M420" s="6">
        <f t="shared" si="22"/>
        <v>93690</v>
      </c>
      <c r="O420" s="6">
        <f t="shared" si="20"/>
        <v>112008</v>
      </c>
    </row>
    <row r="421" spans="1:15" hidden="1">
      <c r="A421" s="3" t="s">
        <v>931</v>
      </c>
      <c r="B421" s="3" t="s">
        <v>932</v>
      </c>
      <c r="C421" s="4">
        <v>44743</v>
      </c>
      <c r="D421" s="3" t="s">
        <v>933</v>
      </c>
      <c r="E421" s="3" t="s">
        <v>945</v>
      </c>
      <c r="F421" s="6">
        <v>6631</v>
      </c>
      <c r="G421" s="6">
        <f t="shared" si="23"/>
        <v>0</v>
      </c>
      <c r="H421" s="6">
        <v>8242.5</v>
      </c>
      <c r="I421" s="6">
        <f t="shared" si="24"/>
        <v>0</v>
      </c>
      <c r="J421" s="6">
        <v>9854</v>
      </c>
      <c r="K421" s="6">
        <f t="shared" si="21"/>
        <v>79572</v>
      </c>
      <c r="M421" s="6">
        <f t="shared" si="22"/>
        <v>98910</v>
      </c>
      <c r="O421" s="6">
        <f t="shared" si="20"/>
        <v>118248</v>
      </c>
    </row>
    <row r="422" spans="1:15" hidden="1">
      <c r="A422" s="3" t="s">
        <v>931</v>
      </c>
      <c r="B422" s="3" t="s">
        <v>932</v>
      </c>
      <c r="C422" s="4">
        <v>44743</v>
      </c>
      <c r="D422" s="3" t="s">
        <v>933</v>
      </c>
      <c r="E422" s="3" t="s">
        <v>946</v>
      </c>
      <c r="F422" s="6">
        <v>5240</v>
      </c>
      <c r="G422" s="6">
        <f t="shared" si="23"/>
        <v>0</v>
      </c>
      <c r="H422" s="6">
        <v>6513.5</v>
      </c>
      <c r="I422" s="6">
        <f t="shared" si="24"/>
        <v>0</v>
      </c>
      <c r="J422" s="6">
        <v>7787</v>
      </c>
      <c r="K422" s="6">
        <f t="shared" si="21"/>
        <v>62880</v>
      </c>
      <c r="M422" s="6">
        <f t="shared" si="22"/>
        <v>78162</v>
      </c>
      <c r="O422" s="6">
        <f t="shared" si="20"/>
        <v>93444</v>
      </c>
    </row>
    <row r="423" spans="1:15" hidden="1">
      <c r="A423" s="3" t="s">
        <v>931</v>
      </c>
      <c r="B423" s="3" t="s">
        <v>932</v>
      </c>
      <c r="C423" s="4">
        <v>40725</v>
      </c>
      <c r="D423" s="3" t="s">
        <v>933</v>
      </c>
      <c r="E423" s="3" t="s">
        <v>947</v>
      </c>
      <c r="F423" s="6">
        <v>3225</v>
      </c>
      <c r="G423" s="6">
        <f t="shared" si="23"/>
        <v>0</v>
      </c>
      <c r="H423" s="6">
        <v>4009</v>
      </c>
      <c r="I423" s="6">
        <f t="shared" si="24"/>
        <v>0</v>
      </c>
      <c r="J423" s="6">
        <v>4793</v>
      </c>
      <c r="K423" s="6">
        <f t="shared" si="21"/>
        <v>38700</v>
      </c>
      <c r="M423" s="6">
        <f t="shared" si="22"/>
        <v>48108</v>
      </c>
      <c r="O423" s="6">
        <f t="shared" si="20"/>
        <v>57516</v>
      </c>
    </row>
    <row r="424" spans="1:15" hidden="1">
      <c r="A424" s="3" t="s">
        <v>931</v>
      </c>
      <c r="B424" s="3" t="s">
        <v>932</v>
      </c>
      <c r="C424" s="4">
        <v>40725</v>
      </c>
      <c r="D424" s="3" t="s">
        <v>933</v>
      </c>
      <c r="E424" s="3" t="s">
        <v>948</v>
      </c>
      <c r="F424" s="6">
        <v>4572</v>
      </c>
      <c r="G424" s="6">
        <f t="shared" si="23"/>
        <v>0</v>
      </c>
      <c r="H424" s="6">
        <v>5683.5</v>
      </c>
      <c r="I424" s="6">
        <f t="shared" si="24"/>
        <v>0</v>
      </c>
      <c r="J424" s="6">
        <v>6795</v>
      </c>
      <c r="K424" s="6">
        <f t="shared" si="21"/>
        <v>54864</v>
      </c>
      <c r="M424" s="6">
        <f t="shared" si="22"/>
        <v>68202</v>
      </c>
      <c r="O424" s="6">
        <f t="shared" si="20"/>
        <v>81540</v>
      </c>
    </row>
    <row r="425" spans="1:15" hidden="1">
      <c r="A425" s="3" t="s">
        <v>931</v>
      </c>
      <c r="B425" s="3" t="s">
        <v>932</v>
      </c>
      <c r="C425" s="4">
        <v>40725</v>
      </c>
      <c r="D425" s="3" t="s">
        <v>933</v>
      </c>
      <c r="E425" s="3" t="s">
        <v>949</v>
      </c>
      <c r="F425" s="6">
        <v>4888</v>
      </c>
      <c r="G425" s="6">
        <f t="shared" si="23"/>
        <v>0</v>
      </c>
      <c r="H425" s="6">
        <v>6075.5</v>
      </c>
      <c r="I425" s="6">
        <f t="shared" si="24"/>
        <v>0</v>
      </c>
      <c r="J425" s="6">
        <v>7263</v>
      </c>
      <c r="K425" s="6">
        <f t="shared" si="21"/>
        <v>58656</v>
      </c>
      <c r="M425" s="6">
        <f t="shared" si="22"/>
        <v>72906</v>
      </c>
      <c r="O425" s="6">
        <f t="shared" si="20"/>
        <v>87156</v>
      </c>
    </row>
    <row r="426" spans="1:15" hidden="1">
      <c r="A426" s="3" t="s">
        <v>950</v>
      </c>
      <c r="B426" s="3" t="s">
        <v>951</v>
      </c>
      <c r="C426" s="4">
        <v>44881</v>
      </c>
      <c r="D426" s="3" t="s">
        <v>952</v>
      </c>
      <c r="E426" s="3" t="s">
        <v>953</v>
      </c>
      <c r="F426" s="6">
        <v>1633</v>
      </c>
      <c r="G426" s="6">
        <f t="shared" si="23"/>
        <v>0</v>
      </c>
      <c r="H426" s="6">
        <v>2042</v>
      </c>
      <c r="I426" s="6">
        <f t="shared" si="24"/>
        <v>0</v>
      </c>
      <c r="J426" s="6">
        <v>2458</v>
      </c>
      <c r="K426" s="6">
        <f t="shared" si="21"/>
        <v>19596</v>
      </c>
      <c r="M426" s="6">
        <f t="shared" si="22"/>
        <v>24504</v>
      </c>
      <c r="O426" s="6">
        <f t="shared" si="20"/>
        <v>29496</v>
      </c>
    </row>
    <row r="427" spans="1:15" hidden="1">
      <c r="A427" s="3" t="s">
        <v>954</v>
      </c>
      <c r="B427" s="3" t="s">
        <v>955</v>
      </c>
      <c r="C427" s="4">
        <v>44881</v>
      </c>
      <c r="D427" s="3" t="s">
        <v>952</v>
      </c>
      <c r="E427" s="3" t="s">
        <v>956</v>
      </c>
      <c r="F427" s="6">
        <v>1800</v>
      </c>
      <c r="G427" s="6">
        <f t="shared" si="23"/>
        <v>0</v>
      </c>
      <c r="H427" s="6">
        <v>2250</v>
      </c>
      <c r="I427" s="6">
        <f t="shared" si="24"/>
        <v>0</v>
      </c>
      <c r="J427" s="6">
        <v>2700</v>
      </c>
      <c r="K427" s="6">
        <f t="shared" si="21"/>
        <v>21600</v>
      </c>
      <c r="M427" s="6">
        <f t="shared" si="22"/>
        <v>27000</v>
      </c>
      <c r="O427" s="6">
        <f t="shared" si="20"/>
        <v>32400</v>
      </c>
    </row>
    <row r="428" spans="1:15" hidden="1">
      <c r="A428" s="3" t="s">
        <v>957</v>
      </c>
      <c r="B428" s="3" t="s">
        <v>958</v>
      </c>
      <c r="C428" s="4">
        <v>44881</v>
      </c>
      <c r="D428" s="3" t="s">
        <v>952</v>
      </c>
      <c r="E428" s="3" t="s">
        <v>959</v>
      </c>
      <c r="F428" s="6">
        <v>1983</v>
      </c>
      <c r="G428" s="6">
        <f t="shared" si="23"/>
        <v>0</v>
      </c>
      <c r="H428" s="6">
        <v>2475</v>
      </c>
      <c r="I428" s="6">
        <f t="shared" si="24"/>
        <v>0</v>
      </c>
      <c r="J428" s="6">
        <v>2967</v>
      </c>
      <c r="K428" s="6">
        <f t="shared" si="21"/>
        <v>23796</v>
      </c>
      <c r="M428" s="6">
        <f t="shared" si="22"/>
        <v>29700</v>
      </c>
      <c r="O428" s="6">
        <f t="shared" si="20"/>
        <v>35604</v>
      </c>
    </row>
    <row r="429" spans="1:15" hidden="1">
      <c r="A429" s="3" t="s">
        <v>960</v>
      </c>
      <c r="B429" s="3" t="s">
        <v>961</v>
      </c>
      <c r="C429" s="4">
        <v>44881</v>
      </c>
      <c r="D429" s="3" t="s">
        <v>952</v>
      </c>
      <c r="E429" s="3" t="s">
        <v>962</v>
      </c>
      <c r="F429" s="6">
        <v>2175</v>
      </c>
      <c r="G429" s="6">
        <f t="shared" si="23"/>
        <v>0</v>
      </c>
      <c r="H429" s="6">
        <v>2725</v>
      </c>
      <c r="I429" s="6">
        <f t="shared" si="24"/>
        <v>0</v>
      </c>
      <c r="J429" s="6">
        <v>3275</v>
      </c>
      <c r="K429" s="6">
        <f t="shared" si="21"/>
        <v>26100</v>
      </c>
      <c r="M429" s="6">
        <f t="shared" si="22"/>
        <v>32700</v>
      </c>
      <c r="O429" s="6">
        <f t="shared" si="20"/>
        <v>39300</v>
      </c>
    </row>
    <row r="430" spans="1:15" hidden="1">
      <c r="A430" s="3" t="s">
        <v>963</v>
      </c>
      <c r="B430" s="3" t="s">
        <v>964</v>
      </c>
      <c r="C430" s="4">
        <v>44881</v>
      </c>
      <c r="D430" s="3" t="s">
        <v>952</v>
      </c>
      <c r="E430" s="3" t="s">
        <v>965</v>
      </c>
      <c r="F430" s="6">
        <v>2400</v>
      </c>
      <c r="G430" s="6">
        <f t="shared" si="23"/>
        <v>0</v>
      </c>
      <c r="H430" s="6">
        <v>2992</v>
      </c>
      <c r="I430" s="6">
        <f t="shared" si="24"/>
        <v>0</v>
      </c>
      <c r="J430" s="6">
        <v>3592</v>
      </c>
      <c r="K430" s="6">
        <f t="shared" si="21"/>
        <v>28800</v>
      </c>
      <c r="M430" s="6">
        <f t="shared" si="22"/>
        <v>35904</v>
      </c>
      <c r="O430" s="6">
        <f t="shared" si="20"/>
        <v>43104</v>
      </c>
    </row>
    <row r="431" spans="1:15" hidden="1">
      <c r="A431" s="3" t="s">
        <v>966</v>
      </c>
      <c r="B431" s="3" t="s">
        <v>967</v>
      </c>
      <c r="C431" s="4">
        <v>44881</v>
      </c>
      <c r="D431" s="3" t="s">
        <v>952</v>
      </c>
      <c r="E431" s="3" t="s">
        <v>968</v>
      </c>
      <c r="F431" s="6">
        <v>2625</v>
      </c>
      <c r="G431" s="6">
        <f t="shared" si="23"/>
        <v>0</v>
      </c>
      <c r="H431" s="6">
        <v>3292</v>
      </c>
      <c r="I431" s="6">
        <f t="shared" si="24"/>
        <v>0</v>
      </c>
      <c r="J431" s="6">
        <v>3950</v>
      </c>
      <c r="K431" s="6">
        <f t="shared" si="21"/>
        <v>31500</v>
      </c>
      <c r="M431" s="6">
        <f t="shared" si="22"/>
        <v>39504</v>
      </c>
      <c r="O431" s="6">
        <f t="shared" si="20"/>
        <v>47400</v>
      </c>
    </row>
    <row r="432" spans="1:15" hidden="1">
      <c r="A432" s="3" t="s">
        <v>969</v>
      </c>
      <c r="B432" s="3" t="s">
        <v>970</v>
      </c>
      <c r="C432" s="4">
        <v>44881</v>
      </c>
      <c r="D432" s="3" t="s">
        <v>952</v>
      </c>
      <c r="E432" s="3" t="s">
        <v>971</v>
      </c>
      <c r="F432" s="6">
        <v>2892</v>
      </c>
      <c r="G432" s="6">
        <f t="shared" si="23"/>
        <v>0</v>
      </c>
      <c r="H432" s="6">
        <v>3617</v>
      </c>
      <c r="I432" s="6">
        <f t="shared" si="24"/>
        <v>0</v>
      </c>
      <c r="J432" s="6">
        <v>4342</v>
      </c>
      <c r="K432" s="6">
        <f t="shared" si="21"/>
        <v>34704</v>
      </c>
      <c r="M432" s="6">
        <f t="shared" si="22"/>
        <v>43404</v>
      </c>
      <c r="O432" s="6">
        <f t="shared" si="20"/>
        <v>52104</v>
      </c>
    </row>
    <row r="433" spans="1:15" hidden="1">
      <c r="A433" s="3" t="s">
        <v>972</v>
      </c>
      <c r="B433" s="3" t="s">
        <v>973</v>
      </c>
      <c r="C433" s="4">
        <v>44881</v>
      </c>
      <c r="D433" s="3" t="s">
        <v>952</v>
      </c>
      <c r="E433" s="3" t="s">
        <v>974</v>
      </c>
      <c r="F433" s="6">
        <v>3242</v>
      </c>
      <c r="G433" s="6">
        <f t="shared" si="23"/>
        <v>0</v>
      </c>
      <c r="H433" s="6">
        <v>4050</v>
      </c>
      <c r="I433" s="6">
        <f t="shared" si="24"/>
        <v>0</v>
      </c>
      <c r="J433" s="6">
        <v>4858</v>
      </c>
      <c r="K433" s="6">
        <f t="shared" si="21"/>
        <v>38904</v>
      </c>
      <c r="M433" s="6">
        <f t="shared" si="22"/>
        <v>48600</v>
      </c>
      <c r="O433" s="6">
        <f t="shared" si="20"/>
        <v>58296</v>
      </c>
    </row>
    <row r="434" spans="1:15" hidden="1">
      <c r="A434" s="3" t="s">
        <v>975</v>
      </c>
      <c r="B434" s="3" t="s">
        <v>976</v>
      </c>
      <c r="C434" s="4">
        <v>44881</v>
      </c>
      <c r="D434" s="3" t="s">
        <v>952</v>
      </c>
      <c r="E434" s="3" t="s">
        <v>977</v>
      </c>
      <c r="F434" s="6">
        <v>3633</v>
      </c>
      <c r="G434" s="6">
        <f t="shared" si="23"/>
        <v>0</v>
      </c>
      <c r="H434" s="6">
        <v>4533</v>
      </c>
      <c r="I434" s="6">
        <f t="shared" si="24"/>
        <v>0</v>
      </c>
      <c r="J434" s="6">
        <v>5450</v>
      </c>
      <c r="K434" s="6">
        <f t="shared" si="21"/>
        <v>43596</v>
      </c>
      <c r="M434" s="6">
        <f t="shared" si="22"/>
        <v>54396</v>
      </c>
      <c r="O434" s="6">
        <f t="shared" si="20"/>
        <v>65400</v>
      </c>
    </row>
    <row r="435" spans="1:15" hidden="1">
      <c r="A435" s="3" t="s">
        <v>978</v>
      </c>
      <c r="B435" s="3" t="s">
        <v>979</v>
      </c>
      <c r="C435" s="4">
        <v>44881</v>
      </c>
      <c r="D435" s="3" t="s">
        <v>952</v>
      </c>
      <c r="E435" s="3" t="s">
        <v>980</v>
      </c>
      <c r="F435" s="6">
        <v>4075</v>
      </c>
      <c r="G435" s="6">
        <f t="shared" si="23"/>
        <v>0</v>
      </c>
      <c r="H435" s="6">
        <v>5083</v>
      </c>
      <c r="I435" s="6">
        <f t="shared" si="24"/>
        <v>0</v>
      </c>
      <c r="J435" s="6">
        <v>6092</v>
      </c>
      <c r="K435" s="6">
        <f t="shared" si="21"/>
        <v>48900</v>
      </c>
      <c r="M435" s="6">
        <f t="shared" si="22"/>
        <v>60996</v>
      </c>
      <c r="O435" s="6">
        <f t="shared" si="20"/>
        <v>73104</v>
      </c>
    </row>
    <row r="436" spans="1:15" hidden="1">
      <c r="A436" s="3" t="s">
        <v>981</v>
      </c>
      <c r="B436" s="3" t="s">
        <v>982</v>
      </c>
      <c r="C436" s="4">
        <v>44881</v>
      </c>
      <c r="D436" s="3" t="s">
        <v>952</v>
      </c>
      <c r="E436" s="3" t="s">
        <v>983</v>
      </c>
      <c r="F436" s="6">
        <v>4558</v>
      </c>
      <c r="G436" s="6">
        <f t="shared" si="23"/>
        <v>0</v>
      </c>
      <c r="H436" s="6">
        <v>5700</v>
      </c>
      <c r="I436" s="6">
        <f t="shared" si="24"/>
        <v>0</v>
      </c>
      <c r="J436" s="6">
        <v>6842</v>
      </c>
      <c r="K436" s="6">
        <f t="shared" si="21"/>
        <v>54696</v>
      </c>
      <c r="M436" s="6">
        <f t="shared" si="22"/>
        <v>68400</v>
      </c>
      <c r="O436" s="6">
        <f t="shared" si="20"/>
        <v>82104</v>
      </c>
    </row>
    <row r="437" spans="1:15" hidden="1">
      <c r="A437" s="3" t="s">
        <v>984</v>
      </c>
      <c r="B437" s="3" t="s">
        <v>985</v>
      </c>
      <c r="C437" s="4">
        <v>44881</v>
      </c>
      <c r="D437" s="3" t="s">
        <v>952</v>
      </c>
      <c r="E437" s="3" t="s">
        <v>986</v>
      </c>
      <c r="F437" s="6">
        <v>5117</v>
      </c>
      <c r="G437" s="6">
        <f t="shared" si="23"/>
        <v>0</v>
      </c>
      <c r="H437" s="6">
        <v>6383</v>
      </c>
      <c r="I437" s="6">
        <f t="shared" si="24"/>
        <v>0</v>
      </c>
      <c r="J437" s="6">
        <v>7667</v>
      </c>
      <c r="K437" s="6">
        <f t="shared" si="21"/>
        <v>61404</v>
      </c>
      <c r="M437" s="6">
        <f t="shared" si="22"/>
        <v>76596</v>
      </c>
      <c r="O437" s="6">
        <f t="shared" si="20"/>
        <v>92004</v>
      </c>
    </row>
    <row r="438" spans="1:15" hidden="1">
      <c r="A438" s="3" t="s">
        <v>987</v>
      </c>
      <c r="B438" s="3" t="s">
        <v>988</v>
      </c>
      <c r="C438" s="4">
        <v>44881</v>
      </c>
      <c r="D438" s="3" t="s">
        <v>952</v>
      </c>
      <c r="E438" s="3" t="s">
        <v>989</v>
      </c>
      <c r="F438" s="6">
        <v>5717</v>
      </c>
      <c r="G438" s="6">
        <f t="shared" si="23"/>
        <v>0</v>
      </c>
      <c r="H438" s="6">
        <v>7142</v>
      </c>
      <c r="I438" s="6">
        <f t="shared" si="24"/>
        <v>0</v>
      </c>
      <c r="J438" s="6">
        <v>8575</v>
      </c>
      <c r="K438" s="6">
        <f t="shared" si="21"/>
        <v>68604</v>
      </c>
      <c r="M438" s="6">
        <f t="shared" si="22"/>
        <v>85704</v>
      </c>
      <c r="O438" s="6">
        <f t="shared" si="20"/>
        <v>102900</v>
      </c>
    </row>
    <row r="439" spans="1:15" hidden="1">
      <c r="A439" s="3" t="s">
        <v>990</v>
      </c>
      <c r="B439" s="3" t="s">
        <v>991</v>
      </c>
      <c r="C439" s="4">
        <v>44881</v>
      </c>
      <c r="D439" s="3" t="s">
        <v>952</v>
      </c>
      <c r="E439" s="3" t="s">
        <v>992</v>
      </c>
      <c r="F439" s="6">
        <v>6333</v>
      </c>
      <c r="G439" s="6">
        <f t="shared" si="23"/>
        <v>0</v>
      </c>
      <c r="H439" s="6">
        <v>8217</v>
      </c>
      <c r="I439" s="6">
        <f t="shared" si="24"/>
        <v>0</v>
      </c>
      <c r="J439" s="6">
        <v>10108</v>
      </c>
      <c r="K439" s="6">
        <f t="shared" si="21"/>
        <v>75996</v>
      </c>
      <c r="M439" s="6">
        <f t="shared" si="22"/>
        <v>98604</v>
      </c>
      <c r="O439" s="6">
        <f t="shared" si="20"/>
        <v>121296</v>
      </c>
    </row>
    <row r="440" spans="1:15" hidden="1">
      <c r="A440" s="3" t="s">
        <v>993</v>
      </c>
      <c r="B440" s="3" t="s">
        <v>994</v>
      </c>
      <c r="C440" s="4">
        <v>44881</v>
      </c>
      <c r="D440" s="3" t="s">
        <v>952</v>
      </c>
      <c r="E440" s="3" t="s">
        <v>995</v>
      </c>
      <c r="F440" s="6">
        <v>7350</v>
      </c>
      <c r="G440" s="6">
        <f t="shared" si="23"/>
        <v>0</v>
      </c>
      <c r="H440" s="6">
        <v>9483</v>
      </c>
      <c r="I440" s="6">
        <f t="shared" si="24"/>
        <v>0</v>
      </c>
      <c r="J440" s="6">
        <v>11625</v>
      </c>
      <c r="K440" s="6">
        <f t="shared" si="21"/>
        <v>88200</v>
      </c>
      <c r="M440" s="6">
        <f t="shared" si="22"/>
        <v>113796</v>
      </c>
      <c r="O440" s="6">
        <f t="shared" si="20"/>
        <v>139500</v>
      </c>
    </row>
    <row r="441" spans="1:15" hidden="1">
      <c r="A441" s="3" t="s">
        <v>996</v>
      </c>
      <c r="B441" s="3" t="s">
        <v>997</v>
      </c>
      <c r="C441" s="4">
        <v>44881</v>
      </c>
      <c r="D441" s="3" t="s">
        <v>952</v>
      </c>
      <c r="E441" s="3" t="s">
        <v>998</v>
      </c>
      <c r="F441" s="6">
        <v>8367</v>
      </c>
      <c r="G441" s="6">
        <f t="shared" si="23"/>
        <v>0</v>
      </c>
      <c r="H441" s="6">
        <v>10883</v>
      </c>
      <c r="I441" s="6">
        <f t="shared" si="24"/>
        <v>0</v>
      </c>
      <c r="J441" s="6">
        <v>13383</v>
      </c>
      <c r="K441" s="6">
        <f t="shared" si="21"/>
        <v>100404</v>
      </c>
      <c r="M441" s="6">
        <f t="shared" si="22"/>
        <v>130596</v>
      </c>
      <c r="O441" s="6">
        <f t="shared" si="20"/>
        <v>160596</v>
      </c>
    </row>
    <row r="442" spans="1:15" hidden="1">
      <c r="A442" s="3" t="s">
        <v>999</v>
      </c>
      <c r="B442" s="3" t="s">
        <v>1000</v>
      </c>
      <c r="C442" s="4">
        <v>44881</v>
      </c>
      <c r="D442" s="3" t="s">
        <v>952</v>
      </c>
      <c r="E442" s="3" t="s">
        <v>1001</v>
      </c>
      <c r="F442" s="6">
        <v>9667</v>
      </c>
      <c r="G442" s="6">
        <f t="shared" si="23"/>
        <v>0</v>
      </c>
      <c r="H442" s="6">
        <v>12550</v>
      </c>
      <c r="I442" s="6">
        <f t="shared" si="24"/>
        <v>0</v>
      </c>
      <c r="J442" s="6">
        <v>15433</v>
      </c>
      <c r="K442" s="6">
        <f t="shared" si="21"/>
        <v>116004</v>
      </c>
      <c r="M442" s="6">
        <f t="shared" si="22"/>
        <v>150600</v>
      </c>
      <c r="O442" s="6">
        <f t="shared" si="20"/>
        <v>185196</v>
      </c>
    </row>
    <row r="443" spans="1:15" hidden="1">
      <c r="A443" s="3" t="s">
        <v>1002</v>
      </c>
      <c r="B443" s="3" t="s">
        <v>1003</v>
      </c>
      <c r="C443" s="4">
        <v>44881</v>
      </c>
      <c r="D443" s="3" t="s">
        <v>952</v>
      </c>
      <c r="E443" s="3" t="s">
        <v>1004</v>
      </c>
      <c r="F443" s="6">
        <v>11067</v>
      </c>
      <c r="G443" s="6">
        <f t="shared" si="23"/>
        <v>0</v>
      </c>
      <c r="H443" s="6">
        <v>14417</v>
      </c>
      <c r="I443" s="6">
        <f t="shared" si="24"/>
        <v>0</v>
      </c>
      <c r="J443" s="6">
        <v>17758</v>
      </c>
      <c r="K443" s="6">
        <f t="shared" si="21"/>
        <v>132804</v>
      </c>
      <c r="M443" s="6">
        <f t="shared" si="22"/>
        <v>173004</v>
      </c>
      <c r="O443" s="6">
        <f t="shared" si="20"/>
        <v>213096</v>
      </c>
    </row>
    <row r="444" spans="1:15" hidden="1">
      <c r="A444" s="3" t="s">
        <v>1005</v>
      </c>
      <c r="B444" s="3" t="s">
        <v>1006</v>
      </c>
      <c r="C444" s="4">
        <v>44881</v>
      </c>
      <c r="D444" s="3" t="s">
        <v>952</v>
      </c>
      <c r="E444" s="3" t="s">
        <v>1007</v>
      </c>
      <c r="F444" s="6">
        <v>12742</v>
      </c>
      <c r="G444" s="6">
        <f t="shared" si="23"/>
        <v>0</v>
      </c>
      <c r="H444" s="6">
        <v>16550</v>
      </c>
      <c r="I444" s="6">
        <f t="shared" si="24"/>
        <v>0</v>
      </c>
      <c r="J444" s="6">
        <v>20358</v>
      </c>
      <c r="K444" s="6">
        <f t="shared" si="21"/>
        <v>152904</v>
      </c>
      <c r="M444" s="6">
        <f t="shared" si="22"/>
        <v>198600</v>
      </c>
      <c r="O444" s="6">
        <f t="shared" si="20"/>
        <v>244296</v>
      </c>
    </row>
    <row r="445" spans="1:15" hidden="1">
      <c r="A445" s="3" t="s">
        <v>1008</v>
      </c>
      <c r="B445" s="3" t="s">
        <v>1009</v>
      </c>
      <c r="C445" s="4">
        <v>44881</v>
      </c>
      <c r="D445" s="3" t="s">
        <v>952</v>
      </c>
      <c r="E445" s="3" t="s">
        <v>1010</v>
      </c>
      <c r="F445" s="6">
        <v>14967</v>
      </c>
      <c r="G445" s="6">
        <f t="shared" si="23"/>
        <v>0</v>
      </c>
      <c r="H445" s="6">
        <v>19892</v>
      </c>
      <c r="I445" s="6">
        <f t="shared" si="24"/>
        <v>0</v>
      </c>
      <c r="J445" s="6">
        <v>24917</v>
      </c>
      <c r="K445" s="6">
        <f t="shared" si="21"/>
        <v>179604</v>
      </c>
      <c r="M445" s="6">
        <f t="shared" si="22"/>
        <v>238704</v>
      </c>
      <c r="O445" s="6">
        <f t="shared" si="20"/>
        <v>299004</v>
      </c>
    </row>
    <row r="446" spans="1:15" hidden="1">
      <c r="A446" s="3" t="s">
        <v>1011</v>
      </c>
      <c r="B446" s="3" t="s">
        <v>1012</v>
      </c>
      <c r="C446" s="4">
        <v>44881</v>
      </c>
      <c r="D446" s="3" t="s">
        <v>952</v>
      </c>
      <c r="E446" s="3" t="s">
        <v>1013</v>
      </c>
      <c r="F446" s="6">
        <v>17942</v>
      </c>
      <c r="G446" s="6">
        <f t="shared" si="23"/>
        <v>0</v>
      </c>
      <c r="H446" s="6">
        <v>23892</v>
      </c>
      <c r="I446" s="6">
        <f t="shared" si="24"/>
        <v>0</v>
      </c>
      <c r="J446" s="6">
        <v>29842</v>
      </c>
      <c r="K446" s="6">
        <f t="shared" si="21"/>
        <v>215304</v>
      </c>
      <c r="M446" s="6">
        <f t="shared" si="22"/>
        <v>286704</v>
      </c>
      <c r="O446" s="6">
        <f t="shared" si="20"/>
        <v>358104</v>
      </c>
    </row>
    <row r="447" spans="1:15" hidden="1">
      <c r="A447" s="3" t="s">
        <v>1014</v>
      </c>
      <c r="B447" s="3" t="s">
        <v>1015</v>
      </c>
      <c r="C447" s="4">
        <v>44881</v>
      </c>
      <c r="D447" s="3" t="s">
        <v>952</v>
      </c>
      <c r="E447" s="3" t="s">
        <v>1016</v>
      </c>
      <c r="F447" s="6">
        <v>21475</v>
      </c>
      <c r="G447" s="6">
        <f t="shared" si="23"/>
        <v>0</v>
      </c>
      <c r="H447" s="6">
        <v>28633</v>
      </c>
      <c r="I447" s="6">
        <f t="shared" si="24"/>
        <v>0</v>
      </c>
      <c r="J447" s="6">
        <v>35792</v>
      </c>
      <c r="K447" s="6">
        <f t="shared" si="21"/>
        <v>257700</v>
      </c>
      <c r="M447" s="6">
        <f t="shared" si="22"/>
        <v>343596</v>
      </c>
      <c r="O447" s="6">
        <f t="shared" si="20"/>
        <v>429504</v>
      </c>
    </row>
    <row r="448" spans="1:15" hidden="1">
      <c r="A448" s="3" t="s">
        <v>1017</v>
      </c>
      <c r="B448" s="3" t="s">
        <v>1018</v>
      </c>
      <c r="C448" s="4">
        <v>44881</v>
      </c>
      <c r="D448" s="3" t="s">
        <v>952</v>
      </c>
      <c r="E448" s="3" t="s">
        <v>1019</v>
      </c>
      <c r="F448" s="6">
        <v>25842</v>
      </c>
      <c r="G448" s="6">
        <f t="shared" si="23"/>
        <v>0</v>
      </c>
      <c r="H448" s="6">
        <v>34392</v>
      </c>
      <c r="I448" s="6">
        <f t="shared" si="24"/>
        <v>0</v>
      </c>
      <c r="J448" s="6">
        <v>43042</v>
      </c>
      <c r="K448" s="6">
        <f t="shared" si="21"/>
        <v>310104</v>
      </c>
      <c r="M448" s="6">
        <f t="shared" si="22"/>
        <v>412704</v>
      </c>
      <c r="O448" s="6">
        <f t="shared" si="20"/>
        <v>516504</v>
      </c>
    </row>
    <row r="449" spans="1:15" hidden="1">
      <c r="A449" s="3" t="s">
        <v>1020</v>
      </c>
      <c r="B449" s="3" t="s">
        <v>1021</v>
      </c>
      <c r="C449" s="4">
        <v>44881</v>
      </c>
      <c r="D449" s="3" t="s">
        <v>952</v>
      </c>
      <c r="E449" s="3" t="s">
        <v>1022</v>
      </c>
      <c r="F449" s="6">
        <v>30958</v>
      </c>
      <c r="G449" s="6">
        <f t="shared" si="23"/>
        <v>0</v>
      </c>
      <c r="H449" s="6">
        <v>41275</v>
      </c>
      <c r="I449" s="6">
        <f t="shared" si="24"/>
        <v>0</v>
      </c>
      <c r="J449" s="6">
        <v>51600</v>
      </c>
      <c r="K449" s="6">
        <f t="shared" si="21"/>
        <v>371496</v>
      </c>
      <c r="M449" s="6">
        <f t="shared" si="22"/>
        <v>495300</v>
      </c>
      <c r="O449" s="6">
        <f t="shared" si="20"/>
        <v>619200</v>
      </c>
    </row>
    <row r="450" spans="1:15" hidden="1">
      <c r="A450" s="3" t="s">
        <v>1023</v>
      </c>
      <c r="B450" s="3" t="s">
        <v>1024</v>
      </c>
      <c r="C450" s="4">
        <v>44881</v>
      </c>
      <c r="D450" s="3" t="s">
        <v>952</v>
      </c>
      <c r="E450" s="3" t="s">
        <v>1025</v>
      </c>
      <c r="F450" s="6">
        <v>37183</v>
      </c>
      <c r="G450" s="6">
        <f t="shared" si="23"/>
        <v>0</v>
      </c>
      <c r="H450" s="6">
        <v>49550</v>
      </c>
      <c r="I450" s="6">
        <f t="shared" si="24"/>
        <v>0</v>
      </c>
      <c r="J450" s="6">
        <v>61908</v>
      </c>
      <c r="K450" s="6">
        <f t="shared" si="21"/>
        <v>446196</v>
      </c>
      <c r="M450" s="6">
        <f t="shared" si="22"/>
        <v>594600</v>
      </c>
      <c r="O450" s="6">
        <f t="shared" ref="O450:O498" si="25">J450*12</f>
        <v>742896</v>
      </c>
    </row>
    <row r="451" spans="1:15" hidden="1">
      <c r="A451" s="3" t="s">
        <v>1026</v>
      </c>
      <c r="B451" s="3" t="s">
        <v>1027</v>
      </c>
      <c r="C451" s="4">
        <v>43647</v>
      </c>
      <c r="D451" s="3" t="s">
        <v>1028</v>
      </c>
      <c r="E451" s="3" t="s">
        <v>362</v>
      </c>
      <c r="F451" s="6">
        <v>3863</v>
      </c>
      <c r="G451" s="6">
        <f t="shared" si="23"/>
        <v>0</v>
      </c>
      <c r="H451" s="6">
        <v>4973.5</v>
      </c>
      <c r="I451" s="6">
        <f t="shared" si="24"/>
        <v>0</v>
      </c>
      <c r="J451" s="6">
        <v>6084</v>
      </c>
      <c r="K451" s="6">
        <f t="shared" ref="K451:K498" si="26">F451*12</f>
        <v>46356</v>
      </c>
      <c r="M451" s="6">
        <f t="shared" ref="M451:M498" si="27">H451*12</f>
        <v>59682</v>
      </c>
      <c r="O451" s="6">
        <f t="shared" si="25"/>
        <v>73008</v>
      </c>
    </row>
    <row r="452" spans="1:15" hidden="1">
      <c r="A452" s="3" t="s">
        <v>1029</v>
      </c>
      <c r="B452" s="3" t="s">
        <v>1030</v>
      </c>
      <c r="C452" s="4">
        <v>43647</v>
      </c>
      <c r="D452" s="3" t="s">
        <v>1031</v>
      </c>
      <c r="E452" s="3" t="s">
        <v>362</v>
      </c>
      <c r="F452" s="6">
        <v>3821</v>
      </c>
      <c r="G452" s="6">
        <f t="shared" si="23"/>
        <v>0</v>
      </c>
      <c r="H452" s="6">
        <v>5138</v>
      </c>
      <c r="I452" s="6">
        <f t="shared" si="24"/>
        <v>0</v>
      </c>
      <c r="J452" s="6">
        <v>6455</v>
      </c>
      <c r="K452" s="6">
        <f t="shared" si="26"/>
        <v>45852</v>
      </c>
      <c r="M452" s="6">
        <f t="shared" si="27"/>
        <v>61656</v>
      </c>
      <c r="O452" s="6">
        <f t="shared" si="25"/>
        <v>77460</v>
      </c>
    </row>
    <row r="453" spans="1:15" hidden="1">
      <c r="A453" s="3" t="s">
        <v>1032</v>
      </c>
      <c r="B453" s="3" t="s">
        <v>1033</v>
      </c>
      <c r="C453" s="4">
        <v>43647</v>
      </c>
      <c r="D453" s="3" t="s">
        <v>1034</v>
      </c>
      <c r="E453" s="3" t="s">
        <v>362</v>
      </c>
      <c r="F453" s="6">
        <v>4336</v>
      </c>
      <c r="G453" s="6">
        <f t="shared" si="23"/>
        <v>0</v>
      </c>
      <c r="H453" s="6">
        <v>6327.5</v>
      </c>
      <c r="I453" s="6">
        <f t="shared" si="24"/>
        <v>0</v>
      </c>
      <c r="J453" s="6">
        <v>8319</v>
      </c>
      <c r="K453" s="6">
        <f t="shared" si="26"/>
        <v>52032</v>
      </c>
      <c r="M453" s="6">
        <f t="shared" si="27"/>
        <v>75930</v>
      </c>
      <c r="O453" s="6">
        <f t="shared" si="25"/>
        <v>99828</v>
      </c>
    </row>
    <row r="454" spans="1:15" hidden="1">
      <c r="A454" s="3" t="s">
        <v>1035</v>
      </c>
      <c r="B454" s="3" t="s">
        <v>1036</v>
      </c>
      <c r="C454" s="4">
        <v>41456</v>
      </c>
      <c r="D454" s="3" t="s">
        <v>1037</v>
      </c>
      <c r="E454" s="3" t="s">
        <v>77</v>
      </c>
      <c r="F454" s="6">
        <v>2759</v>
      </c>
      <c r="G454" s="6">
        <f t="shared" si="23"/>
        <v>0</v>
      </c>
      <c r="H454" s="6">
        <v>3520</v>
      </c>
      <c r="I454" s="6">
        <f t="shared" si="24"/>
        <v>0</v>
      </c>
      <c r="J454" s="6">
        <v>4281</v>
      </c>
      <c r="K454" s="6">
        <f t="shared" si="26"/>
        <v>33108</v>
      </c>
      <c r="M454" s="6">
        <f t="shared" si="27"/>
        <v>42240</v>
      </c>
      <c r="O454" s="6">
        <f t="shared" si="25"/>
        <v>51372</v>
      </c>
    </row>
    <row r="455" spans="1:15" hidden="1">
      <c r="A455" s="3" t="s">
        <v>1038</v>
      </c>
      <c r="B455" s="3" t="s">
        <v>1039</v>
      </c>
      <c r="C455" s="4">
        <v>41456</v>
      </c>
      <c r="D455" s="3" t="s">
        <v>1037</v>
      </c>
      <c r="E455" s="3" t="s">
        <v>83</v>
      </c>
      <c r="F455" s="6">
        <v>3013</v>
      </c>
      <c r="G455" s="6">
        <f t="shared" si="23"/>
        <v>0</v>
      </c>
      <c r="H455" s="6">
        <v>3843.5</v>
      </c>
      <c r="I455" s="6">
        <f t="shared" si="24"/>
        <v>0</v>
      </c>
      <c r="J455" s="6">
        <v>4674</v>
      </c>
      <c r="K455" s="6">
        <f t="shared" si="26"/>
        <v>36156</v>
      </c>
      <c r="M455" s="6">
        <f t="shared" si="27"/>
        <v>46122</v>
      </c>
      <c r="O455" s="6">
        <f t="shared" si="25"/>
        <v>56088</v>
      </c>
    </row>
    <row r="456" spans="1:15" hidden="1">
      <c r="A456" s="3" t="s">
        <v>1040</v>
      </c>
      <c r="B456" s="3" t="s">
        <v>1041</v>
      </c>
      <c r="C456" s="4">
        <v>41456</v>
      </c>
      <c r="D456" s="3" t="s">
        <v>1037</v>
      </c>
      <c r="E456" s="3" t="s">
        <v>86</v>
      </c>
      <c r="F456" s="6">
        <v>3614</v>
      </c>
      <c r="G456" s="6">
        <f t="shared" si="23"/>
        <v>0</v>
      </c>
      <c r="H456" s="6">
        <v>4611</v>
      </c>
      <c r="I456" s="6">
        <f t="shared" si="24"/>
        <v>0</v>
      </c>
      <c r="J456" s="6">
        <v>5608</v>
      </c>
      <c r="K456" s="6">
        <f t="shared" si="26"/>
        <v>43368</v>
      </c>
      <c r="M456" s="6">
        <f t="shared" si="27"/>
        <v>55332</v>
      </c>
      <c r="O456" s="6">
        <f t="shared" si="25"/>
        <v>67296</v>
      </c>
    </row>
    <row r="457" spans="1:15" hidden="1">
      <c r="A457" s="3" t="s">
        <v>1042</v>
      </c>
      <c r="B457" s="3" t="s">
        <v>1043</v>
      </c>
      <c r="C457" s="4">
        <v>41456</v>
      </c>
      <c r="D457" s="3" t="s">
        <v>1037</v>
      </c>
      <c r="E457" s="3" t="s">
        <v>89</v>
      </c>
      <c r="F457" s="6">
        <v>3777</v>
      </c>
      <c r="G457" s="6">
        <f t="shared" si="23"/>
        <v>0</v>
      </c>
      <c r="H457" s="6">
        <v>4818.5</v>
      </c>
      <c r="I457" s="6">
        <f t="shared" si="24"/>
        <v>0</v>
      </c>
      <c r="J457" s="6">
        <v>5860</v>
      </c>
      <c r="K457" s="6">
        <f t="shared" si="26"/>
        <v>45324</v>
      </c>
      <c r="M457" s="6">
        <f t="shared" si="27"/>
        <v>57822</v>
      </c>
      <c r="O457" s="6">
        <f t="shared" si="25"/>
        <v>70320</v>
      </c>
    </row>
    <row r="458" spans="1:15" hidden="1">
      <c r="A458" s="3" t="s">
        <v>1044</v>
      </c>
      <c r="B458" s="3" t="s">
        <v>1045</v>
      </c>
      <c r="C458" s="4">
        <v>42986</v>
      </c>
      <c r="D458" s="3" t="s">
        <v>1037</v>
      </c>
      <c r="E458" s="3" t="s">
        <v>92</v>
      </c>
      <c r="F458" s="6">
        <v>3947</v>
      </c>
      <c r="G458" s="6">
        <f t="shared" si="23"/>
        <v>0</v>
      </c>
      <c r="H458" s="6">
        <v>5035.5</v>
      </c>
      <c r="I458" s="6">
        <f t="shared" si="24"/>
        <v>0</v>
      </c>
      <c r="J458" s="6">
        <v>6124</v>
      </c>
      <c r="K458" s="6">
        <f t="shared" si="26"/>
        <v>47364</v>
      </c>
      <c r="M458" s="6">
        <f t="shared" si="27"/>
        <v>60426</v>
      </c>
      <c r="O458" s="6">
        <f t="shared" si="25"/>
        <v>73488</v>
      </c>
    </row>
    <row r="459" spans="1:15" hidden="1">
      <c r="A459" s="3" t="s">
        <v>1046</v>
      </c>
      <c r="B459" s="3" t="s">
        <v>1047</v>
      </c>
      <c r="C459" s="4">
        <v>41456</v>
      </c>
      <c r="D459" s="3" t="s">
        <v>1037</v>
      </c>
      <c r="E459" s="3" t="s">
        <v>95</v>
      </c>
      <c r="F459" s="6">
        <v>4125</v>
      </c>
      <c r="G459" s="6">
        <f t="shared" si="23"/>
        <v>0</v>
      </c>
      <c r="H459" s="6">
        <v>5262</v>
      </c>
      <c r="I459" s="6">
        <f t="shared" si="24"/>
        <v>0</v>
      </c>
      <c r="J459" s="6">
        <v>6399</v>
      </c>
      <c r="K459" s="6">
        <f t="shared" si="26"/>
        <v>49500</v>
      </c>
      <c r="M459" s="6">
        <f t="shared" si="27"/>
        <v>63144</v>
      </c>
      <c r="O459" s="6">
        <f t="shared" si="25"/>
        <v>76788</v>
      </c>
    </row>
    <row r="460" spans="1:15" hidden="1">
      <c r="A460" s="3" t="s">
        <v>1048</v>
      </c>
      <c r="B460" s="3" t="s">
        <v>1049</v>
      </c>
      <c r="C460" s="4">
        <v>41456</v>
      </c>
      <c r="D460" s="3" t="s">
        <v>1037</v>
      </c>
      <c r="E460" s="3" t="s">
        <v>107</v>
      </c>
      <c r="F460" s="6">
        <v>4896</v>
      </c>
      <c r="G460" s="6">
        <f t="shared" si="23"/>
        <v>0</v>
      </c>
      <c r="H460" s="6">
        <v>6245.5</v>
      </c>
      <c r="I460" s="6">
        <f t="shared" si="24"/>
        <v>0</v>
      </c>
      <c r="J460" s="6">
        <v>7595</v>
      </c>
      <c r="K460" s="6">
        <f t="shared" si="26"/>
        <v>58752</v>
      </c>
      <c r="M460" s="6">
        <f t="shared" si="27"/>
        <v>74946</v>
      </c>
      <c r="O460" s="6">
        <f t="shared" si="25"/>
        <v>91140</v>
      </c>
    </row>
    <row r="461" spans="1:15" hidden="1">
      <c r="A461" s="3" t="s">
        <v>1050</v>
      </c>
      <c r="B461" s="3" t="s">
        <v>1051</v>
      </c>
      <c r="C461" s="4">
        <v>41456</v>
      </c>
      <c r="D461" s="3" t="s">
        <v>1037</v>
      </c>
      <c r="E461" s="3" t="s">
        <v>113</v>
      </c>
      <c r="F461" s="6">
        <v>5416</v>
      </c>
      <c r="G461" s="6">
        <f t="shared" si="23"/>
        <v>0</v>
      </c>
      <c r="H461" s="6">
        <v>6909.5</v>
      </c>
      <c r="I461" s="6">
        <f t="shared" si="24"/>
        <v>0</v>
      </c>
      <c r="J461" s="6">
        <v>8403</v>
      </c>
      <c r="K461" s="6">
        <f t="shared" si="26"/>
        <v>64992</v>
      </c>
      <c r="M461" s="6">
        <f t="shared" si="27"/>
        <v>82914</v>
      </c>
      <c r="O461" s="6">
        <f t="shared" si="25"/>
        <v>100836</v>
      </c>
    </row>
    <row r="462" spans="1:15" hidden="1">
      <c r="A462" s="3" t="s">
        <v>1052</v>
      </c>
      <c r="B462" s="3" t="s">
        <v>1053</v>
      </c>
      <c r="C462" s="4">
        <v>44626</v>
      </c>
      <c r="D462" s="3" t="s">
        <v>1037</v>
      </c>
      <c r="E462" s="3" t="s">
        <v>119</v>
      </c>
      <c r="F462" s="6">
        <v>5741</v>
      </c>
      <c r="G462" s="6">
        <f t="shared" si="23"/>
        <v>0</v>
      </c>
      <c r="H462" s="6">
        <v>7323</v>
      </c>
      <c r="I462" s="6">
        <f t="shared" si="24"/>
        <v>0</v>
      </c>
      <c r="J462" s="6">
        <v>8096</v>
      </c>
      <c r="K462" s="6">
        <f t="shared" si="26"/>
        <v>68892</v>
      </c>
      <c r="M462" s="6">
        <f t="shared" si="27"/>
        <v>87876</v>
      </c>
      <c r="O462" s="6">
        <f t="shared" si="25"/>
        <v>97152</v>
      </c>
    </row>
    <row r="463" spans="1:15" hidden="1">
      <c r="A463" s="3" t="s">
        <v>1054</v>
      </c>
      <c r="B463" s="3" t="s">
        <v>1055</v>
      </c>
      <c r="C463" s="4">
        <v>41456</v>
      </c>
      <c r="D463" s="3" t="s">
        <v>1037</v>
      </c>
      <c r="E463" s="3" t="s">
        <v>122</v>
      </c>
      <c r="F463" s="6">
        <v>6044</v>
      </c>
      <c r="G463" s="6">
        <f t="shared" si="23"/>
        <v>0</v>
      </c>
      <c r="H463" s="6">
        <v>7709.5</v>
      </c>
      <c r="I463" s="6">
        <f t="shared" si="24"/>
        <v>0</v>
      </c>
      <c r="J463" s="6">
        <v>9375</v>
      </c>
      <c r="K463" s="6">
        <f t="shared" si="26"/>
        <v>72528</v>
      </c>
      <c r="M463" s="6">
        <f t="shared" si="27"/>
        <v>92514</v>
      </c>
      <c r="O463" s="6">
        <f t="shared" si="25"/>
        <v>112500</v>
      </c>
    </row>
    <row r="464" spans="1:15" hidden="1">
      <c r="A464" s="3" t="s">
        <v>1056</v>
      </c>
      <c r="B464" s="3" t="s">
        <v>1057</v>
      </c>
      <c r="C464" s="4">
        <v>44626</v>
      </c>
      <c r="D464" s="3" t="s">
        <v>1037</v>
      </c>
      <c r="E464" s="3" t="s">
        <v>125</v>
      </c>
      <c r="F464" s="6">
        <v>6346</v>
      </c>
      <c r="G464" s="6">
        <f t="shared" si="23"/>
        <v>0</v>
      </c>
      <c r="H464" s="6">
        <v>8094.5</v>
      </c>
      <c r="I464" s="6">
        <f t="shared" si="24"/>
        <v>0</v>
      </c>
      <c r="J464" s="6">
        <v>9843</v>
      </c>
      <c r="K464" s="6">
        <f t="shared" si="26"/>
        <v>76152</v>
      </c>
      <c r="M464" s="6">
        <f t="shared" si="27"/>
        <v>97134</v>
      </c>
      <c r="O464" s="6">
        <f t="shared" si="25"/>
        <v>118116</v>
      </c>
    </row>
    <row r="465" spans="1:15" hidden="1">
      <c r="A465" s="3" t="s">
        <v>1058</v>
      </c>
      <c r="B465" s="3" t="s">
        <v>1059</v>
      </c>
      <c r="C465" s="4">
        <v>41456</v>
      </c>
      <c r="D465" s="3" t="s">
        <v>1037</v>
      </c>
      <c r="E465" s="3" t="s">
        <v>128</v>
      </c>
      <c r="F465" s="6">
        <v>6613</v>
      </c>
      <c r="G465" s="6">
        <f t="shared" si="23"/>
        <v>0</v>
      </c>
      <c r="H465" s="6">
        <v>8436.5</v>
      </c>
      <c r="I465" s="6">
        <f t="shared" si="24"/>
        <v>0</v>
      </c>
      <c r="J465" s="6">
        <v>10260</v>
      </c>
      <c r="K465" s="6">
        <f t="shared" si="26"/>
        <v>79356</v>
      </c>
      <c r="M465" s="6">
        <f t="shared" si="27"/>
        <v>101238</v>
      </c>
      <c r="O465" s="6">
        <f t="shared" si="25"/>
        <v>123120</v>
      </c>
    </row>
    <row r="466" spans="1:15" hidden="1">
      <c r="A466" s="3" t="s">
        <v>1060</v>
      </c>
      <c r="B466" s="3" t="s">
        <v>1061</v>
      </c>
      <c r="C466" s="4">
        <v>41457</v>
      </c>
      <c r="D466" s="3" t="s">
        <v>1037</v>
      </c>
      <c r="E466" s="3" t="s">
        <v>134</v>
      </c>
      <c r="F466" s="6">
        <v>7214</v>
      </c>
      <c r="G466" s="6">
        <f t="shared" si="23"/>
        <v>0</v>
      </c>
      <c r="H466" s="6">
        <v>9763</v>
      </c>
      <c r="I466" s="6">
        <f t="shared" si="24"/>
        <v>0</v>
      </c>
      <c r="J466" s="6">
        <v>12312</v>
      </c>
      <c r="K466" s="6">
        <f t="shared" si="26"/>
        <v>86568</v>
      </c>
      <c r="M466" s="6">
        <f t="shared" si="27"/>
        <v>117156</v>
      </c>
      <c r="O466" s="6">
        <f t="shared" si="25"/>
        <v>147744</v>
      </c>
    </row>
    <row r="467" spans="1:15" hidden="1">
      <c r="A467" s="3" t="s">
        <v>1062</v>
      </c>
      <c r="B467" s="3" t="s">
        <v>1063</v>
      </c>
      <c r="C467" s="4">
        <v>43647</v>
      </c>
      <c r="D467" s="3" t="s">
        <v>1064</v>
      </c>
      <c r="E467" s="3" t="s">
        <v>362</v>
      </c>
      <c r="F467" s="6">
        <v>3830</v>
      </c>
      <c r="G467" s="6">
        <f t="shared" si="23"/>
        <v>0</v>
      </c>
      <c r="H467" s="6">
        <v>5414.5</v>
      </c>
      <c r="I467" s="6">
        <f t="shared" si="24"/>
        <v>0</v>
      </c>
      <c r="J467" s="6">
        <v>6999</v>
      </c>
      <c r="K467" s="6">
        <f t="shared" si="26"/>
        <v>45960</v>
      </c>
      <c r="M467" s="6">
        <f t="shared" si="27"/>
        <v>64974</v>
      </c>
      <c r="O467" s="6">
        <f t="shared" si="25"/>
        <v>83988</v>
      </c>
    </row>
    <row r="468" spans="1:15" hidden="1">
      <c r="A468" s="3" t="s">
        <v>1065</v>
      </c>
      <c r="B468" s="3" t="s">
        <v>1066</v>
      </c>
      <c r="C468" s="4">
        <v>43647</v>
      </c>
      <c r="D468" s="3" t="s">
        <v>1067</v>
      </c>
      <c r="E468" s="3" t="s">
        <v>362</v>
      </c>
      <c r="F468" s="6">
        <v>4760</v>
      </c>
      <c r="G468" s="6">
        <f t="shared" si="23"/>
        <v>0</v>
      </c>
      <c r="H468" s="6">
        <v>6476</v>
      </c>
      <c r="I468" s="6">
        <f t="shared" si="24"/>
        <v>0</v>
      </c>
      <c r="J468" s="6">
        <v>8192</v>
      </c>
      <c r="K468" s="6">
        <f t="shared" si="26"/>
        <v>57120</v>
      </c>
      <c r="M468" s="6">
        <f t="shared" si="27"/>
        <v>77712</v>
      </c>
      <c r="O468" s="6">
        <f t="shared" si="25"/>
        <v>98304</v>
      </c>
    </row>
    <row r="469" spans="1:15" hidden="1">
      <c r="A469" s="3" t="s">
        <v>1068</v>
      </c>
      <c r="B469" s="3" t="s">
        <v>1069</v>
      </c>
      <c r="C469" s="4">
        <v>43647</v>
      </c>
      <c r="D469" s="3" t="s">
        <v>1070</v>
      </c>
      <c r="E469" s="3" t="s">
        <v>362</v>
      </c>
      <c r="F469" s="6">
        <v>3910</v>
      </c>
      <c r="G469" s="6">
        <f t="shared" si="23"/>
        <v>0</v>
      </c>
      <c r="H469" s="6">
        <v>5147.5</v>
      </c>
      <c r="I469" s="6">
        <f t="shared" si="24"/>
        <v>0</v>
      </c>
      <c r="J469" s="6">
        <v>6385</v>
      </c>
      <c r="K469" s="6">
        <f t="shared" si="26"/>
        <v>46920</v>
      </c>
      <c r="M469" s="6">
        <f t="shared" si="27"/>
        <v>61770</v>
      </c>
      <c r="O469" s="6">
        <f t="shared" si="25"/>
        <v>76620</v>
      </c>
    </row>
    <row r="470" spans="1:15" hidden="1">
      <c r="A470" s="3" t="s">
        <v>1071</v>
      </c>
      <c r="B470" s="3" t="s">
        <v>1072</v>
      </c>
      <c r="C470" s="4">
        <v>43647</v>
      </c>
      <c r="D470" s="3" t="s">
        <v>1073</v>
      </c>
      <c r="E470" s="3" t="s">
        <v>362</v>
      </c>
      <c r="F470" s="6">
        <v>3839</v>
      </c>
      <c r="G470" s="6">
        <f t="shared" si="23"/>
        <v>0</v>
      </c>
      <c r="H470" s="6">
        <v>4978.5</v>
      </c>
      <c r="I470" s="6">
        <f t="shared" si="24"/>
        <v>0</v>
      </c>
      <c r="J470" s="6">
        <v>6118</v>
      </c>
      <c r="K470" s="6">
        <f t="shared" si="26"/>
        <v>46068</v>
      </c>
      <c r="M470" s="6">
        <f t="shared" si="27"/>
        <v>59742</v>
      </c>
      <c r="O470" s="6">
        <f t="shared" si="25"/>
        <v>73416</v>
      </c>
    </row>
    <row r="471" spans="1:15" hidden="1">
      <c r="A471" s="3" t="s">
        <v>1074</v>
      </c>
      <c r="B471" s="3" t="s">
        <v>1072</v>
      </c>
      <c r="C471" s="4">
        <v>43647</v>
      </c>
      <c r="D471" s="3" t="s">
        <v>1075</v>
      </c>
      <c r="E471" s="3" t="s">
        <v>362</v>
      </c>
      <c r="F471" s="6">
        <v>3761</v>
      </c>
      <c r="G471" s="6">
        <f t="shared" si="23"/>
        <v>0</v>
      </c>
      <c r="H471" s="6">
        <v>5051.5</v>
      </c>
      <c r="I471" s="6">
        <f t="shared" si="24"/>
        <v>0</v>
      </c>
      <c r="J471" s="6">
        <v>6342</v>
      </c>
      <c r="K471" s="6">
        <f t="shared" si="26"/>
        <v>45132</v>
      </c>
      <c r="M471" s="6">
        <f t="shared" si="27"/>
        <v>60618</v>
      </c>
      <c r="O471" s="6">
        <f t="shared" si="25"/>
        <v>76104</v>
      </c>
    </row>
    <row r="472" spans="1:15" hidden="1">
      <c r="A472" s="3" t="s">
        <v>1076</v>
      </c>
      <c r="B472" s="3" t="s">
        <v>1077</v>
      </c>
      <c r="C472" s="4">
        <v>43647</v>
      </c>
      <c r="D472" s="3" t="s">
        <v>1078</v>
      </c>
      <c r="E472" s="3" t="s">
        <v>362</v>
      </c>
      <c r="F472" s="6">
        <v>3756</v>
      </c>
      <c r="G472" s="6">
        <f t="shared" si="23"/>
        <v>0</v>
      </c>
      <c r="H472" s="6">
        <v>5031.5</v>
      </c>
      <c r="I472" s="6">
        <f t="shared" si="24"/>
        <v>0</v>
      </c>
      <c r="J472" s="6">
        <v>6307</v>
      </c>
      <c r="K472" s="6">
        <f t="shared" si="26"/>
        <v>45072</v>
      </c>
      <c r="M472" s="6">
        <f t="shared" si="27"/>
        <v>60378</v>
      </c>
      <c r="O472" s="6">
        <f t="shared" si="25"/>
        <v>75684</v>
      </c>
    </row>
    <row r="473" spans="1:15" hidden="1">
      <c r="A473" s="3" t="s">
        <v>1079</v>
      </c>
      <c r="B473" s="3" t="s">
        <v>1080</v>
      </c>
      <c r="C473" s="4">
        <v>43647</v>
      </c>
      <c r="D473" s="3" t="s">
        <v>1081</v>
      </c>
      <c r="E473" s="3" t="s">
        <v>362</v>
      </c>
      <c r="F473" s="6">
        <v>3645</v>
      </c>
      <c r="G473" s="6">
        <f t="shared" si="23"/>
        <v>0</v>
      </c>
      <c r="H473" s="6">
        <v>4970.5</v>
      </c>
      <c r="I473" s="6">
        <f t="shared" si="24"/>
        <v>0</v>
      </c>
      <c r="J473" s="6">
        <v>6296</v>
      </c>
      <c r="K473" s="6">
        <f t="shared" si="26"/>
        <v>43740</v>
      </c>
      <c r="M473" s="6">
        <f t="shared" si="27"/>
        <v>59646</v>
      </c>
      <c r="O473" s="6">
        <f t="shared" si="25"/>
        <v>75552</v>
      </c>
    </row>
    <row r="474" spans="1:15" hidden="1">
      <c r="A474" s="3" t="s">
        <v>1082</v>
      </c>
      <c r="B474" s="3" t="s">
        <v>1083</v>
      </c>
      <c r="C474" s="4">
        <v>43647</v>
      </c>
      <c r="D474" s="3" t="s">
        <v>1084</v>
      </c>
      <c r="E474" s="3" t="s">
        <v>362</v>
      </c>
      <c r="F474" s="6">
        <v>3883</v>
      </c>
      <c r="G474" s="6">
        <f t="shared" si="23"/>
        <v>0</v>
      </c>
      <c r="H474" s="6">
        <v>5197.5</v>
      </c>
      <c r="I474" s="6">
        <f t="shared" si="24"/>
        <v>0</v>
      </c>
      <c r="J474" s="6">
        <v>6512</v>
      </c>
      <c r="K474" s="6">
        <f t="shared" si="26"/>
        <v>46596</v>
      </c>
      <c r="M474" s="6">
        <f t="shared" si="27"/>
        <v>62370</v>
      </c>
      <c r="O474" s="6">
        <f t="shared" si="25"/>
        <v>78144</v>
      </c>
    </row>
    <row r="475" spans="1:15" hidden="1">
      <c r="A475" s="3" t="s">
        <v>1085</v>
      </c>
      <c r="B475" s="3" t="s">
        <v>1086</v>
      </c>
      <c r="C475" s="4">
        <v>43647</v>
      </c>
      <c r="D475" s="3" t="s">
        <v>1087</v>
      </c>
      <c r="E475" s="3" t="s">
        <v>362</v>
      </c>
      <c r="F475" s="6">
        <v>3697</v>
      </c>
      <c r="G475" s="6">
        <f t="shared" si="23"/>
        <v>0</v>
      </c>
      <c r="H475" s="6">
        <v>4870</v>
      </c>
      <c r="I475" s="6">
        <f t="shared" si="24"/>
        <v>0</v>
      </c>
      <c r="J475" s="6">
        <v>6043</v>
      </c>
      <c r="K475" s="6">
        <f t="shared" si="26"/>
        <v>44364</v>
      </c>
      <c r="M475" s="6">
        <f t="shared" si="27"/>
        <v>58440</v>
      </c>
      <c r="O475" s="6">
        <f t="shared" si="25"/>
        <v>72516</v>
      </c>
    </row>
    <row r="476" spans="1:15" hidden="1">
      <c r="A476" s="3" t="s">
        <v>1088</v>
      </c>
      <c r="B476" s="3" t="s">
        <v>1089</v>
      </c>
      <c r="C476" s="4">
        <v>43647</v>
      </c>
      <c r="D476" s="3" t="s">
        <v>1090</v>
      </c>
      <c r="E476" s="3" t="s">
        <v>362</v>
      </c>
      <c r="F476" s="6">
        <v>3645</v>
      </c>
      <c r="G476" s="6">
        <f t="shared" si="23"/>
        <v>0</v>
      </c>
      <c r="H476" s="6">
        <v>5982</v>
      </c>
      <c r="I476" s="6">
        <f t="shared" si="24"/>
        <v>0</v>
      </c>
      <c r="J476" s="6">
        <v>8319</v>
      </c>
      <c r="K476" s="6">
        <f t="shared" si="26"/>
        <v>43740</v>
      </c>
      <c r="M476" s="6">
        <f t="shared" si="27"/>
        <v>71784</v>
      </c>
      <c r="O476" s="6">
        <f t="shared" si="25"/>
        <v>99828</v>
      </c>
    </row>
    <row r="477" spans="1:15" hidden="1">
      <c r="A477" s="3" t="s">
        <v>1091</v>
      </c>
      <c r="B477" s="3" t="s">
        <v>1092</v>
      </c>
      <c r="C477" s="4">
        <v>43647</v>
      </c>
      <c r="D477" s="3" t="s">
        <v>1093</v>
      </c>
      <c r="E477" s="3" t="s">
        <v>362</v>
      </c>
      <c r="F477" s="6">
        <v>4638</v>
      </c>
      <c r="G477" s="6">
        <f t="shared" si="23"/>
        <v>0</v>
      </c>
      <c r="H477" s="6">
        <v>6478.5</v>
      </c>
      <c r="I477" s="6">
        <f t="shared" si="24"/>
        <v>0</v>
      </c>
      <c r="J477" s="6">
        <v>8319</v>
      </c>
      <c r="K477" s="6">
        <f t="shared" si="26"/>
        <v>55656</v>
      </c>
      <c r="M477" s="6">
        <f t="shared" si="27"/>
        <v>77742</v>
      </c>
      <c r="O477" s="6">
        <f t="shared" si="25"/>
        <v>99828</v>
      </c>
    </row>
    <row r="478" spans="1:15" hidden="1">
      <c r="A478" s="3" t="s">
        <v>1094</v>
      </c>
      <c r="B478" s="3" t="s">
        <v>1095</v>
      </c>
      <c r="C478" s="4">
        <v>43647</v>
      </c>
      <c r="D478" s="3" t="s">
        <v>1096</v>
      </c>
      <c r="E478" s="3" t="s">
        <v>362</v>
      </c>
      <c r="F478" s="6">
        <v>3706</v>
      </c>
      <c r="G478" s="6">
        <f t="shared" si="23"/>
        <v>0</v>
      </c>
      <c r="H478" s="6">
        <v>5053.5</v>
      </c>
      <c r="I478" s="6">
        <f t="shared" si="24"/>
        <v>0</v>
      </c>
      <c r="J478" s="6">
        <v>6401</v>
      </c>
      <c r="K478" s="6">
        <f t="shared" si="26"/>
        <v>44472</v>
      </c>
      <c r="M478" s="6">
        <f t="shared" si="27"/>
        <v>60642</v>
      </c>
      <c r="O478" s="6">
        <f t="shared" si="25"/>
        <v>76812</v>
      </c>
    </row>
    <row r="479" spans="1:15" hidden="1">
      <c r="A479" s="3" t="s">
        <v>1097</v>
      </c>
      <c r="B479" s="3" t="s">
        <v>1098</v>
      </c>
      <c r="C479" s="4">
        <v>43647</v>
      </c>
      <c r="D479" s="3" t="s">
        <v>1099</v>
      </c>
      <c r="E479" s="3" t="s">
        <v>362</v>
      </c>
      <c r="F479" s="6">
        <v>4044</v>
      </c>
      <c r="G479" s="6">
        <f t="shared" si="23"/>
        <v>0</v>
      </c>
      <c r="H479" s="6">
        <v>5521.5</v>
      </c>
      <c r="I479" s="6">
        <f t="shared" si="24"/>
        <v>0</v>
      </c>
      <c r="J479" s="6">
        <v>6999</v>
      </c>
      <c r="K479" s="6">
        <f t="shared" si="26"/>
        <v>48528</v>
      </c>
      <c r="M479" s="6">
        <f t="shared" si="27"/>
        <v>66258</v>
      </c>
      <c r="O479" s="6">
        <f t="shared" si="25"/>
        <v>83988</v>
      </c>
    </row>
    <row r="480" spans="1:15" hidden="1">
      <c r="A480" s="3" t="s">
        <v>1100</v>
      </c>
      <c r="B480" s="3" t="s">
        <v>1101</v>
      </c>
      <c r="C480" s="4">
        <v>43647</v>
      </c>
      <c r="D480" s="3" t="s">
        <v>1102</v>
      </c>
      <c r="E480" s="3" t="s">
        <v>362</v>
      </c>
      <c r="F480" s="6">
        <v>3950</v>
      </c>
      <c r="G480" s="6">
        <f t="shared" si="23"/>
        <v>0</v>
      </c>
      <c r="H480" s="6">
        <v>5478.5</v>
      </c>
      <c r="I480" s="6">
        <f t="shared" si="24"/>
        <v>0</v>
      </c>
      <c r="J480" s="6">
        <v>7007</v>
      </c>
      <c r="K480" s="6">
        <f t="shared" si="26"/>
        <v>47400</v>
      </c>
      <c r="M480" s="6">
        <f t="shared" si="27"/>
        <v>65742</v>
      </c>
      <c r="O480" s="6">
        <f t="shared" si="25"/>
        <v>84084</v>
      </c>
    </row>
    <row r="481" spans="1:15" hidden="1">
      <c r="A481" s="3" t="s">
        <v>1103</v>
      </c>
      <c r="B481" s="3" t="s">
        <v>1104</v>
      </c>
      <c r="C481" s="4">
        <v>43647</v>
      </c>
      <c r="D481" s="3" t="s">
        <v>1105</v>
      </c>
      <c r="E481" s="3" t="s">
        <v>362</v>
      </c>
      <c r="F481" s="6">
        <v>4014</v>
      </c>
      <c r="G481" s="6">
        <f t="shared" si="23"/>
        <v>0</v>
      </c>
      <c r="H481" s="6">
        <v>5636.5</v>
      </c>
      <c r="I481" s="6">
        <f t="shared" si="24"/>
        <v>0</v>
      </c>
      <c r="J481" s="6">
        <v>7259</v>
      </c>
      <c r="K481" s="6">
        <f t="shared" si="26"/>
        <v>48168</v>
      </c>
      <c r="M481" s="6">
        <f t="shared" si="27"/>
        <v>67638</v>
      </c>
      <c r="O481" s="6">
        <f t="shared" si="25"/>
        <v>87108</v>
      </c>
    </row>
    <row r="482" spans="1:15" hidden="1">
      <c r="A482" s="3" t="s">
        <v>1106</v>
      </c>
      <c r="B482" s="3" t="s">
        <v>1107</v>
      </c>
      <c r="C482" s="4">
        <v>41091</v>
      </c>
      <c r="D482" s="3" t="s">
        <v>1108</v>
      </c>
      <c r="E482" s="3" t="s">
        <v>362</v>
      </c>
      <c r="F482" s="6">
        <v>5979</v>
      </c>
      <c r="G482" s="6">
        <f t="shared" si="23"/>
        <v>0</v>
      </c>
      <c r="H482" s="6">
        <v>6833.5</v>
      </c>
      <c r="I482" s="6">
        <f t="shared" si="24"/>
        <v>0</v>
      </c>
      <c r="J482" s="6">
        <v>7688</v>
      </c>
      <c r="K482" s="6">
        <f t="shared" si="26"/>
        <v>71748</v>
      </c>
      <c r="M482" s="6">
        <f t="shared" si="27"/>
        <v>82002</v>
      </c>
      <c r="O482" s="6">
        <f t="shared" si="25"/>
        <v>92256</v>
      </c>
    </row>
    <row r="483" spans="1:15" hidden="1">
      <c r="A483" s="3" t="s">
        <v>1109</v>
      </c>
      <c r="B483" s="3" t="s">
        <v>1110</v>
      </c>
      <c r="C483" s="4">
        <v>41091</v>
      </c>
      <c r="D483" s="3" t="s">
        <v>1110</v>
      </c>
      <c r="E483" s="3" t="s">
        <v>362</v>
      </c>
      <c r="F483" s="6">
        <v>3990</v>
      </c>
      <c r="G483" s="6">
        <f t="shared" si="23"/>
        <v>0</v>
      </c>
      <c r="H483" s="6">
        <v>5392</v>
      </c>
      <c r="I483" s="6">
        <f t="shared" si="24"/>
        <v>0</v>
      </c>
      <c r="J483" s="6">
        <v>6794</v>
      </c>
      <c r="K483" s="6">
        <f t="shared" si="26"/>
        <v>47880</v>
      </c>
      <c r="M483" s="6">
        <f t="shared" si="27"/>
        <v>64704</v>
      </c>
      <c r="O483" s="6">
        <f t="shared" si="25"/>
        <v>81528</v>
      </c>
    </row>
    <row r="484" spans="1:15" hidden="1">
      <c r="A484" s="3" t="s">
        <v>1111</v>
      </c>
      <c r="B484" s="3" t="s">
        <v>1112</v>
      </c>
      <c r="C484" s="4">
        <v>45001</v>
      </c>
      <c r="D484" s="3" t="s">
        <v>1113</v>
      </c>
      <c r="E484" s="3" t="s">
        <v>158</v>
      </c>
      <c r="F484" s="6">
        <v>3150</v>
      </c>
      <c r="G484" s="6">
        <f t="shared" ref="G484:G498" si="28">L484/12</f>
        <v>0</v>
      </c>
      <c r="H484" s="6">
        <v>3926</v>
      </c>
      <c r="I484" s="6">
        <f t="shared" ref="I484:I498" si="29">N484/12</f>
        <v>0</v>
      </c>
      <c r="J484" s="6">
        <v>4894</v>
      </c>
      <c r="K484" s="6">
        <f t="shared" si="26"/>
        <v>37800</v>
      </c>
      <c r="M484" s="6">
        <f t="shared" si="27"/>
        <v>47112</v>
      </c>
      <c r="O484" s="6">
        <f t="shared" si="25"/>
        <v>58728</v>
      </c>
    </row>
    <row r="485" spans="1:15" hidden="1">
      <c r="A485" s="3" t="s">
        <v>1111</v>
      </c>
      <c r="B485" s="3" t="s">
        <v>1112</v>
      </c>
      <c r="C485" s="4">
        <v>44743</v>
      </c>
      <c r="D485" s="3" t="s">
        <v>1113</v>
      </c>
      <c r="E485" s="3" t="s">
        <v>167</v>
      </c>
      <c r="F485" s="6">
        <v>3189</v>
      </c>
      <c r="G485" s="6">
        <f t="shared" si="28"/>
        <v>0</v>
      </c>
      <c r="H485" s="6">
        <v>4071</v>
      </c>
      <c r="I485" s="6">
        <f t="shared" si="29"/>
        <v>0</v>
      </c>
      <c r="J485" s="6">
        <v>4953</v>
      </c>
      <c r="K485" s="6">
        <f t="shared" si="26"/>
        <v>38268</v>
      </c>
      <c r="M485" s="6">
        <f t="shared" si="27"/>
        <v>48852</v>
      </c>
      <c r="O485" s="6">
        <f t="shared" si="25"/>
        <v>59436</v>
      </c>
    </row>
    <row r="486" spans="1:15" hidden="1">
      <c r="A486" s="3" t="s">
        <v>1111</v>
      </c>
      <c r="B486" s="3" t="s">
        <v>1112</v>
      </c>
      <c r="C486" s="4">
        <v>45001</v>
      </c>
      <c r="D486" s="3" t="s">
        <v>1113</v>
      </c>
      <c r="E486" s="3" t="s">
        <v>170</v>
      </c>
      <c r="F486" s="6">
        <v>3542</v>
      </c>
      <c r="G486" s="6">
        <f t="shared" si="28"/>
        <v>0</v>
      </c>
      <c r="H486" s="6">
        <v>4522</v>
      </c>
      <c r="I486" s="6">
        <f t="shared" si="29"/>
        <v>0</v>
      </c>
      <c r="J486" s="6">
        <v>5502</v>
      </c>
      <c r="K486" s="6">
        <f t="shared" si="26"/>
        <v>42504</v>
      </c>
      <c r="M486" s="6">
        <f t="shared" si="27"/>
        <v>54264</v>
      </c>
      <c r="O486" s="6">
        <f t="shared" si="25"/>
        <v>66024</v>
      </c>
    </row>
    <row r="487" spans="1:15" hidden="1">
      <c r="A487" s="3" t="s">
        <v>1111</v>
      </c>
      <c r="B487" s="3" t="s">
        <v>1112</v>
      </c>
      <c r="C487" s="4">
        <v>45001</v>
      </c>
      <c r="D487" s="3" t="s">
        <v>1113</v>
      </c>
      <c r="E487" s="3" t="s">
        <v>173</v>
      </c>
      <c r="F487" s="6">
        <v>4975</v>
      </c>
      <c r="G487" s="6">
        <f t="shared" si="28"/>
        <v>0</v>
      </c>
      <c r="H487" s="6">
        <v>6350.5</v>
      </c>
      <c r="I487" s="6">
        <f t="shared" si="29"/>
        <v>0</v>
      </c>
      <c r="J487" s="6">
        <v>7726</v>
      </c>
      <c r="K487" s="6">
        <f t="shared" si="26"/>
        <v>59700</v>
      </c>
      <c r="M487" s="6">
        <f t="shared" si="27"/>
        <v>76206</v>
      </c>
      <c r="O487" s="6">
        <f t="shared" si="25"/>
        <v>92712</v>
      </c>
    </row>
    <row r="488" spans="1:15" hidden="1">
      <c r="A488" s="3" t="s">
        <v>1111</v>
      </c>
      <c r="B488" s="3" t="s">
        <v>1112</v>
      </c>
      <c r="C488" s="4">
        <v>44743</v>
      </c>
      <c r="D488" s="3" t="s">
        <v>1113</v>
      </c>
      <c r="E488" s="3" t="s">
        <v>176</v>
      </c>
      <c r="F488" s="6">
        <v>3804</v>
      </c>
      <c r="G488" s="6">
        <f t="shared" si="28"/>
        <v>0</v>
      </c>
      <c r="H488" s="6">
        <v>4855</v>
      </c>
      <c r="I488" s="6">
        <f t="shared" si="29"/>
        <v>0</v>
      </c>
      <c r="J488" s="6">
        <v>5906</v>
      </c>
      <c r="K488" s="6">
        <f t="shared" si="26"/>
        <v>45648</v>
      </c>
      <c r="M488" s="6">
        <f t="shared" si="27"/>
        <v>58260</v>
      </c>
      <c r="O488" s="6">
        <f t="shared" si="25"/>
        <v>70872</v>
      </c>
    </row>
    <row r="489" spans="1:15" hidden="1">
      <c r="A489" s="3" t="s">
        <v>1111</v>
      </c>
      <c r="B489" s="3" t="s">
        <v>1112</v>
      </c>
      <c r="C489" s="4">
        <v>43647</v>
      </c>
      <c r="D489" s="3" t="s">
        <v>1113</v>
      </c>
      <c r="E489" s="3" t="s">
        <v>179</v>
      </c>
      <c r="F489" s="6">
        <v>3691</v>
      </c>
      <c r="G489" s="6">
        <f t="shared" si="28"/>
        <v>0</v>
      </c>
      <c r="H489" s="6">
        <v>4711.5</v>
      </c>
      <c r="I489" s="6">
        <f t="shared" si="29"/>
        <v>0</v>
      </c>
      <c r="J489" s="6">
        <v>5732</v>
      </c>
      <c r="K489" s="6">
        <f t="shared" si="26"/>
        <v>44292</v>
      </c>
      <c r="M489" s="6">
        <f t="shared" si="27"/>
        <v>56538</v>
      </c>
      <c r="O489" s="6">
        <f t="shared" si="25"/>
        <v>68784</v>
      </c>
    </row>
    <row r="490" spans="1:15" hidden="1">
      <c r="A490" s="3" t="s">
        <v>1111</v>
      </c>
      <c r="B490" s="3" t="s">
        <v>1112</v>
      </c>
      <c r="C490" s="4">
        <v>45001</v>
      </c>
      <c r="D490" s="3" t="s">
        <v>1113</v>
      </c>
      <c r="E490" s="3" t="s">
        <v>182</v>
      </c>
      <c r="F490" s="6">
        <v>5500</v>
      </c>
      <c r="G490" s="6">
        <f t="shared" si="28"/>
        <v>0</v>
      </c>
      <c r="H490" s="6">
        <v>7020.5</v>
      </c>
      <c r="I490" s="6">
        <f t="shared" si="29"/>
        <v>0</v>
      </c>
      <c r="J490" s="6">
        <v>8541</v>
      </c>
      <c r="K490" s="6">
        <f t="shared" si="26"/>
        <v>66000</v>
      </c>
      <c r="M490" s="6">
        <f t="shared" si="27"/>
        <v>84246</v>
      </c>
      <c r="O490" s="6">
        <f t="shared" si="25"/>
        <v>102492</v>
      </c>
    </row>
    <row r="491" spans="1:15" hidden="1">
      <c r="A491" s="3" t="s">
        <v>1111</v>
      </c>
      <c r="B491" s="3" t="s">
        <v>1112</v>
      </c>
      <c r="C491" s="4">
        <v>45001</v>
      </c>
      <c r="D491" s="3" t="s">
        <v>1113</v>
      </c>
      <c r="E491" s="3" t="s">
        <v>185</v>
      </c>
      <c r="F491" s="6">
        <v>5966</v>
      </c>
      <c r="G491" s="6">
        <f t="shared" si="28"/>
        <v>0</v>
      </c>
      <c r="H491" s="6">
        <v>7615.5</v>
      </c>
      <c r="I491" s="6">
        <f t="shared" si="29"/>
        <v>0</v>
      </c>
      <c r="J491" s="6">
        <v>9265</v>
      </c>
      <c r="K491" s="6">
        <f t="shared" si="26"/>
        <v>71592</v>
      </c>
      <c r="M491" s="6">
        <f t="shared" si="27"/>
        <v>91386</v>
      </c>
      <c r="O491" s="6">
        <f t="shared" si="25"/>
        <v>111180</v>
      </c>
    </row>
    <row r="492" spans="1:15" hidden="1">
      <c r="A492" s="3" t="s">
        <v>1111</v>
      </c>
      <c r="B492" s="3" t="s">
        <v>1112</v>
      </c>
      <c r="C492" s="4">
        <v>45001</v>
      </c>
      <c r="D492" s="3" t="s">
        <v>1113</v>
      </c>
      <c r="E492" s="3" t="s">
        <v>188</v>
      </c>
      <c r="F492" s="6">
        <v>6383</v>
      </c>
      <c r="G492" s="6">
        <f t="shared" si="28"/>
        <v>0</v>
      </c>
      <c r="H492" s="6">
        <v>8148.5</v>
      </c>
      <c r="I492" s="6">
        <f t="shared" si="29"/>
        <v>0</v>
      </c>
      <c r="J492" s="6">
        <v>9914</v>
      </c>
      <c r="K492" s="6">
        <f t="shared" si="26"/>
        <v>76596</v>
      </c>
      <c r="M492" s="6">
        <f t="shared" si="27"/>
        <v>97782</v>
      </c>
      <c r="O492" s="6">
        <f t="shared" si="25"/>
        <v>118968</v>
      </c>
    </row>
    <row r="493" spans="1:15" hidden="1">
      <c r="A493" s="3" t="s">
        <v>1111</v>
      </c>
      <c r="B493" s="3" t="s">
        <v>1112</v>
      </c>
      <c r="C493" s="4">
        <v>45001</v>
      </c>
      <c r="D493" s="3" t="s">
        <v>1113</v>
      </c>
      <c r="E493" s="3" t="s">
        <v>191</v>
      </c>
      <c r="F493" s="6">
        <v>6800</v>
      </c>
      <c r="G493" s="6">
        <f t="shared" si="28"/>
        <v>0</v>
      </c>
      <c r="H493" s="6">
        <v>8474</v>
      </c>
      <c r="I493" s="6">
        <f t="shared" si="29"/>
        <v>0</v>
      </c>
      <c r="J493" s="6">
        <v>10559</v>
      </c>
      <c r="K493" s="6">
        <f t="shared" si="26"/>
        <v>81600</v>
      </c>
      <c r="M493" s="6">
        <f t="shared" si="27"/>
        <v>101688</v>
      </c>
      <c r="O493" s="6">
        <f t="shared" si="25"/>
        <v>126708</v>
      </c>
    </row>
    <row r="494" spans="1:15" hidden="1">
      <c r="A494" s="3" t="s">
        <v>1111</v>
      </c>
      <c r="B494" s="3" t="s">
        <v>1112</v>
      </c>
      <c r="C494" s="4">
        <v>45001</v>
      </c>
      <c r="D494" s="3" t="s">
        <v>1113</v>
      </c>
      <c r="E494" s="3" t="s">
        <v>197</v>
      </c>
      <c r="F494" s="6">
        <v>7800</v>
      </c>
      <c r="G494" s="6">
        <f t="shared" si="28"/>
        <v>0</v>
      </c>
      <c r="H494" s="6">
        <v>9957</v>
      </c>
      <c r="I494" s="6">
        <f t="shared" si="29"/>
        <v>0</v>
      </c>
      <c r="J494" s="6">
        <v>12114</v>
      </c>
      <c r="K494" s="6">
        <f t="shared" si="26"/>
        <v>93600</v>
      </c>
      <c r="M494" s="6">
        <f t="shared" si="27"/>
        <v>119484</v>
      </c>
      <c r="O494" s="6">
        <f t="shared" si="25"/>
        <v>145368</v>
      </c>
    </row>
    <row r="495" spans="1:15" hidden="1">
      <c r="A495" s="3" t="s">
        <v>1111</v>
      </c>
      <c r="B495" s="3" t="s">
        <v>1112</v>
      </c>
      <c r="C495" s="4">
        <v>45001</v>
      </c>
      <c r="D495" s="3" t="s">
        <v>1113</v>
      </c>
      <c r="E495" s="3" t="s">
        <v>203</v>
      </c>
      <c r="F495" s="6">
        <v>8537</v>
      </c>
      <c r="G495" s="6">
        <f t="shared" si="28"/>
        <v>0</v>
      </c>
      <c r="H495" s="6">
        <v>10896.5</v>
      </c>
      <c r="I495" s="6">
        <f t="shared" si="29"/>
        <v>0</v>
      </c>
      <c r="J495" s="6">
        <v>13256</v>
      </c>
      <c r="K495" s="6">
        <f t="shared" si="26"/>
        <v>102444</v>
      </c>
      <c r="M495" s="6">
        <f t="shared" si="27"/>
        <v>130758</v>
      </c>
      <c r="O495" s="6">
        <f t="shared" si="25"/>
        <v>159072</v>
      </c>
    </row>
    <row r="496" spans="1:15" hidden="1">
      <c r="A496" s="3" t="s">
        <v>1111</v>
      </c>
      <c r="B496" s="3" t="s">
        <v>1112</v>
      </c>
      <c r="C496" s="4">
        <v>45001</v>
      </c>
      <c r="D496" s="3" t="s">
        <v>1113</v>
      </c>
      <c r="E496" s="3" t="s">
        <v>1114</v>
      </c>
      <c r="F496" s="6">
        <v>9367</v>
      </c>
      <c r="G496" s="6">
        <f t="shared" si="28"/>
        <v>0</v>
      </c>
      <c r="H496" s="6">
        <v>11957</v>
      </c>
      <c r="I496" s="6">
        <f t="shared" si="29"/>
        <v>0</v>
      </c>
      <c r="J496" s="6">
        <v>14547</v>
      </c>
      <c r="K496" s="6">
        <f t="shared" si="26"/>
        <v>112404</v>
      </c>
      <c r="M496" s="6">
        <f t="shared" si="27"/>
        <v>143484</v>
      </c>
      <c r="O496" s="6">
        <f t="shared" si="25"/>
        <v>174564</v>
      </c>
    </row>
    <row r="497" spans="1:15" hidden="1">
      <c r="A497" s="3" t="s">
        <v>1111</v>
      </c>
      <c r="B497" s="3" t="s">
        <v>1112</v>
      </c>
      <c r="C497" s="4">
        <v>45001</v>
      </c>
      <c r="D497" s="3" t="s">
        <v>1113</v>
      </c>
      <c r="E497" s="3" t="s">
        <v>1115</v>
      </c>
      <c r="F497" s="6">
        <v>13017</v>
      </c>
      <c r="G497" s="6">
        <f t="shared" si="28"/>
        <v>0</v>
      </c>
      <c r="H497" s="6">
        <v>16616.5</v>
      </c>
      <c r="I497" s="6">
        <f t="shared" si="29"/>
        <v>0</v>
      </c>
      <c r="J497" s="6">
        <v>20216</v>
      </c>
      <c r="K497" s="6">
        <f t="shared" si="26"/>
        <v>156204</v>
      </c>
      <c r="M497" s="6">
        <f t="shared" si="27"/>
        <v>199398</v>
      </c>
      <c r="O497" s="6">
        <f t="shared" si="25"/>
        <v>242592</v>
      </c>
    </row>
    <row r="498" spans="1:15" hidden="1">
      <c r="A498" s="3" t="s">
        <v>1111</v>
      </c>
      <c r="B498" s="3" t="s">
        <v>1116</v>
      </c>
      <c r="C498" s="4">
        <v>45001</v>
      </c>
      <c r="D498" s="3" t="s">
        <v>1113</v>
      </c>
      <c r="E498" s="3" t="s">
        <v>939</v>
      </c>
      <c r="F498" s="6">
        <v>15600</v>
      </c>
      <c r="G498" s="6">
        <f t="shared" si="28"/>
        <v>0</v>
      </c>
      <c r="H498" s="6">
        <v>19913</v>
      </c>
      <c r="I498" s="6">
        <f t="shared" si="29"/>
        <v>0</v>
      </c>
      <c r="J498" s="6">
        <v>24226</v>
      </c>
      <c r="K498" s="6">
        <f t="shared" si="26"/>
        <v>187200</v>
      </c>
      <c r="M498" s="6">
        <f t="shared" si="27"/>
        <v>238956</v>
      </c>
      <c r="O498" s="6">
        <f t="shared" si="25"/>
        <v>290712</v>
      </c>
    </row>
    <row r="499" spans="1:15">
      <c r="A499" s="2" t="s">
        <v>1146</v>
      </c>
      <c r="B499" s="2">
        <v>900</v>
      </c>
      <c r="E499" s="2">
        <v>900</v>
      </c>
    </row>
  </sheetData>
  <sheetProtection algorithmName="SHA-512" hashValue="jFvjgamBFVWUE2viHfmZKxYXga72p6ceCnunFbZFOdiizJ4K8UsYxSGG9wztBwu3XtZVN0YhnNI4SJwS/Pc8wQ==" saltValue="jD57eTRCym1XeDgYBNjCVg==" spinCount="100000" sheet="1" objects="1" scenarios="1"/>
  <autoFilter ref="A1:J498" xr:uid="{00000000-0009-0000-0000-000000000000}"/>
  <phoneticPr fontId="8"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8491-1F66-47CC-8AB1-74850DB6FF62}">
  <dimension ref="A1:A4"/>
  <sheetViews>
    <sheetView workbookViewId="0">
      <selection activeCell="F499" sqref="F499:O499"/>
    </sheetView>
  </sheetViews>
  <sheetFormatPr defaultRowHeight="15"/>
  <sheetData>
    <row r="1" spans="1:1">
      <c r="A1" t="s">
        <v>5</v>
      </c>
    </row>
    <row r="2" spans="1:1">
      <c r="A2" t="s">
        <v>11</v>
      </c>
    </row>
    <row r="3" spans="1:1">
      <c r="A3" t="s">
        <v>14</v>
      </c>
    </row>
    <row r="4" spans="1:1">
      <c r="A4" t="s">
        <v>17</v>
      </c>
    </row>
  </sheetData>
  <sheetProtection algorithmName="SHA-512" hashValue="yhVFEe+LqBJ0Gj+cMNtoPTpwiNC3mabrlETr3jJTCHMXsVRf+UDJknwx3C+S3I4X73UkaGw1blyWGt7WK8wYzg==" saltValue="QK7l6KI3aRjKFpkrQ74ej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Salary Comparison</vt:lpstr>
      <vt:lpstr>Pay Plan</vt:lpstr>
      <vt:lpstr>Action Items</vt:lpstr>
      <vt:lpstr>Salary Grade Table_Hide</vt:lpstr>
      <vt:lpstr>Tables HIDE</vt:lpstr>
      <vt:lpstr>'Salary Comparison'!Print_Area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Bowser</dc:creator>
  <cp:keywords/>
  <dc:description/>
  <cp:lastModifiedBy>Ron Marx</cp:lastModifiedBy>
  <cp:revision/>
  <cp:lastPrinted>2024-03-04T18:25:35Z</cp:lastPrinted>
  <dcterms:created xsi:type="dcterms:W3CDTF">2023-01-10T20:39:29Z</dcterms:created>
  <dcterms:modified xsi:type="dcterms:W3CDTF">2024-03-26T19:22:25Z</dcterms:modified>
  <cp:category/>
  <cp:contentStatus/>
</cp:coreProperties>
</file>