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DEPTWIDE\ARC shared files\Deceased\2025 deceased files\"/>
    </mc:Choice>
  </mc:AlternateContent>
  <xr:revisionPtr revIDLastSave="0" documentId="13_ncr:1_{400603C6-47A0-4FCD-B732-50D4AED407D8}" xr6:coauthVersionLast="47" xr6:coauthVersionMax="47" xr10:uidLastSave="{00000000-0000-0000-0000-000000000000}"/>
  <bookViews>
    <workbookView xWindow="28680" yWindow="-120" windowWidth="29040" windowHeight="15720" xr2:uid="{11EA28DB-1389-4F23-BEAF-6F255FDD39AA}"/>
  </bookViews>
  <sheets>
    <sheet name="Lump Sum Calendar" sheetId="1" r:id="rId1"/>
    <sheet name="Holiday List" sheetId="2"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28" i="1" l="1"/>
  <c r="B22" i="1"/>
  <c r="C22" i="1"/>
  <c r="D22" i="1"/>
  <c r="E22" i="1"/>
  <c r="F22" i="1"/>
  <c r="G22" i="1"/>
  <c r="H22" i="1"/>
  <c r="I22" i="1"/>
  <c r="J22" i="1"/>
  <c r="K22" i="1"/>
  <c r="L22" i="1"/>
  <c r="M22" i="1"/>
  <c r="N22" i="1"/>
  <c r="O22" i="1"/>
  <c r="P22" i="1"/>
  <c r="Q22" i="1"/>
  <c r="R22" i="1"/>
  <c r="S22" i="1"/>
  <c r="T22" i="1"/>
  <c r="U22" i="1"/>
  <c r="V22" i="1"/>
  <c r="W22" i="1"/>
  <c r="X22" i="1"/>
  <c r="Y22" i="1"/>
  <c r="Z22" i="1"/>
  <c r="AA22" i="1"/>
  <c r="AB22" i="1"/>
  <c r="AC22" i="1"/>
  <c r="AD22" i="1" s="1"/>
  <c r="AE22" i="1" s="1"/>
  <c r="AF22" i="1" s="1"/>
  <c r="B23" i="1"/>
  <c r="C23" i="1"/>
  <c r="D23" i="1"/>
  <c r="E23" i="1"/>
  <c r="F23" i="1"/>
  <c r="G23" i="1"/>
  <c r="H23" i="1"/>
  <c r="I23" i="1"/>
  <c r="J23" i="1"/>
  <c r="K23" i="1"/>
  <c r="L23" i="1"/>
  <c r="M23" i="1"/>
  <c r="N23" i="1"/>
  <c r="O23" i="1"/>
  <c r="P23" i="1"/>
  <c r="Q23" i="1"/>
  <c r="R23" i="1"/>
  <c r="S23" i="1"/>
  <c r="T23" i="1"/>
  <c r="U23" i="1"/>
  <c r="V23" i="1"/>
  <c r="W23" i="1"/>
  <c r="X23" i="1"/>
  <c r="Y23" i="1"/>
  <c r="Z23" i="1"/>
  <c r="AA23" i="1"/>
  <c r="AB23" i="1"/>
  <c r="AC23" i="1"/>
  <c r="AD23" i="1"/>
  <c r="AE23" i="1"/>
  <c r="AF23" i="1"/>
  <c r="B24" i="1"/>
  <c r="C24" i="1"/>
  <c r="D24" i="1"/>
  <c r="E24" i="1"/>
  <c r="F24" i="1"/>
  <c r="G24" i="1"/>
  <c r="H24" i="1"/>
  <c r="I24" i="1"/>
  <c r="J24" i="1"/>
  <c r="K24" i="1"/>
  <c r="L24" i="1"/>
  <c r="M24" i="1"/>
  <c r="N24" i="1"/>
  <c r="O24" i="1"/>
  <c r="P24" i="1"/>
  <c r="Q24" i="1"/>
  <c r="R24" i="1"/>
  <c r="S24" i="1"/>
  <c r="T24" i="1"/>
  <c r="U24" i="1"/>
  <c r="V24" i="1"/>
  <c r="W24" i="1"/>
  <c r="X24" i="1"/>
  <c r="Y24" i="1"/>
  <c r="Z24" i="1"/>
  <c r="AA24" i="1"/>
  <c r="AB24" i="1"/>
  <c r="AC24" i="1"/>
  <c r="AD24" i="1"/>
  <c r="AE24" i="1"/>
  <c r="AF24" i="1" s="1"/>
  <c r="B25" i="1"/>
  <c r="C25" i="1"/>
  <c r="D25" i="1"/>
  <c r="E25" i="1"/>
  <c r="F25" i="1"/>
  <c r="G25" i="1"/>
  <c r="H25" i="1"/>
  <c r="I25" i="1"/>
  <c r="J25" i="1"/>
  <c r="K25" i="1"/>
  <c r="L25" i="1"/>
  <c r="M25" i="1"/>
  <c r="N25" i="1"/>
  <c r="O25" i="1"/>
  <c r="P25" i="1"/>
  <c r="Q25" i="1"/>
  <c r="R25" i="1"/>
  <c r="S25" i="1"/>
  <c r="T25" i="1"/>
  <c r="U25" i="1"/>
  <c r="V25" i="1"/>
  <c r="W25" i="1"/>
  <c r="X25" i="1"/>
  <c r="Y25" i="1"/>
  <c r="Z25" i="1"/>
  <c r="AA25" i="1"/>
  <c r="AB25" i="1"/>
  <c r="AC25" i="1"/>
  <c r="AD25" i="1"/>
  <c r="AE25" i="1"/>
  <c r="AF25" i="1"/>
  <c r="B26" i="1"/>
  <c r="C26" i="1"/>
  <c r="D26" i="1"/>
  <c r="E26" i="1"/>
  <c r="F26" i="1"/>
  <c r="G26" i="1"/>
  <c r="H26" i="1"/>
  <c r="I26" i="1"/>
  <c r="J26" i="1"/>
  <c r="K26" i="1"/>
  <c r="L26" i="1"/>
  <c r="M26" i="1"/>
  <c r="N26" i="1"/>
  <c r="O26" i="1"/>
  <c r="P26" i="1"/>
  <c r="Q26" i="1"/>
  <c r="R26" i="1"/>
  <c r="S26" i="1"/>
  <c r="T26" i="1"/>
  <c r="U26" i="1"/>
  <c r="V26" i="1"/>
  <c r="W26" i="1"/>
  <c r="X26" i="1"/>
  <c r="Y26" i="1"/>
  <c r="Z26" i="1"/>
  <c r="AA26" i="1"/>
  <c r="AB26" i="1"/>
  <c r="AC26" i="1"/>
  <c r="AD26" i="1"/>
  <c r="AE26" i="1"/>
  <c r="AF26" i="1" s="1"/>
  <c r="B27" i="1"/>
  <c r="C27" i="1"/>
  <c r="D27" i="1"/>
  <c r="E27" i="1"/>
  <c r="F27" i="1"/>
  <c r="G27" i="1"/>
  <c r="H27" i="1"/>
  <c r="I27" i="1"/>
  <c r="J27" i="1"/>
  <c r="K27" i="1"/>
  <c r="L27" i="1"/>
  <c r="M27" i="1"/>
  <c r="N27" i="1"/>
  <c r="O27" i="1"/>
  <c r="P27" i="1"/>
  <c r="Q27" i="1"/>
  <c r="R27" i="1"/>
  <c r="S27" i="1"/>
  <c r="T27" i="1"/>
  <c r="U27" i="1"/>
  <c r="V27" i="1"/>
  <c r="W27" i="1"/>
  <c r="X27" i="1"/>
  <c r="Y27" i="1"/>
  <c r="Z27" i="1"/>
  <c r="AA27" i="1"/>
  <c r="AB27" i="1"/>
  <c r="AC27" i="1"/>
  <c r="AD27" i="1"/>
  <c r="AE27" i="1"/>
  <c r="AF27" i="1"/>
  <c r="B28" i="1"/>
  <c r="C28" i="1"/>
  <c r="D28" i="1"/>
  <c r="E28" i="1"/>
  <c r="F28" i="1"/>
  <c r="G28" i="1"/>
  <c r="H28" i="1"/>
  <c r="I28" i="1"/>
  <c r="J28" i="1"/>
  <c r="K28" i="1"/>
  <c r="L28" i="1"/>
  <c r="M28" i="1"/>
  <c r="N28" i="1"/>
  <c r="O28" i="1"/>
  <c r="P28" i="1"/>
  <c r="Q28" i="1"/>
  <c r="R28" i="1"/>
  <c r="S28" i="1"/>
  <c r="T28" i="1"/>
  <c r="U28" i="1"/>
  <c r="V28" i="1"/>
  <c r="W28" i="1"/>
  <c r="X28" i="1"/>
  <c r="Y28" i="1"/>
  <c r="Z28" i="1"/>
  <c r="AA28" i="1"/>
  <c r="AB28" i="1"/>
  <c r="AC28" i="1"/>
  <c r="AD28" i="1"/>
  <c r="AE28" i="1"/>
  <c r="B29" i="1"/>
  <c r="C29" i="1"/>
  <c r="D29" i="1"/>
  <c r="E29" i="1"/>
  <c r="F29" i="1"/>
  <c r="G29" i="1"/>
  <c r="H29" i="1"/>
  <c r="I29" i="1"/>
  <c r="J29" i="1"/>
  <c r="K29" i="1"/>
  <c r="L29" i="1"/>
  <c r="M29" i="1"/>
  <c r="N29" i="1"/>
  <c r="O29" i="1"/>
  <c r="P29" i="1"/>
  <c r="Q29" i="1"/>
  <c r="R29" i="1"/>
  <c r="S29" i="1"/>
  <c r="T29" i="1"/>
  <c r="U29" i="1"/>
  <c r="V29" i="1"/>
  <c r="W29" i="1"/>
  <c r="X29" i="1"/>
  <c r="Y29" i="1"/>
  <c r="Z29" i="1"/>
  <c r="AA29" i="1"/>
  <c r="AB29" i="1"/>
  <c r="AC29" i="1"/>
  <c r="AD29" i="1"/>
  <c r="AE29" i="1"/>
  <c r="AF29" i="1" s="1"/>
  <c r="B30" i="1"/>
  <c r="C30" i="1"/>
  <c r="D30" i="1"/>
  <c r="E30" i="1"/>
  <c r="F30" i="1"/>
  <c r="G30" i="1"/>
  <c r="H30" i="1"/>
  <c r="I30" i="1"/>
  <c r="J30" i="1"/>
  <c r="K30" i="1"/>
  <c r="L30" i="1"/>
  <c r="M30" i="1"/>
  <c r="N30" i="1"/>
  <c r="O30" i="1"/>
  <c r="P30" i="1"/>
  <c r="Q30" i="1"/>
  <c r="R30" i="1"/>
  <c r="S30" i="1"/>
  <c r="T30" i="1"/>
  <c r="U30" i="1"/>
  <c r="V30" i="1"/>
  <c r="W30" i="1"/>
  <c r="X30" i="1"/>
  <c r="Y30" i="1"/>
  <c r="Z30" i="1"/>
  <c r="AA30" i="1"/>
  <c r="AB30" i="1"/>
  <c r="AC30" i="1"/>
  <c r="AD30" i="1"/>
  <c r="AE30" i="1"/>
  <c r="AF30" i="1"/>
  <c r="B31" i="1"/>
  <c r="C31" i="1"/>
  <c r="D31" i="1"/>
  <c r="E31" i="1"/>
  <c r="F31" i="1"/>
  <c r="G31" i="1"/>
  <c r="H31" i="1"/>
  <c r="I31" i="1"/>
  <c r="J31" i="1"/>
  <c r="K31" i="1"/>
  <c r="L31" i="1"/>
  <c r="M31" i="1"/>
  <c r="N31" i="1"/>
  <c r="O31" i="1"/>
  <c r="P31" i="1"/>
  <c r="Q31" i="1"/>
  <c r="R31" i="1"/>
  <c r="S31" i="1"/>
  <c r="T31" i="1"/>
  <c r="U31" i="1"/>
  <c r="V31" i="1"/>
  <c r="W31" i="1"/>
  <c r="X31" i="1"/>
  <c r="Y31" i="1"/>
  <c r="Z31" i="1"/>
  <c r="AA31" i="1"/>
  <c r="AB31" i="1"/>
  <c r="AC31" i="1"/>
  <c r="AD31" i="1"/>
  <c r="AE31" i="1"/>
  <c r="AF31" i="1" s="1"/>
  <c r="B32" i="1"/>
  <c r="C32" i="1"/>
  <c r="D32" i="1"/>
  <c r="E32" i="1"/>
  <c r="F32" i="1"/>
  <c r="G32" i="1"/>
  <c r="H32" i="1"/>
  <c r="I32" i="1"/>
  <c r="J32" i="1"/>
  <c r="K32" i="1"/>
  <c r="L32" i="1"/>
  <c r="M32" i="1"/>
  <c r="N32" i="1"/>
  <c r="O32" i="1"/>
  <c r="P32" i="1"/>
  <c r="Q32" i="1"/>
  <c r="R32" i="1"/>
  <c r="S32" i="1"/>
  <c r="T32" i="1"/>
  <c r="U32" i="1"/>
  <c r="V32" i="1"/>
  <c r="W32" i="1"/>
  <c r="X32" i="1"/>
  <c r="Y32" i="1"/>
  <c r="Z32" i="1"/>
  <c r="AA32" i="1"/>
  <c r="AB32" i="1"/>
  <c r="AC32" i="1"/>
  <c r="AD32" i="1"/>
  <c r="AE32" i="1"/>
  <c r="AF32" i="1"/>
  <c r="C21" i="1"/>
  <c r="D21" i="1"/>
  <c r="E21" i="1"/>
  <c r="F21" i="1"/>
  <c r="G21" i="1"/>
  <c r="H21" i="1"/>
  <c r="I21" i="1"/>
  <c r="J21" i="1"/>
  <c r="K21" i="1"/>
  <c r="L21" i="1"/>
  <c r="M21" i="1"/>
  <c r="N21" i="1"/>
  <c r="O21" i="1"/>
  <c r="P21" i="1"/>
  <c r="Q21" i="1"/>
  <c r="R21" i="1"/>
  <c r="S21" i="1"/>
  <c r="T21" i="1"/>
  <c r="U21" i="1"/>
  <c r="V21" i="1"/>
  <c r="W21" i="1"/>
  <c r="X21" i="1"/>
  <c r="Y21" i="1"/>
  <c r="Z21" i="1"/>
  <c r="AA21" i="1"/>
  <c r="AB21" i="1"/>
  <c r="AC21" i="1"/>
  <c r="AD21" i="1"/>
  <c r="AE21" i="1"/>
  <c r="AF21" i="1"/>
  <c r="B21" i="1"/>
  <c r="T4" i="1"/>
  <c r="Y2" i="1" s="1"/>
  <c r="Y3" i="1" s="1"/>
  <c r="AH32" i="1" s="1"/>
  <c r="B7" i="1"/>
  <c r="C7" i="1" s="1"/>
  <c r="D7" i="1" s="1"/>
  <c r="E7" i="1" s="1"/>
  <c r="F7" i="1" s="1"/>
  <c r="G7" i="1" s="1"/>
  <c r="H7" i="1" s="1"/>
  <c r="I7" i="1" s="1"/>
  <c r="J7" i="1" s="1"/>
  <c r="K7" i="1" s="1"/>
  <c r="L7" i="1" s="1"/>
  <c r="M7" i="1" s="1"/>
  <c r="N7" i="1" s="1"/>
  <c r="O7" i="1" s="1"/>
  <c r="P7" i="1" s="1"/>
  <c r="Q7" i="1" s="1"/>
  <c r="R7" i="1" s="1"/>
  <c r="S7" i="1" s="1"/>
  <c r="T7" i="1" s="1"/>
  <c r="U7" i="1" s="1"/>
  <c r="V7" i="1" s="1"/>
  <c r="W7" i="1" s="1"/>
  <c r="X7" i="1" s="1"/>
  <c r="Y7" i="1" s="1"/>
  <c r="Z7" i="1" s="1"/>
  <c r="AA7" i="1" s="1"/>
  <c r="AB7" i="1" s="1"/>
  <c r="AC7" i="1" s="1"/>
  <c r="AD7" i="1" s="1"/>
  <c r="AE7" i="1" s="1"/>
  <c r="B8" i="1"/>
  <c r="C8" i="1" s="1"/>
  <c r="D8" i="1" s="1"/>
  <c r="E8" i="1" s="1"/>
  <c r="F8" i="1" s="1"/>
  <c r="G8" i="1" s="1"/>
  <c r="H8" i="1" s="1"/>
  <c r="I8" i="1" s="1"/>
  <c r="J8" i="1" s="1"/>
  <c r="K8" i="1" s="1"/>
  <c r="L8" i="1" s="1"/>
  <c r="M8" i="1" s="1"/>
  <c r="N8" i="1" s="1"/>
  <c r="O8" i="1" s="1"/>
  <c r="P8" i="1" s="1"/>
  <c r="Q8" i="1" s="1"/>
  <c r="R8" i="1" s="1"/>
  <c r="S8" i="1" s="1"/>
  <c r="T8" i="1" s="1"/>
  <c r="U8" i="1" s="1"/>
  <c r="V8" i="1" s="1"/>
  <c r="W8" i="1" s="1"/>
  <c r="X8" i="1" s="1"/>
  <c r="Y8" i="1" s="1"/>
  <c r="Z8" i="1" s="1"/>
  <c r="AA8" i="1" s="1"/>
  <c r="AB8" i="1" s="1"/>
  <c r="AC8" i="1" s="1"/>
  <c r="AD8" i="1" s="1"/>
  <c r="AE8" i="1" s="1"/>
  <c r="AF8" i="1" s="1"/>
  <c r="B9" i="1"/>
  <c r="C9" i="1" s="1"/>
  <c r="D9" i="1" s="1"/>
  <c r="E9" i="1" s="1"/>
  <c r="F9" i="1" s="1"/>
  <c r="G9" i="1" s="1"/>
  <c r="H9" i="1" s="1"/>
  <c r="I9" i="1" s="1"/>
  <c r="J9" i="1" s="1"/>
  <c r="K9" i="1" s="1"/>
  <c r="L9" i="1" s="1"/>
  <c r="M9" i="1" s="1"/>
  <c r="N9" i="1" s="1"/>
  <c r="O9" i="1" s="1"/>
  <c r="P9" i="1" s="1"/>
  <c r="Q9" i="1" s="1"/>
  <c r="R9" i="1" s="1"/>
  <c r="S9" i="1" s="1"/>
  <c r="T9" i="1" s="1"/>
  <c r="U9" i="1" s="1"/>
  <c r="V9" i="1" s="1"/>
  <c r="W9" i="1" s="1"/>
  <c r="X9" i="1" s="1"/>
  <c r="Y9" i="1" s="1"/>
  <c r="Z9" i="1" s="1"/>
  <c r="AA9" i="1" s="1"/>
  <c r="AB9" i="1" s="1"/>
  <c r="AC9" i="1" s="1"/>
  <c r="AD9" i="1" s="1"/>
  <c r="AE9" i="1" s="1"/>
  <c r="AF9" i="1" s="1"/>
  <c r="B10" i="1"/>
  <c r="C10" i="1" s="1"/>
  <c r="D10" i="1" s="1"/>
  <c r="E10" i="1" s="1"/>
  <c r="F10" i="1" s="1"/>
  <c r="G10" i="1" s="1"/>
  <c r="H10" i="1" s="1"/>
  <c r="I10" i="1" s="1"/>
  <c r="J10" i="1" s="1"/>
  <c r="K10" i="1" s="1"/>
  <c r="L10" i="1" s="1"/>
  <c r="M10" i="1" s="1"/>
  <c r="N10" i="1" s="1"/>
  <c r="O10" i="1" s="1"/>
  <c r="P10" i="1" s="1"/>
  <c r="Q10" i="1" s="1"/>
  <c r="R10" i="1" s="1"/>
  <c r="S10" i="1" s="1"/>
  <c r="T10" i="1" s="1"/>
  <c r="U10" i="1" s="1"/>
  <c r="V10" i="1" s="1"/>
  <c r="W10" i="1" s="1"/>
  <c r="X10" i="1" s="1"/>
  <c r="Y10" i="1" s="1"/>
  <c r="Z10" i="1" s="1"/>
  <c r="AA10" i="1" s="1"/>
  <c r="AB10" i="1" s="1"/>
  <c r="AC10" i="1" s="1"/>
  <c r="AD10" i="1" s="1"/>
  <c r="AE10" i="1" s="1"/>
  <c r="AF10" i="1" s="1"/>
  <c r="B11" i="1"/>
  <c r="C11" i="1" s="1"/>
  <c r="D11" i="1" s="1"/>
  <c r="E11" i="1" s="1"/>
  <c r="F11" i="1" s="1"/>
  <c r="G11" i="1" s="1"/>
  <c r="H11" i="1" s="1"/>
  <c r="I11" i="1" s="1"/>
  <c r="J11" i="1" s="1"/>
  <c r="K11" i="1" s="1"/>
  <c r="L11" i="1" s="1"/>
  <c r="M11" i="1" s="1"/>
  <c r="N11" i="1" s="1"/>
  <c r="O11" i="1" s="1"/>
  <c r="P11" i="1" s="1"/>
  <c r="Q11" i="1" s="1"/>
  <c r="R11" i="1" s="1"/>
  <c r="S11" i="1" s="1"/>
  <c r="T11" i="1" s="1"/>
  <c r="U11" i="1" s="1"/>
  <c r="V11" i="1" s="1"/>
  <c r="W11" i="1" s="1"/>
  <c r="X11" i="1" s="1"/>
  <c r="Y11" i="1" s="1"/>
  <c r="Z11" i="1" s="1"/>
  <c r="AA11" i="1" s="1"/>
  <c r="AB11" i="1" s="1"/>
  <c r="AC11" i="1" s="1"/>
  <c r="AD11" i="1" s="1"/>
  <c r="AE11" i="1" s="1"/>
  <c r="AF11" i="1" s="1"/>
  <c r="B12" i="1"/>
  <c r="C12" i="1" s="1"/>
  <c r="D12" i="1" s="1"/>
  <c r="E12" i="1" s="1"/>
  <c r="F12" i="1" s="1"/>
  <c r="G12" i="1" s="1"/>
  <c r="H12" i="1" s="1"/>
  <c r="I12" i="1" s="1"/>
  <c r="J12" i="1" s="1"/>
  <c r="K12" i="1" s="1"/>
  <c r="L12" i="1" s="1"/>
  <c r="M12" i="1" s="1"/>
  <c r="N12" i="1" s="1"/>
  <c r="O12" i="1" s="1"/>
  <c r="P12" i="1" s="1"/>
  <c r="Q12" i="1" s="1"/>
  <c r="R12" i="1" s="1"/>
  <c r="S12" i="1" s="1"/>
  <c r="T12" i="1" s="1"/>
  <c r="U12" i="1" s="1"/>
  <c r="V12" i="1" s="1"/>
  <c r="W12" i="1" s="1"/>
  <c r="X12" i="1" s="1"/>
  <c r="Y12" i="1" s="1"/>
  <c r="Z12" i="1" s="1"/>
  <c r="AA12" i="1" s="1"/>
  <c r="AB12" i="1" s="1"/>
  <c r="AC12" i="1" s="1"/>
  <c r="AD12" i="1" s="1"/>
  <c r="AE12" i="1" s="1"/>
  <c r="AF12" i="1" s="1"/>
  <c r="B13" i="1"/>
  <c r="C13" i="1" s="1"/>
  <c r="D13" i="1" s="1"/>
  <c r="E13" i="1" s="1"/>
  <c r="F13" i="1" s="1"/>
  <c r="G13" i="1" s="1"/>
  <c r="H13" i="1" s="1"/>
  <c r="I13" i="1" s="1"/>
  <c r="J13" i="1" s="1"/>
  <c r="K13" i="1" s="1"/>
  <c r="L13" i="1" s="1"/>
  <c r="M13" i="1" s="1"/>
  <c r="N13" i="1" s="1"/>
  <c r="O13" i="1" s="1"/>
  <c r="P13" i="1" s="1"/>
  <c r="Q13" i="1" s="1"/>
  <c r="R13" i="1" s="1"/>
  <c r="S13" i="1" s="1"/>
  <c r="T13" i="1" s="1"/>
  <c r="U13" i="1" s="1"/>
  <c r="V13" i="1" s="1"/>
  <c r="W13" i="1" s="1"/>
  <c r="X13" i="1" s="1"/>
  <c r="Y13" i="1" s="1"/>
  <c r="Z13" i="1" s="1"/>
  <c r="AA13" i="1" s="1"/>
  <c r="AB13" i="1" s="1"/>
  <c r="AC13" i="1" s="1"/>
  <c r="AD13" i="1" s="1"/>
  <c r="AE13" i="1" s="1"/>
  <c r="AF13" i="1" s="1"/>
  <c r="B14" i="1"/>
  <c r="C14" i="1" s="1"/>
  <c r="D14" i="1" s="1"/>
  <c r="E14" i="1" s="1"/>
  <c r="F14" i="1" s="1"/>
  <c r="G14" i="1" s="1"/>
  <c r="H14" i="1" s="1"/>
  <c r="I14" i="1" s="1"/>
  <c r="J14" i="1" s="1"/>
  <c r="K14" i="1" s="1"/>
  <c r="L14" i="1" s="1"/>
  <c r="M14" i="1" s="1"/>
  <c r="N14" i="1" s="1"/>
  <c r="O14" i="1" s="1"/>
  <c r="P14" i="1" s="1"/>
  <c r="Q14" i="1" s="1"/>
  <c r="R14" i="1" s="1"/>
  <c r="S14" i="1" s="1"/>
  <c r="T14" i="1" s="1"/>
  <c r="U14" i="1" s="1"/>
  <c r="V14" i="1" s="1"/>
  <c r="W14" i="1" s="1"/>
  <c r="X14" i="1" s="1"/>
  <c r="Y14" i="1" s="1"/>
  <c r="Z14" i="1" s="1"/>
  <c r="AA14" i="1" s="1"/>
  <c r="AB14" i="1" s="1"/>
  <c r="AC14" i="1" s="1"/>
  <c r="AD14" i="1" s="1"/>
  <c r="AE14" i="1" s="1"/>
  <c r="AF14" i="1" s="1"/>
  <c r="B15" i="1"/>
  <c r="C15" i="1" s="1"/>
  <c r="D15" i="1" s="1"/>
  <c r="E15" i="1" s="1"/>
  <c r="F15" i="1" s="1"/>
  <c r="G15" i="1" s="1"/>
  <c r="H15" i="1" s="1"/>
  <c r="I15" i="1" s="1"/>
  <c r="J15" i="1" s="1"/>
  <c r="K15" i="1" s="1"/>
  <c r="L15" i="1" s="1"/>
  <c r="M15" i="1" s="1"/>
  <c r="N15" i="1" s="1"/>
  <c r="O15" i="1" s="1"/>
  <c r="P15" i="1" s="1"/>
  <c r="Q15" i="1" s="1"/>
  <c r="R15" i="1" s="1"/>
  <c r="S15" i="1" s="1"/>
  <c r="T15" i="1" s="1"/>
  <c r="U15" i="1" s="1"/>
  <c r="V15" i="1" s="1"/>
  <c r="W15" i="1" s="1"/>
  <c r="X15" i="1" s="1"/>
  <c r="Y15" i="1" s="1"/>
  <c r="Z15" i="1" s="1"/>
  <c r="AA15" i="1" s="1"/>
  <c r="AB15" i="1" s="1"/>
  <c r="AC15" i="1" s="1"/>
  <c r="AD15" i="1" s="1"/>
  <c r="AE15" i="1" s="1"/>
  <c r="AF15" i="1" s="1"/>
  <c r="B16" i="1"/>
  <c r="C16" i="1" s="1"/>
  <c r="D16" i="1" s="1"/>
  <c r="E16" i="1" s="1"/>
  <c r="F16" i="1" s="1"/>
  <c r="G16" i="1" s="1"/>
  <c r="H16" i="1" s="1"/>
  <c r="I16" i="1" s="1"/>
  <c r="J16" i="1" s="1"/>
  <c r="K16" i="1" s="1"/>
  <c r="L16" i="1" s="1"/>
  <c r="M16" i="1" s="1"/>
  <c r="N16" i="1" s="1"/>
  <c r="O16" i="1" s="1"/>
  <c r="P16" i="1" s="1"/>
  <c r="Q16" i="1" s="1"/>
  <c r="R16" i="1" s="1"/>
  <c r="S16" i="1" s="1"/>
  <c r="T16" i="1" s="1"/>
  <c r="U16" i="1" s="1"/>
  <c r="V16" i="1" s="1"/>
  <c r="W16" i="1" s="1"/>
  <c r="X16" i="1" s="1"/>
  <c r="Y16" i="1" s="1"/>
  <c r="Z16" i="1" s="1"/>
  <c r="AA16" i="1" s="1"/>
  <c r="AB16" i="1" s="1"/>
  <c r="AC16" i="1" s="1"/>
  <c r="AD16" i="1" s="1"/>
  <c r="AE16" i="1" s="1"/>
  <c r="AF16" i="1" s="1"/>
  <c r="B17" i="1"/>
  <c r="C17" i="1" s="1"/>
  <c r="D17" i="1" s="1"/>
  <c r="E17" i="1" s="1"/>
  <c r="F17" i="1" s="1"/>
  <c r="G17" i="1" s="1"/>
  <c r="H17" i="1" s="1"/>
  <c r="I17" i="1" s="1"/>
  <c r="J17" i="1" s="1"/>
  <c r="K17" i="1" s="1"/>
  <c r="L17" i="1" s="1"/>
  <c r="M17" i="1" s="1"/>
  <c r="N17" i="1" s="1"/>
  <c r="O17" i="1" s="1"/>
  <c r="P17" i="1" s="1"/>
  <c r="Q17" i="1" s="1"/>
  <c r="R17" i="1" s="1"/>
  <c r="S17" i="1" s="1"/>
  <c r="T17" i="1" s="1"/>
  <c r="U17" i="1" s="1"/>
  <c r="V17" i="1" s="1"/>
  <c r="W17" i="1" s="1"/>
  <c r="X17" i="1" s="1"/>
  <c r="Y17" i="1" s="1"/>
  <c r="Z17" i="1" s="1"/>
  <c r="AA17" i="1" s="1"/>
  <c r="AB17" i="1" s="1"/>
  <c r="AC17" i="1" s="1"/>
  <c r="AD17" i="1" s="1"/>
  <c r="AE17" i="1" s="1"/>
  <c r="AF17" i="1" s="1"/>
  <c r="B6" i="1"/>
  <c r="C6" i="1" s="1"/>
  <c r="D6" i="1" s="1"/>
  <c r="E6" i="1" s="1"/>
  <c r="F6" i="1" s="1"/>
  <c r="G6" i="1" s="1"/>
  <c r="H6" i="1" s="1"/>
  <c r="I6" i="1" s="1"/>
  <c r="J6" i="1" s="1"/>
  <c r="K6" i="1" s="1"/>
  <c r="L6" i="1" s="1"/>
  <c r="M6" i="1" s="1"/>
  <c r="N6" i="1" s="1"/>
  <c r="O6" i="1" s="1"/>
  <c r="P6" i="1" s="1"/>
  <c r="Q6" i="1" s="1"/>
  <c r="R6" i="1" s="1"/>
  <c r="S6" i="1" s="1"/>
  <c r="T6" i="1" s="1"/>
  <c r="U6" i="1" s="1"/>
  <c r="V6" i="1" s="1"/>
  <c r="W6" i="1" s="1"/>
  <c r="X6" i="1" s="1"/>
  <c r="Y6" i="1" s="1"/>
  <c r="Z6" i="1" s="1"/>
  <c r="AA6" i="1" s="1"/>
  <c r="AB6" i="1" s="1"/>
  <c r="AC6" i="1" s="1"/>
  <c r="AD6" i="1" s="1"/>
  <c r="AE6" i="1" s="1"/>
  <c r="AF6" i="1" s="1"/>
  <c r="Y4" i="1" l="1"/>
  <c r="AH6" i="1"/>
  <c r="AH25" i="1"/>
  <c r="AH7" i="1"/>
  <c r="AH15" i="1"/>
  <c r="AH26" i="1"/>
  <c r="AH8" i="1"/>
  <c r="AH16" i="1"/>
  <c r="AH27" i="1"/>
  <c r="AH9" i="1"/>
  <c r="AH17" i="1"/>
  <c r="AH28" i="1"/>
  <c r="AH14" i="1"/>
  <c r="AH10" i="1"/>
  <c r="AH21" i="1"/>
  <c r="AH29" i="1"/>
  <c r="AH11" i="1"/>
  <c r="AH22" i="1"/>
  <c r="AH30" i="1"/>
  <c r="AH12" i="1"/>
  <c r="AH23" i="1"/>
  <c r="AH31" i="1"/>
  <c r="AH13" i="1"/>
  <c r="AH24" i="1"/>
  <c r="AF7" i="1"/>
  <c r="AI6" i="1" l="1" a="1"/>
  <c r="AI6" i="1" s="1"/>
  <c r="AK6" i="1" s="1"/>
  <c r="AM6" i="1" s="1" a="1"/>
  <c r="AM6" i="1" s="1"/>
  <c r="AI7" i="1" s="1" a="1"/>
  <c r="AI7" i="1" s="1"/>
  <c r="AK7" i="1" s="1" a="1"/>
  <c r="AK7" i="1" s="1"/>
  <c r="AM7" i="1" l="1" a="1"/>
  <c r="AM7" i="1" s="1"/>
  <c r="AI8" i="1" s="1" a="1"/>
  <c r="AI8" i="1" s="1"/>
  <c r="AK8" i="1" s="1" a="1"/>
  <c r="AK8" i="1" s="1"/>
  <c r="AM8" i="1" l="1" a="1"/>
  <c r="AM8" i="1" s="1"/>
  <c r="AI9" i="1" s="1" a="1"/>
  <c r="AI9" i="1" s="1"/>
  <c r="AK9" i="1" s="1" a="1"/>
  <c r="AK9" i="1" s="1"/>
  <c r="AM9" i="1" l="1" a="1"/>
  <c r="AM9" i="1" s="1"/>
  <c r="AI10" i="1" s="1" a="1"/>
  <c r="AI10" i="1" s="1"/>
  <c r="AK10" i="1" s="1" a="1"/>
  <c r="AK10" i="1" s="1"/>
  <c r="AM10" i="1" l="1" a="1"/>
  <c r="AM10" i="1" s="1"/>
  <c r="AI11" i="1" s="1" a="1"/>
  <c r="AI11" i="1" s="1"/>
  <c r="AK11" i="1" s="1" a="1"/>
  <c r="AK11" i="1" s="1"/>
  <c r="AM11" i="1" l="1" a="1"/>
  <c r="AM11" i="1" s="1"/>
  <c r="AI12" i="1" s="1" a="1"/>
  <c r="AI12" i="1" s="1"/>
  <c r="AK12" i="1" s="1" a="1"/>
  <c r="AK12" i="1" s="1"/>
  <c r="AM12" i="1" l="1" a="1"/>
  <c r="AM12" i="1" s="1"/>
  <c r="AI13" i="1" l="1" a="1"/>
  <c r="AI13" i="1" s="1"/>
  <c r="AK13" i="1" s="1" a="1"/>
  <c r="AK13" i="1" s="1"/>
  <c r="AM13" i="1" l="1" a="1"/>
  <c r="AM13" i="1" s="1"/>
  <c r="AI14" i="1" s="1" a="1"/>
  <c r="AI14" i="1" s="1"/>
  <c r="AK14" i="1" s="1" a="1"/>
  <c r="AK14" i="1" s="1"/>
  <c r="AM14" i="1" l="1" a="1"/>
  <c r="AM14" i="1" s="1"/>
  <c r="AI15" i="1" s="1" a="1"/>
  <c r="AI15" i="1" s="1"/>
  <c r="AK15" i="1" s="1" a="1"/>
  <c r="AK15" i="1" s="1"/>
  <c r="AM15" i="1" l="1" a="1"/>
  <c r="AM15" i="1" s="1"/>
  <c r="AI16" i="1" s="1" a="1"/>
  <c r="AI16" i="1" s="1"/>
  <c r="AK16" i="1" s="1" a="1"/>
  <c r="AK16" i="1" s="1"/>
  <c r="AM16" i="1" l="1" a="1"/>
  <c r="AM16" i="1" s="1"/>
  <c r="AI17" i="1" s="1" a="1"/>
  <c r="AI17" i="1" s="1"/>
  <c r="AK17" i="1" s="1" a="1"/>
  <c r="AK17" i="1" s="1"/>
  <c r="AM17" i="1" l="1" a="1"/>
  <c r="AM17" i="1" s="1"/>
  <c r="AI21" i="1" s="1" a="1"/>
  <c r="AI21" i="1" s="1"/>
  <c r="AK21" i="1" s="1" a="1"/>
  <c r="AK21" i="1" s="1"/>
  <c r="AM21" i="1" s="1" a="1"/>
  <c r="AM21" i="1" s="1"/>
  <c r="AI22" i="1" s="1" a="1"/>
  <c r="AI22" i="1" s="1"/>
  <c r="AK22" i="1" s="1" a="1"/>
  <c r="AK22" i="1" s="1"/>
  <c r="AM22" i="1" s="1" a="1"/>
  <c r="AM22" i="1" s="1"/>
  <c r="AI23" i="1" s="1" a="1"/>
  <c r="AI23" i="1" s="1"/>
  <c r="AK23" i="1" s="1" a="1"/>
  <c r="AK23" i="1" s="1"/>
  <c r="AM23" i="1" s="1" a="1"/>
  <c r="AM23" i="1" s="1"/>
  <c r="AI24" i="1" s="1" a="1"/>
  <c r="AI24" i="1" s="1"/>
  <c r="AK24" i="1" s="1" a="1"/>
  <c r="AK24" i="1" s="1"/>
  <c r="AM24" i="1" s="1" a="1"/>
  <c r="AM24" i="1" s="1"/>
  <c r="AI25" i="1" s="1" a="1"/>
  <c r="AI25" i="1" s="1"/>
  <c r="AK25" i="1" s="1" a="1"/>
  <c r="AK25" i="1" s="1"/>
  <c r="AM25" i="1" s="1" a="1"/>
  <c r="AM25" i="1" s="1"/>
  <c r="AI26" i="1" s="1" a="1"/>
  <c r="AI26" i="1" s="1"/>
  <c r="AK26" i="1" s="1" a="1"/>
  <c r="AK26" i="1" s="1"/>
  <c r="AM26" i="1" s="1" a="1"/>
  <c r="AM26" i="1" s="1"/>
  <c r="AI27" i="1" s="1" a="1"/>
  <c r="AI27" i="1" s="1"/>
  <c r="AK27" i="1" s="1" a="1"/>
  <c r="AK27" i="1" s="1"/>
  <c r="AM27" i="1" s="1" a="1"/>
  <c r="AM27" i="1" s="1"/>
  <c r="AI28" i="1" s="1" a="1"/>
  <c r="AI28" i="1" s="1"/>
  <c r="AK28" i="1" s="1" a="1"/>
  <c r="AK28" i="1" s="1"/>
  <c r="AM28" i="1" s="1" a="1"/>
  <c r="AM28" i="1" s="1"/>
  <c r="AI29" i="1" s="1" a="1"/>
  <c r="AI29" i="1" s="1"/>
  <c r="AK29" i="1" s="1" a="1"/>
  <c r="AK29" i="1" s="1"/>
  <c r="AM29" i="1" s="1" a="1"/>
  <c r="AM29" i="1" s="1"/>
  <c r="AI30" i="1" s="1" a="1"/>
  <c r="AI30" i="1" s="1"/>
  <c r="AK30" i="1" s="1" a="1"/>
  <c r="AK30" i="1" s="1"/>
  <c r="AM30" i="1" s="1" a="1"/>
  <c r="AM30" i="1" s="1"/>
  <c r="AI31" i="1" s="1" a="1"/>
  <c r="AI31" i="1" s="1"/>
  <c r="AK31" i="1" s="1" a="1"/>
  <c r="AK31" i="1" s="1"/>
  <c r="AM31" i="1" s="1" a="1"/>
  <c r="AM31" i="1" s="1"/>
  <c r="AI32" i="1" s="1" a="1"/>
  <c r="AI32" i="1" s="1"/>
  <c r="AK32" i="1" s="1" a="1"/>
  <c r="AK32" i="1" s="1"/>
  <c r="AM32" i="1" s="1" a="1"/>
  <c r="AM32"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Amber D. Weaver</author>
  </authors>
  <commentList>
    <comment ref="L2" authorId="0" shapeId="0" xr:uid="{D2D6F077-8649-4C41-8FAE-0CFF98AFE499}">
      <text>
        <r>
          <rPr>
            <b/>
            <sz val="9"/>
            <color indexed="81"/>
            <rFont val="Tahoma"/>
            <family val="2"/>
          </rPr>
          <t>Note:</t>
        </r>
        <r>
          <rPr>
            <sz val="9"/>
            <color indexed="81"/>
            <rFont val="Tahoma"/>
            <family val="2"/>
          </rPr>
          <t xml:space="preserve">
Can not be on Holiday or Weekend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<sst xmlns="http://schemas.openxmlformats.org/spreadsheetml/2006/main" count="99" uniqueCount="39">
  <si>
    <t>JANUARY</t>
  </si>
  <si>
    <t>FEBRUARY</t>
  </si>
  <si>
    <t>MARCH</t>
  </si>
  <si>
    <t>APRIL</t>
  </si>
  <si>
    <t>MAY</t>
  </si>
  <si>
    <t>JUNE</t>
  </si>
  <si>
    <t>JULY</t>
  </si>
  <si>
    <t>AUGUST</t>
  </si>
  <si>
    <t>SEPTEMBER</t>
  </si>
  <si>
    <t>OCTOBER</t>
  </si>
  <si>
    <t>NOVEMBER</t>
  </si>
  <si>
    <t>DECEMBER</t>
  </si>
  <si>
    <t>YEAR</t>
  </si>
  <si>
    <t>Daily Hrs</t>
  </si>
  <si>
    <t>AL</t>
  </si>
  <si>
    <t>CL</t>
  </si>
  <si>
    <t>Days</t>
  </si>
  <si>
    <t>Last Day</t>
  </si>
  <si>
    <t>Empl Name</t>
  </si>
  <si>
    <t>Empl ID</t>
  </si>
  <si>
    <t>Smith, John</t>
  </si>
  <si>
    <t>00123456</t>
  </si>
  <si>
    <t>Total Hrs</t>
  </si>
  <si>
    <t>Weekends</t>
  </si>
  <si>
    <t>Holidays</t>
  </si>
  <si>
    <t>1st Day of Leave</t>
  </si>
  <si>
    <t>Date Longevity Due</t>
  </si>
  <si>
    <t>Remaining Hours</t>
  </si>
  <si>
    <t>Days Per Month</t>
  </si>
  <si>
    <t>Hours Per Month</t>
  </si>
  <si>
    <t>-</t>
  </si>
  <si>
    <t>=</t>
  </si>
  <si>
    <t>Beginning Hours</t>
  </si>
  <si>
    <t>Date of Death</t>
  </si>
  <si>
    <t> 
This form is used to determine eligibility for holiday and longevity pay.  To be eligible for holiday pay, the employee must have leave after the holiday.  To be eligible for longevity pay, the employee must have leave in the month that longevity is due.  Begin deducting annual and comp hours (no sick hours) at the time of death using a regular Monday thru Friday schedule.  NOTE:  An irregular schedule may be needed to finish the first week.  (Oct., Nov., Dec. holidays TBD pending Governor’s Approval each year).</t>
  </si>
  <si>
    <t>2025 HOLIDAYS</t>
  </si>
  <si>
    <t>Prepared By:</t>
  </si>
  <si>
    <t>Date:</t>
  </si>
  <si>
    <t>2026 HOLIDAYS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</si>
</sst>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
    <numFmt numFmtId="165" formatCode="\w"/>
    <numFmt numFmtId="166" formatCode="0.0"/>
  </numFmts>
  <fonts count="10" x14ac:knownFonts="1">
    <font>
      <sz val="11"/>
      <color theme="1"/>
      <name val="Calibri"/>
      <family val="2"/>
      <scheme val="minor"/>
    </font>
    <font>
      <b/>
      <sz val="11"/>
      <color theme="1"/>
      <name val="Calibri"/>
      <family val="2"/>
      <scheme val="minor"/>
    </font>
    <font>
      <sz val="8"/>
      <name val="Calibri"/>
      <family val="2"/>
      <scheme val="minor"/>
    </font>
    <font>
      <sz val="11"/>
      <color rgb="FFFF0000"/>
      <name val="Calibri"/>
      <family val="2"/>
      <scheme val="minor"/>
    </font>
    <font>
      <b/>
      <i/>
      <sz val="11"/>
      <color rgb="FF00B0F0"/>
      <name val="Calibri"/>
      <family val="2"/>
      <scheme val="minor"/>
    </font>
    <font>
      <b/>
      <sz val="10"/>
      <color theme="1"/>
      <name val="Calibri"/>
      <family val="2"/>
      <scheme val="minor"/>
    </font>
    <font>
      <sz val="9"/>
      <color indexed="81"/>
      <name val="Tahoma"/>
      <family val="2"/>
    </font>
    <font>
      <b/>
      <sz val="9"/>
      <color indexed="81"/>
      <name val="Tahoma"/>
      <family val="2"/>
    </font>
    <font>
      <b/>
      <sz val="11"/>
      <color theme="0"/>
      <name val="Calibri"/>
      <family val="2"/>
      <scheme val="minor"/>
    </font>
    <font>
      <b/>
      <sz val="20"/>
      <color theme="1"/>
      <name val="Calibri"/>
      <family val="2"/>
      <scheme val="minor"/>
    </font>
  </fonts>
  <fills count="10">
    <fill>
      <patternFill patternType="none"/>
    </fill>
    <fill>
      <patternFill patternType="gray125"/>
    </fill>
    <fill>
      <patternFill patternType="solid">
        <fgColor theme="0" tint="-0.14999847407452621"/>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rgb="FFFFFF00"/>
        <bgColor indexed="64"/>
      </patternFill>
    </fill>
    <fill>
      <patternFill patternType="solid">
        <fgColor theme="0" tint="-0.249977111117893"/>
        <bgColor indexed="64"/>
      </patternFill>
    </fill>
    <fill>
      <patternFill patternType="solid">
        <fgColor theme="7" tint="0.59999389629810485"/>
        <bgColor indexed="64"/>
      </patternFill>
    </fill>
    <fill>
      <patternFill patternType="solid">
        <fgColor theme="2"/>
        <bgColor indexed="64"/>
      </patternFill>
    </fill>
    <fill>
      <patternFill patternType="solid">
        <fgColor rgb="FF7030A0"/>
        <bgColor indexed="64"/>
      </patternFill>
    </fill>
  </fills>
  <borders count="1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thin">
        <color indexed="64"/>
      </top>
      <bottom/>
      <diagonal/>
    </border>
    <border>
      <left/>
      <right/>
      <top/>
      <bottom style="medium">
        <color indexed="64"/>
      </bottom>
      <diagonal/>
    </border>
  </borders>
  <cellStyleXfs count="1">
    <xf numFmtId="0" fontId="0" fillId="0" borderId="0"/>
  </cellStyleXfs>
  <cellXfs count="59">
    <xf numFmtId="0" fontId="0" fillId="0" borderId="0" xfId="0"/>
    <xf numFmtId="0" fontId="0" fillId="0" borderId="0" xfId="0" applyAlignment="1">
      <alignment horizontal="center" vertical="center"/>
    </xf>
    <xf numFmtId="0" fontId="1" fillId="0" borderId="1" xfId="0" applyFont="1" applyBorder="1" applyAlignment="1">
      <alignment horizontal="center" vertical="center"/>
    </xf>
    <xf numFmtId="165" fontId="0" fillId="0" borderId="0" xfId="0" applyNumberFormat="1" applyAlignment="1">
      <alignment horizontal="center" vertical="center"/>
    </xf>
    <xf numFmtId="0" fontId="1" fillId="0" borderId="4" xfId="0" applyFont="1" applyBorder="1" applyAlignment="1">
      <alignment horizontal="center" vertical="center"/>
    </xf>
    <xf numFmtId="0" fontId="4" fillId="0" borderId="0" xfId="0" applyFont="1" applyAlignment="1">
      <alignment vertical="center"/>
    </xf>
    <xf numFmtId="0" fontId="3" fillId="0" borderId="0" xfId="0" applyFont="1" applyAlignment="1">
      <alignment vertical="center"/>
    </xf>
    <xf numFmtId="164" fontId="0" fillId="0" borderId="4" xfId="0" applyNumberFormat="1" applyBorder="1" applyAlignment="1">
      <alignment horizontal="center" vertical="center"/>
    </xf>
    <xf numFmtId="14" fontId="0" fillId="0" borderId="5" xfId="0" applyNumberFormat="1" applyBorder="1" applyAlignment="1">
      <alignment horizontal="center" vertical="center"/>
    </xf>
    <xf numFmtId="14" fontId="0" fillId="0" borderId="4" xfId="0" applyNumberFormat="1" applyBorder="1" applyAlignment="1">
      <alignment horizontal="center" vertical="center"/>
    </xf>
    <xf numFmtId="14" fontId="0" fillId="0" borderId="0" xfId="0" applyNumberFormat="1" applyAlignment="1">
      <alignment horizontal="center" vertical="center"/>
    </xf>
    <xf numFmtId="0" fontId="0" fillId="0" borderId="8" xfId="0" applyBorder="1" applyAlignment="1">
      <alignment horizontal="center" vertical="center" shrinkToFit="1"/>
    </xf>
    <xf numFmtId="164" fontId="0" fillId="0" borderId="0" xfId="0" applyNumberFormat="1" applyAlignment="1">
      <alignment horizontal="center" vertical="center"/>
    </xf>
    <xf numFmtId="0" fontId="0" fillId="0" borderId="6" xfId="0" applyBorder="1" applyAlignment="1">
      <alignment horizontal="center" vertical="center" shrinkToFit="1"/>
    </xf>
    <xf numFmtId="0" fontId="0" fillId="7" borderId="7" xfId="0" applyFill="1" applyBorder="1" applyAlignment="1">
      <alignment horizontal="center" vertical="center" shrinkToFit="1"/>
    </xf>
    <xf numFmtId="0" fontId="0" fillId="8" borderId="9" xfId="0" applyFill="1" applyBorder="1" applyAlignment="1">
      <alignment horizontal="center" vertical="center" shrinkToFit="1"/>
    </xf>
    <xf numFmtId="0" fontId="0" fillId="8" borderId="10" xfId="0" applyFill="1" applyBorder="1" applyAlignment="1">
      <alignment horizontal="center" vertical="center" shrinkToFit="1"/>
    </xf>
    <xf numFmtId="0" fontId="0" fillId="8" borderId="5" xfId="0" applyFill="1" applyBorder="1" applyAlignment="1">
      <alignment horizontal="center" vertical="center" shrinkToFit="1"/>
    </xf>
    <xf numFmtId="166" fontId="0" fillId="0" borderId="0" xfId="0" applyNumberFormat="1"/>
    <xf numFmtId="14" fontId="0" fillId="0" borderId="0" xfId="0" applyNumberFormat="1"/>
    <xf numFmtId="0" fontId="1" fillId="4" borderId="1" xfId="0" applyFont="1" applyFill="1" applyBorder="1" applyAlignment="1">
      <alignment horizontal="center" vertical="center"/>
    </xf>
    <xf numFmtId="0" fontId="1" fillId="0" borderId="11" xfId="0" applyFont="1" applyBorder="1" applyAlignment="1">
      <alignment horizontal="center" vertical="center"/>
    </xf>
    <xf numFmtId="0" fontId="1" fillId="0" borderId="0" xfId="0" applyFont="1" applyAlignment="1">
      <alignment vertical="center" shrinkToFit="1"/>
    </xf>
    <xf numFmtId="14" fontId="0" fillId="0" borderId="0" xfId="0" applyNumberFormat="1" applyAlignment="1">
      <alignment vertical="center"/>
    </xf>
    <xf numFmtId="0" fontId="1" fillId="0" borderId="0" xfId="0" applyFont="1" applyAlignment="1">
      <alignment vertical="center"/>
    </xf>
    <xf numFmtId="0" fontId="0" fillId="0" borderId="0" xfId="0" applyAlignment="1">
      <alignment vertical="center"/>
    </xf>
    <xf numFmtId="0" fontId="8" fillId="0" borderId="0" xfId="0" applyFont="1" applyAlignment="1">
      <alignment vertical="center"/>
    </xf>
    <xf numFmtId="0" fontId="1" fillId="0" borderId="0" xfId="0" applyFont="1" applyAlignment="1">
      <alignment textRotation="90" shrinkToFit="1"/>
    </xf>
    <xf numFmtId="0" fontId="9" fillId="0" borderId="12" xfId="0" applyFont="1" applyBorder="1" applyAlignment="1">
      <alignment horizontal="center" vertical="center"/>
    </xf>
    <xf numFmtId="0" fontId="9" fillId="0" borderId="0" xfId="0" applyFont="1" applyAlignment="1">
      <alignment horizontal="center" vertical="center"/>
    </xf>
    <xf numFmtId="0" fontId="9" fillId="0" borderId="12" xfId="0" applyFont="1" applyBorder="1" applyAlignment="1" applyProtection="1">
      <alignment horizontal="center" vertical="center" shrinkToFit="1"/>
      <protection locked="0"/>
    </xf>
    <xf numFmtId="0" fontId="9" fillId="0" borderId="13" xfId="0" applyFont="1" applyBorder="1" applyAlignment="1" applyProtection="1">
      <alignment horizontal="center" vertical="center" shrinkToFit="1"/>
      <protection locked="0"/>
    </xf>
    <xf numFmtId="14" fontId="9" fillId="0" borderId="0" xfId="0" applyNumberFormat="1" applyFont="1" applyAlignment="1" applyProtection="1">
      <alignment horizontal="center" vertical="center" shrinkToFit="1"/>
      <protection locked="0"/>
    </xf>
    <xf numFmtId="14" fontId="9" fillId="0" borderId="13" xfId="0" applyNumberFormat="1" applyFont="1" applyBorder="1" applyAlignment="1" applyProtection="1">
      <alignment horizontal="center" vertical="center" shrinkToFit="1"/>
      <protection locked="0"/>
    </xf>
    <xf numFmtId="0" fontId="5" fillId="0" borderId="0" xfId="0" applyFont="1" applyAlignment="1">
      <alignment horizontal="center" vertical="center" textRotation="90" shrinkToFit="1"/>
    </xf>
    <xf numFmtId="0" fontId="1" fillId="2" borderId="4" xfId="0" applyFont="1" applyFill="1" applyBorder="1" applyAlignment="1">
      <alignment horizontal="center" textRotation="90" shrinkToFit="1"/>
    </xf>
    <xf numFmtId="0" fontId="1" fillId="2" borderId="9" xfId="0" applyFont="1" applyFill="1" applyBorder="1" applyAlignment="1">
      <alignment horizontal="center" textRotation="90" shrinkToFit="1"/>
    </xf>
    <xf numFmtId="0" fontId="5" fillId="2" borderId="4" xfId="0" applyFont="1" applyFill="1" applyBorder="1" applyAlignment="1">
      <alignment horizontal="center" vertical="center" textRotation="90" shrinkToFit="1"/>
    </xf>
    <xf numFmtId="0" fontId="1" fillId="0" borderId="4" xfId="0" applyFont="1" applyBorder="1" applyAlignment="1">
      <alignment horizontal="center" vertical="center"/>
    </xf>
    <xf numFmtId="0" fontId="4" fillId="6" borderId="0" xfId="0" applyFont="1" applyFill="1" applyAlignment="1">
      <alignment horizontal="center" vertical="center"/>
    </xf>
    <xf numFmtId="0" fontId="3" fillId="5" borderId="0" xfId="0" applyFont="1" applyFill="1" applyAlignment="1">
      <alignment horizontal="center" vertical="center"/>
    </xf>
    <xf numFmtId="2" fontId="0" fillId="2" borderId="4" xfId="0" applyNumberFormat="1" applyFill="1" applyBorder="1" applyAlignment="1">
      <alignment horizontal="center" vertical="center"/>
    </xf>
    <xf numFmtId="14" fontId="0" fillId="3" borderId="4" xfId="0" applyNumberFormat="1" applyFill="1" applyBorder="1" applyAlignment="1">
      <alignment horizontal="center" vertical="center" shrinkToFit="1"/>
    </xf>
    <xf numFmtId="0" fontId="8" fillId="9" borderId="0" xfId="0" applyFont="1" applyFill="1" applyAlignment="1">
      <alignment horizontal="center" vertical="center"/>
    </xf>
    <xf numFmtId="0" fontId="0" fillId="3" borderId="4" xfId="0" applyFill="1" applyBorder="1" applyAlignment="1">
      <alignment horizontal="center" vertical="center"/>
    </xf>
    <xf numFmtId="0" fontId="0" fillId="4" borderId="4" xfId="0" applyFill="1" applyBorder="1" applyAlignment="1" applyProtection="1">
      <alignment horizontal="center" vertical="center"/>
      <protection locked="0"/>
    </xf>
    <xf numFmtId="0" fontId="1" fillId="0" borderId="4" xfId="0" applyFont="1" applyBorder="1" applyAlignment="1">
      <alignment horizontal="center" vertical="center" shrinkToFit="1"/>
    </xf>
    <xf numFmtId="0" fontId="1" fillId="0" borderId="0" xfId="0" applyFont="1" applyAlignment="1">
      <alignment horizontal="center" wrapText="1"/>
    </xf>
    <xf numFmtId="0" fontId="1" fillId="0" borderId="0" xfId="0" applyFont="1" applyAlignment="1">
      <alignment horizont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14" fontId="0" fillId="4" borderId="4" xfId="0" applyNumberFormat="1" applyFill="1" applyBorder="1" applyAlignment="1" applyProtection="1">
      <alignment horizontal="center" vertical="center" shrinkToFit="1"/>
      <protection locked="0"/>
    </xf>
    <xf numFmtId="0" fontId="1" fillId="0" borderId="4" xfId="0" applyFont="1" applyBorder="1" applyAlignment="1">
      <alignment horizontal="right" vertical="center"/>
    </xf>
    <xf numFmtId="0" fontId="0" fillId="0" borderId="6"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49" fontId="0" fillId="0" borderId="4" xfId="0" applyNumberFormat="1" applyBorder="1" applyAlignment="1" applyProtection="1">
      <alignment horizontal="center" vertical="center"/>
      <protection locked="0"/>
    </xf>
    <xf numFmtId="14" fontId="0" fillId="0" borderId="4" xfId="0" applyNumberFormat="1" applyBorder="1" applyAlignment="1" applyProtection="1">
      <alignment horizontal="center" vertical="center"/>
      <protection locked="0"/>
    </xf>
    <xf numFmtId="0" fontId="0" fillId="6" borderId="4" xfId="0" applyFill="1" applyBorder="1" applyAlignment="1">
      <alignment horizontal="center" vertical="center"/>
    </xf>
  </cellXfs>
  <cellStyles count="1">
    <cellStyle name="Normal" xfId="0" builtinId="0"/>
  </cellStyles>
  <dxfs count="35">
    <dxf>
      <font>
        <b/>
        <i/>
        <color rgb="FF00B0F0"/>
      </font>
      <fill>
        <patternFill>
          <bgColor theme="0" tint="-0.14996795556505021"/>
        </patternFill>
      </fill>
    </dxf>
    <dxf>
      <font>
        <strike/>
      </font>
      <fill>
        <patternFill>
          <bgColor theme="8" tint="0.59996337778862885"/>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strike/>
      </font>
      <fill>
        <patternFill>
          <bgColor theme="8" tint="0.59996337778862885"/>
        </patternFill>
      </fill>
    </dxf>
    <dxf>
      <font>
        <b/>
        <i/>
        <color rgb="FF00B0F0"/>
      </font>
      <fill>
        <patternFill>
          <bgColor theme="0" tint="-0.14996795556505021"/>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b/>
        <i val="0"/>
        <color theme="0"/>
      </font>
      <fill>
        <patternFill>
          <bgColor rgb="FF7030A0"/>
        </patternFill>
      </fill>
    </dxf>
    <dxf>
      <font>
        <b/>
        <i val="0"/>
        <color theme="0"/>
      </font>
      <fill>
        <patternFill>
          <bgColor rgb="FF7030A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0D583-121C-432E-9FCF-41D3EB0840A0}">
  <sheetPr>
    <pageSetUpPr fitToPage="1"/>
  </sheetPr>
  <dimension ref="A1:AN34"/>
  <sheetViews>
    <sheetView tabSelected="1" zoomScale="85" zoomScaleNormal="85" workbookViewId="0">
      <selection activeCell="O2" sqref="O2:P2"/>
    </sheetView>
  </sheetViews>
  <sheetFormatPr defaultRowHeight="14.4" x14ac:dyDescent="0.3"/>
  <cols>
    <col min="1" max="1" width="11.109375" style="1" bestFit="1" customWidth="1"/>
    <col min="2" max="32" width="4.5546875" style="1" customWidth="1"/>
    <col min="33" max="33" width="1.88671875" style="1" customWidth="1"/>
    <col min="34" max="35" width="4.5546875" style="1" customWidth="1"/>
    <col min="36" max="36" width="1.88671875" style="1" customWidth="1"/>
    <col min="37" max="37" width="4.5546875" style="1" customWidth="1"/>
    <col min="38" max="38" width="1.88671875" style="1" customWidth="1"/>
    <col min="39" max="39" width="4.5546875" style="1" customWidth="1"/>
  </cols>
  <sheetData>
    <row r="1" spans="1:40" ht="55.5" customHeight="1" thickBot="1" x14ac:dyDescent="0.35">
      <c r="A1" s="47" t="s">
        <v>34</v>
      </c>
      <c r="B1" s="48"/>
      <c r="C1" s="48"/>
      <c r="D1" s="48"/>
      <c r="E1" s="48"/>
      <c r="F1" s="48"/>
      <c r="G1" s="48"/>
      <c r="H1" s="48"/>
      <c r="I1" s="48"/>
      <c r="J1" s="48"/>
      <c r="K1" s="48"/>
      <c r="L1" s="48"/>
      <c r="M1" s="48"/>
      <c r="N1" s="48"/>
      <c r="O1" s="48"/>
      <c r="P1" s="48"/>
      <c r="Q1" s="48"/>
      <c r="R1" s="48"/>
      <c r="S1" s="48"/>
      <c r="T1" s="48"/>
      <c r="U1" s="48"/>
      <c r="V1" s="48"/>
      <c r="W1" s="48"/>
      <c r="X1" s="48"/>
      <c r="Y1" s="48"/>
      <c r="Z1" s="48"/>
      <c r="AA1" s="48"/>
      <c r="AB1" s="48"/>
      <c r="AC1" s="48"/>
      <c r="AD1" s="48"/>
      <c r="AE1" s="48"/>
      <c r="AF1" s="48"/>
      <c r="AG1" s="48"/>
      <c r="AH1" s="48"/>
      <c r="AI1" s="48"/>
      <c r="AJ1" s="48"/>
      <c r="AK1" s="48"/>
      <c r="AL1" s="48"/>
      <c r="AM1" s="48"/>
      <c r="AN1" s="18"/>
    </row>
    <row r="2" spans="1:40" ht="15" customHeight="1" x14ac:dyDescent="0.3">
      <c r="A2" s="49" t="s">
        <v>12</v>
      </c>
      <c r="C2" s="52" t="s">
        <v>18</v>
      </c>
      <c r="D2" s="52"/>
      <c r="E2" s="52"/>
      <c r="F2" s="53" t="s">
        <v>20</v>
      </c>
      <c r="G2" s="54"/>
      <c r="H2" s="54"/>
      <c r="I2" s="54"/>
      <c r="J2" s="55"/>
      <c r="L2" s="46" t="s">
        <v>25</v>
      </c>
      <c r="M2" s="46"/>
      <c r="N2" s="46"/>
      <c r="O2" s="51"/>
      <c r="P2" s="51"/>
      <c r="R2" s="38" t="s">
        <v>14</v>
      </c>
      <c r="S2" s="38"/>
      <c r="T2" s="45"/>
      <c r="U2" s="45"/>
      <c r="W2" s="38" t="s">
        <v>16</v>
      </c>
      <c r="X2" s="38"/>
      <c r="Y2" s="41" t="e">
        <f>T4/O4</f>
        <v>#DIV/0!</v>
      </c>
      <c r="Z2" s="41"/>
      <c r="AB2" s="39" t="s">
        <v>23</v>
      </c>
      <c r="AC2" s="39"/>
      <c r="AD2" s="39"/>
      <c r="AE2" s="5"/>
      <c r="AH2" s="37" t="s">
        <v>28</v>
      </c>
      <c r="AI2" s="35" t="s">
        <v>32</v>
      </c>
      <c r="AJ2" s="35"/>
      <c r="AK2" s="35" t="s">
        <v>29</v>
      </c>
      <c r="AL2" s="35"/>
      <c r="AM2" s="35" t="s">
        <v>27</v>
      </c>
      <c r="AN2" s="19"/>
    </row>
    <row r="3" spans="1:40" ht="15" customHeight="1" thickBot="1" x14ac:dyDescent="0.35">
      <c r="A3" s="50"/>
      <c r="C3" s="52" t="s">
        <v>19</v>
      </c>
      <c r="D3" s="52"/>
      <c r="E3" s="52"/>
      <c r="F3" s="56" t="s">
        <v>21</v>
      </c>
      <c r="G3" s="56"/>
      <c r="H3" s="56"/>
      <c r="I3" s="56"/>
      <c r="J3" s="56"/>
      <c r="L3" s="38" t="s">
        <v>33</v>
      </c>
      <c r="M3" s="38"/>
      <c r="N3" s="38"/>
      <c r="O3" s="51"/>
      <c r="P3" s="51"/>
      <c r="R3" s="38" t="s">
        <v>15</v>
      </c>
      <c r="S3" s="38"/>
      <c r="T3" s="45"/>
      <c r="U3" s="45"/>
      <c r="W3" s="38" t="s">
        <v>17</v>
      </c>
      <c r="X3" s="38"/>
      <c r="Y3" s="42" t="e">
        <f>WORKDAY(O2,Y2-0.001,'Holiday List'!$B$2:$B$29)</f>
        <v>#DIV/0!</v>
      </c>
      <c r="Z3" s="42"/>
      <c r="AA3" s="10"/>
      <c r="AB3" s="40" t="s">
        <v>24</v>
      </c>
      <c r="AC3" s="40"/>
      <c r="AD3" s="40"/>
      <c r="AE3" s="6"/>
      <c r="AH3" s="37"/>
      <c r="AI3" s="35"/>
      <c r="AJ3" s="35"/>
      <c r="AK3" s="35"/>
      <c r="AL3" s="35"/>
      <c r="AM3" s="35"/>
    </row>
    <row r="4" spans="1:40" ht="15" customHeight="1" thickBot="1" x14ac:dyDescent="0.35">
      <c r="A4" s="20">
        <v>2025</v>
      </c>
      <c r="C4" s="46" t="s">
        <v>26</v>
      </c>
      <c r="D4" s="46"/>
      <c r="E4" s="46"/>
      <c r="F4" s="57"/>
      <c r="G4" s="57"/>
      <c r="H4" s="57"/>
      <c r="I4" s="57"/>
      <c r="J4" s="57"/>
      <c r="L4" s="38" t="s">
        <v>13</v>
      </c>
      <c r="M4" s="38"/>
      <c r="N4" s="38"/>
      <c r="O4" s="45"/>
      <c r="P4" s="45"/>
      <c r="R4" s="38" t="s">
        <v>22</v>
      </c>
      <c r="S4" s="38"/>
      <c r="T4" s="58">
        <f>T2+T3</f>
        <v>0</v>
      </c>
      <c r="U4" s="58"/>
      <c r="W4" s="38" t="s">
        <v>24</v>
      </c>
      <c r="X4" s="38"/>
      <c r="Y4" s="44">
        <f>COUNTIFS('Holiday List'!B2:B29,"&gt;="&amp;$O$2,'Holiday List'!B2:B29,"&lt;="&amp;$Y$3)</f>
        <v>0</v>
      </c>
      <c r="Z4" s="44"/>
      <c r="AB4" s="43" t="s">
        <v>33</v>
      </c>
      <c r="AC4" s="43"/>
      <c r="AD4" s="43"/>
      <c r="AH4" s="37"/>
      <c r="AI4" s="35"/>
      <c r="AJ4" s="35"/>
      <c r="AK4" s="35"/>
      <c r="AL4" s="35"/>
      <c r="AM4" s="35"/>
    </row>
    <row r="5" spans="1:40" ht="5.0999999999999996" customHeight="1" x14ac:dyDescent="0.3">
      <c r="B5" s="3"/>
      <c r="AH5" s="37"/>
      <c r="AI5" s="35"/>
      <c r="AJ5" s="36"/>
      <c r="AK5" s="35"/>
      <c r="AL5" s="36"/>
      <c r="AM5" s="35"/>
    </row>
    <row r="6" spans="1:40" ht="24" customHeight="1" x14ac:dyDescent="0.3">
      <c r="A6" s="4" t="s">
        <v>0</v>
      </c>
      <c r="B6" s="7">
        <f>DATE($A$4,ROW()-5,COLUMN()-1)</f>
        <v>45658</v>
      </c>
      <c r="C6" s="7">
        <f>IF(B6&gt;=EOMONTH($B6,0),"",DATE($A$4,ROW()-5,COLUMN()-1))</f>
        <v>45659</v>
      </c>
      <c r="D6" s="7">
        <f t="shared" ref="D6:AF6" si="0">IF(C6&gt;=EOMONTH($B6,0),"",DATE($A$4,ROW()-5,COLUMN()-1))</f>
        <v>45660</v>
      </c>
      <c r="E6" s="7">
        <f t="shared" si="0"/>
        <v>45661</v>
      </c>
      <c r="F6" s="7">
        <f t="shared" si="0"/>
        <v>45662</v>
      </c>
      <c r="G6" s="7">
        <f t="shared" si="0"/>
        <v>45663</v>
      </c>
      <c r="H6" s="7">
        <f t="shared" si="0"/>
        <v>45664</v>
      </c>
      <c r="I6" s="7">
        <f t="shared" si="0"/>
        <v>45665</v>
      </c>
      <c r="J6" s="7">
        <f t="shared" si="0"/>
        <v>45666</v>
      </c>
      <c r="K6" s="7">
        <f t="shared" si="0"/>
        <v>45667</v>
      </c>
      <c r="L6" s="7">
        <f t="shared" si="0"/>
        <v>45668</v>
      </c>
      <c r="M6" s="7">
        <f t="shared" si="0"/>
        <v>45669</v>
      </c>
      <c r="N6" s="7">
        <f t="shared" si="0"/>
        <v>45670</v>
      </c>
      <c r="O6" s="7">
        <f t="shared" si="0"/>
        <v>45671</v>
      </c>
      <c r="P6" s="7">
        <f t="shared" si="0"/>
        <v>45672</v>
      </c>
      <c r="Q6" s="7">
        <f t="shared" si="0"/>
        <v>45673</v>
      </c>
      <c r="R6" s="7">
        <f t="shared" si="0"/>
        <v>45674</v>
      </c>
      <c r="S6" s="7">
        <f t="shared" si="0"/>
        <v>45675</v>
      </c>
      <c r="T6" s="7">
        <f t="shared" si="0"/>
        <v>45676</v>
      </c>
      <c r="U6" s="7">
        <f t="shared" si="0"/>
        <v>45677</v>
      </c>
      <c r="V6" s="7">
        <f t="shared" si="0"/>
        <v>45678</v>
      </c>
      <c r="W6" s="7">
        <f t="shared" si="0"/>
        <v>45679</v>
      </c>
      <c r="X6" s="7">
        <f t="shared" si="0"/>
        <v>45680</v>
      </c>
      <c r="Y6" s="7">
        <f t="shared" si="0"/>
        <v>45681</v>
      </c>
      <c r="Z6" s="7">
        <f t="shared" si="0"/>
        <v>45682</v>
      </c>
      <c r="AA6" s="7">
        <f t="shared" si="0"/>
        <v>45683</v>
      </c>
      <c r="AB6" s="7">
        <f t="shared" si="0"/>
        <v>45684</v>
      </c>
      <c r="AC6" s="7">
        <f t="shared" si="0"/>
        <v>45685</v>
      </c>
      <c r="AD6" s="7">
        <f t="shared" si="0"/>
        <v>45686</v>
      </c>
      <c r="AE6" s="7">
        <f t="shared" si="0"/>
        <v>45687</v>
      </c>
      <c r="AF6" s="7">
        <f t="shared" si="0"/>
        <v>45688</v>
      </c>
      <c r="AG6" s="12"/>
      <c r="AH6" s="11" t="e">
        <f>MAX(0,NETWORKDAYS(MAX(B6,$O$2),MIN(DATE(YEAR(B6),MONTH(B6)+1,0),$Y$3),'Holiday List'!$B$2:$B$29))</f>
        <v>#DIV/0!</v>
      </c>
      <c r="AI6" s="13" t="e" cm="1">
        <f t="array" ref="AI6">_xlfn.IFS(AH6=0,0,AH6&gt;0,$T$4)</f>
        <v>#DIV/0!</v>
      </c>
      <c r="AJ6" s="15" t="s">
        <v>30</v>
      </c>
      <c r="AK6" s="14" t="e">
        <f>IF(AI6&lt;=$O$4,AI6,AH6*$O$4)</f>
        <v>#DIV/0!</v>
      </c>
      <c r="AL6" s="15" t="s">
        <v>31</v>
      </c>
      <c r="AM6" s="11" t="e" cm="1">
        <f t="array" ref="AM6">_xlfn.IFS(AK6=0,0,AM5=0,$T$4-AK6,AM5-AK6&lt;0,$O$4-AM5,AM5&gt;0,AM5-AK6)</f>
        <v>#DIV/0!</v>
      </c>
    </row>
    <row r="7" spans="1:40" ht="24" customHeight="1" x14ac:dyDescent="0.3">
      <c r="A7" s="4" t="s">
        <v>1</v>
      </c>
      <c r="B7" s="7">
        <f t="shared" ref="B7:B17" si="1">DATE($A$4,ROW()-5,COLUMN()-1)</f>
        <v>45689</v>
      </c>
      <c r="C7" s="7">
        <f t="shared" ref="C7:AF7" si="2">IF(B7&gt;=EOMONTH($B7,0),"",DATE($A$4,ROW()-5,COLUMN()-1))</f>
        <v>45690</v>
      </c>
      <c r="D7" s="7">
        <f t="shared" si="2"/>
        <v>45691</v>
      </c>
      <c r="E7" s="7">
        <f t="shared" si="2"/>
        <v>45692</v>
      </c>
      <c r="F7" s="7">
        <f t="shared" si="2"/>
        <v>45693</v>
      </c>
      <c r="G7" s="7">
        <f t="shared" si="2"/>
        <v>45694</v>
      </c>
      <c r="H7" s="7">
        <f t="shared" si="2"/>
        <v>45695</v>
      </c>
      <c r="I7" s="7">
        <f t="shared" si="2"/>
        <v>45696</v>
      </c>
      <c r="J7" s="7">
        <f t="shared" si="2"/>
        <v>45697</v>
      </c>
      <c r="K7" s="7">
        <f t="shared" si="2"/>
        <v>45698</v>
      </c>
      <c r="L7" s="7">
        <f t="shared" si="2"/>
        <v>45699</v>
      </c>
      <c r="M7" s="7">
        <f t="shared" si="2"/>
        <v>45700</v>
      </c>
      <c r="N7" s="7">
        <f t="shared" si="2"/>
        <v>45701</v>
      </c>
      <c r="O7" s="7">
        <f t="shared" si="2"/>
        <v>45702</v>
      </c>
      <c r="P7" s="7">
        <f t="shared" si="2"/>
        <v>45703</v>
      </c>
      <c r="Q7" s="7">
        <f t="shared" si="2"/>
        <v>45704</v>
      </c>
      <c r="R7" s="7">
        <f t="shared" si="2"/>
        <v>45705</v>
      </c>
      <c r="S7" s="7">
        <f t="shared" si="2"/>
        <v>45706</v>
      </c>
      <c r="T7" s="7">
        <f t="shared" si="2"/>
        <v>45707</v>
      </c>
      <c r="U7" s="7">
        <f t="shared" si="2"/>
        <v>45708</v>
      </c>
      <c r="V7" s="7">
        <f t="shared" si="2"/>
        <v>45709</v>
      </c>
      <c r="W7" s="7">
        <f t="shared" si="2"/>
        <v>45710</v>
      </c>
      <c r="X7" s="7">
        <f t="shared" si="2"/>
        <v>45711</v>
      </c>
      <c r="Y7" s="7">
        <f t="shared" si="2"/>
        <v>45712</v>
      </c>
      <c r="Z7" s="7">
        <f t="shared" si="2"/>
        <v>45713</v>
      </c>
      <c r="AA7" s="7">
        <f t="shared" si="2"/>
        <v>45714</v>
      </c>
      <c r="AB7" s="7">
        <f t="shared" si="2"/>
        <v>45715</v>
      </c>
      <c r="AC7" s="7">
        <f t="shared" si="2"/>
        <v>45716</v>
      </c>
      <c r="AD7" s="7" t="str">
        <f>IF(AC7&gt;=EOMONTH($B7,0),"",DATE($A$4,ROW()-5,COLUMN()-1))</f>
        <v/>
      </c>
      <c r="AE7" s="7" t="str">
        <f>IF(AD7&gt;=EOMONTH($B7,0),"",DATE($A$4,ROW()-5,COLUMN()-1))</f>
        <v/>
      </c>
      <c r="AF7" s="7" t="str">
        <f t="shared" si="2"/>
        <v/>
      </c>
      <c r="AG7" s="12"/>
      <c r="AH7" s="11" t="e">
        <f>MAX(0,NETWORKDAYS(MAX(B7,$O$2),MIN(DATE(YEAR(B7),MONTH(B7)+1,0),$Y$3),'Holiday List'!$B$2:$B$29))</f>
        <v>#DIV/0!</v>
      </c>
      <c r="AI7" s="13" t="e" cm="1">
        <f t="array" ref="AI7">_xlfn.IFS(AH7=0,0,AM6&gt;0,AM6,AM6=0,$T$4)</f>
        <v>#DIV/0!</v>
      </c>
      <c r="AJ7" s="16" t="s">
        <v>30</v>
      </c>
      <c r="AK7" s="14" t="e" cm="1">
        <f t="array" ref="AK7">_xlfn.IFS(AH7=0,0,AI7&lt;=$O$4,AI7,AH7*$O$4&gt;AI7,AI7,AH7*$O$4&lt;=AI7,AH7*$O$4)</f>
        <v>#DIV/0!</v>
      </c>
      <c r="AL7" s="16" t="s">
        <v>31</v>
      </c>
      <c r="AM7" s="11" t="e" cm="1">
        <f t="array" ref="AM7">_xlfn.IFS(AK7=0,0,AM6=0,$T$4-AK7,AM6&gt;AK7,AM6-AK7,AM6-AK7&lt;=0,AM6-AM6)</f>
        <v>#DIV/0!</v>
      </c>
    </row>
    <row r="8" spans="1:40" ht="24" customHeight="1" x14ac:dyDescent="0.3">
      <c r="A8" s="4" t="s">
        <v>2</v>
      </c>
      <c r="B8" s="7">
        <f t="shared" si="1"/>
        <v>45717</v>
      </c>
      <c r="C8" s="7">
        <f t="shared" ref="C8:AF8" si="3">IF(B8&gt;=EOMONTH($B8,0),"",DATE($A$4,ROW()-5,COLUMN()-1))</f>
        <v>45718</v>
      </c>
      <c r="D8" s="7">
        <f t="shared" si="3"/>
        <v>45719</v>
      </c>
      <c r="E8" s="7">
        <f t="shared" si="3"/>
        <v>45720</v>
      </c>
      <c r="F8" s="7">
        <f t="shared" si="3"/>
        <v>45721</v>
      </c>
      <c r="G8" s="7">
        <f t="shared" si="3"/>
        <v>45722</v>
      </c>
      <c r="H8" s="7">
        <f t="shared" si="3"/>
        <v>45723</v>
      </c>
      <c r="I8" s="7">
        <f t="shared" si="3"/>
        <v>45724</v>
      </c>
      <c r="J8" s="7">
        <f t="shared" si="3"/>
        <v>45725</v>
      </c>
      <c r="K8" s="7">
        <f t="shared" si="3"/>
        <v>45726</v>
      </c>
      <c r="L8" s="7">
        <f t="shared" si="3"/>
        <v>45727</v>
      </c>
      <c r="M8" s="7">
        <f t="shared" si="3"/>
        <v>45728</v>
      </c>
      <c r="N8" s="7">
        <f t="shared" si="3"/>
        <v>45729</v>
      </c>
      <c r="O8" s="7">
        <f t="shared" si="3"/>
        <v>45730</v>
      </c>
      <c r="P8" s="7">
        <f t="shared" si="3"/>
        <v>45731</v>
      </c>
      <c r="Q8" s="7">
        <f t="shared" si="3"/>
        <v>45732</v>
      </c>
      <c r="R8" s="7">
        <f t="shared" si="3"/>
        <v>45733</v>
      </c>
      <c r="S8" s="7">
        <f t="shared" si="3"/>
        <v>45734</v>
      </c>
      <c r="T8" s="7">
        <f t="shared" si="3"/>
        <v>45735</v>
      </c>
      <c r="U8" s="7">
        <f t="shared" si="3"/>
        <v>45736</v>
      </c>
      <c r="V8" s="7">
        <f t="shared" si="3"/>
        <v>45737</v>
      </c>
      <c r="W8" s="7">
        <f t="shared" si="3"/>
        <v>45738</v>
      </c>
      <c r="X8" s="7">
        <f t="shared" si="3"/>
        <v>45739</v>
      </c>
      <c r="Y8" s="7">
        <f t="shared" si="3"/>
        <v>45740</v>
      </c>
      <c r="Z8" s="7">
        <f t="shared" si="3"/>
        <v>45741</v>
      </c>
      <c r="AA8" s="7">
        <f t="shared" si="3"/>
        <v>45742</v>
      </c>
      <c r="AB8" s="7">
        <f t="shared" si="3"/>
        <v>45743</v>
      </c>
      <c r="AC8" s="7">
        <f t="shared" si="3"/>
        <v>45744</v>
      </c>
      <c r="AD8" s="7">
        <f t="shared" si="3"/>
        <v>45745</v>
      </c>
      <c r="AE8" s="7">
        <f t="shared" si="3"/>
        <v>45746</v>
      </c>
      <c r="AF8" s="7">
        <f t="shared" si="3"/>
        <v>45747</v>
      </c>
      <c r="AG8" s="12"/>
      <c r="AH8" s="11" t="e">
        <f>MAX(0,NETWORKDAYS(MAX(B8,$O$2),MIN(DATE(YEAR(B8),MONTH(B8)+1,0),$Y$3),'Holiday List'!$B$2:$B$29))</f>
        <v>#DIV/0!</v>
      </c>
      <c r="AI8" s="13" t="e" cm="1">
        <f t="array" ref="AI8">_xlfn.IFS(AH8=0,0,AM7&gt;0,AM7,AM7=0,$T$4)</f>
        <v>#DIV/0!</v>
      </c>
      <c r="AJ8" s="16" t="s">
        <v>30</v>
      </c>
      <c r="AK8" s="14" t="e" cm="1">
        <f t="array" ref="AK8">_xlfn.IFS(AH8=0,0,AI8&lt;=$O$4,AI8,AH8*$O$4&gt;AI8,AI8,AH8*$O$4&lt;=AI8,AH8*$O$4)</f>
        <v>#DIV/0!</v>
      </c>
      <c r="AL8" s="16" t="s">
        <v>31</v>
      </c>
      <c r="AM8" s="11" t="e" cm="1">
        <f t="array" ref="AM8">_xlfn.IFS(AK8=0,0,AM7=0,$T$4-AK8,AM7&gt;AK8,AM7-AK8,AM7-AK8&lt;=0,AM7-AM7)</f>
        <v>#DIV/0!</v>
      </c>
    </row>
    <row r="9" spans="1:40" ht="24" customHeight="1" x14ac:dyDescent="0.3">
      <c r="A9" s="4" t="s">
        <v>3</v>
      </c>
      <c r="B9" s="7">
        <f t="shared" si="1"/>
        <v>45748</v>
      </c>
      <c r="C9" s="7">
        <f t="shared" ref="C9:AF9" si="4">IF(B9&gt;=EOMONTH($B9,0),"",DATE($A$4,ROW()-5,COLUMN()-1))</f>
        <v>45749</v>
      </c>
      <c r="D9" s="7">
        <f t="shared" si="4"/>
        <v>45750</v>
      </c>
      <c r="E9" s="7">
        <f t="shared" si="4"/>
        <v>45751</v>
      </c>
      <c r="F9" s="7">
        <f t="shared" si="4"/>
        <v>45752</v>
      </c>
      <c r="G9" s="7">
        <f t="shared" si="4"/>
        <v>45753</v>
      </c>
      <c r="H9" s="7">
        <f t="shared" si="4"/>
        <v>45754</v>
      </c>
      <c r="I9" s="7">
        <f t="shared" si="4"/>
        <v>45755</v>
      </c>
      <c r="J9" s="7">
        <f t="shared" si="4"/>
        <v>45756</v>
      </c>
      <c r="K9" s="7">
        <f t="shared" si="4"/>
        <v>45757</v>
      </c>
      <c r="L9" s="7">
        <f t="shared" si="4"/>
        <v>45758</v>
      </c>
      <c r="M9" s="7">
        <f t="shared" si="4"/>
        <v>45759</v>
      </c>
      <c r="N9" s="7">
        <f t="shared" si="4"/>
        <v>45760</v>
      </c>
      <c r="O9" s="7">
        <f t="shared" si="4"/>
        <v>45761</v>
      </c>
      <c r="P9" s="7">
        <f t="shared" si="4"/>
        <v>45762</v>
      </c>
      <c r="Q9" s="7">
        <f t="shared" si="4"/>
        <v>45763</v>
      </c>
      <c r="R9" s="7">
        <f t="shared" si="4"/>
        <v>45764</v>
      </c>
      <c r="S9" s="7">
        <f t="shared" si="4"/>
        <v>45765</v>
      </c>
      <c r="T9" s="7">
        <f t="shared" si="4"/>
        <v>45766</v>
      </c>
      <c r="U9" s="7">
        <f t="shared" si="4"/>
        <v>45767</v>
      </c>
      <c r="V9" s="7">
        <f t="shared" si="4"/>
        <v>45768</v>
      </c>
      <c r="W9" s="7">
        <f t="shared" si="4"/>
        <v>45769</v>
      </c>
      <c r="X9" s="7">
        <f t="shared" si="4"/>
        <v>45770</v>
      </c>
      <c r="Y9" s="7">
        <f t="shared" si="4"/>
        <v>45771</v>
      </c>
      <c r="Z9" s="7">
        <f t="shared" si="4"/>
        <v>45772</v>
      </c>
      <c r="AA9" s="7">
        <f t="shared" si="4"/>
        <v>45773</v>
      </c>
      <c r="AB9" s="7">
        <f t="shared" si="4"/>
        <v>45774</v>
      </c>
      <c r="AC9" s="7">
        <f t="shared" si="4"/>
        <v>45775</v>
      </c>
      <c r="AD9" s="7">
        <f t="shared" si="4"/>
        <v>45776</v>
      </c>
      <c r="AE9" s="7">
        <f t="shared" si="4"/>
        <v>45777</v>
      </c>
      <c r="AF9" s="7" t="str">
        <f t="shared" si="4"/>
        <v/>
      </c>
      <c r="AG9" s="12"/>
      <c r="AH9" s="11" t="e">
        <f>MAX(0,NETWORKDAYS(MAX(B9,$O$2),MIN(DATE(YEAR(B9),MONTH(B9)+1,0),$Y$3),'Holiday List'!$B$2:$B$29))</f>
        <v>#DIV/0!</v>
      </c>
      <c r="AI9" s="13" t="e" cm="1">
        <f t="array" ref="AI9">_xlfn.IFS(AH9=0,0,AM8&gt;0,AM8,AM8=0,$T$4)</f>
        <v>#DIV/0!</v>
      </c>
      <c r="AJ9" s="16" t="s">
        <v>30</v>
      </c>
      <c r="AK9" s="14" t="e" cm="1">
        <f t="array" ref="AK9">_xlfn.IFS(AH9=0,0,AI9&lt;=$O$4,AI9,AH9*$O$4&gt;AI9,AI9,AH9*$O$4&lt;=AI9,AH9*$O$4)</f>
        <v>#DIV/0!</v>
      </c>
      <c r="AL9" s="16" t="s">
        <v>31</v>
      </c>
      <c r="AM9" s="11" t="e" cm="1">
        <f t="array" ref="AM9">_xlfn.IFS(AK9=0,0,AM8=0,$T$4-AK9,AM8&gt;AK9,AM8-AK9,AM8-AK9&lt;=0,AM8-AM8)</f>
        <v>#DIV/0!</v>
      </c>
    </row>
    <row r="10" spans="1:40" ht="24" customHeight="1" x14ac:dyDescent="0.3">
      <c r="A10" s="4" t="s">
        <v>4</v>
      </c>
      <c r="B10" s="7">
        <f t="shared" si="1"/>
        <v>45778</v>
      </c>
      <c r="C10" s="7">
        <f t="shared" ref="C10:AF10" si="5">IF(B10&gt;=EOMONTH($B10,0),"",DATE($A$4,ROW()-5,COLUMN()-1))</f>
        <v>45779</v>
      </c>
      <c r="D10" s="7">
        <f t="shared" si="5"/>
        <v>45780</v>
      </c>
      <c r="E10" s="7">
        <f t="shared" si="5"/>
        <v>45781</v>
      </c>
      <c r="F10" s="7">
        <f t="shared" si="5"/>
        <v>45782</v>
      </c>
      <c r="G10" s="7">
        <f t="shared" si="5"/>
        <v>45783</v>
      </c>
      <c r="H10" s="7">
        <f t="shared" si="5"/>
        <v>45784</v>
      </c>
      <c r="I10" s="7">
        <f t="shared" si="5"/>
        <v>45785</v>
      </c>
      <c r="J10" s="7">
        <f t="shared" si="5"/>
        <v>45786</v>
      </c>
      <c r="K10" s="7">
        <f t="shared" si="5"/>
        <v>45787</v>
      </c>
      <c r="L10" s="7">
        <f t="shared" si="5"/>
        <v>45788</v>
      </c>
      <c r="M10" s="7">
        <f t="shared" si="5"/>
        <v>45789</v>
      </c>
      <c r="N10" s="7">
        <f t="shared" si="5"/>
        <v>45790</v>
      </c>
      <c r="O10" s="7">
        <f t="shared" si="5"/>
        <v>45791</v>
      </c>
      <c r="P10" s="7">
        <f t="shared" si="5"/>
        <v>45792</v>
      </c>
      <c r="Q10" s="7">
        <f t="shared" si="5"/>
        <v>45793</v>
      </c>
      <c r="R10" s="7">
        <f t="shared" si="5"/>
        <v>45794</v>
      </c>
      <c r="S10" s="7">
        <f t="shared" si="5"/>
        <v>45795</v>
      </c>
      <c r="T10" s="7">
        <f t="shared" si="5"/>
        <v>45796</v>
      </c>
      <c r="U10" s="7">
        <f t="shared" si="5"/>
        <v>45797</v>
      </c>
      <c r="V10" s="7">
        <f t="shared" si="5"/>
        <v>45798</v>
      </c>
      <c r="W10" s="7">
        <f t="shared" si="5"/>
        <v>45799</v>
      </c>
      <c r="X10" s="7">
        <f t="shared" si="5"/>
        <v>45800</v>
      </c>
      <c r="Y10" s="7">
        <f t="shared" si="5"/>
        <v>45801</v>
      </c>
      <c r="Z10" s="7">
        <f t="shared" si="5"/>
        <v>45802</v>
      </c>
      <c r="AA10" s="7">
        <f t="shared" si="5"/>
        <v>45803</v>
      </c>
      <c r="AB10" s="7">
        <f t="shared" si="5"/>
        <v>45804</v>
      </c>
      <c r="AC10" s="7">
        <f t="shared" si="5"/>
        <v>45805</v>
      </c>
      <c r="AD10" s="7">
        <f t="shared" si="5"/>
        <v>45806</v>
      </c>
      <c r="AE10" s="7">
        <f t="shared" si="5"/>
        <v>45807</v>
      </c>
      <c r="AF10" s="7">
        <f t="shared" si="5"/>
        <v>45808</v>
      </c>
      <c r="AG10" s="12"/>
      <c r="AH10" s="11" t="e">
        <f>MAX(0,NETWORKDAYS(MAX(B10,$O$2),MIN(DATE(YEAR(B10),MONTH(B10)+1,0),$Y$3),'Holiday List'!$B$2:$B$29))</f>
        <v>#DIV/0!</v>
      </c>
      <c r="AI10" s="13" t="e" cm="1">
        <f t="array" ref="AI10">_xlfn.IFS(AH10=0,0,AM9&gt;0,AM9,AM9=0,$T$4)</f>
        <v>#DIV/0!</v>
      </c>
      <c r="AJ10" s="16" t="s">
        <v>30</v>
      </c>
      <c r="AK10" s="14" t="e" cm="1">
        <f t="array" ref="AK10">_xlfn.IFS(AH10=0,0,AI10&lt;=$O$4,AI10,AH10*$O$4&gt;AI10,AI10,AH10*$O$4&lt;=AI10,AH10*$O$4)</f>
        <v>#DIV/0!</v>
      </c>
      <c r="AL10" s="16" t="s">
        <v>31</v>
      </c>
      <c r="AM10" s="11" t="e" cm="1">
        <f t="array" ref="AM10">_xlfn.IFS(AK10=0,0,AM9=0,$T$4-AK10,AM9&gt;AK10,AM9-AK10,AM9-AK10&lt;=0,AM9-AM9)</f>
        <v>#DIV/0!</v>
      </c>
    </row>
    <row r="11" spans="1:40" ht="24" customHeight="1" x14ac:dyDescent="0.3">
      <c r="A11" s="4" t="s">
        <v>5</v>
      </c>
      <c r="B11" s="7">
        <f t="shared" si="1"/>
        <v>45809</v>
      </c>
      <c r="C11" s="7">
        <f t="shared" ref="C11:AF11" si="6">IF(B11&gt;=EOMONTH($B11,0),"",DATE($A$4,ROW()-5,COLUMN()-1))</f>
        <v>45810</v>
      </c>
      <c r="D11" s="7">
        <f t="shared" si="6"/>
        <v>45811</v>
      </c>
      <c r="E11" s="7">
        <f t="shared" si="6"/>
        <v>45812</v>
      </c>
      <c r="F11" s="7">
        <f t="shared" si="6"/>
        <v>45813</v>
      </c>
      <c r="G11" s="7">
        <f t="shared" si="6"/>
        <v>45814</v>
      </c>
      <c r="H11" s="7">
        <f t="shared" si="6"/>
        <v>45815</v>
      </c>
      <c r="I11" s="7">
        <f t="shared" si="6"/>
        <v>45816</v>
      </c>
      <c r="J11" s="7">
        <f t="shared" si="6"/>
        <v>45817</v>
      </c>
      <c r="K11" s="7">
        <f t="shared" si="6"/>
        <v>45818</v>
      </c>
      <c r="L11" s="7">
        <f t="shared" si="6"/>
        <v>45819</v>
      </c>
      <c r="M11" s="7">
        <f t="shared" si="6"/>
        <v>45820</v>
      </c>
      <c r="N11" s="7">
        <f t="shared" si="6"/>
        <v>45821</v>
      </c>
      <c r="O11" s="7">
        <f t="shared" si="6"/>
        <v>45822</v>
      </c>
      <c r="P11" s="7">
        <f t="shared" si="6"/>
        <v>45823</v>
      </c>
      <c r="Q11" s="7">
        <f t="shared" si="6"/>
        <v>45824</v>
      </c>
      <c r="R11" s="7">
        <f t="shared" si="6"/>
        <v>45825</v>
      </c>
      <c r="S11" s="7">
        <f t="shared" si="6"/>
        <v>45826</v>
      </c>
      <c r="T11" s="7">
        <f t="shared" si="6"/>
        <v>45827</v>
      </c>
      <c r="U11" s="7">
        <f t="shared" si="6"/>
        <v>45828</v>
      </c>
      <c r="V11" s="7">
        <f t="shared" si="6"/>
        <v>45829</v>
      </c>
      <c r="W11" s="7">
        <f t="shared" si="6"/>
        <v>45830</v>
      </c>
      <c r="X11" s="7">
        <f t="shared" si="6"/>
        <v>45831</v>
      </c>
      <c r="Y11" s="7">
        <f t="shared" si="6"/>
        <v>45832</v>
      </c>
      <c r="Z11" s="7">
        <f t="shared" si="6"/>
        <v>45833</v>
      </c>
      <c r="AA11" s="7">
        <f t="shared" si="6"/>
        <v>45834</v>
      </c>
      <c r="AB11" s="7">
        <f t="shared" si="6"/>
        <v>45835</v>
      </c>
      <c r="AC11" s="7">
        <f t="shared" si="6"/>
        <v>45836</v>
      </c>
      <c r="AD11" s="7">
        <f t="shared" si="6"/>
        <v>45837</v>
      </c>
      <c r="AE11" s="7">
        <f t="shared" si="6"/>
        <v>45838</v>
      </c>
      <c r="AF11" s="7" t="str">
        <f t="shared" si="6"/>
        <v/>
      </c>
      <c r="AG11" s="12"/>
      <c r="AH11" s="11" t="e">
        <f>MAX(0,NETWORKDAYS(MAX(B11,$O$2),MIN(DATE(YEAR(B11),MONTH(B11)+1,0),$Y$3),'Holiday List'!$B$2:$B$29))</f>
        <v>#DIV/0!</v>
      </c>
      <c r="AI11" s="13" t="e" cm="1">
        <f t="array" ref="AI11">_xlfn.IFS(AH11=0,0,AM10&gt;0,AM10,AM10=0,$T$4)</f>
        <v>#DIV/0!</v>
      </c>
      <c r="AJ11" s="16" t="s">
        <v>30</v>
      </c>
      <c r="AK11" s="14" t="e" cm="1">
        <f t="array" ref="AK11">_xlfn.IFS(AH11=0,0,AI11&lt;=$O$4,AI11,AH11*$O$4&gt;AI11,AI11,AH11*$O$4&lt;=AI11,AH11*$O$4)</f>
        <v>#DIV/0!</v>
      </c>
      <c r="AL11" s="16" t="s">
        <v>31</v>
      </c>
      <c r="AM11" s="11" t="e" cm="1">
        <f t="array" ref="AM11">_xlfn.IFS(AK11=0,0,AM10=0,$T$4-AK11,AM10&gt;AK11,AM10-AK11,AM10-AK11&lt;=0,AM10-AM10)</f>
        <v>#DIV/0!</v>
      </c>
    </row>
    <row r="12" spans="1:40" ht="24" customHeight="1" x14ac:dyDescent="0.3">
      <c r="A12" s="4" t="s">
        <v>6</v>
      </c>
      <c r="B12" s="7">
        <f t="shared" si="1"/>
        <v>45839</v>
      </c>
      <c r="C12" s="7">
        <f t="shared" ref="C12:AF12" si="7">IF(B12&gt;=EOMONTH($B12,0),"",DATE($A$4,ROW()-5,COLUMN()-1))</f>
        <v>45840</v>
      </c>
      <c r="D12" s="7">
        <f t="shared" si="7"/>
        <v>45841</v>
      </c>
      <c r="E12" s="7">
        <f t="shared" si="7"/>
        <v>45842</v>
      </c>
      <c r="F12" s="7">
        <f t="shared" si="7"/>
        <v>45843</v>
      </c>
      <c r="G12" s="7">
        <f t="shared" si="7"/>
        <v>45844</v>
      </c>
      <c r="H12" s="7">
        <f t="shared" si="7"/>
        <v>45845</v>
      </c>
      <c r="I12" s="7">
        <f t="shared" si="7"/>
        <v>45846</v>
      </c>
      <c r="J12" s="7">
        <f t="shared" si="7"/>
        <v>45847</v>
      </c>
      <c r="K12" s="7">
        <f t="shared" si="7"/>
        <v>45848</v>
      </c>
      <c r="L12" s="7">
        <f t="shared" si="7"/>
        <v>45849</v>
      </c>
      <c r="M12" s="7">
        <f t="shared" si="7"/>
        <v>45850</v>
      </c>
      <c r="N12" s="7">
        <f t="shared" si="7"/>
        <v>45851</v>
      </c>
      <c r="O12" s="7">
        <f t="shared" si="7"/>
        <v>45852</v>
      </c>
      <c r="P12" s="7">
        <f t="shared" si="7"/>
        <v>45853</v>
      </c>
      <c r="Q12" s="7">
        <f t="shared" si="7"/>
        <v>45854</v>
      </c>
      <c r="R12" s="7">
        <f t="shared" si="7"/>
        <v>45855</v>
      </c>
      <c r="S12" s="7">
        <f t="shared" si="7"/>
        <v>45856</v>
      </c>
      <c r="T12" s="7">
        <f t="shared" si="7"/>
        <v>45857</v>
      </c>
      <c r="U12" s="7">
        <f t="shared" si="7"/>
        <v>45858</v>
      </c>
      <c r="V12" s="7">
        <f t="shared" si="7"/>
        <v>45859</v>
      </c>
      <c r="W12" s="7">
        <f t="shared" si="7"/>
        <v>45860</v>
      </c>
      <c r="X12" s="7">
        <f t="shared" si="7"/>
        <v>45861</v>
      </c>
      <c r="Y12" s="7">
        <f t="shared" si="7"/>
        <v>45862</v>
      </c>
      <c r="Z12" s="7">
        <f t="shared" si="7"/>
        <v>45863</v>
      </c>
      <c r="AA12" s="7">
        <f t="shared" si="7"/>
        <v>45864</v>
      </c>
      <c r="AB12" s="7">
        <f t="shared" si="7"/>
        <v>45865</v>
      </c>
      <c r="AC12" s="7">
        <f t="shared" si="7"/>
        <v>45866</v>
      </c>
      <c r="AD12" s="7">
        <f t="shared" si="7"/>
        <v>45867</v>
      </c>
      <c r="AE12" s="7">
        <f t="shared" si="7"/>
        <v>45868</v>
      </c>
      <c r="AF12" s="7">
        <f t="shared" si="7"/>
        <v>45869</v>
      </c>
      <c r="AG12" s="12"/>
      <c r="AH12" s="11" t="e">
        <f>MAX(0,NETWORKDAYS(MAX(B12,$O$2),MIN(DATE(YEAR(B12),MONTH(B12)+1,0),$Y$3),'Holiday List'!$B$2:$B$29))</f>
        <v>#DIV/0!</v>
      </c>
      <c r="AI12" s="13" t="e" cm="1">
        <f t="array" ref="AI12">_xlfn.IFS(AH12=0,0,AM11&gt;0,AM11,AM11=0,$T$4)</f>
        <v>#DIV/0!</v>
      </c>
      <c r="AJ12" s="16" t="s">
        <v>30</v>
      </c>
      <c r="AK12" s="14" t="e" cm="1">
        <f t="array" ref="AK12">_xlfn.IFS(AH12=0,0,AI12&lt;=$O$4,AI12,AH12*$O$4&gt;AI12,AI12,AH12*$O$4&lt;=AI12,AH12*$O$4)</f>
        <v>#DIV/0!</v>
      </c>
      <c r="AL12" s="16" t="s">
        <v>31</v>
      </c>
      <c r="AM12" s="11" t="e" cm="1">
        <f t="array" ref="AM12">_xlfn.IFS(AK12=0,0,AM11=0,$T$4-AK12,AM11&gt;AK12,AM11-AK12,AM11-AK12&lt;=0,AM11-AM11)</f>
        <v>#DIV/0!</v>
      </c>
    </row>
    <row r="13" spans="1:40" ht="24" customHeight="1" x14ac:dyDescent="0.3">
      <c r="A13" s="4" t="s">
        <v>7</v>
      </c>
      <c r="B13" s="7">
        <f t="shared" si="1"/>
        <v>45870</v>
      </c>
      <c r="C13" s="7">
        <f t="shared" ref="C13:AF13" si="8">IF(B13&gt;=EOMONTH($B13,0),"",DATE($A$4,ROW()-5,COLUMN()-1))</f>
        <v>45871</v>
      </c>
      <c r="D13" s="7">
        <f t="shared" si="8"/>
        <v>45872</v>
      </c>
      <c r="E13" s="7">
        <f t="shared" si="8"/>
        <v>45873</v>
      </c>
      <c r="F13" s="7">
        <f t="shared" si="8"/>
        <v>45874</v>
      </c>
      <c r="G13" s="7">
        <f t="shared" si="8"/>
        <v>45875</v>
      </c>
      <c r="H13" s="7">
        <f t="shared" si="8"/>
        <v>45876</v>
      </c>
      <c r="I13" s="7">
        <f t="shared" si="8"/>
        <v>45877</v>
      </c>
      <c r="J13" s="7">
        <f t="shared" si="8"/>
        <v>45878</v>
      </c>
      <c r="K13" s="7">
        <f t="shared" si="8"/>
        <v>45879</v>
      </c>
      <c r="L13" s="7">
        <f t="shared" si="8"/>
        <v>45880</v>
      </c>
      <c r="M13" s="7">
        <f t="shared" si="8"/>
        <v>45881</v>
      </c>
      <c r="N13" s="7">
        <f t="shared" si="8"/>
        <v>45882</v>
      </c>
      <c r="O13" s="7">
        <f t="shared" si="8"/>
        <v>45883</v>
      </c>
      <c r="P13" s="7">
        <f t="shared" si="8"/>
        <v>45884</v>
      </c>
      <c r="Q13" s="7">
        <f t="shared" si="8"/>
        <v>45885</v>
      </c>
      <c r="R13" s="7">
        <f t="shared" si="8"/>
        <v>45886</v>
      </c>
      <c r="S13" s="7">
        <f t="shared" si="8"/>
        <v>45887</v>
      </c>
      <c r="T13" s="7">
        <f t="shared" si="8"/>
        <v>45888</v>
      </c>
      <c r="U13" s="7">
        <f t="shared" si="8"/>
        <v>45889</v>
      </c>
      <c r="V13" s="7">
        <f t="shared" si="8"/>
        <v>45890</v>
      </c>
      <c r="W13" s="7">
        <f t="shared" si="8"/>
        <v>45891</v>
      </c>
      <c r="X13" s="7">
        <f t="shared" si="8"/>
        <v>45892</v>
      </c>
      <c r="Y13" s="7">
        <f t="shared" si="8"/>
        <v>45893</v>
      </c>
      <c r="Z13" s="7">
        <f t="shared" si="8"/>
        <v>45894</v>
      </c>
      <c r="AA13" s="7">
        <f t="shared" si="8"/>
        <v>45895</v>
      </c>
      <c r="AB13" s="7">
        <f t="shared" si="8"/>
        <v>45896</v>
      </c>
      <c r="AC13" s="7">
        <f t="shared" si="8"/>
        <v>45897</v>
      </c>
      <c r="AD13" s="7">
        <f t="shared" si="8"/>
        <v>45898</v>
      </c>
      <c r="AE13" s="7">
        <f t="shared" si="8"/>
        <v>45899</v>
      </c>
      <c r="AF13" s="7">
        <f t="shared" si="8"/>
        <v>45900</v>
      </c>
      <c r="AG13" s="12"/>
      <c r="AH13" s="11" t="e">
        <f>MAX(0,NETWORKDAYS(MAX(B13,$O$2),MIN(DATE(YEAR(B13),MONTH(B13)+1,0),$Y$3),'Holiday List'!$B$2:$B$29))</f>
        <v>#DIV/0!</v>
      </c>
      <c r="AI13" s="13" t="e" cm="1">
        <f t="array" ref="AI13">_xlfn.IFS(AH13=0,0,AM12&gt;0,AM12,AM12=0,$T$4)</f>
        <v>#DIV/0!</v>
      </c>
      <c r="AJ13" s="16" t="s">
        <v>30</v>
      </c>
      <c r="AK13" s="14" t="e" cm="1">
        <f t="array" ref="AK13">_xlfn.IFS(AH13=0,0,AI13&lt;=$O$4,AI13,AH13*$O$4&gt;AI13,AI13,AH13*$O$4&lt;=AI13,AH13*$O$4)</f>
        <v>#DIV/0!</v>
      </c>
      <c r="AL13" s="16" t="s">
        <v>31</v>
      </c>
      <c r="AM13" s="11" t="e" cm="1">
        <f t="array" ref="AM13">_xlfn.IFS(AK13=0,0,AM12=0,$T$4-AK13,AM12&gt;AK13,AM12-AK13,AM12-AK13&lt;=0,AM12-AM12)</f>
        <v>#DIV/0!</v>
      </c>
    </row>
    <row r="14" spans="1:40" ht="24" customHeight="1" x14ac:dyDescent="0.3">
      <c r="A14" s="4" t="s">
        <v>8</v>
      </c>
      <c r="B14" s="7">
        <f t="shared" si="1"/>
        <v>45901</v>
      </c>
      <c r="C14" s="7">
        <f t="shared" ref="C14:AF14" si="9">IF(B14&gt;=EOMONTH($B14,0),"",DATE($A$4,ROW()-5,COLUMN()-1))</f>
        <v>45902</v>
      </c>
      <c r="D14" s="7">
        <f t="shared" si="9"/>
        <v>45903</v>
      </c>
      <c r="E14" s="7">
        <f t="shared" si="9"/>
        <v>45904</v>
      </c>
      <c r="F14" s="7">
        <f t="shared" si="9"/>
        <v>45905</v>
      </c>
      <c r="G14" s="7">
        <f t="shared" si="9"/>
        <v>45906</v>
      </c>
      <c r="H14" s="7">
        <f t="shared" si="9"/>
        <v>45907</v>
      </c>
      <c r="I14" s="7">
        <f t="shared" si="9"/>
        <v>45908</v>
      </c>
      <c r="J14" s="7">
        <f t="shared" si="9"/>
        <v>45909</v>
      </c>
      <c r="K14" s="7">
        <f t="shared" si="9"/>
        <v>45910</v>
      </c>
      <c r="L14" s="7">
        <f t="shared" si="9"/>
        <v>45911</v>
      </c>
      <c r="M14" s="7">
        <f t="shared" si="9"/>
        <v>45912</v>
      </c>
      <c r="N14" s="7">
        <f t="shared" si="9"/>
        <v>45913</v>
      </c>
      <c r="O14" s="7">
        <f t="shared" si="9"/>
        <v>45914</v>
      </c>
      <c r="P14" s="7">
        <f t="shared" si="9"/>
        <v>45915</v>
      </c>
      <c r="Q14" s="7">
        <f t="shared" si="9"/>
        <v>45916</v>
      </c>
      <c r="R14" s="7">
        <f t="shared" si="9"/>
        <v>45917</v>
      </c>
      <c r="S14" s="7">
        <f t="shared" si="9"/>
        <v>45918</v>
      </c>
      <c r="T14" s="7">
        <f t="shared" si="9"/>
        <v>45919</v>
      </c>
      <c r="U14" s="7">
        <f t="shared" si="9"/>
        <v>45920</v>
      </c>
      <c r="V14" s="7">
        <f t="shared" si="9"/>
        <v>45921</v>
      </c>
      <c r="W14" s="7">
        <f t="shared" si="9"/>
        <v>45922</v>
      </c>
      <c r="X14" s="7">
        <f t="shared" si="9"/>
        <v>45923</v>
      </c>
      <c r="Y14" s="7">
        <f t="shared" si="9"/>
        <v>45924</v>
      </c>
      <c r="Z14" s="7">
        <f t="shared" si="9"/>
        <v>45925</v>
      </c>
      <c r="AA14" s="7">
        <f t="shared" si="9"/>
        <v>45926</v>
      </c>
      <c r="AB14" s="7">
        <f t="shared" si="9"/>
        <v>45927</v>
      </c>
      <c r="AC14" s="7">
        <f t="shared" si="9"/>
        <v>45928</v>
      </c>
      <c r="AD14" s="7">
        <f t="shared" si="9"/>
        <v>45929</v>
      </c>
      <c r="AE14" s="7">
        <f t="shared" si="9"/>
        <v>45930</v>
      </c>
      <c r="AF14" s="7" t="str">
        <f t="shared" si="9"/>
        <v/>
      </c>
      <c r="AG14" s="12"/>
      <c r="AH14" s="11" t="e">
        <f>MAX(0,NETWORKDAYS(MAX(B14,$O$2),MIN(DATE(YEAR(B14),MONTH(B14)+1,0),$Y$3),'Holiday List'!$B$2:$B$29))</f>
        <v>#DIV/0!</v>
      </c>
      <c r="AI14" s="13" t="e" cm="1">
        <f t="array" ref="AI14">_xlfn.IFS(AH14=0,0,AM13&gt;0,AM13,AM13=0,$T$4)</f>
        <v>#DIV/0!</v>
      </c>
      <c r="AJ14" s="16" t="s">
        <v>30</v>
      </c>
      <c r="AK14" s="14" t="e" cm="1">
        <f t="array" ref="AK14">_xlfn.IFS(AH14=0,0,AI14&lt;=$O$4,AI14,AH14*$O$4&gt;AI14,AI14,AH14*$O$4&lt;=AI14,AH14*$O$4)</f>
        <v>#DIV/0!</v>
      </c>
      <c r="AL14" s="16" t="s">
        <v>31</v>
      </c>
      <c r="AM14" s="11" t="e" cm="1">
        <f t="array" ref="AM14">_xlfn.IFS(AK14=0,0,AM13=0,$T$4-AK14,AM13&gt;AK14,AM13-AK14,AM13-AK14&lt;=0,AM13-AM13)</f>
        <v>#DIV/0!</v>
      </c>
    </row>
    <row r="15" spans="1:40" ht="24" customHeight="1" x14ac:dyDescent="0.3">
      <c r="A15" s="4" t="s">
        <v>9</v>
      </c>
      <c r="B15" s="7">
        <f t="shared" si="1"/>
        <v>45931</v>
      </c>
      <c r="C15" s="7">
        <f t="shared" ref="C15:AF15" si="10">IF(B15&gt;=EOMONTH($B15,0),"",DATE($A$4,ROW()-5,COLUMN()-1))</f>
        <v>45932</v>
      </c>
      <c r="D15" s="7">
        <f t="shared" si="10"/>
        <v>45933</v>
      </c>
      <c r="E15" s="7">
        <f t="shared" si="10"/>
        <v>45934</v>
      </c>
      <c r="F15" s="7">
        <f t="shared" si="10"/>
        <v>45935</v>
      </c>
      <c r="G15" s="7">
        <f t="shared" si="10"/>
        <v>45936</v>
      </c>
      <c r="H15" s="7">
        <f t="shared" si="10"/>
        <v>45937</v>
      </c>
      <c r="I15" s="7">
        <f t="shared" si="10"/>
        <v>45938</v>
      </c>
      <c r="J15" s="7">
        <f t="shared" si="10"/>
        <v>45939</v>
      </c>
      <c r="K15" s="7">
        <f t="shared" si="10"/>
        <v>45940</v>
      </c>
      <c r="L15" s="7">
        <f t="shared" si="10"/>
        <v>45941</v>
      </c>
      <c r="M15" s="7">
        <f t="shared" si="10"/>
        <v>45942</v>
      </c>
      <c r="N15" s="7">
        <f t="shared" si="10"/>
        <v>45943</v>
      </c>
      <c r="O15" s="7">
        <f t="shared" si="10"/>
        <v>45944</v>
      </c>
      <c r="P15" s="7">
        <f t="shared" si="10"/>
        <v>45945</v>
      </c>
      <c r="Q15" s="7">
        <f t="shared" si="10"/>
        <v>45946</v>
      </c>
      <c r="R15" s="7">
        <f t="shared" si="10"/>
        <v>45947</v>
      </c>
      <c r="S15" s="7">
        <f t="shared" si="10"/>
        <v>45948</v>
      </c>
      <c r="T15" s="7">
        <f t="shared" si="10"/>
        <v>45949</v>
      </c>
      <c r="U15" s="7">
        <f t="shared" si="10"/>
        <v>45950</v>
      </c>
      <c r="V15" s="7">
        <f t="shared" si="10"/>
        <v>45951</v>
      </c>
      <c r="W15" s="7">
        <f t="shared" si="10"/>
        <v>45952</v>
      </c>
      <c r="X15" s="7">
        <f t="shared" si="10"/>
        <v>45953</v>
      </c>
      <c r="Y15" s="7">
        <f t="shared" si="10"/>
        <v>45954</v>
      </c>
      <c r="Z15" s="7">
        <f t="shared" si="10"/>
        <v>45955</v>
      </c>
      <c r="AA15" s="7">
        <f t="shared" si="10"/>
        <v>45956</v>
      </c>
      <c r="AB15" s="7">
        <f t="shared" si="10"/>
        <v>45957</v>
      </c>
      <c r="AC15" s="7">
        <f t="shared" si="10"/>
        <v>45958</v>
      </c>
      <c r="AD15" s="7">
        <f t="shared" si="10"/>
        <v>45959</v>
      </c>
      <c r="AE15" s="7">
        <f t="shared" si="10"/>
        <v>45960</v>
      </c>
      <c r="AF15" s="7">
        <f t="shared" si="10"/>
        <v>45961</v>
      </c>
      <c r="AG15" s="12"/>
      <c r="AH15" s="11" t="e">
        <f>MAX(0,NETWORKDAYS(MAX(B15,$O$2),MIN(DATE(YEAR(B15),MONTH(B15)+1,0),$Y$3),'Holiday List'!$B$2:$B$29))</f>
        <v>#DIV/0!</v>
      </c>
      <c r="AI15" s="13" t="e" cm="1">
        <f t="array" ref="AI15">_xlfn.IFS(AH15=0,0,AM14&gt;0,AM14,AM14=0,$T$4)</f>
        <v>#DIV/0!</v>
      </c>
      <c r="AJ15" s="16" t="s">
        <v>30</v>
      </c>
      <c r="AK15" s="14" t="e" cm="1">
        <f t="array" ref="AK15">_xlfn.IFS(AH15=0,0,AI15&lt;=$O$4,AI15,AH15*$O$4&gt;AI15,AI15,AH15*$O$4&lt;=AI15,AH15*$O$4)</f>
        <v>#DIV/0!</v>
      </c>
      <c r="AL15" s="16" t="s">
        <v>31</v>
      </c>
      <c r="AM15" s="11" t="e" cm="1">
        <f t="array" ref="AM15">_xlfn.IFS(AK15=0,0,AM14=0,$T$4-AK15,AM14&gt;AK15,AM14-AK15,AM14-AK15&lt;=0,AM14-AM14)</f>
        <v>#DIV/0!</v>
      </c>
    </row>
    <row r="16" spans="1:40" ht="24" customHeight="1" x14ac:dyDescent="0.3">
      <c r="A16" s="4" t="s">
        <v>10</v>
      </c>
      <c r="B16" s="7">
        <f t="shared" si="1"/>
        <v>45962</v>
      </c>
      <c r="C16" s="7">
        <f t="shared" ref="C16:AF16" si="11">IF(B16&gt;=EOMONTH($B16,0),"",DATE($A$4,ROW()-5,COLUMN()-1))</f>
        <v>45963</v>
      </c>
      <c r="D16" s="7">
        <f t="shared" si="11"/>
        <v>45964</v>
      </c>
      <c r="E16" s="7">
        <f t="shared" si="11"/>
        <v>45965</v>
      </c>
      <c r="F16" s="7">
        <f t="shared" si="11"/>
        <v>45966</v>
      </c>
      <c r="G16" s="7">
        <f t="shared" si="11"/>
        <v>45967</v>
      </c>
      <c r="H16" s="7">
        <f t="shared" si="11"/>
        <v>45968</v>
      </c>
      <c r="I16" s="7">
        <f t="shared" si="11"/>
        <v>45969</v>
      </c>
      <c r="J16" s="7">
        <f t="shared" si="11"/>
        <v>45970</v>
      </c>
      <c r="K16" s="7">
        <f t="shared" si="11"/>
        <v>45971</v>
      </c>
      <c r="L16" s="7">
        <f t="shared" si="11"/>
        <v>45972</v>
      </c>
      <c r="M16" s="7">
        <f t="shared" si="11"/>
        <v>45973</v>
      </c>
      <c r="N16" s="7">
        <f t="shared" si="11"/>
        <v>45974</v>
      </c>
      <c r="O16" s="7">
        <f t="shared" si="11"/>
        <v>45975</v>
      </c>
      <c r="P16" s="7">
        <f t="shared" si="11"/>
        <v>45976</v>
      </c>
      <c r="Q16" s="7">
        <f t="shared" si="11"/>
        <v>45977</v>
      </c>
      <c r="R16" s="7">
        <f t="shared" si="11"/>
        <v>45978</v>
      </c>
      <c r="S16" s="7">
        <f t="shared" si="11"/>
        <v>45979</v>
      </c>
      <c r="T16" s="7">
        <f t="shared" si="11"/>
        <v>45980</v>
      </c>
      <c r="U16" s="7">
        <f t="shared" si="11"/>
        <v>45981</v>
      </c>
      <c r="V16" s="7">
        <f t="shared" si="11"/>
        <v>45982</v>
      </c>
      <c r="W16" s="7">
        <f t="shared" si="11"/>
        <v>45983</v>
      </c>
      <c r="X16" s="7">
        <f t="shared" si="11"/>
        <v>45984</v>
      </c>
      <c r="Y16" s="7">
        <f t="shared" si="11"/>
        <v>45985</v>
      </c>
      <c r="Z16" s="7">
        <f t="shared" si="11"/>
        <v>45986</v>
      </c>
      <c r="AA16" s="7">
        <f t="shared" si="11"/>
        <v>45987</v>
      </c>
      <c r="AB16" s="7">
        <f t="shared" si="11"/>
        <v>45988</v>
      </c>
      <c r="AC16" s="7">
        <f t="shared" si="11"/>
        <v>45989</v>
      </c>
      <c r="AD16" s="7">
        <f t="shared" si="11"/>
        <v>45990</v>
      </c>
      <c r="AE16" s="7">
        <f t="shared" si="11"/>
        <v>45991</v>
      </c>
      <c r="AF16" s="7" t="str">
        <f t="shared" si="11"/>
        <v/>
      </c>
      <c r="AG16" s="12"/>
      <c r="AH16" s="11" t="e">
        <f>MAX(0,NETWORKDAYS(MAX(B16,$O$2),MIN(DATE(YEAR(B16),MONTH(B16)+1,0),$Y$3),'Holiday List'!$B$2:$B$29))</f>
        <v>#DIV/0!</v>
      </c>
      <c r="AI16" s="13" t="e" cm="1">
        <f t="array" ref="AI16">_xlfn.IFS(AH16=0,0,AM15&gt;0,AM15,AM15=0,$T$4)</f>
        <v>#DIV/0!</v>
      </c>
      <c r="AJ16" s="16" t="s">
        <v>30</v>
      </c>
      <c r="AK16" s="14" t="e" cm="1">
        <f t="array" ref="AK16">_xlfn.IFS(AH16=0,0,AI16&lt;=$O$4,AI16,AH16*$O$4&gt;AI16,AI16,AH16*$O$4&lt;=AI16,AH16*$O$4)</f>
        <v>#DIV/0!</v>
      </c>
      <c r="AL16" s="16" t="s">
        <v>31</v>
      </c>
      <c r="AM16" s="11" t="e" cm="1">
        <f t="array" ref="AM16">_xlfn.IFS(AK16=0,0,AM15=0,$T$4-AK16,AM15&gt;AK16,AM15-AK16,AM15-AK16&lt;=0,AM15-AM15)</f>
        <v>#DIV/0!</v>
      </c>
    </row>
    <row r="17" spans="1:39" ht="24" customHeight="1" thickBot="1" x14ac:dyDescent="0.35">
      <c r="A17" s="4" t="s">
        <v>11</v>
      </c>
      <c r="B17" s="7">
        <f t="shared" si="1"/>
        <v>45992</v>
      </c>
      <c r="C17" s="7">
        <f t="shared" ref="C17:AF17" si="12">IF(B17&gt;=EOMONTH($B17,0),"",DATE($A$4,ROW()-5,COLUMN()-1))</f>
        <v>45993</v>
      </c>
      <c r="D17" s="7">
        <f t="shared" si="12"/>
        <v>45994</v>
      </c>
      <c r="E17" s="7">
        <f t="shared" si="12"/>
        <v>45995</v>
      </c>
      <c r="F17" s="7">
        <f t="shared" si="12"/>
        <v>45996</v>
      </c>
      <c r="G17" s="7">
        <f t="shared" si="12"/>
        <v>45997</v>
      </c>
      <c r="H17" s="7">
        <f t="shared" si="12"/>
        <v>45998</v>
      </c>
      <c r="I17" s="7">
        <f t="shared" si="12"/>
        <v>45999</v>
      </c>
      <c r="J17" s="7">
        <f t="shared" si="12"/>
        <v>46000</v>
      </c>
      <c r="K17" s="7">
        <f t="shared" si="12"/>
        <v>46001</v>
      </c>
      <c r="L17" s="7">
        <f t="shared" si="12"/>
        <v>46002</v>
      </c>
      <c r="M17" s="7">
        <f t="shared" si="12"/>
        <v>46003</v>
      </c>
      <c r="N17" s="7">
        <f t="shared" si="12"/>
        <v>46004</v>
      </c>
      <c r="O17" s="7">
        <f t="shared" si="12"/>
        <v>46005</v>
      </c>
      <c r="P17" s="7">
        <f t="shared" si="12"/>
        <v>46006</v>
      </c>
      <c r="Q17" s="7">
        <f t="shared" si="12"/>
        <v>46007</v>
      </c>
      <c r="R17" s="7">
        <f t="shared" si="12"/>
        <v>46008</v>
      </c>
      <c r="S17" s="7">
        <f t="shared" si="12"/>
        <v>46009</v>
      </c>
      <c r="T17" s="7">
        <f t="shared" si="12"/>
        <v>46010</v>
      </c>
      <c r="U17" s="7">
        <f t="shared" si="12"/>
        <v>46011</v>
      </c>
      <c r="V17" s="7">
        <f t="shared" si="12"/>
        <v>46012</v>
      </c>
      <c r="W17" s="7">
        <f t="shared" si="12"/>
        <v>46013</v>
      </c>
      <c r="X17" s="7">
        <f t="shared" si="12"/>
        <v>46014</v>
      </c>
      <c r="Y17" s="7">
        <f t="shared" si="12"/>
        <v>46015</v>
      </c>
      <c r="Z17" s="7">
        <f t="shared" si="12"/>
        <v>46016</v>
      </c>
      <c r="AA17" s="7">
        <f t="shared" si="12"/>
        <v>46017</v>
      </c>
      <c r="AB17" s="7">
        <f t="shared" si="12"/>
        <v>46018</v>
      </c>
      <c r="AC17" s="7">
        <f t="shared" si="12"/>
        <v>46019</v>
      </c>
      <c r="AD17" s="7">
        <f t="shared" si="12"/>
        <v>46020</v>
      </c>
      <c r="AE17" s="7">
        <f t="shared" si="12"/>
        <v>46021</v>
      </c>
      <c r="AF17" s="7">
        <f t="shared" si="12"/>
        <v>46022</v>
      </c>
      <c r="AG17" s="12"/>
      <c r="AH17" s="11" t="e">
        <f>MAX(0,NETWORKDAYS(MAX(B17,$O$2),MIN(DATE(YEAR(B17),MONTH(B17)+1,0),$Y$3),'Holiday List'!$B$2:$B$29))</f>
        <v>#DIV/0!</v>
      </c>
      <c r="AI17" s="13" t="e" cm="1">
        <f t="array" ref="AI17">_xlfn.IFS(AH17=0,0,AM16&gt;0,AM16,AM16=0,$T$4)</f>
        <v>#DIV/0!</v>
      </c>
      <c r="AJ17" s="17" t="s">
        <v>30</v>
      </c>
      <c r="AK17" s="14" t="e" cm="1">
        <f t="array" ref="AK17">_xlfn.IFS(AH17=0,0,AI17&lt;=$O$4,AI17,AH17*$O$4&gt;AI17,AI17,AH17*$O$4&lt;=AI17,AH17*$O$4)</f>
        <v>#DIV/0!</v>
      </c>
      <c r="AL17" s="17" t="s">
        <v>31</v>
      </c>
      <c r="AM17" s="11" t="e" cm="1">
        <f t="array" ref="AM17">_xlfn.IFS(AK17=0,0,AM16=0,$T$4-AK17,AM16&gt;AK17,AM16-AK17,AM16-AK17&lt;=0,AM16-AM16)</f>
        <v>#DIV/0!</v>
      </c>
    </row>
    <row r="18" spans="1:39" ht="5.0999999999999996" customHeight="1" thickBot="1" x14ac:dyDescent="0.35"/>
    <row r="19" spans="1:39" ht="15" thickBot="1" x14ac:dyDescent="0.35">
      <c r="A19" s="20">
        <v>2026</v>
      </c>
      <c r="C19" s="22"/>
      <c r="D19" s="22"/>
      <c r="E19" s="22"/>
      <c r="F19" s="23"/>
      <c r="G19" s="23"/>
      <c r="H19" s="23"/>
      <c r="I19" s="23"/>
      <c r="J19" s="23"/>
      <c r="L19" s="24"/>
      <c r="M19" s="24"/>
      <c r="N19" s="24"/>
      <c r="O19" s="25"/>
      <c r="P19" s="25"/>
      <c r="R19" s="24"/>
      <c r="S19" s="24"/>
      <c r="T19" s="25"/>
      <c r="U19" s="25"/>
      <c r="W19" s="24"/>
      <c r="X19" s="24"/>
      <c r="Y19" s="25"/>
      <c r="Z19" s="25"/>
      <c r="AB19" s="26"/>
      <c r="AC19" s="26"/>
      <c r="AD19" s="26"/>
      <c r="AH19" s="34"/>
      <c r="AI19" s="27"/>
      <c r="AJ19" s="27"/>
      <c r="AK19" s="27"/>
      <c r="AL19" s="27"/>
      <c r="AM19" s="27"/>
    </row>
    <row r="20" spans="1:39" ht="5.0999999999999996" customHeight="1" x14ac:dyDescent="0.3">
      <c r="B20" s="3"/>
      <c r="AH20" s="34"/>
      <c r="AI20" s="27"/>
      <c r="AJ20" s="27"/>
      <c r="AK20" s="27"/>
      <c r="AL20" s="27"/>
      <c r="AM20" s="27"/>
    </row>
    <row r="21" spans="1:39" ht="23.25" customHeight="1" x14ac:dyDescent="0.3">
      <c r="A21" s="4" t="s">
        <v>0</v>
      </c>
      <c r="B21" s="7">
        <f>DATE($A$19,ROW()-20,COLUMN()-1)</f>
        <v>46023</v>
      </c>
      <c r="C21" s="7">
        <f t="shared" ref="C21:AF29" si="13">DATE($A$19,ROW()-20,COLUMN()-1)</f>
        <v>46024</v>
      </c>
      <c r="D21" s="7">
        <f t="shared" si="13"/>
        <v>46025</v>
      </c>
      <c r="E21" s="7">
        <f t="shared" si="13"/>
        <v>46026</v>
      </c>
      <c r="F21" s="7">
        <f t="shared" si="13"/>
        <v>46027</v>
      </c>
      <c r="G21" s="7">
        <f t="shared" si="13"/>
        <v>46028</v>
      </c>
      <c r="H21" s="7">
        <f t="shared" si="13"/>
        <v>46029</v>
      </c>
      <c r="I21" s="7">
        <f t="shared" si="13"/>
        <v>46030</v>
      </c>
      <c r="J21" s="7">
        <f t="shared" si="13"/>
        <v>46031</v>
      </c>
      <c r="K21" s="7">
        <f t="shared" si="13"/>
        <v>46032</v>
      </c>
      <c r="L21" s="7">
        <f t="shared" si="13"/>
        <v>46033</v>
      </c>
      <c r="M21" s="7">
        <f t="shared" si="13"/>
        <v>46034</v>
      </c>
      <c r="N21" s="7">
        <f t="shared" si="13"/>
        <v>46035</v>
      </c>
      <c r="O21" s="7">
        <f t="shared" si="13"/>
        <v>46036</v>
      </c>
      <c r="P21" s="7">
        <f t="shared" si="13"/>
        <v>46037</v>
      </c>
      <c r="Q21" s="7">
        <f t="shared" si="13"/>
        <v>46038</v>
      </c>
      <c r="R21" s="7">
        <f t="shared" si="13"/>
        <v>46039</v>
      </c>
      <c r="S21" s="7">
        <f t="shared" si="13"/>
        <v>46040</v>
      </c>
      <c r="T21" s="7">
        <f t="shared" si="13"/>
        <v>46041</v>
      </c>
      <c r="U21" s="7">
        <f t="shared" si="13"/>
        <v>46042</v>
      </c>
      <c r="V21" s="7">
        <f t="shared" si="13"/>
        <v>46043</v>
      </c>
      <c r="W21" s="7">
        <f t="shared" si="13"/>
        <v>46044</v>
      </c>
      <c r="X21" s="7">
        <f t="shared" si="13"/>
        <v>46045</v>
      </c>
      <c r="Y21" s="7">
        <f t="shared" si="13"/>
        <v>46046</v>
      </c>
      <c r="Z21" s="7">
        <f t="shared" si="13"/>
        <v>46047</v>
      </c>
      <c r="AA21" s="7">
        <f t="shared" si="13"/>
        <v>46048</v>
      </c>
      <c r="AB21" s="7">
        <f t="shared" si="13"/>
        <v>46049</v>
      </c>
      <c r="AC21" s="7">
        <f t="shared" si="13"/>
        <v>46050</v>
      </c>
      <c r="AD21" s="7">
        <f t="shared" si="13"/>
        <v>46051</v>
      </c>
      <c r="AE21" s="7">
        <f t="shared" si="13"/>
        <v>46052</v>
      </c>
      <c r="AF21" s="7">
        <f t="shared" si="13"/>
        <v>46053</v>
      </c>
      <c r="AG21" s="12"/>
      <c r="AH21" s="11" t="e">
        <f>MAX(0,NETWORKDAYS(MAX(B21,$O$2),MIN(DATE(YEAR(B21),MONTH(B21)+1,0),$Y$3),'Holiday List'!$B$2:$B$29))</f>
        <v>#DIV/0!</v>
      </c>
      <c r="AI21" s="13" t="e" cm="1">
        <f t="array" ref="AI21">_xlfn.IFS(AH21=0,0,AM17&gt;0,AM17,AM17=0,$T$4)</f>
        <v>#DIV/0!</v>
      </c>
      <c r="AJ21" s="15" t="s">
        <v>30</v>
      </c>
      <c r="AK21" s="14" t="e" cm="1">
        <f t="array" ref="AK21">_xlfn.IFS(AH21=0,0,AI21&lt;=$O$4,AI21,AH21*$O$4&gt;AI21,AI21,AH21*$O$4&lt;=AI21,AH21*$O$4)</f>
        <v>#DIV/0!</v>
      </c>
      <c r="AL21" s="15" t="s">
        <v>31</v>
      </c>
      <c r="AM21" s="11" t="e" cm="1">
        <f t="array" ref="AM21">_xlfn.IFS(AK21=0,0,AM17=0,$T$4-AK21,AM17&gt;AK21,AM17-AK21,AM17-AK21&lt;=0,AM17-AM17)</f>
        <v>#DIV/0!</v>
      </c>
    </row>
    <row r="22" spans="1:39" ht="23.25" customHeight="1" x14ac:dyDescent="0.3">
      <c r="A22" s="4" t="s">
        <v>1</v>
      </c>
      <c r="B22" s="7">
        <f t="shared" ref="B22:Q32" si="14">DATE($A$19,ROW()-20,COLUMN()-1)</f>
        <v>46054</v>
      </c>
      <c r="C22" s="7">
        <f t="shared" si="13"/>
        <v>46055</v>
      </c>
      <c r="D22" s="7">
        <f t="shared" si="13"/>
        <v>46056</v>
      </c>
      <c r="E22" s="7">
        <f t="shared" si="13"/>
        <v>46057</v>
      </c>
      <c r="F22" s="7">
        <f t="shared" si="13"/>
        <v>46058</v>
      </c>
      <c r="G22" s="7">
        <f t="shared" si="13"/>
        <v>46059</v>
      </c>
      <c r="H22" s="7">
        <f t="shared" si="13"/>
        <v>46060</v>
      </c>
      <c r="I22" s="7">
        <f t="shared" si="13"/>
        <v>46061</v>
      </c>
      <c r="J22" s="7">
        <f t="shared" si="13"/>
        <v>46062</v>
      </c>
      <c r="K22" s="7">
        <f t="shared" si="13"/>
        <v>46063</v>
      </c>
      <c r="L22" s="7">
        <f t="shared" si="13"/>
        <v>46064</v>
      </c>
      <c r="M22" s="7">
        <f t="shared" si="13"/>
        <v>46065</v>
      </c>
      <c r="N22" s="7">
        <f t="shared" si="13"/>
        <v>46066</v>
      </c>
      <c r="O22" s="7">
        <f t="shared" si="13"/>
        <v>46067</v>
      </c>
      <c r="P22" s="7">
        <f t="shared" si="13"/>
        <v>46068</v>
      </c>
      <c r="Q22" s="7">
        <f t="shared" si="13"/>
        <v>46069</v>
      </c>
      <c r="R22" s="7">
        <f t="shared" si="13"/>
        <v>46070</v>
      </c>
      <c r="S22" s="7">
        <f t="shared" si="13"/>
        <v>46071</v>
      </c>
      <c r="T22" s="7">
        <f t="shared" si="13"/>
        <v>46072</v>
      </c>
      <c r="U22" s="7">
        <f t="shared" si="13"/>
        <v>46073</v>
      </c>
      <c r="V22" s="7">
        <f t="shared" si="13"/>
        <v>46074</v>
      </c>
      <c r="W22" s="7">
        <f t="shared" si="13"/>
        <v>46075</v>
      </c>
      <c r="X22" s="7">
        <f t="shared" si="13"/>
        <v>46076</v>
      </c>
      <c r="Y22" s="7">
        <f t="shared" si="13"/>
        <v>46077</v>
      </c>
      <c r="Z22" s="7">
        <f t="shared" si="13"/>
        <v>46078</v>
      </c>
      <c r="AA22" s="7">
        <f t="shared" si="13"/>
        <v>46079</v>
      </c>
      <c r="AB22" s="7">
        <f t="shared" si="13"/>
        <v>46080</v>
      </c>
      <c r="AC22" s="7">
        <f t="shared" si="13"/>
        <v>46081</v>
      </c>
      <c r="AD22" s="7" t="str">
        <f>IF(AC22&gt;=EOMONTH($B22,0),"",DATE($A$19,ROW()-20,COLUMN()-1))</f>
        <v/>
      </c>
      <c r="AE22" s="7" t="str">
        <f>IF(AD22&gt;=EOMONTH($B22,0),"",DATE($A$19,ROW()-20,COLUMN()-1))</f>
        <v/>
      </c>
      <c r="AF22" s="7" t="str">
        <f>IF(AE22&gt;=EOMONTH($B22,0),"",DATE($A$19,ROW()-20,COLUMN()-1))</f>
        <v/>
      </c>
      <c r="AG22" s="12"/>
      <c r="AH22" s="11" t="e">
        <f>MAX(0,NETWORKDAYS(MAX(B22,$O$2),MIN(DATE(YEAR(B22),MONTH(B22)+1,0),$Y$3),'Holiday List'!$B$2:$B$29))</f>
        <v>#DIV/0!</v>
      </c>
      <c r="AI22" s="13" t="e" cm="1">
        <f t="array" ref="AI22">_xlfn.IFS(AH22=0,0,AM21&gt;0,AM21,AM21=0,$T$4)</f>
        <v>#DIV/0!</v>
      </c>
      <c r="AJ22" s="16" t="s">
        <v>30</v>
      </c>
      <c r="AK22" s="14" t="e" cm="1">
        <f t="array" ref="AK22">_xlfn.IFS(AH22=0,0,AI22&lt;=$O$4,AI22,AH22*$O$4&gt;AI22,AI22,AH22*$O$4&lt;=AI22,AH22*$O$4)</f>
        <v>#DIV/0!</v>
      </c>
      <c r="AL22" s="16" t="s">
        <v>31</v>
      </c>
      <c r="AM22" s="11" t="e" cm="1">
        <f t="array" ref="AM22">_xlfn.IFS(AK22=0,0,AM21=0,$T$4-AK22,AM21&gt;AK22,AM21-AK22,AM21-AK22&lt;=0,AM21-AM21)</f>
        <v>#DIV/0!</v>
      </c>
    </row>
    <row r="23" spans="1:39" ht="23.25" customHeight="1" x14ac:dyDescent="0.3">
      <c r="A23" s="4" t="s">
        <v>2</v>
      </c>
      <c r="B23" s="7">
        <f t="shared" si="14"/>
        <v>46082</v>
      </c>
      <c r="C23" s="7">
        <f t="shared" si="13"/>
        <v>46083</v>
      </c>
      <c r="D23" s="7">
        <f t="shared" si="13"/>
        <v>46084</v>
      </c>
      <c r="E23" s="7">
        <f t="shared" si="13"/>
        <v>46085</v>
      </c>
      <c r="F23" s="7">
        <f t="shared" si="13"/>
        <v>46086</v>
      </c>
      <c r="G23" s="7">
        <f t="shared" si="13"/>
        <v>46087</v>
      </c>
      <c r="H23" s="7">
        <f t="shared" si="13"/>
        <v>46088</v>
      </c>
      <c r="I23" s="7">
        <f t="shared" si="13"/>
        <v>46089</v>
      </c>
      <c r="J23" s="7">
        <f t="shared" si="13"/>
        <v>46090</v>
      </c>
      <c r="K23" s="7">
        <f t="shared" si="13"/>
        <v>46091</v>
      </c>
      <c r="L23" s="7">
        <f t="shared" si="13"/>
        <v>46092</v>
      </c>
      <c r="M23" s="7">
        <f t="shared" si="13"/>
        <v>46093</v>
      </c>
      <c r="N23" s="7">
        <f t="shared" si="13"/>
        <v>46094</v>
      </c>
      <c r="O23" s="7">
        <f t="shared" si="13"/>
        <v>46095</v>
      </c>
      <c r="P23" s="7">
        <f t="shared" si="13"/>
        <v>46096</v>
      </c>
      <c r="Q23" s="7">
        <f t="shared" si="13"/>
        <v>46097</v>
      </c>
      <c r="R23" s="7">
        <f t="shared" si="13"/>
        <v>46098</v>
      </c>
      <c r="S23" s="7">
        <f t="shared" si="13"/>
        <v>46099</v>
      </c>
      <c r="T23" s="7">
        <f t="shared" si="13"/>
        <v>46100</v>
      </c>
      <c r="U23" s="7">
        <f t="shared" si="13"/>
        <v>46101</v>
      </c>
      <c r="V23" s="7">
        <f t="shared" si="13"/>
        <v>46102</v>
      </c>
      <c r="W23" s="7">
        <f t="shared" si="13"/>
        <v>46103</v>
      </c>
      <c r="X23" s="7">
        <f t="shared" si="13"/>
        <v>46104</v>
      </c>
      <c r="Y23" s="7">
        <f t="shared" si="13"/>
        <v>46105</v>
      </c>
      <c r="Z23" s="7">
        <f t="shared" si="13"/>
        <v>46106</v>
      </c>
      <c r="AA23" s="7">
        <f t="shared" si="13"/>
        <v>46107</v>
      </c>
      <c r="AB23" s="7">
        <f t="shared" si="13"/>
        <v>46108</v>
      </c>
      <c r="AC23" s="7">
        <f t="shared" si="13"/>
        <v>46109</v>
      </c>
      <c r="AD23" s="7">
        <f t="shared" si="13"/>
        <v>46110</v>
      </c>
      <c r="AE23" s="7">
        <f t="shared" si="13"/>
        <v>46111</v>
      </c>
      <c r="AF23" s="7">
        <f t="shared" si="13"/>
        <v>46112</v>
      </c>
      <c r="AG23" s="12"/>
      <c r="AH23" s="11" t="e">
        <f>MAX(0,NETWORKDAYS(MAX(B23,$O$2),MIN(DATE(YEAR(B23),MONTH(B23)+1,0),$Y$3),'Holiday List'!$B$2:$B$29))</f>
        <v>#DIV/0!</v>
      </c>
      <c r="AI23" s="13" t="e" cm="1">
        <f t="array" ref="AI23">_xlfn.IFS(AH23=0,0,AM22&gt;0,AM22,AM22=0,$T$4)</f>
        <v>#DIV/0!</v>
      </c>
      <c r="AJ23" s="16" t="s">
        <v>30</v>
      </c>
      <c r="AK23" s="14" t="e" cm="1">
        <f t="array" ref="AK23">_xlfn.IFS(AH23=0,0,AI23&lt;=$O$4,AI23,AH23*$O$4&gt;AI23,AI23,AH23*$O$4&lt;=AI23,AH23*$O$4)</f>
        <v>#DIV/0!</v>
      </c>
      <c r="AL23" s="16" t="s">
        <v>31</v>
      </c>
      <c r="AM23" s="11" t="e" cm="1">
        <f t="array" ref="AM23">_xlfn.IFS(AK23=0,0,AM22=0,$T$4-AK23,AM22&gt;AK23,AM22-AK23,AM22-AK23&lt;=0,AM22-AM22)</f>
        <v>#DIV/0!</v>
      </c>
    </row>
    <row r="24" spans="1:39" ht="23.25" customHeight="1" x14ac:dyDescent="0.3">
      <c r="A24" s="4" t="s">
        <v>3</v>
      </c>
      <c r="B24" s="7">
        <f t="shared" si="14"/>
        <v>46113</v>
      </c>
      <c r="C24" s="7">
        <f t="shared" si="13"/>
        <v>46114</v>
      </c>
      <c r="D24" s="7">
        <f t="shared" si="13"/>
        <v>46115</v>
      </c>
      <c r="E24" s="7">
        <f t="shared" si="13"/>
        <v>46116</v>
      </c>
      <c r="F24" s="7">
        <f t="shared" si="13"/>
        <v>46117</v>
      </c>
      <c r="G24" s="7">
        <f t="shared" si="13"/>
        <v>46118</v>
      </c>
      <c r="H24" s="7">
        <f t="shared" si="13"/>
        <v>46119</v>
      </c>
      <c r="I24" s="7">
        <f t="shared" si="13"/>
        <v>46120</v>
      </c>
      <c r="J24" s="7">
        <f t="shared" si="13"/>
        <v>46121</v>
      </c>
      <c r="K24" s="7">
        <f t="shared" si="13"/>
        <v>46122</v>
      </c>
      <c r="L24" s="7">
        <f t="shared" si="13"/>
        <v>46123</v>
      </c>
      <c r="M24" s="7">
        <f t="shared" si="13"/>
        <v>46124</v>
      </c>
      <c r="N24" s="7">
        <f t="shared" si="13"/>
        <v>46125</v>
      </c>
      <c r="O24" s="7">
        <f t="shared" si="13"/>
        <v>46126</v>
      </c>
      <c r="P24" s="7">
        <f t="shared" si="13"/>
        <v>46127</v>
      </c>
      <c r="Q24" s="7">
        <f t="shared" si="13"/>
        <v>46128</v>
      </c>
      <c r="R24" s="7">
        <f t="shared" si="13"/>
        <v>46129</v>
      </c>
      <c r="S24" s="7">
        <f t="shared" si="13"/>
        <v>46130</v>
      </c>
      <c r="T24" s="7">
        <f t="shared" si="13"/>
        <v>46131</v>
      </c>
      <c r="U24" s="7">
        <f t="shared" si="13"/>
        <v>46132</v>
      </c>
      <c r="V24" s="7">
        <f t="shared" si="13"/>
        <v>46133</v>
      </c>
      <c r="W24" s="7">
        <f t="shared" si="13"/>
        <v>46134</v>
      </c>
      <c r="X24" s="7">
        <f t="shared" si="13"/>
        <v>46135</v>
      </c>
      <c r="Y24" s="7">
        <f t="shared" si="13"/>
        <v>46136</v>
      </c>
      <c r="Z24" s="7">
        <f t="shared" si="13"/>
        <v>46137</v>
      </c>
      <c r="AA24" s="7">
        <f t="shared" si="13"/>
        <v>46138</v>
      </c>
      <c r="AB24" s="7">
        <f t="shared" si="13"/>
        <v>46139</v>
      </c>
      <c r="AC24" s="7">
        <f t="shared" si="13"/>
        <v>46140</v>
      </c>
      <c r="AD24" s="7">
        <f t="shared" si="13"/>
        <v>46141</v>
      </c>
      <c r="AE24" s="7">
        <f t="shared" si="13"/>
        <v>46142</v>
      </c>
      <c r="AF24" s="7" t="str">
        <f>IF(AE24&gt;=EOMONTH($B24,0),"",DATE($A$19,ROW()-20,COLUMN()-1))</f>
        <v/>
      </c>
      <c r="AG24" s="12"/>
      <c r="AH24" s="11" t="e">
        <f>MAX(0,NETWORKDAYS(MAX(B24,$O$2),MIN(DATE(YEAR(B24),MONTH(B24)+1,0),$Y$3),'Holiday List'!$B$2:$B$29))</f>
        <v>#DIV/0!</v>
      </c>
      <c r="AI24" s="13" t="e" cm="1">
        <f t="array" ref="AI24">_xlfn.IFS(AH24=0,0,AM23&gt;0,AM23,AM23=0,$T$4)</f>
        <v>#DIV/0!</v>
      </c>
      <c r="AJ24" s="16" t="s">
        <v>30</v>
      </c>
      <c r="AK24" s="14" t="e" cm="1">
        <f t="array" ref="AK24">_xlfn.IFS(AH24=0,0,AI24&lt;=$O$4,AI24,AH24*$O$4&gt;AI24,AI24,AH24*$O$4&lt;=AI24,AH24*$O$4)</f>
        <v>#DIV/0!</v>
      </c>
      <c r="AL24" s="16" t="s">
        <v>31</v>
      </c>
      <c r="AM24" s="11" t="e" cm="1">
        <f t="array" ref="AM24">_xlfn.IFS(AK24=0,0,AM23=0,$T$4-AK24,AM23&gt;AK24,AM23-AK24,AM23-AK24&lt;=0,AM23-AM23)</f>
        <v>#DIV/0!</v>
      </c>
    </row>
    <row r="25" spans="1:39" ht="23.25" customHeight="1" x14ac:dyDescent="0.3">
      <c r="A25" s="4" t="s">
        <v>4</v>
      </c>
      <c r="B25" s="7">
        <f t="shared" si="14"/>
        <v>46143</v>
      </c>
      <c r="C25" s="7">
        <f t="shared" si="13"/>
        <v>46144</v>
      </c>
      <c r="D25" s="7">
        <f t="shared" si="13"/>
        <v>46145</v>
      </c>
      <c r="E25" s="7">
        <f t="shared" si="13"/>
        <v>46146</v>
      </c>
      <c r="F25" s="7">
        <f t="shared" si="13"/>
        <v>46147</v>
      </c>
      <c r="G25" s="7">
        <f t="shared" si="13"/>
        <v>46148</v>
      </c>
      <c r="H25" s="7">
        <f t="shared" si="13"/>
        <v>46149</v>
      </c>
      <c r="I25" s="7">
        <f t="shared" si="13"/>
        <v>46150</v>
      </c>
      <c r="J25" s="7">
        <f t="shared" si="13"/>
        <v>46151</v>
      </c>
      <c r="K25" s="7">
        <f t="shared" si="13"/>
        <v>46152</v>
      </c>
      <c r="L25" s="7">
        <f t="shared" si="13"/>
        <v>46153</v>
      </c>
      <c r="M25" s="7">
        <f t="shared" si="13"/>
        <v>46154</v>
      </c>
      <c r="N25" s="7">
        <f t="shared" si="13"/>
        <v>46155</v>
      </c>
      <c r="O25" s="7">
        <f t="shared" si="13"/>
        <v>46156</v>
      </c>
      <c r="P25" s="7">
        <f t="shared" si="13"/>
        <v>46157</v>
      </c>
      <c r="Q25" s="7">
        <f t="shared" si="13"/>
        <v>46158</v>
      </c>
      <c r="R25" s="7">
        <f t="shared" si="13"/>
        <v>46159</v>
      </c>
      <c r="S25" s="7">
        <f t="shared" si="13"/>
        <v>46160</v>
      </c>
      <c r="T25" s="7">
        <f t="shared" si="13"/>
        <v>46161</v>
      </c>
      <c r="U25" s="7">
        <f t="shared" si="13"/>
        <v>46162</v>
      </c>
      <c r="V25" s="7">
        <f t="shared" si="13"/>
        <v>46163</v>
      </c>
      <c r="W25" s="7">
        <f t="shared" si="13"/>
        <v>46164</v>
      </c>
      <c r="X25" s="7">
        <f t="shared" si="13"/>
        <v>46165</v>
      </c>
      <c r="Y25" s="7">
        <f t="shared" si="13"/>
        <v>46166</v>
      </c>
      <c r="Z25" s="7">
        <f t="shared" si="13"/>
        <v>46167</v>
      </c>
      <c r="AA25" s="7">
        <f t="shared" si="13"/>
        <v>46168</v>
      </c>
      <c r="AB25" s="7">
        <f t="shared" si="13"/>
        <v>46169</v>
      </c>
      <c r="AC25" s="7">
        <f t="shared" si="13"/>
        <v>46170</v>
      </c>
      <c r="AD25" s="7">
        <f t="shared" si="13"/>
        <v>46171</v>
      </c>
      <c r="AE25" s="7">
        <f t="shared" si="13"/>
        <v>46172</v>
      </c>
      <c r="AF25" s="7">
        <f t="shared" si="13"/>
        <v>46173</v>
      </c>
      <c r="AG25" s="12"/>
      <c r="AH25" s="11" t="e">
        <f>MAX(0,NETWORKDAYS(MAX(B25,$O$2),MIN(DATE(YEAR(B25),MONTH(B25)+1,0),$Y$3),'Holiday List'!$B$2:$B$29))</f>
        <v>#DIV/0!</v>
      </c>
      <c r="AI25" s="13" t="e" cm="1">
        <f t="array" ref="AI25">_xlfn.IFS(AH25=0,0,AM24&gt;0,AM24,AM24=0,$T$4)</f>
        <v>#DIV/0!</v>
      </c>
      <c r="AJ25" s="16" t="s">
        <v>30</v>
      </c>
      <c r="AK25" s="14" t="e" cm="1">
        <f t="array" ref="AK25">_xlfn.IFS(AH25=0,0,AI25&lt;=$O$4,AI25,AH25*$O$4&gt;AI25,AI25,AH25*$O$4&lt;=AI25,AH25*$O$4)</f>
        <v>#DIV/0!</v>
      </c>
      <c r="AL25" s="16" t="s">
        <v>31</v>
      </c>
      <c r="AM25" s="11" t="e" cm="1">
        <f t="array" ref="AM25">_xlfn.IFS(AK25=0,0,AM24=0,$T$4-AK25,AM24&gt;AK25,AM24-AK25,AM24-AK25&lt;=0,AM24-AM24)</f>
        <v>#DIV/0!</v>
      </c>
    </row>
    <row r="26" spans="1:39" ht="23.25" customHeight="1" x14ac:dyDescent="0.3">
      <c r="A26" s="4" t="s">
        <v>5</v>
      </c>
      <c r="B26" s="7">
        <f t="shared" si="14"/>
        <v>46174</v>
      </c>
      <c r="C26" s="7">
        <f t="shared" si="13"/>
        <v>46175</v>
      </c>
      <c r="D26" s="7">
        <f t="shared" si="13"/>
        <v>46176</v>
      </c>
      <c r="E26" s="7">
        <f t="shared" si="13"/>
        <v>46177</v>
      </c>
      <c r="F26" s="7">
        <f t="shared" si="13"/>
        <v>46178</v>
      </c>
      <c r="G26" s="7">
        <f t="shared" si="13"/>
        <v>46179</v>
      </c>
      <c r="H26" s="7">
        <f t="shared" si="13"/>
        <v>46180</v>
      </c>
      <c r="I26" s="7">
        <f t="shared" si="13"/>
        <v>46181</v>
      </c>
      <c r="J26" s="7">
        <f t="shared" si="13"/>
        <v>46182</v>
      </c>
      <c r="K26" s="7">
        <f t="shared" si="13"/>
        <v>46183</v>
      </c>
      <c r="L26" s="7">
        <f t="shared" si="13"/>
        <v>46184</v>
      </c>
      <c r="M26" s="7">
        <f t="shared" si="13"/>
        <v>46185</v>
      </c>
      <c r="N26" s="7">
        <f t="shared" si="13"/>
        <v>46186</v>
      </c>
      <c r="O26" s="7">
        <f t="shared" si="13"/>
        <v>46187</v>
      </c>
      <c r="P26" s="7">
        <f t="shared" si="13"/>
        <v>46188</v>
      </c>
      <c r="Q26" s="7">
        <f t="shared" si="13"/>
        <v>46189</v>
      </c>
      <c r="R26" s="7">
        <f t="shared" si="13"/>
        <v>46190</v>
      </c>
      <c r="S26" s="7">
        <f t="shared" si="13"/>
        <v>46191</v>
      </c>
      <c r="T26" s="7">
        <f t="shared" si="13"/>
        <v>46192</v>
      </c>
      <c r="U26" s="7">
        <f t="shared" si="13"/>
        <v>46193</v>
      </c>
      <c r="V26" s="7">
        <f t="shared" si="13"/>
        <v>46194</v>
      </c>
      <c r="W26" s="7">
        <f t="shared" si="13"/>
        <v>46195</v>
      </c>
      <c r="X26" s="7">
        <f t="shared" si="13"/>
        <v>46196</v>
      </c>
      <c r="Y26" s="7">
        <f t="shared" si="13"/>
        <v>46197</v>
      </c>
      <c r="Z26" s="7">
        <f t="shared" si="13"/>
        <v>46198</v>
      </c>
      <c r="AA26" s="7">
        <f t="shared" si="13"/>
        <v>46199</v>
      </c>
      <c r="AB26" s="7">
        <f t="shared" si="13"/>
        <v>46200</v>
      </c>
      <c r="AC26" s="7">
        <f t="shared" si="13"/>
        <v>46201</v>
      </c>
      <c r="AD26" s="7">
        <f t="shared" si="13"/>
        <v>46202</v>
      </c>
      <c r="AE26" s="7">
        <f t="shared" si="13"/>
        <v>46203</v>
      </c>
      <c r="AF26" s="7" t="str">
        <f>IF(AE26&gt;=EOMONTH($B26,0),"",DATE($A$19,ROW()-20,COLUMN()-1))</f>
        <v/>
      </c>
      <c r="AG26" s="12"/>
      <c r="AH26" s="11" t="e">
        <f>MAX(0,NETWORKDAYS(MAX(B26,$O$2),MIN(DATE(YEAR(B26),MONTH(B26)+1,0),$Y$3),'Holiday List'!$B$2:$B$29))</f>
        <v>#DIV/0!</v>
      </c>
      <c r="AI26" s="13" t="e" cm="1">
        <f t="array" ref="AI26">_xlfn.IFS(AH26=0,0,AM25&gt;0,AM25,AM25=0,$T$4)</f>
        <v>#DIV/0!</v>
      </c>
      <c r="AJ26" s="16" t="s">
        <v>30</v>
      </c>
      <c r="AK26" s="14" t="e" cm="1">
        <f t="array" ref="AK26">_xlfn.IFS(AH26=0,0,AI26&lt;=$O$4,AI26,AH26*$O$4&gt;AI26,AI26,AH26*$O$4&lt;=AI26,AH26*$O$4)</f>
        <v>#DIV/0!</v>
      </c>
      <c r="AL26" s="16" t="s">
        <v>31</v>
      </c>
      <c r="AM26" s="11" t="e" cm="1">
        <f t="array" ref="AM26">_xlfn.IFS(AK26=0,0,AM25=0,$T$4-AK26,AM25&gt;AK26,AM25-AK26,AM25-AK26&lt;=0,AM25-AM25)</f>
        <v>#DIV/0!</v>
      </c>
    </row>
    <row r="27" spans="1:39" ht="23.25" customHeight="1" x14ac:dyDescent="0.3">
      <c r="A27" s="4" t="s">
        <v>6</v>
      </c>
      <c r="B27" s="7">
        <f t="shared" si="14"/>
        <v>46204</v>
      </c>
      <c r="C27" s="7">
        <f t="shared" si="13"/>
        <v>46205</v>
      </c>
      <c r="D27" s="7">
        <f t="shared" si="13"/>
        <v>46206</v>
      </c>
      <c r="E27" s="7">
        <f t="shared" si="13"/>
        <v>46207</v>
      </c>
      <c r="F27" s="7">
        <f t="shared" si="13"/>
        <v>46208</v>
      </c>
      <c r="G27" s="7">
        <f t="shared" si="13"/>
        <v>46209</v>
      </c>
      <c r="H27" s="7">
        <f t="shared" si="13"/>
        <v>46210</v>
      </c>
      <c r="I27" s="7">
        <f t="shared" si="13"/>
        <v>46211</v>
      </c>
      <c r="J27" s="7">
        <f t="shared" si="13"/>
        <v>46212</v>
      </c>
      <c r="K27" s="7">
        <f t="shared" si="13"/>
        <v>46213</v>
      </c>
      <c r="L27" s="7">
        <f t="shared" si="13"/>
        <v>46214</v>
      </c>
      <c r="M27" s="7">
        <f t="shared" si="13"/>
        <v>46215</v>
      </c>
      <c r="N27" s="7">
        <f t="shared" si="13"/>
        <v>46216</v>
      </c>
      <c r="O27" s="7">
        <f t="shared" si="13"/>
        <v>46217</v>
      </c>
      <c r="P27" s="7">
        <f t="shared" si="13"/>
        <v>46218</v>
      </c>
      <c r="Q27" s="7">
        <f t="shared" si="13"/>
        <v>46219</v>
      </c>
      <c r="R27" s="7">
        <f t="shared" si="13"/>
        <v>46220</v>
      </c>
      <c r="S27" s="7">
        <f t="shared" si="13"/>
        <v>46221</v>
      </c>
      <c r="T27" s="7">
        <f t="shared" si="13"/>
        <v>46222</v>
      </c>
      <c r="U27" s="7">
        <f t="shared" si="13"/>
        <v>46223</v>
      </c>
      <c r="V27" s="7">
        <f t="shared" si="13"/>
        <v>46224</v>
      </c>
      <c r="W27" s="7">
        <f t="shared" si="13"/>
        <v>46225</v>
      </c>
      <c r="X27" s="7">
        <f t="shared" si="13"/>
        <v>46226</v>
      </c>
      <c r="Y27" s="7">
        <f t="shared" si="13"/>
        <v>46227</v>
      </c>
      <c r="Z27" s="7">
        <f t="shared" si="13"/>
        <v>46228</v>
      </c>
      <c r="AA27" s="7">
        <f t="shared" si="13"/>
        <v>46229</v>
      </c>
      <c r="AB27" s="7">
        <f t="shared" si="13"/>
        <v>46230</v>
      </c>
      <c r="AC27" s="7">
        <f t="shared" si="13"/>
        <v>46231</v>
      </c>
      <c r="AD27" s="7">
        <f t="shared" si="13"/>
        <v>46232</v>
      </c>
      <c r="AE27" s="7">
        <f t="shared" si="13"/>
        <v>46233</v>
      </c>
      <c r="AF27" s="7">
        <f t="shared" si="13"/>
        <v>46234</v>
      </c>
      <c r="AG27" s="12"/>
      <c r="AH27" s="11" t="e">
        <f>MAX(0,NETWORKDAYS(MAX(B27,$O$2),MIN(DATE(YEAR(B27),MONTH(B27)+1,0),$Y$3),'Holiday List'!$B$2:$B$29))</f>
        <v>#DIV/0!</v>
      </c>
      <c r="AI27" s="13" t="e" cm="1">
        <f t="array" ref="AI27">_xlfn.IFS(AH27=0,0,AM26&gt;0,AM26,AM26=0,$T$4)</f>
        <v>#DIV/0!</v>
      </c>
      <c r="AJ27" s="16" t="s">
        <v>30</v>
      </c>
      <c r="AK27" s="14" t="e" cm="1">
        <f t="array" ref="AK27">_xlfn.IFS(AH27=0,0,AI27&lt;=$O$4,AI27,AH27*$O$4&gt;AI27,AI27,AH27*$O$4&lt;=AI27,AH27*$O$4)</f>
        <v>#DIV/0!</v>
      </c>
      <c r="AL27" s="16" t="s">
        <v>31</v>
      </c>
      <c r="AM27" s="11" t="e" cm="1">
        <f t="array" ref="AM27">_xlfn.IFS(AK27=0,0,AM26=0,$T$4-AK27,AM26&gt;AK27,AM26-AK27,AM26-AK27&lt;=0,AM26-AM26)</f>
        <v>#DIV/0!</v>
      </c>
    </row>
    <row r="28" spans="1:39" ht="23.25" customHeight="1" x14ac:dyDescent="0.3">
      <c r="A28" s="4" t="s">
        <v>7</v>
      </c>
      <c r="B28" s="7">
        <f t="shared" si="14"/>
        <v>46235</v>
      </c>
      <c r="C28" s="7">
        <f t="shared" si="13"/>
        <v>46236</v>
      </c>
      <c r="D28" s="7">
        <f t="shared" si="13"/>
        <v>46237</v>
      </c>
      <c r="E28" s="7">
        <f t="shared" si="13"/>
        <v>46238</v>
      </c>
      <c r="F28" s="7">
        <f t="shared" si="13"/>
        <v>46239</v>
      </c>
      <c r="G28" s="7">
        <f t="shared" si="13"/>
        <v>46240</v>
      </c>
      <c r="H28" s="7">
        <f t="shared" si="13"/>
        <v>46241</v>
      </c>
      <c r="I28" s="7">
        <f t="shared" si="13"/>
        <v>46242</v>
      </c>
      <c r="J28" s="7">
        <f t="shared" si="13"/>
        <v>46243</v>
      </c>
      <c r="K28" s="7">
        <f t="shared" si="13"/>
        <v>46244</v>
      </c>
      <c r="L28" s="7">
        <f t="shared" si="13"/>
        <v>46245</v>
      </c>
      <c r="M28" s="7">
        <f t="shared" si="13"/>
        <v>46246</v>
      </c>
      <c r="N28" s="7">
        <f t="shared" si="13"/>
        <v>46247</v>
      </c>
      <c r="O28" s="7">
        <f t="shared" si="13"/>
        <v>46248</v>
      </c>
      <c r="P28" s="7">
        <f t="shared" si="13"/>
        <v>46249</v>
      </c>
      <c r="Q28" s="7">
        <f t="shared" si="13"/>
        <v>46250</v>
      </c>
      <c r="R28" s="7">
        <f t="shared" si="13"/>
        <v>46251</v>
      </c>
      <c r="S28" s="7">
        <f t="shared" si="13"/>
        <v>46252</v>
      </c>
      <c r="T28" s="7">
        <f t="shared" si="13"/>
        <v>46253</v>
      </c>
      <c r="U28" s="7">
        <f t="shared" si="13"/>
        <v>46254</v>
      </c>
      <c r="V28" s="7">
        <f t="shared" si="13"/>
        <v>46255</v>
      </c>
      <c r="W28" s="7">
        <f t="shared" si="13"/>
        <v>46256</v>
      </c>
      <c r="X28" s="7">
        <f t="shared" si="13"/>
        <v>46257</v>
      </c>
      <c r="Y28" s="7">
        <f t="shared" si="13"/>
        <v>46258</v>
      </c>
      <c r="Z28" s="7">
        <f t="shared" si="13"/>
        <v>46259</v>
      </c>
      <c r="AA28" s="7">
        <f t="shared" si="13"/>
        <v>46260</v>
      </c>
      <c r="AB28" s="7">
        <f t="shared" si="13"/>
        <v>46261</v>
      </c>
      <c r="AC28" s="7">
        <f t="shared" si="13"/>
        <v>46262</v>
      </c>
      <c r="AD28" s="7">
        <f t="shared" si="13"/>
        <v>46263</v>
      </c>
      <c r="AE28" s="7">
        <f t="shared" si="13"/>
        <v>46264</v>
      </c>
      <c r="AF28" s="7">
        <f t="shared" si="13"/>
        <v>46265</v>
      </c>
      <c r="AG28" s="12"/>
      <c r="AH28" s="11" t="e">
        <f>MAX(0,NETWORKDAYS(MAX(B28,$O$2),MIN(DATE(YEAR(B28),MONTH(B28)+1,0),$Y$3),'Holiday List'!$B$2:$B$29))</f>
        <v>#DIV/0!</v>
      </c>
      <c r="AI28" s="13" t="e" cm="1">
        <f t="array" ref="AI28">_xlfn.IFS(AH28=0,0,AM27&gt;0,AM27,AM27=0,$T$4)</f>
        <v>#DIV/0!</v>
      </c>
      <c r="AJ28" s="16" t="s">
        <v>30</v>
      </c>
      <c r="AK28" s="14" t="e" cm="1">
        <f t="array" ref="AK28">_xlfn.IFS(AH28=0,0,AI28&lt;=$O$4,AI28,AH28*$O$4&gt;AI28,AI28,AH28*$O$4&lt;=AI28,AH28*$O$4)</f>
        <v>#DIV/0!</v>
      </c>
      <c r="AL28" s="16" t="s">
        <v>31</v>
      </c>
      <c r="AM28" s="11" t="e" cm="1">
        <f t="array" ref="AM28">_xlfn.IFS(AK28=0,0,AM27=0,$T$4-AK28,AM27&gt;AK28,AM27-AK28,AM27-AK28&lt;=0,AM27-AM27)</f>
        <v>#DIV/0!</v>
      </c>
    </row>
    <row r="29" spans="1:39" ht="23.25" customHeight="1" x14ac:dyDescent="0.3">
      <c r="A29" s="4" t="s">
        <v>8</v>
      </c>
      <c r="B29" s="7">
        <f t="shared" si="14"/>
        <v>46266</v>
      </c>
      <c r="C29" s="7">
        <f t="shared" si="13"/>
        <v>46267</v>
      </c>
      <c r="D29" s="7">
        <f t="shared" si="13"/>
        <v>46268</v>
      </c>
      <c r="E29" s="7">
        <f t="shared" si="13"/>
        <v>46269</v>
      </c>
      <c r="F29" s="7">
        <f t="shared" si="13"/>
        <v>46270</v>
      </c>
      <c r="G29" s="7">
        <f t="shared" si="13"/>
        <v>46271</v>
      </c>
      <c r="H29" s="7">
        <f t="shared" si="13"/>
        <v>46272</v>
      </c>
      <c r="I29" s="7">
        <f t="shared" si="13"/>
        <v>46273</v>
      </c>
      <c r="J29" s="7">
        <f t="shared" si="13"/>
        <v>46274</v>
      </c>
      <c r="K29" s="7">
        <f t="shared" si="13"/>
        <v>46275</v>
      </c>
      <c r="L29" s="7">
        <f t="shared" si="13"/>
        <v>46276</v>
      </c>
      <c r="M29" s="7">
        <f t="shared" si="13"/>
        <v>46277</v>
      </c>
      <c r="N29" s="7">
        <f t="shared" si="13"/>
        <v>46278</v>
      </c>
      <c r="O29" s="7">
        <f t="shared" si="13"/>
        <v>46279</v>
      </c>
      <c r="P29" s="7">
        <f t="shared" si="13"/>
        <v>46280</v>
      </c>
      <c r="Q29" s="7">
        <f t="shared" si="13"/>
        <v>46281</v>
      </c>
      <c r="R29" s="7">
        <f t="shared" ref="R29:AF32" si="15">DATE($A$19,ROW()-20,COLUMN()-1)</f>
        <v>46282</v>
      </c>
      <c r="S29" s="7">
        <f t="shared" si="15"/>
        <v>46283</v>
      </c>
      <c r="T29" s="7">
        <f t="shared" si="15"/>
        <v>46284</v>
      </c>
      <c r="U29" s="7">
        <f t="shared" si="15"/>
        <v>46285</v>
      </c>
      <c r="V29" s="7">
        <f t="shared" si="15"/>
        <v>46286</v>
      </c>
      <c r="W29" s="7">
        <f t="shared" si="15"/>
        <v>46287</v>
      </c>
      <c r="X29" s="7">
        <f t="shared" si="15"/>
        <v>46288</v>
      </c>
      <c r="Y29" s="7">
        <f t="shared" si="15"/>
        <v>46289</v>
      </c>
      <c r="Z29" s="7">
        <f t="shared" si="15"/>
        <v>46290</v>
      </c>
      <c r="AA29" s="7">
        <f t="shared" si="15"/>
        <v>46291</v>
      </c>
      <c r="AB29" s="7">
        <f t="shared" si="15"/>
        <v>46292</v>
      </c>
      <c r="AC29" s="7">
        <f t="shared" si="15"/>
        <v>46293</v>
      </c>
      <c r="AD29" s="7">
        <f t="shared" si="15"/>
        <v>46294</v>
      </c>
      <c r="AE29" s="7">
        <f t="shared" si="15"/>
        <v>46295</v>
      </c>
      <c r="AF29" s="7" t="str">
        <f>IF(AE29&gt;=EOMONTH($B29,0),"",DATE($A$19,ROW()-20,COLUMN()-1))</f>
        <v/>
      </c>
      <c r="AG29" s="12"/>
      <c r="AH29" s="11" t="e">
        <f>MAX(0,NETWORKDAYS(MAX(B29,$O$2),MIN(DATE(YEAR(B29),MONTH(B29)+1,0),$Y$3),'Holiday List'!$B$2:$B$29))</f>
        <v>#DIV/0!</v>
      </c>
      <c r="AI29" s="13" t="e" cm="1">
        <f t="array" ref="AI29">_xlfn.IFS(AH29=0,0,AM28&gt;0,AM28,AM28=0,$T$4)</f>
        <v>#DIV/0!</v>
      </c>
      <c r="AJ29" s="16" t="s">
        <v>30</v>
      </c>
      <c r="AK29" s="14" t="e" cm="1">
        <f t="array" ref="AK29">_xlfn.IFS(AH29=0,0,AI29&lt;=$O$4,AI29,AH29*$O$4&gt;AI29,AI29,AH29*$O$4&lt;=AI29,AH29*$O$4)</f>
        <v>#DIV/0!</v>
      </c>
      <c r="AL29" s="16" t="s">
        <v>31</v>
      </c>
      <c r="AM29" s="11" t="e" cm="1">
        <f t="array" ref="AM29">_xlfn.IFS(AK29=0,0,AM28=0,$T$4-AK29,AM28&gt;AK29,AM28-AK29,AM28-AK29&lt;=0,AM28-AM28)</f>
        <v>#DIV/0!</v>
      </c>
    </row>
    <row r="30" spans="1:39" ht="23.25" customHeight="1" x14ac:dyDescent="0.3">
      <c r="A30" s="4" t="s">
        <v>9</v>
      </c>
      <c r="B30" s="7">
        <f t="shared" si="14"/>
        <v>46296</v>
      </c>
      <c r="C30" s="7">
        <f t="shared" si="14"/>
        <v>46297</v>
      </c>
      <c r="D30" s="7">
        <f t="shared" si="14"/>
        <v>46298</v>
      </c>
      <c r="E30" s="7">
        <f t="shared" si="14"/>
        <v>46299</v>
      </c>
      <c r="F30" s="7">
        <f t="shared" si="14"/>
        <v>46300</v>
      </c>
      <c r="G30" s="7">
        <f t="shared" si="14"/>
        <v>46301</v>
      </c>
      <c r="H30" s="7">
        <f t="shared" si="14"/>
        <v>46302</v>
      </c>
      <c r="I30" s="7">
        <f t="shared" si="14"/>
        <v>46303</v>
      </c>
      <c r="J30" s="7">
        <f t="shared" si="14"/>
        <v>46304</v>
      </c>
      <c r="K30" s="7">
        <f t="shared" si="14"/>
        <v>46305</v>
      </c>
      <c r="L30" s="7">
        <f t="shared" si="14"/>
        <v>46306</v>
      </c>
      <c r="M30" s="7">
        <f t="shared" si="14"/>
        <v>46307</v>
      </c>
      <c r="N30" s="7">
        <f t="shared" si="14"/>
        <v>46308</v>
      </c>
      <c r="O30" s="7">
        <f t="shared" si="14"/>
        <v>46309</v>
      </c>
      <c r="P30" s="7">
        <f t="shared" si="14"/>
        <v>46310</v>
      </c>
      <c r="Q30" s="7">
        <f t="shared" si="14"/>
        <v>46311</v>
      </c>
      <c r="R30" s="7">
        <f t="shared" si="15"/>
        <v>46312</v>
      </c>
      <c r="S30" s="7">
        <f t="shared" si="15"/>
        <v>46313</v>
      </c>
      <c r="T30" s="7">
        <f t="shared" si="15"/>
        <v>46314</v>
      </c>
      <c r="U30" s="7">
        <f t="shared" si="15"/>
        <v>46315</v>
      </c>
      <c r="V30" s="7">
        <f t="shared" si="15"/>
        <v>46316</v>
      </c>
      <c r="W30" s="7">
        <f t="shared" si="15"/>
        <v>46317</v>
      </c>
      <c r="X30" s="7">
        <f t="shared" si="15"/>
        <v>46318</v>
      </c>
      <c r="Y30" s="7">
        <f t="shared" si="15"/>
        <v>46319</v>
      </c>
      <c r="Z30" s="7">
        <f t="shared" si="15"/>
        <v>46320</v>
      </c>
      <c r="AA30" s="7">
        <f t="shared" si="15"/>
        <v>46321</v>
      </c>
      <c r="AB30" s="7">
        <f t="shared" si="15"/>
        <v>46322</v>
      </c>
      <c r="AC30" s="7">
        <f t="shared" si="15"/>
        <v>46323</v>
      </c>
      <c r="AD30" s="7">
        <f t="shared" si="15"/>
        <v>46324</v>
      </c>
      <c r="AE30" s="7">
        <f t="shared" si="15"/>
        <v>46325</v>
      </c>
      <c r="AF30" s="7">
        <f t="shared" si="15"/>
        <v>46326</v>
      </c>
      <c r="AG30" s="12"/>
      <c r="AH30" s="11" t="e">
        <f>MAX(0,NETWORKDAYS(MAX(B30,$O$2),MIN(DATE(YEAR(B30),MONTH(B30)+1,0),$Y$3),'Holiday List'!$B$2:$B$29))</f>
        <v>#DIV/0!</v>
      </c>
      <c r="AI30" s="13" t="e" cm="1">
        <f t="array" ref="AI30">_xlfn.IFS(AH30=0,0,AM29&gt;0,AM29,AM29=0,$T$4)</f>
        <v>#DIV/0!</v>
      </c>
      <c r="AJ30" s="16" t="s">
        <v>30</v>
      </c>
      <c r="AK30" s="14" t="e" cm="1">
        <f t="array" ref="AK30">_xlfn.IFS(AH30=0,0,AI30&lt;=$O$4,AI30,AH30*$O$4&gt;AI30,AI30,AH30*$O$4&lt;=AI30,AH30*$O$4)</f>
        <v>#DIV/0!</v>
      </c>
      <c r="AL30" s="16" t="s">
        <v>31</v>
      </c>
      <c r="AM30" s="11" t="e" cm="1">
        <f t="array" ref="AM30">_xlfn.IFS(AK30=0,0,AM29=0,$T$4-AK30,AM29&gt;AK30,AM29-AK30,AM29-AK30&lt;=0,AM29-AM29)</f>
        <v>#DIV/0!</v>
      </c>
    </row>
    <row r="31" spans="1:39" ht="23.25" customHeight="1" x14ac:dyDescent="0.3">
      <c r="A31" s="4" t="s">
        <v>10</v>
      </c>
      <c r="B31" s="7">
        <f t="shared" si="14"/>
        <v>46327</v>
      </c>
      <c r="C31" s="7">
        <f t="shared" si="14"/>
        <v>46328</v>
      </c>
      <c r="D31" s="7">
        <f t="shared" si="14"/>
        <v>46329</v>
      </c>
      <c r="E31" s="7">
        <f t="shared" si="14"/>
        <v>46330</v>
      </c>
      <c r="F31" s="7">
        <f t="shared" si="14"/>
        <v>46331</v>
      </c>
      <c r="G31" s="7">
        <f t="shared" si="14"/>
        <v>46332</v>
      </c>
      <c r="H31" s="7">
        <f t="shared" si="14"/>
        <v>46333</v>
      </c>
      <c r="I31" s="7">
        <f t="shared" si="14"/>
        <v>46334</v>
      </c>
      <c r="J31" s="7">
        <f t="shared" si="14"/>
        <v>46335</v>
      </c>
      <c r="K31" s="7">
        <f t="shared" si="14"/>
        <v>46336</v>
      </c>
      <c r="L31" s="7">
        <f t="shared" si="14"/>
        <v>46337</v>
      </c>
      <c r="M31" s="7">
        <f t="shared" si="14"/>
        <v>46338</v>
      </c>
      <c r="N31" s="7">
        <f t="shared" si="14"/>
        <v>46339</v>
      </c>
      <c r="O31" s="7">
        <f t="shared" si="14"/>
        <v>46340</v>
      </c>
      <c r="P31" s="7">
        <f t="shared" si="14"/>
        <v>46341</v>
      </c>
      <c r="Q31" s="7">
        <f t="shared" si="14"/>
        <v>46342</v>
      </c>
      <c r="R31" s="7">
        <f t="shared" si="15"/>
        <v>46343</v>
      </c>
      <c r="S31" s="7">
        <f t="shared" si="15"/>
        <v>46344</v>
      </c>
      <c r="T31" s="7">
        <f t="shared" si="15"/>
        <v>46345</v>
      </c>
      <c r="U31" s="7">
        <f t="shared" si="15"/>
        <v>46346</v>
      </c>
      <c r="V31" s="7">
        <f t="shared" si="15"/>
        <v>46347</v>
      </c>
      <c r="W31" s="7">
        <f t="shared" si="15"/>
        <v>46348</v>
      </c>
      <c r="X31" s="7">
        <f t="shared" si="15"/>
        <v>46349</v>
      </c>
      <c r="Y31" s="7">
        <f t="shared" si="15"/>
        <v>46350</v>
      </c>
      <c r="Z31" s="7">
        <f t="shared" si="15"/>
        <v>46351</v>
      </c>
      <c r="AA31" s="7">
        <f t="shared" si="15"/>
        <v>46352</v>
      </c>
      <c r="AB31" s="7">
        <f t="shared" si="15"/>
        <v>46353</v>
      </c>
      <c r="AC31" s="7">
        <f t="shared" si="15"/>
        <v>46354</v>
      </c>
      <c r="AD31" s="7">
        <f t="shared" si="15"/>
        <v>46355</v>
      </c>
      <c r="AE31" s="7">
        <f t="shared" si="15"/>
        <v>46356</v>
      </c>
      <c r="AF31" s="7" t="str">
        <f>IF(AE31&gt;=EOMONTH($B31,0),"",DATE($A$19,ROW()-20,COLUMN()-1))</f>
        <v/>
      </c>
      <c r="AG31" s="12"/>
      <c r="AH31" s="11" t="e">
        <f>MAX(0,NETWORKDAYS(MAX(B31,$O$2),MIN(DATE(YEAR(B31),MONTH(B31)+1,0),$Y$3),'Holiday List'!$B$2:$B$29))</f>
        <v>#DIV/0!</v>
      </c>
      <c r="AI31" s="13" t="e" cm="1">
        <f t="array" ref="AI31">_xlfn.IFS(AH31=0,0,AM30&gt;0,AM30,AM30=0,$T$4)</f>
        <v>#DIV/0!</v>
      </c>
      <c r="AJ31" s="16" t="s">
        <v>30</v>
      </c>
      <c r="AK31" s="14" t="e" cm="1">
        <f t="array" ref="AK31">_xlfn.IFS(AH31=0,0,AI31&lt;=$O$4,AI31,AH31*$O$4&gt;AI31,AI31,AH31*$O$4&lt;=AI31,AH31*$O$4)</f>
        <v>#DIV/0!</v>
      </c>
      <c r="AL31" s="16" t="s">
        <v>31</v>
      </c>
      <c r="AM31" s="11" t="e" cm="1">
        <f t="array" ref="AM31">_xlfn.IFS(AK31=0,0,AM30=0,$T$4-AK31,AM30&gt;AK31,AM30-AK31,AM30-AK31&lt;=0,AM30-AM30)</f>
        <v>#DIV/0!</v>
      </c>
    </row>
    <row r="32" spans="1:39" ht="23.25" customHeight="1" x14ac:dyDescent="0.3">
      <c r="A32" s="4" t="s">
        <v>11</v>
      </c>
      <c r="B32" s="7">
        <f t="shared" si="14"/>
        <v>46357</v>
      </c>
      <c r="C32" s="7">
        <f t="shared" si="14"/>
        <v>46358</v>
      </c>
      <c r="D32" s="7">
        <f t="shared" si="14"/>
        <v>46359</v>
      </c>
      <c r="E32" s="7">
        <f t="shared" si="14"/>
        <v>46360</v>
      </c>
      <c r="F32" s="7">
        <f t="shared" si="14"/>
        <v>46361</v>
      </c>
      <c r="G32" s="7">
        <f t="shared" si="14"/>
        <v>46362</v>
      </c>
      <c r="H32" s="7">
        <f t="shared" si="14"/>
        <v>46363</v>
      </c>
      <c r="I32" s="7">
        <f t="shared" si="14"/>
        <v>46364</v>
      </c>
      <c r="J32" s="7">
        <f t="shared" si="14"/>
        <v>46365</v>
      </c>
      <c r="K32" s="7">
        <f t="shared" si="14"/>
        <v>46366</v>
      </c>
      <c r="L32" s="7">
        <f t="shared" si="14"/>
        <v>46367</v>
      </c>
      <c r="M32" s="7">
        <f t="shared" si="14"/>
        <v>46368</v>
      </c>
      <c r="N32" s="7">
        <f t="shared" si="14"/>
        <v>46369</v>
      </c>
      <c r="O32" s="7">
        <f t="shared" si="14"/>
        <v>46370</v>
      </c>
      <c r="P32" s="7">
        <f t="shared" si="14"/>
        <v>46371</v>
      </c>
      <c r="Q32" s="7">
        <f t="shared" si="14"/>
        <v>46372</v>
      </c>
      <c r="R32" s="7">
        <f t="shared" si="15"/>
        <v>46373</v>
      </c>
      <c r="S32" s="7">
        <f t="shared" si="15"/>
        <v>46374</v>
      </c>
      <c r="T32" s="7">
        <f t="shared" si="15"/>
        <v>46375</v>
      </c>
      <c r="U32" s="7">
        <f t="shared" si="15"/>
        <v>46376</v>
      </c>
      <c r="V32" s="7">
        <f t="shared" si="15"/>
        <v>46377</v>
      </c>
      <c r="W32" s="7">
        <f t="shared" si="15"/>
        <v>46378</v>
      </c>
      <c r="X32" s="7">
        <f t="shared" si="15"/>
        <v>46379</v>
      </c>
      <c r="Y32" s="7">
        <f t="shared" si="15"/>
        <v>46380</v>
      </c>
      <c r="Z32" s="7">
        <f t="shared" si="15"/>
        <v>46381</v>
      </c>
      <c r="AA32" s="7">
        <f t="shared" si="15"/>
        <v>46382</v>
      </c>
      <c r="AB32" s="7">
        <f t="shared" si="15"/>
        <v>46383</v>
      </c>
      <c r="AC32" s="7">
        <f t="shared" si="15"/>
        <v>46384</v>
      </c>
      <c r="AD32" s="7">
        <f t="shared" si="15"/>
        <v>46385</v>
      </c>
      <c r="AE32" s="7">
        <f t="shared" si="15"/>
        <v>46386</v>
      </c>
      <c r="AF32" s="7">
        <f t="shared" si="15"/>
        <v>46387</v>
      </c>
      <c r="AG32" s="12"/>
      <c r="AH32" s="11" t="e">
        <f>MAX(0,NETWORKDAYS(MAX(B32,$O$2),MIN(DATE(YEAR(B32),MONTH(B32)+1,0),$Y$3),'Holiday List'!$B$2:$B$29))</f>
        <v>#DIV/0!</v>
      </c>
      <c r="AI32" s="13" t="e" cm="1">
        <f t="array" ref="AI32">_xlfn.IFS(AH32=0,0,AM31&gt;0,AM31,AM31=0,$T$4)</f>
        <v>#DIV/0!</v>
      </c>
      <c r="AJ32" s="17" t="s">
        <v>30</v>
      </c>
      <c r="AK32" s="14" t="e" cm="1">
        <f t="array" ref="AK32">_xlfn.IFS(AH32=0,0,AI32&lt;=$O$4,AI32,AH32*$O$4&gt;AI32,AI32,AH32*$O$4&lt;=AI32,AH32*$O$4)</f>
        <v>#DIV/0!</v>
      </c>
      <c r="AL32" s="17" t="s">
        <v>31</v>
      </c>
      <c r="AM32" s="11" t="e" cm="1">
        <f t="array" ref="AM32">_xlfn.IFS(AK32=0,0,AM31=0,$T$4-AK32,AM31&gt;AK32,AM31-AK32,AM31-AK32&lt;=0,AM31-AM31)</f>
        <v>#DIV/0!</v>
      </c>
    </row>
    <row r="33" spans="2:35" ht="12.9" customHeight="1" x14ac:dyDescent="0.3">
      <c r="B33" s="28" t="s">
        <v>36</v>
      </c>
      <c r="C33" s="28"/>
      <c r="D33" s="28"/>
      <c r="E33" s="28"/>
      <c r="F33" s="28"/>
      <c r="G33" s="28"/>
      <c r="H33" s="30"/>
      <c r="I33" s="30"/>
      <c r="J33" s="30"/>
      <c r="K33" s="30"/>
      <c r="L33" s="30"/>
      <c r="M33" s="30"/>
      <c r="N33" s="30"/>
      <c r="O33" s="30"/>
      <c r="P33" s="30"/>
      <c r="Q33" s="30"/>
      <c r="R33" s="30"/>
      <c r="T33" s="28" t="s">
        <v>37</v>
      </c>
      <c r="U33" s="28"/>
      <c r="V33" s="28"/>
      <c r="W33" s="28"/>
      <c r="X33" s="32"/>
      <c r="Y33" s="32"/>
      <c r="Z33" s="32"/>
      <c r="AA33" s="32"/>
      <c r="AB33" s="32"/>
      <c r="AC33" s="32"/>
      <c r="AD33" s="32"/>
      <c r="AE33" s="32"/>
      <c r="AF33" s="32"/>
      <c r="AG33" s="32"/>
      <c r="AH33" s="32"/>
      <c r="AI33" s="32"/>
    </row>
    <row r="34" spans="2:35" ht="12.9" customHeight="1" thickBot="1" x14ac:dyDescent="0.35">
      <c r="B34" s="29"/>
      <c r="C34" s="29"/>
      <c r="D34" s="29"/>
      <c r="E34" s="29"/>
      <c r="F34" s="29"/>
      <c r="G34" s="29"/>
      <c r="H34" s="31"/>
      <c r="I34" s="31"/>
      <c r="J34" s="31"/>
      <c r="K34" s="31"/>
      <c r="L34" s="31"/>
      <c r="M34" s="31"/>
      <c r="N34" s="31"/>
      <c r="O34" s="31"/>
      <c r="P34" s="31"/>
      <c r="Q34" s="31"/>
      <c r="R34" s="31"/>
      <c r="T34" s="29"/>
      <c r="U34" s="29"/>
      <c r="V34" s="29"/>
      <c r="W34" s="29"/>
      <c r="X34" s="33"/>
      <c r="Y34" s="33"/>
      <c r="Z34" s="33"/>
      <c r="AA34" s="33"/>
      <c r="AB34" s="33"/>
      <c r="AC34" s="33"/>
      <c r="AD34" s="33"/>
      <c r="AE34" s="33"/>
      <c r="AF34" s="33"/>
      <c r="AG34" s="33"/>
      <c r="AH34" s="33"/>
      <c r="AI34" s="33"/>
    </row>
  </sheetData>
  <sheetProtection algorithmName="SHA-512" hashValue="Hq/X0muQpUv5f/AobgD6lNK96tubT0VOMQmnyb+pyHSVNWPT8Yer9nRHW83qi9MpLbbemarJDMiQRl9uVmFZMw==" saltValue="CSR0VmcY90M6BojiB3uVVw==" spinCount="100000" sheet="1" selectLockedCells="1"/>
  <mergeCells count="40">
    <mergeCell ref="F4:J4"/>
    <mergeCell ref="AI2:AI5"/>
    <mergeCell ref="R4:S4"/>
    <mergeCell ref="T4:U4"/>
    <mergeCell ref="O3:P3"/>
    <mergeCell ref="A1:AM1"/>
    <mergeCell ref="C4:E4"/>
    <mergeCell ref="AK2:AK5"/>
    <mergeCell ref="A2:A3"/>
    <mergeCell ref="O4:P4"/>
    <mergeCell ref="T2:U2"/>
    <mergeCell ref="R2:S2"/>
    <mergeCell ref="O2:P2"/>
    <mergeCell ref="C2:E2"/>
    <mergeCell ref="C3:E3"/>
    <mergeCell ref="F2:J2"/>
    <mergeCell ref="F3:J3"/>
    <mergeCell ref="R3:S3"/>
    <mergeCell ref="AM2:AM5"/>
    <mergeCell ref="AJ2:AJ5"/>
    <mergeCell ref="L3:N3"/>
    <mergeCell ref="AL2:AL5"/>
    <mergeCell ref="AH2:AH5"/>
    <mergeCell ref="L4:N4"/>
    <mergeCell ref="AB2:AD2"/>
    <mergeCell ref="AB3:AD3"/>
    <mergeCell ref="W2:X2"/>
    <mergeCell ref="Y2:Z2"/>
    <mergeCell ref="W3:X3"/>
    <mergeCell ref="Y3:Z3"/>
    <mergeCell ref="AB4:AD4"/>
    <mergeCell ref="W4:X4"/>
    <mergeCell ref="Y4:Z4"/>
    <mergeCell ref="T3:U3"/>
    <mergeCell ref="L2:N2"/>
    <mergeCell ref="B33:G34"/>
    <mergeCell ref="H33:R34"/>
    <mergeCell ref="T33:W34"/>
    <mergeCell ref="X33:AI34"/>
    <mergeCell ref="AH19:AH20"/>
  </mergeCells>
  <phoneticPr fontId="2" type="noConversion"/>
  <conditionalFormatting sqref="B6:AF17">
    <cfRule type="cellIs" dxfId="34" priority="1" operator="equal">
      <formula>$O$3</formula>
    </cfRule>
  </conditionalFormatting>
  <conditionalFormatting sqref="B21:AF32">
    <cfRule type="cellIs" dxfId="33" priority="35" operator="equal">
      <formula>$O$3</formula>
    </cfRule>
  </conditionalFormatting>
  <conditionalFormatting sqref="B6:AG17">
    <cfRule type="expression" dxfId="18" priority="79">
      <formula>OR(WEEKDAY(B6)=1,WEEKDAY(B6)=7)</formula>
    </cfRule>
    <cfRule type="cellIs" dxfId="17" priority="80" operator="between">
      <formula>$O$2</formula>
      <formula>$Y$3</formula>
    </cfRule>
  </conditionalFormatting>
  <conditionalFormatting sqref="B21:AG32">
    <cfRule type="cellIs" dxfId="1" priority="64" operator="between">
      <formula>$O$2</formula>
      <formula>$Y$3</formula>
    </cfRule>
    <cfRule type="expression" dxfId="0" priority="63">
      <formula>OR(WEEKDAY(B21)=1,WEEKDAY(B21)=7)</formula>
    </cfRule>
  </conditionalFormatting>
  <pageMargins left="0.25" right="0.25" top="0.75" bottom="0.25" header="0.3" footer="0.3"/>
  <pageSetup scale="74" orientation="landscape" r:id="rId1"/>
  <headerFooter scaleWithDoc="0">
    <oddHeader>&amp;L&amp;G&amp;C&amp;"-,Bold"&amp;20 2025-2026 CALENDAR FOR LUMP SUM PAYMENT</oddHeader>
  </headerFooter>
  <legacyDrawing r:id="rId2"/>
  <legacyDrawingHF r:id="rId3"/>
  <extLst>
    <ext xmlns:x14="http://schemas.microsoft.com/office/spreadsheetml/2009/9/main" uri="{78C0D931-6437-407d-A8EE-F0AAD7539E65}">
      <x14:conditionalFormattings>
        <x14:conditionalFormatting xmlns:xm="http://schemas.microsoft.com/office/excel/2006/main">
          <x14:cfRule type="containsText" priority="65" operator="containsText" id="{F2261F6E-B4D0-482C-8544-4D0C6512D849}">
            <xm:f>NOT(ISERROR(SEARCH('Holiday List'!$B$2,B6)))</xm:f>
            <xm:f>'Holiday List'!$B$2</xm:f>
            <x14:dxf>
              <font>
                <color rgb="FFFF0000"/>
              </font>
              <fill>
                <patternFill>
                  <bgColor rgb="FFFFFF00"/>
                </patternFill>
              </fill>
            </x14:dxf>
          </x14:cfRule>
          <x14:cfRule type="containsText" priority="66" operator="containsText" id="{43A1A3A0-ACE6-4514-9C32-E30569F487F8}">
            <xm:f>NOT(ISERROR(SEARCH('Holiday List'!$B$3,B6)))</xm:f>
            <xm:f>'Holiday List'!$B$3</xm:f>
            <x14:dxf>
              <font>
                <color rgb="FFFF0000"/>
              </font>
              <fill>
                <patternFill>
                  <bgColor rgb="FFFFFF00"/>
                </patternFill>
              </fill>
            </x14:dxf>
          </x14:cfRule>
          <x14:cfRule type="containsText" priority="67" operator="containsText" id="{441BE657-7CDD-4884-A3B0-32C61C2300B1}">
            <xm:f>NOT(ISERROR(SEARCH('Holiday List'!$B$4,B6)))</xm:f>
            <xm:f>'Holiday List'!$B$4</xm:f>
            <x14:dxf>
              <font>
                <color rgb="FFFF0000"/>
              </font>
              <fill>
                <patternFill>
                  <bgColor rgb="FFFFFF00"/>
                </patternFill>
              </fill>
            </x14:dxf>
          </x14:cfRule>
          <x14:cfRule type="containsText" priority="68" operator="containsText" id="{1F1982F9-F4CC-4AD4-BD36-044BCA54CD06}">
            <xm:f>NOT(ISERROR(SEARCH('Holiday List'!$B$5,B6)))</xm:f>
            <xm:f>'Holiday List'!$B$5</xm:f>
            <x14:dxf>
              <font>
                <color rgb="FFFF0000"/>
              </font>
              <fill>
                <patternFill>
                  <bgColor rgb="FFFFFF00"/>
                </patternFill>
              </fill>
            </x14:dxf>
          </x14:cfRule>
          <x14:cfRule type="containsText" priority="69" operator="containsText" id="{CF002BC0-835E-4863-AB4B-3D69FC192F33}">
            <xm:f>NOT(ISERROR(SEARCH('Holiday List'!$B$6,B6)))</xm:f>
            <xm:f>'Holiday List'!$B$6</xm:f>
            <x14:dxf>
              <font>
                <color rgb="FFFF0000"/>
              </font>
              <fill>
                <patternFill>
                  <bgColor rgb="FFFFFF00"/>
                </patternFill>
              </fill>
            </x14:dxf>
          </x14:cfRule>
          <x14:cfRule type="containsText" priority="70" operator="containsText" id="{16CD7492-7EBB-4AB3-9AF2-F32A9F6BEA99}">
            <xm:f>NOT(ISERROR(SEARCH('Holiday List'!$B$7,B6)))</xm:f>
            <xm:f>'Holiday List'!$B$7</xm:f>
            <x14:dxf>
              <font>
                <color rgb="FFFF0000"/>
              </font>
              <fill>
                <patternFill>
                  <bgColor rgb="FFFFFF00"/>
                </patternFill>
              </fill>
            </x14:dxf>
          </x14:cfRule>
          <x14:cfRule type="containsText" priority="71" operator="containsText" id="{FA3523DB-28BA-4DB4-84F4-BDDF2E939EE9}">
            <xm:f>NOT(ISERROR(SEARCH('Holiday List'!$B$8,B6)))</xm:f>
            <xm:f>'Holiday List'!$B$8</xm:f>
            <x14:dxf>
              <font>
                <color rgb="FFFF0000"/>
              </font>
              <fill>
                <patternFill>
                  <bgColor rgb="FFFFFF00"/>
                </patternFill>
              </fill>
            </x14:dxf>
          </x14:cfRule>
          <x14:cfRule type="containsText" priority="72" operator="containsText" id="{411A9EA9-E677-4A7E-B813-6952EC910129}">
            <xm:f>NOT(ISERROR(SEARCH('Holiday List'!$B$9,B6)))</xm:f>
            <xm:f>'Holiday List'!$B$9</xm:f>
            <x14:dxf>
              <font>
                <color rgb="FFFF0000"/>
              </font>
              <fill>
                <patternFill>
                  <bgColor rgb="FFFFFF00"/>
                </patternFill>
              </fill>
            </x14:dxf>
          </x14:cfRule>
          <x14:cfRule type="containsText" priority="73" operator="containsText" id="{8A1F5516-3072-4E19-9690-562837713D0F}">
            <xm:f>NOT(ISERROR(SEARCH('Holiday List'!$B$10,B6)))</xm:f>
            <xm:f>'Holiday List'!$B$10</xm:f>
            <x14:dxf>
              <font>
                <color rgb="FFFF0000"/>
              </font>
              <fill>
                <patternFill>
                  <bgColor rgb="FFFFFF00"/>
                </patternFill>
              </fill>
            </x14:dxf>
          </x14:cfRule>
          <x14:cfRule type="containsText" priority="74" operator="containsText" id="{83AF085B-DAC1-4E05-9588-4BFE7FAD89E0}">
            <xm:f>NOT(ISERROR(SEARCH('Holiday List'!$B$11,B6)))</xm:f>
            <xm:f>'Holiday List'!$B$11</xm:f>
            <x14:dxf>
              <font>
                <color rgb="FFFF0000"/>
              </font>
              <fill>
                <patternFill>
                  <bgColor rgb="FFFFFF00"/>
                </patternFill>
              </fill>
            </x14:dxf>
          </x14:cfRule>
          <x14:cfRule type="containsText" priority="75" operator="containsText" id="{604AE3C0-0120-4A5C-BF92-170051DD108E}">
            <xm:f>NOT(ISERROR(SEARCH('Holiday List'!$B$12,B6)))</xm:f>
            <xm:f>'Holiday List'!$B$12</xm:f>
            <x14:dxf>
              <font>
                <color rgb="FFFF0000"/>
              </font>
              <fill>
                <patternFill>
                  <bgColor rgb="FFFFFF00"/>
                </patternFill>
              </fill>
            </x14:dxf>
          </x14:cfRule>
          <x14:cfRule type="containsText" priority="76" operator="containsText" id="{1A72A091-0BB9-4614-AE62-06BCA96CB313}">
            <xm:f>NOT(ISERROR(SEARCH('Holiday List'!$B$13,B6)))</xm:f>
            <xm:f>'Holiday List'!$B$13</xm:f>
            <x14:dxf>
              <font>
                <color rgb="FFFF0000"/>
              </font>
              <fill>
                <patternFill>
                  <bgColor rgb="FFFFFF00"/>
                </patternFill>
              </fill>
            </x14:dxf>
          </x14:cfRule>
          <x14:cfRule type="containsText" priority="77" operator="containsText" id="{D8C42AF2-8FF6-48B4-BE54-B468A2064DB0}">
            <xm:f>NOT(ISERROR(SEARCH('Holiday List'!#REF!,B6)))</xm:f>
            <xm:f>'Holiday List'!#REF!</xm:f>
            <x14:dxf>
              <font>
                <color rgb="FFFF0000"/>
              </font>
              <fill>
                <patternFill>
                  <bgColor rgb="FFFFFF00"/>
                </patternFill>
              </fill>
            </x14:dxf>
          </x14:cfRule>
          <x14:cfRule type="containsText" priority="78" operator="containsText" id="{324D0269-0792-4C80-8CF9-B9FD56F39D92}">
            <xm:f>NOT(ISERROR(SEARCH('Holiday List'!$B$14,B6)))</xm:f>
            <xm:f>'Holiday List'!$B$14</xm:f>
            <x14:dxf>
              <font>
                <color rgb="FFFF0000"/>
              </font>
              <fill>
                <patternFill>
                  <bgColor rgb="FFFFFF00"/>
                </patternFill>
              </fill>
            </x14:dxf>
          </x14:cfRule>
          <xm:sqref>B6:AG17</xm:sqref>
        </x14:conditionalFormatting>
        <x14:conditionalFormatting xmlns:xm="http://schemas.microsoft.com/office/excel/2006/main">
          <x14:cfRule type="containsText" priority="36" operator="containsText" id="{08F1994A-CE94-4FBC-9659-15BAD76E9192}">
            <xm:f>NOT(ISERROR(SEARCH('Holiday List'!$B$15,B21)))</xm:f>
            <xm:f>'Holiday List'!$B$15</xm:f>
            <x14:dxf>
              <font>
                <color rgb="FFFF0000"/>
              </font>
              <fill>
                <patternFill>
                  <bgColor rgb="FFFFFF00"/>
                </patternFill>
              </fill>
            </x14:dxf>
          </x14:cfRule>
          <x14:cfRule type="containsText" priority="49" operator="containsText" id="{DE5606AF-60CA-405B-BF7A-3F03A7B9B599}">
            <xm:f>NOT(ISERROR(SEARCH('Holiday List'!$B$16,B21)))</xm:f>
            <xm:f>'Holiday List'!$B$16</xm:f>
            <x14:dxf>
              <font>
                <color rgb="FFFF0000"/>
              </font>
              <fill>
                <patternFill>
                  <bgColor rgb="FFFFFF00"/>
                </patternFill>
              </fill>
            </x14:dxf>
          </x14:cfRule>
          <x14:cfRule type="containsText" priority="50" operator="containsText" id="{EEE90A05-4D0F-48B9-93FF-0BA7AD591036}">
            <xm:f>NOT(ISERROR(SEARCH('Holiday List'!$B$17,B21)))</xm:f>
            <xm:f>'Holiday List'!$B$17</xm:f>
            <x14:dxf>
              <font>
                <color rgb="FFFF0000"/>
              </font>
              <fill>
                <patternFill>
                  <bgColor rgb="FFFFFF00"/>
                </patternFill>
              </fill>
            </x14:dxf>
          </x14:cfRule>
          <x14:cfRule type="containsText" priority="51" operator="containsText" id="{CD2FE5DF-DA34-4B36-9DDC-0C1E954DDF67}">
            <xm:f>NOT(ISERROR(SEARCH('Holiday List'!$B$18,B21)))</xm:f>
            <xm:f>'Holiday List'!$B$18</xm:f>
            <x14:dxf>
              <font>
                <color rgb="FFFF0000"/>
              </font>
              <fill>
                <patternFill>
                  <bgColor rgb="FFFFFF00"/>
                </patternFill>
              </fill>
            </x14:dxf>
          </x14:cfRule>
          <x14:cfRule type="containsText" priority="52" operator="containsText" id="{20863B07-DE63-4F76-9778-2A416BD7D255}">
            <xm:f>NOT(ISERROR(SEARCH('Holiday List'!$B$19,B21)))</xm:f>
            <xm:f>'Holiday List'!$B$19</xm:f>
            <x14:dxf>
              <font>
                <color rgb="FFFF0000"/>
              </font>
              <fill>
                <patternFill>
                  <bgColor rgb="FFFFFF00"/>
                </patternFill>
              </fill>
            </x14:dxf>
          </x14:cfRule>
          <x14:cfRule type="containsText" priority="53" operator="containsText" id="{6876BBF9-B9E8-4872-96B6-BDF94E8BC155}">
            <xm:f>NOT(ISERROR(SEARCH('Holiday List'!$B$20,B21)))</xm:f>
            <xm:f>'Holiday List'!$B$20</xm:f>
            <x14:dxf>
              <font>
                <color rgb="FFFF0000"/>
              </font>
              <fill>
                <patternFill>
                  <bgColor rgb="FFFFFF00"/>
                </patternFill>
              </fill>
            </x14:dxf>
          </x14:cfRule>
          <x14:cfRule type="containsText" priority="54" operator="containsText" id="{A656BAFC-3DDB-422A-814B-B9C0C2ADF65B}">
            <xm:f>NOT(ISERROR(SEARCH('Holiday List'!$B$21,B21)))</xm:f>
            <xm:f>'Holiday List'!$B$21</xm:f>
            <x14:dxf>
              <font>
                <color rgb="FFFF0000"/>
              </font>
              <fill>
                <patternFill>
                  <bgColor rgb="FFFFFF00"/>
                </patternFill>
              </fill>
            </x14:dxf>
          </x14:cfRule>
          <x14:cfRule type="containsText" priority="55" operator="containsText" id="{630DDCA9-A179-4F2C-94F4-B546D702E2EA}">
            <xm:f>NOT(ISERROR(SEARCH('Holiday List'!$B$22,B21)))</xm:f>
            <xm:f>'Holiday List'!$B$22</xm:f>
            <x14:dxf>
              <font>
                <color rgb="FFFF0000"/>
              </font>
              <fill>
                <patternFill>
                  <bgColor rgb="FFFFFF00"/>
                </patternFill>
              </fill>
            </x14:dxf>
          </x14:cfRule>
          <x14:cfRule type="containsText" priority="56" operator="containsText" id="{650E6AC0-28B2-4FBA-BC2F-D54A2B1F0C1B}">
            <xm:f>NOT(ISERROR(SEARCH('Holiday List'!$B$23,B21)))</xm:f>
            <xm:f>'Holiday List'!$B$23</xm:f>
            <x14:dxf>
              <font>
                <color rgb="FFFF0000"/>
              </font>
              <fill>
                <patternFill>
                  <bgColor rgb="FFFFFF00"/>
                </patternFill>
              </fill>
            </x14:dxf>
          </x14:cfRule>
          <x14:cfRule type="containsText" priority="57" operator="containsText" id="{59EAD8E4-96CB-438E-AAD7-1D23EB4094EC}">
            <xm:f>NOT(ISERROR(SEARCH('Holiday List'!$B$24,B21)))</xm:f>
            <xm:f>'Holiday List'!$B$24</xm:f>
            <x14:dxf>
              <font>
                <color rgb="FFFF0000"/>
              </font>
              <fill>
                <patternFill>
                  <bgColor rgb="FFFFFF00"/>
                </patternFill>
              </fill>
            </x14:dxf>
          </x14:cfRule>
          <x14:cfRule type="containsText" priority="58" operator="containsText" id="{9DD21768-25EE-4B0B-AD8D-169E6EDAED61}">
            <xm:f>NOT(ISERROR(SEARCH('Holiday List'!$B$25,B21)))</xm:f>
            <xm:f>'Holiday List'!$B$25</xm:f>
            <x14:dxf>
              <font>
                <color rgb="FFFF0000"/>
              </font>
              <fill>
                <patternFill>
                  <bgColor rgb="FFFFFF00"/>
                </patternFill>
              </fill>
            </x14:dxf>
          </x14:cfRule>
          <x14:cfRule type="containsText" priority="59" operator="containsText" id="{30D7C313-19CE-4E93-91FF-2C08C6B0939F}">
            <xm:f>NOT(ISERROR(SEARCH('Holiday List'!$B$26,B21)))</xm:f>
            <xm:f>'Holiday List'!$B$26</xm:f>
            <x14:dxf>
              <font>
                <color rgb="FFFF0000"/>
              </font>
              <fill>
                <patternFill>
                  <bgColor rgb="FFFFFF00"/>
                </patternFill>
              </fill>
            </x14:dxf>
          </x14:cfRule>
          <x14:cfRule type="containsText" priority="60" operator="containsText" id="{5F714BF4-D9B6-4DB4-975F-07C34059D638}">
            <xm:f>NOT(ISERROR(SEARCH('Holiday List'!$B$27,B21)))</xm:f>
            <xm:f>'Holiday List'!$B$27</xm:f>
            <x14:dxf>
              <font>
                <color rgb="FFFF0000"/>
              </font>
              <fill>
                <patternFill>
                  <bgColor rgb="FFFFFF00"/>
                </patternFill>
              </fill>
            </x14:dxf>
          </x14:cfRule>
          <x14:cfRule type="containsText" priority="61" operator="containsText" id="{617EED43-CF46-4854-9406-CE26951E7861}">
            <xm:f>NOT(ISERROR(SEARCH('Holiday List'!$B$28,B21)))</xm:f>
            <xm:f>'Holiday List'!$B$28</xm:f>
            <x14:dxf>
              <font>
                <color rgb="FFFF0000"/>
              </font>
              <fill>
                <patternFill>
                  <bgColor rgb="FFFFFF00"/>
                </patternFill>
              </fill>
            </x14:dxf>
          </x14:cfRule>
          <x14:cfRule type="containsText" priority="62" operator="containsText" id="{971EEDE1-2A8D-45F5-AB27-6AB0A0CB0AA5}">
            <xm:f>NOT(ISERROR(SEARCH('Holiday List'!$B$29,B21)))</xm:f>
            <xm:f>'Holiday List'!$B$29</xm:f>
            <x14:dxf>
              <font>
                <color rgb="FFFF0000"/>
              </font>
              <fill>
                <patternFill>
                  <bgColor rgb="FFFFFF00"/>
                </patternFill>
              </fill>
            </x14:dxf>
          </x14:cfRule>
          <xm:sqref>B21:AG32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A9E015C0-2FD5-4FBC-838C-1A29DE98173B}">
          <x14:formula1>
            <xm:f>'Holiday List'!$F$1:$F$2</xm:f>
          </x14:formula1>
          <xm:sqref>O4:P4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F893A-A0EF-4F4F-936A-087A5B5B2162}">
  <dimension ref="A1:F29"/>
  <sheetViews>
    <sheetView topLeftCell="A9" workbookViewId="0">
      <selection activeCell="A29" sqref="A29"/>
    </sheetView>
  </sheetViews>
  <sheetFormatPr defaultRowHeight="14.4" x14ac:dyDescent="0.3"/>
  <cols>
    <col min="1" max="1" width="14.44140625" bestFit="1" customWidth="1"/>
    <col min="2" max="2" width="14.44140625" style="1" bestFit="1" customWidth="1"/>
    <col min="4" max="4" width="14.33203125" bestFit="1" customWidth="1"/>
  </cols>
  <sheetData>
    <row r="1" spans="1:6" ht="15" thickBot="1" x14ac:dyDescent="0.35">
      <c r="F1" s="1">
        <v>7.5</v>
      </c>
    </row>
    <row r="2" spans="1:6" ht="15" thickBot="1" x14ac:dyDescent="0.35">
      <c r="A2" s="21" t="s">
        <v>35</v>
      </c>
      <c r="B2" s="8">
        <v>45658</v>
      </c>
      <c r="F2" s="1">
        <v>8</v>
      </c>
    </row>
    <row r="3" spans="1:6" x14ac:dyDescent="0.3">
      <c r="B3" s="9">
        <v>45677</v>
      </c>
    </row>
    <row r="4" spans="1:6" x14ac:dyDescent="0.3">
      <c r="B4" s="9">
        <v>45705</v>
      </c>
    </row>
    <row r="5" spans="1:6" x14ac:dyDescent="0.3">
      <c r="B5" s="9">
        <v>45765</v>
      </c>
    </row>
    <row r="6" spans="1:6" x14ac:dyDescent="0.3">
      <c r="B6" s="9">
        <v>45803</v>
      </c>
    </row>
    <row r="7" spans="1:6" x14ac:dyDescent="0.3">
      <c r="B7" s="9">
        <v>45827</v>
      </c>
    </row>
    <row r="8" spans="1:6" x14ac:dyDescent="0.3">
      <c r="B8" s="9">
        <v>45842</v>
      </c>
    </row>
    <row r="9" spans="1:6" x14ac:dyDescent="0.3">
      <c r="B9" s="9">
        <v>45901</v>
      </c>
    </row>
    <row r="10" spans="1:6" x14ac:dyDescent="0.3">
      <c r="B10" s="9">
        <v>45972</v>
      </c>
    </row>
    <row r="11" spans="1:6" x14ac:dyDescent="0.3">
      <c r="B11" s="9">
        <v>45988</v>
      </c>
    </row>
    <row r="12" spans="1:6" x14ac:dyDescent="0.3">
      <c r="B12" s="9">
        <v>45989</v>
      </c>
    </row>
    <row r="13" spans="1:6" x14ac:dyDescent="0.3">
      <c r="B13" s="9">
        <v>46015</v>
      </c>
    </row>
    <row r="14" spans="1:6" ht="15" thickBot="1" x14ac:dyDescent="0.35">
      <c r="B14" s="9">
        <v>46016</v>
      </c>
    </row>
    <row r="15" spans="1:6" ht="15" thickBot="1" x14ac:dyDescent="0.35">
      <c r="A15" s="2" t="s">
        <v>38</v>
      </c>
      <c r="B15" s="8">
        <v>46023</v>
      </c>
    </row>
    <row r="16" spans="1:6" x14ac:dyDescent="0.3">
      <c r="B16" s="9">
        <v>46024</v>
      </c>
    </row>
    <row r="17" spans="2:2" x14ac:dyDescent="0.3">
      <c r="B17" s="9">
        <v>46041</v>
      </c>
    </row>
    <row r="18" spans="2:2" x14ac:dyDescent="0.3">
      <c r="B18" s="9">
        <v>46069</v>
      </c>
    </row>
    <row r="19" spans="2:2" x14ac:dyDescent="0.3">
      <c r="B19" s="9">
        <v>46115</v>
      </c>
    </row>
    <row r="20" spans="2:2" x14ac:dyDescent="0.3">
      <c r="B20" s="9">
        <v>46167</v>
      </c>
    </row>
    <row r="21" spans="2:2" x14ac:dyDescent="0.3">
      <c r="B21" s="9">
        <v>46192</v>
      </c>
    </row>
    <row r="22" spans="2:2" x14ac:dyDescent="0.3">
      <c r="B22" s="9">
        <v>46206</v>
      </c>
    </row>
    <row r="23" spans="2:2" x14ac:dyDescent="0.3">
      <c r="B23" s="9">
        <v>46272</v>
      </c>
    </row>
    <row r="24" spans="2:2" x14ac:dyDescent="0.3">
      <c r="B24" s="9">
        <v>46337</v>
      </c>
    </row>
    <row r="25" spans="2:2" x14ac:dyDescent="0.3">
      <c r="B25" s="9">
        <v>46352</v>
      </c>
    </row>
    <row r="26" spans="2:2" x14ac:dyDescent="0.3">
      <c r="B26" s="9">
        <v>46353</v>
      </c>
    </row>
    <row r="27" spans="2:2" x14ac:dyDescent="0.3">
      <c r="B27" s="9">
        <v>46380</v>
      </c>
    </row>
    <row r="28" spans="2:2" x14ac:dyDescent="0.3">
      <c r="B28" s="9">
        <v>46381</v>
      </c>
    </row>
    <row r="29" spans="2:2" x14ac:dyDescent="0.3">
      <c r="B29" s="9">
        <v>46387</v>
      </c>
    </row>
  </sheetData>
  <sheetProtection selectLockedCells="1"/>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Lump Sum Calendar</vt:lpstr>
      <vt:lpstr>Holiday 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Amber D. Weaver</dc:creator>
  <cp:lastModifiedBy>Amber D. Weaver</cp:lastModifiedBy>
  <cp:lastPrinted>2025-11-20T20:21:40Z</cp:lastPrinted>
  <dcterms:created xsi:type="dcterms:W3CDTF">2024-02-27T17:46:54Z</dcterms:created>
  <dcterms:modified xsi:type="dcterms:W3CDTF">2025-11-20T20:22:06Z</dcterms:modified>
</cp:coreProperties>
</file>