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ystems Management\CPO Website Administration\TN.gov\RFP Updates\30901-65526\"/>
    </mc:Choice>
  </mc:AlternateContent>
  <xr:revisionPtr revIDLastSave="0" documentId="8_{CB2D28CC-6262-4214-920D-7EC2AC4DD68D}" xr6:coauthVersionLast="47" xr6:coauthVersionMax="47" xr10:uidLastSave="{00000000-0000-0000-0000-000000000000}"/>
  <bookViews>
    <workbookView xWindow="20370" yWindow="-2280" windowWidth="29040" windowHeight="15720" firstSheet="4" activeTab="10" xr2:uid="{5E6F1F26-CBFD-48E6-946A-FEDC3CEA8783}"/>
  </bookViews>
  <sheets>
    <sheet name="Payroll Info" sheetId="1" r:id="rId1"/>
    <sheet name="Participant Breakdown" sheetId="2" r:id="rId2"/>
    <sheet name="Cash Flow" sheetId="3" r:id="rId3"/>
    <sheet name="SV or Fixed Participants" sheetId="4" r:id="rId4"/>
    <sheet name="SV or Fixed Assets" sheetId="5" r:id="rId5"/>
    <sheet name="SV or Fixed Cash Flow" sheetId="6" r:id="rId6"/>
    <sheet name="SV or Fixed Liquidity" sheetId="7" r:id="rId7"/>
    <sheet name="Participant Info" sheetId="8" r:id="rId8"/>
    <sheet name="Transition Activity" sheetId="9" r:id="rId9"/>
    <sheet name="Cash-in" sheetId="10" r:id="rId10"/>
    <sheet name="Cash-out" sheetId="11" r:id="rId11"/>
    <sheet name="TIAA Fund Lineup" sheetId="12" r:id="rId12"/>
    <sheet name="Additional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2" l="1"/>
  <c r="N45" i="12"/>
  <c r="M45" i="12"/>
  <c r="K45" i="12"/>
  <c r="J45" i="12"/>
  <c r="I45" i="12"/>
  <c r="L44" i="12"/>
  <c r="H44" i="12"/>
  <c r="G44" i="12"/>
  <c r="F44" i="12"/>
  <c r="E44" i="12"/>
  <c r="D44" i="12"/>
  <c r="L43" i="12"/>
  <c r="H43" i="12"/>
  <c r="G43" i="12"/>
  <c r="F43" i="12"/>
  <c r="E43" i="12"/>
  <c r="D43" i="12"/>
  <c r="L42" i="12"/>
  <c r="H42" i="12"/>
  <c r="G42" i="12"/>
  <c r="F42" i="12"/>
  <c r="D42" i="12" s="1"/>
  <c r="E42" i="12"/>
  <c r="L41" i="12"/>
  <c r="H41" i="12"/>
  <c r="G41" i="12"/>
  <c r="F41" i="12"/>
  <c r="E41" i="12"/>
  <c r="D41" i="12"/>
  <c r="L40" i="12"/>
  <c r="H40" i="12"/>
  <c r="G40" i="12"/>
  <c r="F40" i="12"/>
  <c r="E40" i="12"/>
  <c r="D40" i="12"/>
  <c r="L39" i="12"/>
  <c r="H39" i="12"/>
  <c r="G39" i="12"/>
  <c r="F39" i="12"/>
  <c r="E39" i="12"/>
  <c r="D39" i="12"/>
  <c r="L38" i="12"/>
  <c r="H38" i="12"/>
  <c r="G38" i="12"/>
  <c r="F38" i="12"/>
  <c r="E38" i="12"/>
  <c r="D38" i="12"/>
  <c r="L37" i="12"/>
  <c r="H37" i="12"/>
  <c r="G37" i="12"/>
  <c r="F37" i="12"/>
  <c r="E37" i="12"/>
  <c r="D37" i="12"/>
  <c r="L36" i="12"/>
  <c r="H36" i="12"/>
  <c r="G36" i="12"/>
  <c r="F36" i="12"/>
  <c r="E36" i="12"/>
  <c r="D36" i="12"/>
  <c r="L35" i="12"/>
  <c r="H35" i="12"/>
  <c r="G35" i="12"/>
  <c r="F35" i="12"/>
  <c r="D35" i="12" s="1"/>
  <c r="E35" i="12"/>
  <c r="L34" i="12"/>
  <c r="H34" i="12"/>
  <c r="G34" i="12"/>
  <c r="F34" i="12"/>
  <c r="E34" i="12"/>
  <c r="D34" i="12"/>
  <c r="L33" i="12"/>
  <c r="H33" i="12"/>
  <c r="G33" i="12"/>
  <c r="F33" i="12"/>
  <c r="E33" i="12"/>
  <c r="D33" i="12" s="1"/>
  <c r="L32" i="12"/>
  <c r="H32" i="12"/>
  <c r="G32" i="12"/>
  <c r="F32" i="12"/>
  <c r="E32" i="12"/>
  <c r="D32" i="12"/>
  <c r="L31" i="12"/>
  <c r="H31" i="12"/>
  <c r="G31" i="12"/>
  <c r="F31" i="12"/>
  <c r="E31" i="12"/>
  <c r="D31" i="12"/>
  <c r="L30" i="12"/>
  <c r="H30" i="12"/>
  <c r="G30" i="12"/>
  <c r="F30" i="12"/>
  <c r="E30" i="12"/>
  <c r="D30" i="12"/>
  <c r="L29" i="12"/>
  <c r="H29" i="12"/>
  <c r="G29" i="12"/>
  <c r="F29" i="12"/>
  <c r="E29" i="12"/>
  <c r="D29" i="12"/>
  <c r="L28" i="12"/>
  <c r="H28" i="12"/>
  <c r="G28" i="12"/>
  <c r="F28" i="12"/>
  <c r="D28" i="12" s="1"/>
  <c r="E28" i="12"/>
  <c r="L27" i="12"/>
  <c r="H27" i="12"/>
  <c r="G27" i="12"/>
  <c r="F27" i="12"/>
  <c r="E27" i="12"/>
  <c r="D27" i="12"/>
  <c r="L26" i="12"/>
  <c r="H26" i="12"/>
  <c r="G26" i="12"/>
  <c r="F26" i="12"/>
  <c r="E26" i="12"/>
  <c r="D26" i="12"/>
  <c r="L25" i="12"/>
  <c r="H25" i="12"/>
  <c r="G25" i="12"/>
  <c r="F25" i="12"/>
  <c r="E25" i="12"/>
  <c r="D25" i="12"/>
  <c r="L24" i="12"/>
  <c r="H24" i="12"/>
  <c r="G24" i="12"/>
  <c r="F24" i="12"/>
  <c r="E24" i="12"/>
  <c r="D24" i="12"/>
  <c r="L23" i="12"/>
  <c r="H23" i="12"/>
  <c r="G23" i="12"/>
  <c r="F23" i="12"/>
  <c r="E23" i="12"/>
  <c r="D23" i="12"/>
  <c r="L22" i="12"/>
  <c r="H22" i="12"/>
  <c r="G22" i="12"/>
  <c r="F22" i="12"/>
  <c r="E22" i="12"/>
  <c r="D22" i="12"/>
  <c r="L21" i="12"/>
  <c r="H21" i="12"/>
  <c r="G21" i="12"/>
  <c r="F21" i="12"/>
  <c r="D21" i="12" s="1"/>
  <c r="E21" i="12"/>
  <c r="L20" i="12"/>
  <c r="H20" i="12"/>
  <c r="G20" i="12"/>
  <c r="F20" i="12"/>
  <c r="E20" i="12"/>
  <c r="D20" i="12"/>
  <c r="L19" i="12"/>
  <c r="H19" i="12"/>
  <c r="G19" i="12"/>
  <c r="F19" i="12"/>
  <c r="E19" i="12"/>
  <c r="D19" i="12"/>
  <c r="L18" i="12"/>
  <c r="H18" i="12"/>
  <c r="G18" i="12"/>
  <c r="F18" i="12"/>
  <c r="E18" i="12"/>
  <c r="D18" i="12"/>
  <c r="L17" i="12"/>
  <c r="H17" i="12"/>
  <c r="G17" i="12"/>
  <c r="F17" i="12"/>
  <c r="E17" i="12"/>
  <c r="D17" i="12"/>
  <c r="L16" i="12"/>
  <c r="H16" i="12"/>
  <c r="G16" i="12"/>
  <c r="F16" i="12"/>
  <c r="E16" i="12"/>
  <c r="D16" i="12"/>
  <c r="L15" i="12"/>
  <c r="H15" i="12"/>
  <c r="G15" i="12"/>
  <c r="F15" i="12"/>
  <c r="E15" i="12"/>
  <c r="D15" i="12"/>
  <c r="L14" i="12"/>
  <c r="H14" i="12"/>
  <c r="G14" i="12"/>
  <c r="F14" i="12"/>
  <c r="D14" i="12" s="1"/>
  <c r="E14" i="12"/>
  <c r="L13" i="12"/>
  <c r="H13" i="12"/>
  <c r="G13" i="12"/>
  <c r="F13" i="12"/>
  <c r="E13" i="12"/>
  <c r="D13" i="12"/>
  <c r="L12" i="12"/>
  <c r="H12" i="12"/>
  <c r="G12" i="12"/>
  <c r="F12" i="12"/>
  <c r="E12" i="12"/>
  <c r="D12" i="12"/>
  <c r="L11" i="12"/>
  <c r="H11" i="12"/>
  <c r="G11" i="12"/>
  <c r="F11" i="12"/>
  <c r="E11" i="12"/>
  <c r="D11" i="12"/>
  <c r="L10" i="12"/>
  <c r="H10" i="12"/>
  <c r="G10" i="12"/>
  <c r="G45" i="12" s="1"/>
  <c r="F10" i="12"/>
  <c r="F45" i="12" s="1"/>
  <c r="E10" i="12"/>
  <c r="E45" i="12" s="1"/>
  <c r="D10" i="12"/>
  <c r="D45" i="12" s="1"/>
  <c r="L9" i="12"/>
  <c r="H9" i="12"/>
  <c r="H45" i="12" s="1"/>
  <c r="G9" i="12"/>
  <c r="F9" i="12"/>
  <c r="E9" i="12"/>
  <c r="D9" i="12"/>
  <c r="L8" i="12"/>
  <c r="L45" i="12" s="1"/>
  <c r="H8" i="12"/>
  <c r="G8" i="12"/>
  <c r="F8" i="12"/>
  <c r="E8" i="12"/>
  <c r="D8" i="12"/>
  <c r="L7" i="12"/>
  <c r="H7" i="12"/>
  <c r="G7" i="12"/>
  <c r="F7" i="12"/>
  <c r="D7" i="12" s="1"/>
  <c r="E7" i="12"/>
  <c r="L6" i="12"/>
  <c r="H6" i="12"/>
  <c r="G6" i="12"/>
  <c r="F6" i="12"/>
  <c r="E6" i="12"/>
  <c r="D6" i="12"/>
</calcChain>
</file>

<file path=xl/sharedStrings.xml><?xml version="1.0" encoding="utf-8"?>
<sst xmlns="http://schemas.openxmlformats.org/spreadsheetml/2006/main" count="312" uniqueCount="189">
  <si>
    <t>Combined</t>
  </si>
  <si>
    <t>UT</t>
  </si>
  <si>
    <t>TBR</t>
  </si>
  <si>
    <t>1. Frequency of contributions (weekly/bi-weekly/monthly)</t>
  </si>
  <si>
    <t>2. Medium used to remit contributions files (electronic, disk, magnet tape, etc.)</t>
  </si>
  <si>
    <t>3. Funding method (check, wire, ACH)</t>
  </si>
  <si>
    <t>4. Number of payroll locations</t>
  </si>
  <si>
    <t>5. Number of payroll files</t>
  </si>
  <si>
    <t>TIAA</t>
  </si>
  <si>
    <t>Total Active</t>
  </si>
  <si>
    <t>Total Inactive</t>
  </si>
  <si>
    <t>Total Accounts</t>
  </si>
  <si>
    <t>Participant Breakdown</t>
  </si>
  <si>
    <t>Contributions</t>
  </si>
  <si>
    <t>Withdrawals</t>
  </si>
  <si>
    <t>Net Cash Flow</t>
  </si>
  <si>
    <t>Total Plan Cash Flow</t>
  </si>
  <si>
    <t>Under age 25</t>
  </si>
  <si>
    <t>Age 26 - 35</t>
  </si>
  <si>
    <t>Age 36 - 45</t>
  </si>
  <si>
    <t>Age 46 - 55</t>
  </si>
  <si>
    <t>Age 56 - 65</t>
  </si>
  <si>
    <t>Age 66 - 70.5</t>
  </si>
  <si>
    <t>Age 71 - 80</t>
  </si>
  <si>
    <t>Age 80+</t>
  </si>
  <si>
    <t>Stable Value/Fixed Participant Count by Age</t>
  </si>
  <si>
    <t>Age 65 - 70.5</t>
  </si>
  <si>
    <t>Market Value Stable Value / Fixed Assets by Age</t>
  </si>
  <si>
    <t>Plan level exit provisions</t>
  </si>
  <si>
    <t>Partiticpant level exit provisions</t>
  </si>
  <si>
    <t>Number of participants active and contributing</t>
  </si>
  <si>
    <t>Number of participants active, not contributing</t>
  </si>
  <si>
    <t>Number of terminated participants w/balances</t>
  </si>
  <si>
    <t>Number of participants suspended due to hardship</t>
  </si>
  <si>
    <t>Total active and contributing account balances</t>
  </si>
  <si>
    <t>Total terminated participant account balances</t>
  </si>
  <si>
    <t>Total loans</t>
  </si>
  <si>
    <t>Total loan account balance</t>
  </si>
  <si>
    <t>Average account balance</t>
  </si>
  <si>
    <t>Managed account balance</t>
  </si>
  <si>
    <t>Managed account participants</t>
  </si>
  <si>
    <t xml:space="preserve">UT </t>
  </si>
  <si>
    <t>As of 12/31/2025</t>
  </si>
  <si>
    <t>Brokerage Account Balance</t>
  </si>
  <si>
    <t>Brokerage Account Participants</t>
  </si>
  <si>
    <t>Number of new participants</t>
  </si>
  <si>
    <t>Number of new loans</t>
  </si>
  <si>
    <t>Number of outstanding loans</t>
  </si>
  <si>
    <t>Number of hardship/emergency withdrawals</t>
  </si>
  <si>
    <t>Number of lump sum distributions</t>
  </si>
  <si>
    <t>Number of recordkeeper IRAs opened</t>
  </si>
  <si>
    <t>Number of minimum required distributions</t>
  </si>
  <si>
    <t>Number of DROs</t>
  </si>
  <si>
    <r>
      <t xml:space="preserve">Number of rollovers </t>
    </r>
    <r>
      <rPr>
        <i/>
        <u/>
        <sz val="12"/>
        <color theme="1"/>
        <rFont val="Times New Roman"/>
        <family val="1"/>
      </rPr>
      <t>into</t>
    </r>
    <r>
      <rPr>
        <sz val="12"/>
        <color theme="1"/>
        <rFont val="Times New Roman"/>
        <family val="1"/>
      </rPr>
      <t xml:space="preserve"> the plan</t>
    </r>
  </si>
  <si>
    <t>Employee Pre-tax (excluding catch-up contributions)</t>
  </si>
  <si>
    <t>Age 50 catch-up</t>
  </si>
  <si>
    <t>3-year catch-up</t>
  </si>
  <si>
    <t>Roth</t>
  </si>
  <si>
    <t>After-Tax</t>
  </si>
  <si>
    <t>Employer Match</t>
  </si>
  <si>
    <t>Rollover Contributions</t>
  </si>
  <si>
    <t>Loan repayments</t>
  </si>
  <si>
    <t>Lump sum distributions – cash</t>
  </si>
  <si>
    <t>Lump sum distributions – rollover</t>
  </si>
  <si>
    <t>De Minimum payments (less than $5,000)</t>
  </si>
  <si>
    <t>Installment payments</t>
  </si>
  <si>
    <t>Unforeseeable/Hardship withdrawals</t>
  </si>
  <si>
    <t>Loan withdrawals</t>
  </si>
  <si>
    <t>In service withdrawals (excluding hardship withdrawals)</t>
  </si>
  <si>
    <t>Asset Class</t>
  </si>
  <si>
    <t>Investment Option</t>
  </si>
  <si>
    <t>Ticker</t>
  </si>
  <si>
    <t>Total</t>
  </si>
  <si>
    <t>Mappable</t>
  </si>
  <si>
    <t>Combined as of 12/31/2025</t>
  </si>
  <si>
    <t>UT as of 12/31/2025</t>
  </si>
  <si>
    <t>TBR as of 12/31/2025</t>
  </si>
  <si>
    <t>Confirm any total plan contract exit fees and provisions</t>
  </si>
  <si>
    <t>Participation Breakdown</t>
  </si>
  <si>
    <t>Stable Value / Fixed Cash Flow</t>
  </si>
  <si>
    <t>Age 60 - 63  catch-up</t>
  </si>
  <si>
    <t>403b</t>
  </si>
  <si>
    <t>Forf/RCA</t>
  </si>
  <si>
    <t>Number of terminated participants w/balances less than $5,000 (also included in row above)</t>
  </si>
  <si>
    <t>Total active, not contributing account balances</t>
  </si>
  <si>
    <t>see client totals below</t>
  </si>
  <si>
    <t xml:space="preserve">not available </t>
  </si>
  <si>
    <t>Mappable with Restrictions</t>
  </si>
  <si>
    <t>Non-Mappable</t>
  </si>
  <si>
    <t>Equities</t>
  </si>
  <si>
    <t>American Funds EUPAC Class R-6</t>
  </si>
  <si>
    <t>RERGX</t>
  </si>
  <si>
    <t>Carillon Eagle Mid Cap Grw R6</t>
  </si>
  <si>
    <t>HRAUX</t>
  </si>
  <si>
    <t>Fixed Income</t>
  </si>
  <si>
    <t>CREF Core Bond R3</t>
  </si>
  <si>
    <t>QCBMIX</t>
  </si>
  <si>
    <t>CREF Global Equities R3</t>
  </si>
  <si>
    <t>QCGLIX</t>
  </si>
  <si>
    <t>CREF Growth R3</t>
  </si>
  <si>
    <t>QCGRIX</t>
  </si>
  <si>
    <t>CREF Inflation-Linked Bond R3</t>
  </si>
  <si>
    <t>QCILIX</t>
  </si>
  <si>
    <t>Money Market</t>
  </si>
  <si>
    <t>CREF Money Market R3</t>
  </si>
  <si>
    <t>QCMMIX</t>
  </si>
  <si>
    <t>Multi-Asset</t>
  </si>
  <si>
    <t>CREF Responsible Balanced R3</t>
  </si>
  <si>
    <t>QCSCIX</t>
  </si>
  <si>
    <t>CREF S&amp;P 500 Index R3</t>
  </si>
  <si>
    <t>QCEQIX</t>
  </si>
  <si>
    <t>CREF Total Global Stock R3</t>
  </si>
  <si>
    <t>QCSTIX</t>
  </si>
  <si>
    <t>Nuveen Infl Linked Bond R6</t>
  </si>
  <si>
    <t>TIILX</t>
  </si>
  <si>
    <t>Nuveen Lifecycle 2010 R6</t>
  </si>
  <si>
    <t>TCTIX</t>
  </si>
  <si>
    <t>Nuveen Lifecycle 2015 R6</t>
  </si>
  <si>
    <t>TCNIX</t>
  </si>
  <si>
    <t>Nuveen Lifecycle 2020 R6</t>
  </si>
  <si>
    <t>TCWIX</t>
  </si>
  <si>
    <t>Nuveen Lifecycle 2025 R6</t>
  </si>
  <si>
    <t>TCYIX</t>
  </si>
  <si>
    <t>Nuveen Lifecycle 2030 R6</t>
  </si>
  <si>
    <t>TCRIX</t>
  </si>
  <si>
    <t>Nuveen Lifecycle 2035 R6</t>
  </si>
  <si>
    <t>TCIIX</t>
  </si>
  <si>
    <t>Nuveen Lifecycle 2040 R6</t>
  </si>
  <si>
    <t>TCOIX</t>
  </si>
  <si>
    <t>Nuveen Lifecycle 2045 R6</t>
  </si>
  <si>
    <t>TTFIX</t>
  </si>
  <si>
    <t>Nuveen Lifecycle 2050 R6</t>
  </si>
  <si>
    <t>TFTIX</t>
  </si>
  <si>
    <t>Nuveen Lifecycle 2055 R6</t>
  </si>
  <si>
    <t>TTRIX</t>
  </si>
  <si>
    <t>Nuveen Lifecycle 2060 R6</t>
  </si>
  <si>
    <t>TLXNX</t>
  </si>
  <si>
    <t>Nuveen Lifecycle Ret Inc R6</t>
  </si>
  <si>
    <t>TLRIX</t>
  </si>
  <si>
    <t>Nuveen S&amp;P 500 Index R6</t>
  </si>
  <si>
    <t>TISPX</t>
  </si>
  <si>
    <t>PIMCO Total Return Instl</t>
  </si>
  <si>
    <t>PTTRX</t>
  </si>
  <si>
    <t>Real Estate</t>
  </si>
  <si>
    <t>TIAA Real Estate</t>
  </si>
  <si>
    <t>QREARX</t>
  </si>
  <si>
    <t>Guaranteed</t>
  </si>
  <si>
    <t>TIAA Traditional</t>
  </si>
  <si>
    <t>TIAA#</t>
  </si>
  <si>
    <t>Other</t>
  </si>
  <si>
    <t>TIAA-CREF Self Directed Acct</t>
  </si>
  <si>
    <t>SDA01#</t>
  </si>
  <si>
    <t>American Funds EUPAC Class R-4</t>
  </si>
  <si>
    <t>REREX</t>
  </si>
  <si>
    <t>Columbia Small Cap Val Ds Inst</t>
  </si>
  <si>
    <t>CSCZX</t>
  </si>
  <si>
    <t>Diamond Hill Large Cap Class I</t>
  </si>
  <si>
    <t>DHLRX</t>
  </si>
  <si>
    <t>Eagle Small Cap Growth Class I</t>
  </si>
  <si>
    <t>HSIIX</t>
  </si>
  <si>
    <t>Eaton Vance Large Cap Value I</t>
  </si>
  <si>
    <t>EILVX</t>
  </si>
  <si>
    <t>Nuveen Mid Cap Value R6</t>
  </si>
  <si>
    <t>TIMVX</t>
  </si>
  <si>
    <t>PGIM Jennison Mid Cap Growth Z</t>
  </si>
  <si>
    <t>PEGZX</t>
  </si>
  <si>
    <t>PIMCO Total Return Admin Class</t>
  </si>
  <si>
    <t>PTRAX</t>
  </si>
  <si>
    <t>Touchstone Small Company Y</t>
  </si>
  <si>
    <t>SIGWX</t>
  </si>
  <si>
    <t>Vanguard Small-Cap Val Idx Adm</t>
  </si>
  <si>
    <t>VSIAX</t>
  </si>
  <si>
    <t>VICTORY SYC ESTABLISH VALUE I</t>
  </si>
  <si>
    <t>VEVIX</t>
  </si>
  <si>
    <t>403b Total</t>
  </si>
  <si>
    <t>Client Totals</t>
  </si>
  <si>
    <t># Managed Accounts</t>
  </si>
  <si>
    <t>1) TIAA Traditional held in RA must be paid over 10 annual installments</t>
  </si>
  <si>
    <t>No fees. In addition to fixed assets restrictions, CREF annuities and TIAA Real estate held in RA, SRA, GSRA contracts not mappable at plan level.</t>
  </si>
  <si>
    <t>1) TIAA Traditional held in RCP contracts - Subject to 60 month payout; 2) TIAA Traditional held in RA, SRA, GSRA contracts not mappable at the plan level; 3) TIAA Stable Value has a 24 month discontinuance period.</t>
  </si>
  <si>
    <t> Biweekly   &amp; Monthly</t>
  </si>
  <si>
    <t xml:space="preserve"> Electronic (File Exchange) </t>
  </si>
  <si>
    <t> Wire/ACH</t>
  </si>
  <si>
    <t> 21</t>
  </si>
  <si>
    <t> 558</t>
  </si>
  <si>
    <t> 38</t>
  </si>
  <si>
    <t>38 </t>
  </si>
  <si>
    <t> 520</t>
  </si>
  <si>
    <t>Total Fees (ie: loans, self-directed brokerage, recordkeeping, State 3 bps admin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</si>
</sst>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1"/>
      <name val="Aptos Narrow"/>
      <family val="2"/>
      <scheme val="minor"/>
    </font>
    <font>
      <b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5" xfId="1" applyFont="1" applyBorder="1"/>
    <xf numFmtId="0" fontId="0" fillId="0" borderId="1" xfId="1" applyFont="1" applyBorder="1"/>
    <xf numFmtId="0" fontId="0" fillId="0" borderId="3" xfId="1" applyFont="1" applyBorder="1"/>
    <xf numFmtId="0" fontId="0" fillId="0" borderId="6" xfId="1" applyFont="1" applyBorder="1"/>
    <xf numFmtId="0" fontId="0" fillId="0" borderId="4" xfId="1" applyFont="1" applyBorder="1"/>
    <xf numFmtId="0" fontId="0" fillId="0" borderId="8" xfId="1" applyFont="1" applyBorder="1"/>
    <xf numFmtId="0" fontId="0" fillId="0" borderId="9" xfId="1" applyFont="1" applyBorder="1"/>
    <xf numFmtId="0" fontId="0" fillId="0" borderId="10" xfId="1" applyFont="1" applyBorder="1"/>
    <xf numFmtId="0" fontId="0" fillId="0" borderId="11" xfId="1" applyFont="1" applyBorder="1"/>
    <xf numFmtId="0" fontId="0" fillId="0" borderId="12" xfId="1" applyFont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164" fontId="0" fillId="0" borderId="4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0" fontId="0" fillId="0" borderId="5" xfId="1" applyFont="1" applyBorder="1" applyAlignment="1">
      <alignment horizontal="right"/>
    </xf>
    <xf numFmtId="0" fontId="0" fillId="0" borderId="1" xfId="1" applyFont="1" applyBorder="1" applyAlignment="1">
      <alignment horizontal="right"/>
    </xf>
    <xf numFmtId="0" fontId="0" fillId="0" borderId="6" xfId="1" applyFont="1" applyBorder="1" applyAlignment="1">
      <alignment horizontal="right"/>
    </xf>
    <xf numFmtId="0" fontId="0" fillId="0" borderId="8" xfId="1" applyFont="1" applyBorder="1" applyAlignment="1">
      <alignment horizontal="right"/>
    </xf>
    <xf numFmtId="0" fontId="0" fillId="0" borderId="9" xfId="1" applyFont="1" applyBorder="1" applyAlignment="1">
      <alignment horizontal="right"/>
    </xf>
    <xf numFmtId="0" fontId="0" fillId="0" borderId="11" xfId="1" applyFont="1" applyBorder="1" applyAlignment="1">
      <alignment horizontal="right"/>
    </xf>
    <xf numFmtId="0" fontId="0" fillId="0" borderId="1" xfId="1" applyFont="1" applyBorder="1" applyAlignment="1">
      <alignment horizontal="left" vertical="top" wrapText="1"/>
    </xf>
    <xf numFmtId="41" fontId="0" fillId="0" borderId="1" xfId="2" applyNumberFormat="1" applyFont="1" applyBorder="1"/>
    <xf numFmtId="0" fontId="0" fillId="0" borderId="1" xfId="1" applyFont="1" applyBorder="1" applyAlignment="1">
      <alignment vertical="top" wrapText="1"/>
    </xf>
    <xf numFmtId="164" fontId="0" fillId="0" borderId="1" xfId="2" applyNumberFormat="1" applyFont="1" applyBorder="1"/>
    <xf numFmtId="7" fontId="0" fillId="0" borderId="5" xfId="0" applyNumberFormat="1" applyBorder="1"/>
    <xf numFmtId="7" fontId="0" fillId="0" borderId="1" xfId="0" applyNumberFormat="1" applyBorder="1"/>
    <xf numFmtId="7" fontId="0" fillId="0" borderId="3" xfId="0" applyNumberFormat="1" applyBorder="1"/>
    <xf numFmtId="7" fontId="0" fillId="0" borderId="6" xfId="0" applyNumberFormat="1" applyBorder="1"/>
    <xf numFmtId="7" fontId="0" fillId="0" borderId="4" xfId="0" applyNumberFormat="1" applyBorder="1"/>
    <xf numFmtId="7" fontId="0" fillId="0" borderId="8" xfId="0" applyNumberFormat="1" applyBorder="1"/>
    <xf numFmtId="7" fontId="0" fillId="0" borderId="9" xfId="0" applyNumberFormat="1" applyBorder="1"/>
    <xf numFmtId="7" fontId="0" fillId="0" borderId="10" xfId="0" applyNumberFormat="1" applyBorder="1"/>
    <xf numFmtId="7" fontId="0" fillId="0" borderId="11" xfId="0" applyNumberFormat="1" applyBorder="1"/>
    <xf numFmtId="7" fontId="0" fillId="0" borderId="12" xfId="0" applyNumberFormat="1" applyBorder="1"/>
    <xf numFmtId="7" fontId="0" fillId="0" borderId="1" xfId="1" applyNumberFormat="1" applyFont="1" applyBorder="1"/>
    <xf numFmtId="7" fontId="0" fillId="3" borderId="1" xfId="1" applyNumberFormat="1" applyFont="1" applyFill="1" applyBorder="1"/>
    <xf numFmtId="14" fontId="1" fillId="4" borderId="1" xfId="1" applyNumberFormat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" fillId="4" borderId="0" xfId="1" applyFont="1" applyFill="1"/>
    <xf numFmtId="7" fontId="1" fillId="4" borderId="0" xfId="1" applyNumberFormat="1" applyFont="1" applyFill="1"/>
    <xf numFmtId="7" fontId="0" fillId="3" borderId="3" xfId="1" applyNumberFormat="1" applyFont="1" applyFill="1" applyBorder="1"/>
    <xf numFmtId="0" fontId="1" fillId="4" borderId="1" xfId="1" applyFont="1" applyFill="1" applyBorder="1" applyAlignment="1">
      <alignment horizontal="centerContinuous" wrapText="1"/>
    </xf>
    <xf numFmtId="0" fontId="3" fillId="4" borderId="1" xfId="1" applyFont="1" applyFill="1" applyBorder="1" applyAlignment="1">
      <alignment horizontal="centerContinuous" wrapText="1"/>
    </xf>
    <xf numFmtId="0" fontId="0" fillId="4" borderId="1" xfId="1" applyFont="1" applyFill="1" applyBorder="1" applyAlignment="1">
      <alignment horizontal="centerContinuous"/>
    </xf>
    <xf numFmtId="0" fontId="1" fillId="4" borderId="1" xfId="1" applyFont="1" applyFill="1" applyBorder="1" applyAlignment="1">
      <alignment horizontal="center"/>
    </xf>
    <xf numFmtId="0" fontId="1" fillId="5" borderId="0" xfId="1" applyFont="1" applyFill="1"/>
    <xf numFmtId="14" fontId="1" fillId="5" borderId="0" xfId="1" applyNumberFormat="1" applyFont="1" applyFill="1"/>
    <xf numFmtId="0" fontId="0" fillId="6" borderId="1" xfId="1" applyFont="1" applyFill="1" applyBorder="1" applyAlignment="1">
      <alignment horizontal="left" vertical="top" wrapText="1"/>
    </xf>
    <xf numFmtId="0" fontId="0" fillId="6" borderId="1" xfId="1" applyFont="1" applyFill="1" applyBorder="1"/>
    <xf numFmtId="8" fontId="0" fillId="6" borderId="1" xfId="1" applyNumberFormat="1" applyFont="1" applyFill="1" applyBorder="1"/>
    <xf numFmtId="0" fontId="7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center"/>
    </xf>
  </cellXfs>
  <cellStyles count="3">
    <cellStyle name="Comma 2" xfId="2" xr:uid="{B3C723EE-35A8-4047-928A-BBBEF53E82E5}"/>
    <cellStyle name="Normal" xfId="0" builtinId="0"/>
    <cellStyle name="Normal 2" xfId="1" xr:uid="{AB374078-9191-4974-BC32-7A3182846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4383-3541-4D55-B1C3-95E35C83F2F6}">
  <dimension ref="A2:J10"/>
  <sheetViews>
    <sheetView workbookViewId="0">
      <selection activeCell="C22" sqref="C22"/>
    </sheetView>
  </sheetViews>
  <sheetFormatPr defaultRowHeight="15" x14ac:dyDescent="0.25"/>
  <cols>
    <col min="1" max="1" width="70.42578125" bestFit="1" customWidth="1"/>
    <col min="2" max="2" width="15.42578125" customWidth="1"/>
    <col min="3" max="3" width="16.28515625" customWidth="1"/>
    <col min="4" max="4" width="18.140625" customWidth="1"/>
    <col min="5" max="5" width="15" customWidth="1"/>
    <col min="6" max="6" width="15.5703125" customWidth="1"/>
    <col min="7" max="7" width="14.140625" customWidth="1"/>
    <col min="8" max="8" width="18" customWidth="1"/>
    <col min="9" max="9" width="14.42578125" customWidth="1"/>
    <col min="10" max="10" width="16.7109375" customWidth="1"/>
  </cols>
  <sheetData>
    <row r="2" spans="1:10" x14ac:dyDescent="0.25">
      <c r="B2" s="77" t="s">
        <v>12</v>
      </c>
      <c r="C2" s="77"/>
      <c r="D2" s="77"/>
      <c r="E2" s="77"/>
      <c r="F2" s="77"/>
      <c r="G2" s="77"/>
      <c r="H2" s="77"/>
      <c r="I2" s="77"/>
      <c r="J2" s="77"/>
    </row>
    <row r="3" spans="1:10" x14ac:dyDescent="0.25">
      <c r="B3" s="76" t="s">
        <v>8</v>
      </c>
      <c r="C3" s="76"/>
      <c r="D3" s="76"/>
      <c r="E3" s="76"/>
      <c r="F3" s="76"/>
      <c r="G3" s="76"/>
      <c r="H3" s="76"/>
      <c r="I3" s="76"/>
      <c r="J3" s="76"/>
    </row>
    <row r="4" spans="1:10" x14ac:dyDescent="0.25">
      <c r="A4" s="6"/>
      <c r="B4" s="74" t="s">
        <v>0</v>
      </c>
      <c r="C4" s="74"/>
      <c r="D4" s="74"/>
      <c r="E4" s="75" t="s">
        <v>1</v>
      </c>
      <c r="F4" s="75"/>
      <c r="G4" s="75"/>
      <c r="H4" s="74" t="s">
        <v>2</v>
      </c>
      <c r="I4" s="74"/>
      <c r="J4" s="74"/>
    </row>
    <row r="5" spans="1:10" x14ac:dyDescent="0.25">
      <c r="A5" s="6"/>
      <c r="B5" s="5">
        <v>2025</v>
      </c>
      <c r="C5" s="5">
        <v>2024</v>
      </c>
      <c r="D5" s="5">
        <v>2023</v>
      </c>
      <c r="E5" s="5">
        <v>2025</v>
      </c>
      <c r="F5" s="5">
        <v>2024</v>
      </c>
      <c r="G5" s="5">
        <v>2023</v>
      </c>
      <c r="H5" s="5">
        <v>2025</v>
      </c>
      <c r="I5" s="5">
        <v>2024</v>
      </c>
      <c r="J5" s="5">
        <v>2023</v>
      </c>
    </row>
    <row r="6" spans="1:10" ht="30.75" thickBot="1" x14ac:dyDescent="0.3">
      <c r="A6" s="1" t="s">
        <v>3</v>
      </c>
      <c r="B6" s="73" t="s">
        <v>180</v>
      </c>
      <c r="C6" s="73" t="s">
        <v>180</v>
      </c>
      <c r="D6" s="73" t="s">
        <v>180</v>
      </c>
      <c r="E6" s="73" t="s">
        <v>180</v>
      </c>
      <c r="F6" s="73" t="s">
        <v>180</v>
      </c>
      <c r="G6" s="73" t="s">
        <v>180</v>
      </c>
      <c r="H6" s="73" t="s">
        <v>180</v>
      </c>
      <c r="I6" s="73" t="s">
        <v>180</v>
      </c>
      <c r="J6" s="73" t="s">
        <v>180</v>
      </c>
    </row>
    <row r="7" spans="1:10" ht="45.75" thickBot="1" x14ac:dyDescent="0.3">
      <c r="A7" s="1" t="s">
        <v>4</v>
      </c>
      <c r="B7" s="73" t="s">
        <v>181</v>
      </c>
      <c r="C7" s="73" t="s">
        <v>181</v>
      </c>
      <c r="D7" s="73" t="s">
        <v>181</v>
      </c>
      <c r="E7" s="73" t="s">
        <v>181</v>
      </c>
      <c r="F7" s="73" t="s">
        <v>181</v>
      </c>
      <c r="G7" s="73" t="s">
        <v>181</v>
      </c>
      <c r="H7" s="73" t="s">
        <v>181</v>
      </c>
      <c r="I7" s="73" t="s">
        <v>181</v>
      </c>
      <c r="J7" s="73" t="s">
        <v>181</v>
      </c>
    </row>
    <row r="8" spans="1:10" ht="16.5" thickBot="1" x14ac:dyDescent="0.3">
      <c r="A8" s="1" t="s">
        <v>5</v>
      </c>
      <c r="B8" s="73" t="s">
        <v>182</v>
      </c>
      <c r="C8" s="73" t="s">
        <v>182</v>
      </c>
      <c r="D8" s="73" t="s">
        <v>182</v>
      </c>
      <c r="E8" s="73" t="s">
        <v>182</v>
      </c>
      <c r="F8" s="73" t="s">
        <v>182</v>
      </c>
      <c r="G8" s="73" t="s">
        <v>182</v>
      </c>
      <c r="H8" s="73" t="s">
        <v>182</v>
      </c>
      <c r="I8" s="73" t="s">
        <v>182</v>
      </c>
      <c r="J8" s="73" t="s">
        <v>182</v>
      </c>
    </row>
    <row r="9" spans="1:10" ht="16.5" thickBot="1" x14ac:dyDescent="0.3">
      <c r="A9" s="1" t="s">
        <v>6</v>
      </c>
      <c r="B9" s="73" t="s">
        <v>183</v>
      </c>
      <c r="C9" s="73">
        <v>21</v>
      </c>
      <c r="D9" s="73">
        <v>21</v>
      </c>
      <c r="E9" s="73">
        <v>1</v>
      </c>
      <c r="F9" s="73">
        <v>1</v>
      </c>
      <c r="G9" s="73">
        <v>1</v>
      </c>
      <c r="H9" s="73">
        <v>20</v>
      </c>
      <c r="I9" s="73">
        <v>20</v>
      </c>
      <c r="J9" s="73">
        <v>20</v>
      </c>
    </row>
    <row r="10" spans="1:10" ht="16.5" thickBot="1" x14ac:dyDescent="0.3">
      <c r="A10" s="1" t="s">
        <v>7</v>
      </c>
      <c r="B10" s="73" t="s">
        <v>184</v>
      </c>
      <c r="C10" s="73">
        <v>558</v>
      </c>
      <c r="D10" s="73">
        <v>558</v>
      </c>
      <c r="E10" s="73" t="s">
        <v>185</v>
      </c>
      <c r="F10" s="73" t="s">
        <v>185</v>
      </c>
      <c r="G10" s="73" t="s">
        <v>186</v>
      </c>
      <c r="H10" s="73" t="s">
        <v>187</v>
      </c>
      <c r="I10" s="73">
        <v>520</v>
      </c>
      <c r="J10" s="73">
        <v>520</v>
      </c>
    </row>
  </sheetData>
  <mergeCells count="5">
    <mergeCell ref="B4:D4"/>
    <mergeCell ref="E4:G4"/>
    <mergeCell ref="H4:J4"/>
    <mergeCell ref="B3:J3"/>
    <mergeCell ref="B2:J2"/>
  </mergeCells>
  <pageMargins left="0.7" right="0.7" top="0.75" bottom="0.75" header="0.3" footer="0.3"/>
  <pageSetup orientation="portrait" r:id="rId1"/>
  <headerFooter>
    <oddFooter>&amp;C_x000D_&amp;1#&amp;"Calibri"&amp;10&amp;K000000 Confidential (C)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1E8E-BE0A-447A-9162-79781A35EBEC}">
  <dimension ref="A3:J14"/>
  <sheetViews>
    <sheetView workbookViewId="0">
      <selection activeCell="N14" sqref="N14"/>
    </sheetView>
  </sheetViews>
  <sheetFormatPr defaultRowHeight="15" x14ac:dyDescent="0.25"/>
  <cols>
    <col min="1" max="1" width="16" bestFit="1" customWidth="1"/>
    <col min="2" max="2" width="13.5703125" bestFit="1" customWidth="1"/>
    <col min="3" max="4" width="14.5703125" bestFit="1" customWidth="1"/>
    <col min="5" max="8" width="13.5703125" bestFit="1" customWidth="1"/>
    <col min="9" max="9" width="14.5703125" bestFit="1" customWidth="1"/>
    <col min="10" max="10" width="13.5703125" bestFit="1" customWidth="1"/>
  </cols>
  <sheetData>
    <row r="3" spans="1:10" x14ac:dyDescent="0.25">
      <c r="A3" s="6"/>
      <c r="B3" s="76" t="s">
        <v>8</v>
      </c>
      <c r="C3" s="76"/>
      <c r="D3" s="76"/>
      <c r="E3" s="76"/>
      <c r="F3" s="76"/>
      <c r="G3" s="76"/>
      <c r="H3" s="76"/>
      <c r="I3" s="76"/>
      <c r="J3" s="76"/>
    </row>
    <row r="4" spans="1:10" x14ac:dyDescent="0.25">
      <c r="A4" s="6"/>
      <c r="B4" s="81" t="s">
        <v>0</v>
      </c>
      <c r="C4" s="74"/>
      <c r="D4" s="74"/>
      <c r="E4" s="75" t="s">
        <v>1</v>
      </c>
      <c r="F4" s="75"/>
      <c r="G4" s="75"/>
      <c r="H4" s="74" t="s">
        <v>2</v>
      </c>
      <c r="I4" s="74"/>
      <c r="J4" s="74"/>
    </row>
    <row r="5" spans="1:10" ht="15.75" x14ac:dyDescent="0.25">
      <c r="A5" s="10"/>
      <c r="B5" s="13">
        <v>2025</v>
      </c>
      <c r="C5" s="5">
        <v>2024</v>
      </c>
      <c r="D5" s="5">
        <v>2023</v>
      </c>
      <c r="E5" s="5">
        <v>2025</v>
      </c>
      <c r="F5" s="5">
        <v>2024</v>
      </c>
      <c r="G5" s="5">
        <v>2023</v>
      </c>
      <c r="H5" s="5">
        <v>2025</v>
      </c>
      <c r="I5" s="5">
        <v>2024</v>
      </c>
      <c r="J5" s="5">
        <v>2023</v>
      </c>
    </row>
    <row r="6" spans="1:10" ht="63" x14ac:dyDescent="0.25">
      <c r="A6" s="14" t="s">
        <v>54</v>
      </c>
      <c r="B6" s="47">
        <v>9606308.2800000422</v>
      </c>
      <c r="C6" s="48">
        <v>10924408.770000037</v>
      </c>
      <c r="D6" s="49">
        <v>11790171.720000047</v>
      </c>
      <c r="E6" s="47">
        <v>5425356.16000003</v>
      </c>
      <c r="F6" s="48">
        <v>6431222.5900000269</v>
      </c>
      <c r="G6" s="50">
        <v>6812211.0700000366</v>
      </c>
      <c r="H6" s="51">
        <v>4180952.1200000132</v>
      </c>
      <c r="I6" s="48">
        <v>4493186.1800000099</v>
      </c>
      <c r="J6" s="50">
        <v>4977960.6500000097</v>
      </c>
    </row>
    <row r="7" spans="1:10" ht="15.75" x14ac:dyDescent="0.25">
      <c r="A7" s="14" t="s">
        <v>55</v>
      </c>
      <c r="B7" s="47">
        <v>805856.47</v>
      </c>
      <c r="C7" s="48">
        <v>845189.03</v>
      </c>
      <c r="D7" s="49">
        <v>805172.04999999993</v>
      </c>
      <c r="E7" s="47">
        <v>520814.51999999996</v>
      </c>
      <c r="F7" s="48">
        <v>530581.13</v>
      </c>
      <c r="G7" s="50">
        <v>521017.94</v>
      </c>
      <c r="H7" s="51">
        <v>285041.94999999995</v>
      </c>
      <c r="I7" s="48">
        <v>314607.89999999997</v>
      </c>
      <c r="J7" s="50">
        <v>284154.10999999993</v>
      </c>
    </row>
    <row r="8" spans="1:10" ht="31.5" x14ac:dyDescent="0.25">
      <c r="A8" s="14" t="s">
        <v>80</v>
      </c>
      <c r="B8" s="47">
        <v>58736.000000000007</v>
      </c>
      <c r="C8" s="48">
        <v>0</v>
      </c>
      <c r="D8" s="49">
        <v>0</v>
      </c>
      <c r="E8" s="47">
        <v>44436.000000000007</v>
      </c>
      <c r="F8" s="48">
        <v>0</v>
      </c>
      <c r="G8" s="50">
        <v>0</v>
      </c>
      <c r="H8" s="51">
        <v>14300</v>
      </c>
      <c r="I8" s="48">
        <v>0</v>
      </c>
      <c r="J8" s="50">
        <v>0</v>
      </c>
    </row>
    <row r="9" spans="1:10" ht="15.75" x14ac:dyDescent="0.25">
      <c r="A9" s="14" t="s">
        <v>56</v>
      </c>
      <c r="B9" s="47">
        <v>0</v>
      </c>
      <c r="C9" s="48">
        <v>0</v>
      </c>
      <c r="D9" s="49">
        <v>0</v>
      </c>
      <c r="E9" s="47">
        <v>0</v>
      </c>
      <c r="F9" s="48">
        <v>0</v>
      </c>
      <c r="G9" s="50">
        <v>0</v>
      </c>
      <c r="H9" s="51">
        <v>0</v>
      </c>
      <c r="I9" s="48">
        <v>0</v>
      </c>
      <c r="J9" s="50">
        <v>0</v>
      </c>
    </row>
    <row r="10" spans="1:10" ht="15.75" x14ac:dyDescent="0.25">
      <c r="A10" s="14" t="s">
        <v>57</v>
      </c>
      <c r="B10" s="47">
        <v>303839.46000000008</v>
      </c>
      <c r="C10" s="48">
        <v>0</v>
      </c>
      <c r="D10" s="49">
        <v>0</v>
      </c>
      <c r="E10" s="47">
        <v>167241.34000000005</v>
      </c>
      <c r="F10" s="48">
        <v>0</v>
      </c>
      <c r="G10" s="50">
        <v>0</v>
      </c>
      <c r="H10" s="51">
        <v>136598.12</v>
      </c>
      <c r="I10" s="48">
        <v>0</v>
      </c>
      <c r="J10" s="50">
        <v>0</v>
      </c>
    </row>
    <row r="11" spans="1:10" ht="15.75" x14ac:dyDescent="0.25">
      <c r="A11" s="14" t="s">
        <v>58</v>
      </c>
      <c r="B11" s="47">
        <v>0</v>
      </c>
      <c r="C11" s="48">
        <v>0</v>
      </c>
      <c r="D11" s="49">
        <v>0</v>
      </c>
      <c r="E11" s="47">
        <v>0</v>
      </c>
      <c r="F11" s="48">
        <v>0</v>
      </c>
      <c r="G11" s="50">
        <v>0</v>
      </c>
      <c r="H11" s="51">
        <v>0</v>
      </c>
      <c r="I11" s="48">
        <v>0</v>
      </c>
      <c r="J11" s="50">
        <v>0</v>
      </c>
    </row>
    <row r="12" spans="1:10" ht="15.75" x14ac:dyDescent="0.25">
      <c r="A12" s="14" t="s">
        <v>59</v>
      </c>
      <c r="B12" s="47">
        <v>0</v>
      </c>
      <c r="C12" s="48">
        <v>0</v>
      </c>
      <c r="D12" s="49">
        <v>0</v>
      </c>
      <c r="E12" s="47">
        <v>0</v>
      </c>
      <c r="F12" s="48">
        <v>0</v>
      </c>
      <c r="G12" s="50">
        <v>0</v>
      </c>
      <c r="H12" s="51">
        <v>0</v>
      </c>
      <c r="I12" s="48">
        <v>0</v>
      </c>
      <c r="J12" s="50">
        <v>0</v>
      </c>
    </row>
    <row r="13" spans="1:10" ht="31.5" x14ac:dyDescent="0.25">
      <c r="A13" s="14" t="s">
        <v>60</v>
      </c>
      <c r="B13" s="47">
        <v>8767993.650000006</v>
      </c>
      <c r="C13" s="48">
        <v>17629775.940000001</v>
      </c>
      <c r="D13" s="49">
        <v>15018759.839999992</v>
      </c>
      <c r="E13" s="47">
        <v>4058396.9600000046</v>
      </c>
      <c r="F13" s="48">
        <v>5948385.3099999996</v>
      </c>
      <c r="G13" s="50">
        <v>5686412.1299999999</v>
      </c>
      <c r="H13" s="51">
        <v>4709596.6900000004</v>
      </c>
      <c r="I13" s="48">
        <v>11681390.630000001</v>
      </c>
      <c r="J13" s="50">
        <v>9332347.7100000009</v>
      </c>
    </row>
    <row r="14" spans="1:10" ht="16.5" thickBot="1" x14ac:dyDescent="0.3">
      <c r="A14" s="14" t="s">
        <v>61</v>
      </c>
      <c r="B14" s="52">
        <v>0</v>
      </c>
      <c r="C14" s="53">
        <v>0</v>
      </c>
      <c r="D14" s="54">
        <v>0</v>
      </c>
      <c r="E14" s="52">
        <v>0</v>
      </c>
      <c r="F14" s="53">
        <v>0</v>
      </c>
      <c r="G14" s="55">
        <v>0</v>
      </c>
      <c r="H14" s="56">
        <v>0</v>
      </c>
      <c r="I14" s="53">
        <v>0</v>
      </c>
      <c r="J14" s="55">
        <v>0</v>
      </c>
    </row>
  </sheetData>
  <mergeCells count="4">
    <mergeCell ref="B3:J3"/>
    <mergeCell ref="B4:D4"/>
    <mergeCell ref="E4:G4"/>
    <mergeCell ref="H4:J4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CF0C-1074-40DE-8C3A-3B94007ACB40}">
  <dimension ref="A3:J13"/>
  <sheetViews>
    <sheetView tabSelected="1" workbookViewId="0">
      <selection activeCell="O9" sqref="O9"/>
    </sheetView>
  </sheetViews>
  <sheetFormatPr defaultRowHeight="15" x14ac:dyDescent="0.25"/>
  <cols>
    <col min="1" max="1" width="19" customWidth="1"/>
    <col min="2" max="9" width="14.5703125" bestFit="1" customWidth="1"/>
    <col min="10" max="10" width="13.5703125" bestFit="1" customWidth="1"/>
  </cols>
  <sheetData>
    <row r="3" spans="1:10" x14ac:dyDescent="0.25">
      <c r="A3" s="6"/>
      <c r="B3" s="76" t="s">
        <v>8</v>
      </c>
      <c r="C3" s="76"/>
      <c r="D3" s="76"/>
      <c r="E3" s="76"/>
      <c r="F3" s="76"/>
      <c r="G3" s="76"/>
      <c r="H3" s="76"/>
      <c r="I3" s="76"/>
      <c r="J3" s="76"/>
    </row>
    <row r="4" spans="1:10" x14ac:dyDescent="0.25">
      <c r="A4" s="6"/>
      <c r="B4" s="81" t="s">
        <v>0</v>
      </c>
      <c r="C4" s="74"/>
      <c r="D4" s="74"/>
      <c r="E4" s="75" t="s">
        <v>1</v>
      </c>
      <c r="F4" s="75"/>
      <c r="G4" s="75"/>
      <c r="H4" s="74" t="s">
        <v>2</v>
      </c>
      <c r="I4" s="74"/>
      <c r="J4" s="74"/>
    </row>
    <row r="5" spans="1:10" ht="15.75" x14ac:dyDescent="0.25">
      <c r="A5" s="10"/>
      <c r="B5" s="13">
        <v>2025</v>
      </c>
      <c r="C5" s="5">
        <v>2024</v>
      </c>
      <c r="D5" s="5">
        <v>2023</v>
      </c>
      <c r="E5" s="5">
        <v>2025</v>
      </c>
      <c r="F5" s="5">
        <v>2024</v>
      </c>
      <c r="G5" s="5">
        <v>2023</v>
      </c>
      <c r="H5" s="5">
        <v>2025</v>
      </c>
      <c r="I5" s="5">
        <v>2024</v>
      </c>
      <c r="J5" s="5">
        <v>2023</v>
      </c>
    </row>
    <row r="6" spans="1:10" ht="31.5" x14ac:dyDescent="0.25">
      <c r="A6" s="14" t="s">
        <v>62</v>
      </c>
      <c r="B6" s="27">
        <v>-9069333.2999999989</v>
      </c>
      <c r="C6" s="28">
        <v>-6166360.3499999996</v>
      </c>
      <c r="D6" s="29">
        <v>-5155123.8599999994</v>
      </c>
      <c r="E6" s="27">
        <v>-5527850.4799999986</v>
      </c>
      <c r="F6" s="28">
        <v>-3764613.9499999997</v>
      </c>
      <c r="G6" s="30">
        <v>-3232480.4499999993</v>
      </c>
      <c r="H6" s="31">
        <v>-3541482.82</v>
      </c>
      <c r="I6" s="28">
        <v>-2401746.4</v>
      </c>
      <c r="J6" s="30">
        <v>-1922643.4100000004</v>
      </c>
    </row>
    <row r="7" spans="1:10" ht="47.25" x14ac:dyDescent="0.25">
      <c r="A7" s="14" t="s">
        <v>63</v>
      </c>
      <c r="B7" s="27">
        <v>-40445629.590000011</v>
      </c>
      <c r="C7" s="28">
        <v>-39786306.480000004</v>
      </c>
      <c r="D7" s="29">
        <v>-24228210.900000002</v>
      </c>
      <c r="E7" s="27">
        <v>-26169861.080000006</v>
      </c>
      <c r="F7" s="28">
        <v>-18758626.059999999</v>
      </c>
      <c r="G7" s="30">
        <v>-15224990.730000002</v>
      </c>
      <c r="H7" s="31">
        <v>-14275768.510000004</v>
      </c>
      <c r="I7" s="28">
        <v>-21027680.420000006</v>
      </c>
      <c r="J7" s="30">
        <v>-9003220.1699999999</v>
      </c>
    </row>
    <row r="8" spans="1:10" ht="47.25" x14ac:dyDescent="0.25">
      <c r="A8" s="14" t="s">
        <v>64</v>
      </c>
      <c r="B8" s="27">
        <v>-783741.00999999978</v>
      </c>
      <c r="C8" s="28">
        <v>-417704.81</v>
      </c>
      <c r="D8" s="29">
        <v>-346468.56999999983</v>
      </c>
      <c r="E8" s="27">
        <v>-437543.12999999971</v>
      </c>
      <c r="F8" s="28">
        <v>-245884.84999999992</v>
      </c>
      <c r="G8" s="30">
        <v>-188799.49000000002</v>
      </c>
      <c r="H8" s="31">
        <v>-346197.88000000012</v>
      </c>
      <c r="I8" s="28">
        <v>-171819.96000000008</v>
      </c>
      <c r="J8" s="30">
        <v>-157669.07999999981</v>
      </c>
    </row>
    <row r="9" spans="1:10" ht="31.5" x14ac:dyDescent="0.25">
      <c r="A9" s="14" t="s">
        <v>65</v>
      </c>
      <c r="B9" s="27">
        <v>-15347338.789999973</v>
      </c>
      <c r="C9" s="28">
        <v>-16240940.609999992</v>
      </c>
      <c r="D9" s="29">
        <v>-14881014.820000049</v>
      </c>
      <c r="E9" s="27">
        <v>-8597582.1199999843</v>
      </c>
      <c r="F9" s="28">
        <v>-9206697.6699999757</v>
      </c>
      <c r="G9" s="30">
        <v>-8851614.5300000254</v>
      </c>
      <c r="H9" s="31">
        <v>-6749756.6699999897</v>
      </c>
      <c r="I9" s="28">
        <v>-7034242.9400000162</v>
      </c>
      <c r="J9" s="30">
        <v>-6029400.2900000243</v>
      </c>
    </row>
    <row r="10" spans="1:10" ht="31.5" x14ac:dyDescent="0.25">
      <c r="A10" s="14" t="s">
        <v>66</v>
      </c>
      <c r="B10" s="27">
        <v>0</v>
      </c>
      <c r="C10" s="28">
        <v>0</v>
      </c>
      <c r="D10" s="29">
        <v>0</v>
      </c>
      <c r="E10" s="27">
        <v>0</v>
      </c>
      <c r="F10" s="28">
        <v>0</v>
      </c>
      <c r="G10" s="30">
        <v>0</v>
      </c>
      <c r="H10" s="31">
        <v>0</v>
      </c>
      <c r="I10" s="28">
        <v>0</v>
      </c>
      <c r="J10" s="30">
        <v>0</v>
      </c>
    </row>
    <row r="11" spans="1:10" ht="63" x14ac:dyDescent="0.25">
      <c r="A11" s="14" t="s">
        <v>68</v>
      </c>
      <c r="B11" s="27">
        <v>-5240966.8000000007</v>
      </c>
      <c r="C11" s="28">
        <v>-5302886.5799999991</v>
      </c>
      <c r="D11" s="29">
        <v>-5316474.68</v>
      </c>
      <c r="E11" s="27">
        <v>-2781649.5800000005</v>
      </c>
      <c r="F11" s="28">
        <v>-3234712.6199999992</v>
      </c>
      <c r="G11" s="30">
        <v>-2085562.4700000002</v>
      </c>
      <c r="H11" s="31">
        <v>-2459317.2199999997</v>
      </c>
      <c r="I11" s="28">
        <v>-2068173.96</v>
      </c>
      <c r="J11" s="30">
        <v>-3230912.2099999995</v>
      </c>
    </row>
    <row r="12" spans="1:10" ht="15.75" x14ac:dyDescent="0.25">
      <c r="A12" s="14" t="s">
        <v>67</v>
      </c>
      <c r="B12" s="27">
        <v>0</v>
      </c>
      <c r="C12" s="28">
        <v>0</v>
      </c>
      <c r="D12" s="29">
        <v>0</v>
      </c>
      <c r="E12" s="27">
        <v>0</v>
      </c>
      <c r="F12" s="28">
        <v>0</v>
      </c>
      <c r="G12" s="30">
        <v>0</v>
      </c>
      <c r="H12" s="31">
        <v>0</v>
      </c>
      <c r="I12" s="28">
        <v>0</v>
      </c>
      <c r="J12" s="30">
        <v>0</v>
      </c>
    </row>
    <row r="13" spans="1:10" ht="95.25" thickBot="1" x14ac:dyDescent="0.3">
      <c r="A13" s="14" t="s">
        <v>188</v>
      </c>
      <c r="B13" s="32">
        <v>369542.7</v>
      </c>
      <c r="C13" s="33">
        <v>354535.44</v>
      </c>
      <c r="D13" s="34">
        <v>320903.73000000004</v>
      </c>
      <c r="E13" s="32">
        <v>204394.58</v>
      </c>
      <c r="F13" s="33">
        <v>197740.47999999998</v>
      </c>
      <c r="G13" s="35">
        <v>180126.84</v>
      </c>
      <c r="H13" s="36">
        <v>165148.12</v>
      </c>
      <c r="I13" s="33">
        <v>156794.96000000002</v>
      </c>
      <c r="J13" s="35">
        <v>140776.89000000001</v>
      </c>
    </row>
  </sheetData>
  <mergeCells count="4">
    <mergeCell ref="B3:J3"/>
    <mergeCell ref="B4:D4"/>
    <mergeCell ref="E4:G4"/>
    <mergeCell ref="H4:J4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16C3-4215-428F-AA43-B0468703C2E2}">
  <dimension ref="A3:O45"/>
  <sheetViews>
    <sheetView workbookViewId="0">
      <selection activeCell="E26" sqref="E26"/>
    </sheetView>
  </sheetViews>
  <sheetFormatPr defaultRowHeight="15" x14ac:dyDescent="0.25"/>
  <cols>
    <col min="1" max="1" width="13.28515625" bestFit="1" customWidth="1"/>
    <col min="2" max="2" width="30.7109375" bestFit="1" customWidth="1"/>
    <col min="3" max="3" width="8.42578125" bestFit="1" customWidth="1"/>
    <col min="4" max="5" width="17.28515625" bestFit="1" customWidth="1"/>
    <col min="6" max="6" width="26" bestFit="1" customWidth="1"/>
    <col min="7" max="8" width="17.28515625" bestFit="1" customWidth="1"/>
    <col min="9" max="9" width="17" customWidth="1"/>
    <col min="10" max="10" width="26" bestFit="1" customWidth="1"/>
    <col min="11" max="12" width="17.28515625" bestFit="1" customWidth="1"/>
    <col min="13" max="13" width="15.5703125" bestFit="1" customWidth="1"/>
    <col min="14" max="14" width="26" bestFit="1" customWidth="1"/>
    <col min="15" max="15" width="15.5703125" bestFit="1" customWidth="1"/>
  </cols>
  <sheetData>
    <row r="3" spans="1:15" x14ac:dyDescent="0.25">
      <c r="A3" s="87" t="s">
        <v>81</v>
      </c>
      <c r="B3" s="87"/>
      <c r="C3" s="87"/>
      <c r="D3" s="64" t="s">
        <v>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6"/>
    </row>
    <row r="4" spans="1:15" ht="15" customHeight="1" x14ac:dyDescent="0.25">
      <c r="A4" s="87"/>
      <c r="B4" s="87"/>
      <c r="C4" s="87"/>
      <c r="D4" s="64" t="s">
        <v>74</v>
      </c>
      <c r="E4" s="64"/>
      <c r="F4" s="64"/>
      <c r="G4" s="64"/>
      <c r="H4" s="65" t="s">
        <v>75</v>
      </c>
      <c r="I4" s="65"/>
      <c r="J4" s="65"/>
      <c r="K4" s="65"/>
      <c r="L4" s="64" t="s">
        <v>76</v>
      </c>
      <c r="M4" s="64"/>
      <c r="N4" s="64"/>
      <c r="O4" s="66"/>
    </row>
    <row r="5" spans="1:15" x14ac:dyDescent="0.25">
      <c r="A5" s="59" t="s">
        <v>69</v>
      </c>
      <c r="B5" s="59" t="s">
        <v>70</v>
      </c>
      <c r="C5" s="60" t="s">
        <v>71</v>
      </c>
      <c r="D5" s="67" t="s">
        <v>72</v>
      </c>
      <c r="E5" s="67" t="s">
        <v>73</v>
      </c>
      <c r="F5" s="67" t="s">
        <v>87</v>
      </c>
      <c r="G5" s="67" t="s">
        <v>88</v>
      </c>
      <c r="H5" s="67" t="s">
        <v>72</v>
      </c>
      <c r="I5" s="67" t="s">
        <v>73</v>
      </c>
      <c r="J5" s="67" t="s">
        <v>87</v>
      </c>
      <c r="K5" s="67" t="s">
        <v>88</v>
      </c>
      <c r="L5" s="67" t="s">
        <v>72</v>
      </c>
      <c r="M5" s="67" t="s">
        <v>73</v>
      </c>
      <c r="N5" s="67" t="s">
        <v>87</v>
      </c>
      <c r="O5" s="67" t="s">
        <v>88</v>
      </c>
    </row>
    <row r="6" spans="1:15" x14ac:dyDescent="0.25">
      <c r="A6" s="57" t="s">
        <v>89</v>
      </c>
      <c r="B6" s="6" t="s">
        <v>152</v>
      </c>
      <c r="C6" s="6" t="s">
        <v>153</v>
      </c>
      <c r="D6" s="58">
        <f t="shared" ref="D6:D44" si="0">SUM(E6:G6)</f>
        <v>13087474.969999999</v>
      </c>
      <c r="E6" s="57">
        <f t="shared" ref="E6:G21" si="1">+M6+I6</f>
        <v>13087474.969999999</v>
      </c>
      <c r="F6" s="57">
        <f t="shared" si="1"/>
        <v>0</v>
      </c>
      <c r="G6" s="57">
        <f t="shared" si="1"/>
        <v>0</v>
      </c>
      <c r="H6" s="63">
        <f t="shared" ref="H6:H44" si="2">SUM(I6:K6)</f>
        <v>13087474.969999999</v>
      </c>
      <c r="I6" s="48">
        <v>13087474.969999999</v>
      </c>
      <c r="J6" s="48">
        <v>0</v>
      </c>
      <c r="K6" s="48">
        <v>0</v>
      </c>
      <c r="L6" s="58">
        <f t="shared" ref="L6:L44" si="3">SUM(M6:O6)</f>
        <v>0</v>
      </c>
      <c r="M6" s="48">
        <v>0</v>
      </c>
      <c r="N6" s="48">
        <v>0</v>
      </c>
      <c r="O6" s="48">
        <v>0</v>
      </c>
    </row>
    <row r="7" spans="1:15" x14ac:dyDescent="0.25">
      <c r="A7" s="57" t="s">
        <v>89</v>
      </c>
      <c r="B7" s="6" t="s">
        <v>90</v>
      </c>
      <c r="C7" s="6" t="s">
        <v>91</v>
      </c>
      <c r="D7" s="58">
        <f t="shared" si="0"/>
        <v>10644566.550000001</v>
      </c>
      <c r="E7" s="57">
        <f t="shared" si="1"/>
        <v>10644566.550000001</v>
      </c>
      <c r="F7" s="57">
        <f t="shared" si="1"/>
        <v>0</v>
      </c>
      <c r="G7" s="57">
        <f t="shared" si="1"/>
        <v>0</v>
      </c>
      <c r="H7" s="63">
        <f t="shared" si="2"/>
        <v>0</v>
      </c>
      <c r="I7" s="48">
        <v>0</v>
      </c>
      <c r="J7" s="48">
        <v>0</v>
      </c>
      <c r="K7" s="48">
        <v>0</v>
      </c>
      <c r="L7" s="58">
        <f t="shared" si="3"/>
        <v>10644566.550000001</v>
      </c>
      <c r="M7" s="48">
        <v>10644566.550000001</v>
      </c>
      <c r="N7" s="48">
        <v>0</v>
      </c>
      <c r="O7" s="48">
        <v>0</v>
      </c>
    </row>
    <row r="8" spans="1:15" x14ac:dyDescent="0.25">
      <c r="A8" s="57" t="s">
        <v>89</v>
      </c>
      <c r="B8" s="6" t="s">
        <v>92</v>
      </c>
      <c r="C8" s="6" t="s">
        <v>93</v>
      </c>
      <c r="D8" s="58">
        <f t="shared" si="0"/>
        <v>1618813.29</v>
      </c>
      <c r="E8" s="57">
        <f t="shared" si="1"/>
        <v>1618813.29</v>
      </c>
      <c r="F8" s="57">
        <f t="shared" si="1"/>
        <v>0</v>
      </c>
      <c r="G8" s="57">
        <f t="shared" si="1"/>
        <v>0</v>
      </c>
      <c r="H8" s="63">
        <f t="shared" si="2"/>
        <v>0</v>
      </c>
      <c r="I8" s="48">
        <v>0</v>
      </c>
      <c r="J8" s="48">
        <v>0</v>
      </c>
      <c r="K8" s="48">
        <v>0</v>
      </c>
      <c r="L8" s="58">
        <f t="shared" si="3"/>
        <v>1618813.29</v>
      </c>
      <c r="M8" s="48">
        <v>1618813.29</v>
      </c>
      <c r="N8" s="48">
        <v>0</v>
      </c>
      <c r="O8" s="48">
        <v>0</v>
      </c>
    </row>
    <row r="9" spans="1:15" x14ac:dyDescent="0.25">
      <c r="A9" s="57" t="s">
        <v>89</v>
      </c>
      <c r="B9" s="6" t="s">
        <v>154</v>
      </c>
      <c r="C9" s="6" t="s">
        <v>155</v>
      </c>
      <c r="D9" s="58">
        <f t="shared" si="0"/>
        <v>5103357.6900000004</v>
      </c>
      <c r="E9" s="57">
        <f t="shared" si="1"/>
        <v>5103357.6900000004</v>
      </c>
      <c r="F9" s="57">
        <f t="shared" si="1"/>
        <v>0</v>
      </c>
      <c r="G9" s="57">
        <f t="shared" si="1"/>
        <v>0</v>
      </c>
      <c r="H9" s="63">
        <f t="shared" si="2"/>
        <v>5103357.6900000004</v>
      </c>
      <c r="I9" s="48">
        <v>5103357.6900000004</v>
      </c>
      <c r="J9" s="48">
        <v>0</v>
      </c>
      <c r="K9" s="48">
        <v>0</v>
      </c>
      <c r="L9" s="58">
        <f t="shared" si="3"/>
        <v>0</v>
      </c>
      <c r="M9" s="48">
        <v>0</v>
      </c>
      <c r="N9" s="48">
        <v>0</v>
      </c>
      <c r="O9" s="48">
        <v>0</v>
      </c>
    </row>
    <row r="10" spans="1:15" x14ac:dyDescent="0.25">
      <c r="A10" s="57" t="s">
        <v>94</v>
      </c>
      <c r="B10" s="6" t="s">
        <v>95</v>
      </c>
      <c r="C10" s="6" t="s">
        <v>96</v>
      </c>
      <c r="D10" s="58">
        <f t="shared" si="0"/>
        <v>27674143.140000001</v>
      </c>
      <c r="E10" s="57">
        <f t="shared" si="1"/>
        <v>7396543.1299999999</v>
      </c>
      <c r="F10" s="57">
        <f t="shared" si="1"/>
        <v>0</v>
      </c>
      <c r="G10" s="57">
        <f t="shared" si="1"/>
        <v>20277600.010000002</v>
      </c>
      <c r="H10" s="63">
        <f t="shared" si="2"/>
        <v>13558901.050000001</v>
      </c>
      <c r="I10" s="48">
        <v>3945807.4299999997</v>
      </c>
      <c r="J10" s="48">
        <v>0</v>
      </c>
      <c r="K10" s="48">
        <v>9613093.620000001</v>
      </c>
      <c r="L10" s="58">
        <f t="shared" si="3"/>
        <v>14115242.09</v>
      </c>
      <c r="M10" s="48">
        <v>3450735.7</v>
      </c>
      <c r="N10" s="48">
        <v>0</v>
      </c>
      <c r="O10" s="48">
        <v>10664506.390000001</v>
      </c>
    </row>
    <row r="11" spans="1:15" x14ac:dyDescent="0.25">
      <c r="A11" s="57" t="s">
        <v>89</v>
      </c>
      <c r="B11" s="6" t="s">
        <v>97</v>
      </c>
      <c r="C11" s="6" t="s">
        <v>98</v>
      </c>
      <c r="D11" s="58">
        <f t="shared" si="0"/>
        <v>76009560.939999998</v>
      </c>
      <c r="E11" s="57">
        <f t="shared" si="1"/>
        <v>14762394.469999999</v>
      </c>
      <c r="F11" s="57">
        <f t="shared" si="1"/>
        <v>0</v>
      </c>
      <c r="G11" s="57">
        <f t="shared" si="1"/>
        <v>61247166.469999999</v>
      </c>
      <c r="H11" s="63">
        <f t="shared" si="2"/>
        <v>38374548.560000002</v>
      </c>
      <c r="I11" s="48">
        <v>7125135.04</v>
      </c>
      <c r="J11" s="48">
        <v>0</v>
      </c>
      <c r="K11" s="48">
        <v>31249413.520000003</v>
      </c>
      <c r="L11" s="58">
        <f t="shared" si="3"/>
        <v>37635012.379999995</v>
      </c>
      <c r="M11" s="48">
        <v>7637259.4299999997</v>
      </c>
      <c r="N11" s="48">
        <v>0</v>
      </c>
      <c r="O11" s="48">
        <v>29997752.949999999</v>
      </c>
    </row>
    <row r="12" spans="1:15" x14ac:dyDescent="0.25">
      <c r="A12" s="57" t="s">
        <v>89</v>
      </c>
      <c r="B12" s="6" t="s">
        <v>99</v>
      </c>
      <c r="C12" s="6" t="s">
        <v>100</v>
      </c>
      <c r="D12" s="58">
        <f t="shared" si="0"/>
        <v>60827216.150000006</v>
      </c>
      <c r="E12" s="57">
        <f t="shared" si="1"/>
        <v>7989860.1999999993</v>
      </c>
      <c r="F12" s="57">
        <f t="shared" si="1"/>
        <v>0</v>
      </c>
      <c r="G12" s="57">
        <f t="shared" si="1"/>
        <v>52837355.950000003</v>
      </c>
      <c r="H12" s="63">
        <f t="shared" si="2"/>
        <v>32876180.390000001</v>
      </c>
      <c r="I12" s="48">
        <v>4459886.42</v>
      </c>
      <c r="J12" s="48">
        <v>0</v>
      </c>
      <c r="K12" s="48">
        <v>28416293.970000003</v>
      </c>
      <c r="L12" s="58">
        <f t="shared" si="3"/>
        <v>27951035.760000002</v>
      </c>
      <c r="M12" s="48">
        <v>3529973.78</v>
      </c>
      <c r="N12" s="48">
        <v>0</v>
      </c>
      <c r="O12" s="48">
        <v>24421061.98</v>
      </c>
    </row>
    <row r="13" spans="1:15" x14ac:dyDescent="0.25">
      <c r="A13" s="57" t="s">
        <v>94</v>
      </c>
      <c r="B13" s="6" t="s">
        <v>101</v>
      </c>
      <c r="C13" s="6" t="s">
        <v>102</v>
      </c>
      <c r="D13" s="58">
        <f t="shared" si="0"/>
        <v>9448786.9600000009</v>
      </c>
      <c r="E13" s="57">
        <f t="shared" si="1"/>
        <v>2201210.41</v>
      </c>
      <c r="F13" s="57">
        <f t="shared" si="1"/>
        <v>0</v>
      </c>
      <c r="G13" s="57">
        <f t="shared" si="1"/>
        <v>7247576.5500000007</v>
      </c>
      <c r="H13" s="63">
        <f t="shared" si="2"/>
        <v>8427218.9100000001</v>
      </c>
      <c r="I13" s="48">
        <v>2201210.41</v>
      </c>
      <c r="J13" s="48">
        <v>0</v>
      </c>
      <c r="K13" s="48">
        <v>6226008.5000000009</v>
      </c>
      <c r="L13" s="58">
        <f t="shared" si="3"/>
        <v>1021568.05</v>
      </c>
      <c r="M13" s="48">
        <v>0</v>
      </c>
      <c r="N13" s="48">
        <v>0</v>
      </c>
      <c r="O13" s="48">
        <v>1021568.05</v>
      </c>
    </row>
    <row r="14" spans="1:15" x14ac:dyDescent="0.25">
      <c r="A14" s="57" t="s">
        <v>103</v>
      </c>
      <c r="B14" s="6" t="s">
        <v>104</v>
      </c>
      <c r="C14" s="6" t="s">
        <v>105</v>
      </c>
      <c r="D14" s="58">
        <f t="shared" si="0"/>
        <v>14390573.100000001</v>
      </c>
      <c r="E14" s="57">
        <f t="shared" si="1"/>
        <v>7303746.0300000003</v>
      </c>
      <c r="F14" s="57">
        <f t="shared" si="1"/>
        <v>0</v>
      </c>
      <c r="G14" s="57">
        <f t="shared" si="1"/>
        <v>7086827.0700000003</v>
      </c>
      <c r="H14" s="63">
        <f t="shared" si="2"/>
        <v>7524717.1200000001</v>
      </c>
      <c r="I14" s="48">
        <v>5252524.5200000005</v>
      </c>
      <c r="J14" s="48">
        <v>0</v>
      </c>
      <c r="K14" s="48">
        <v>2272192.5999999996</v>
      </c>
      <c r="L14" s="58">
        <f t="shared" si="3"/>
        <v>6865855.9800000004</v>
      </c>
      <c r="M14" s="48">
        <v>2051221.51</v>
      </c>
      <c r="N14" s="48">
        <v>0</v>
      </c>
      <c r="O14" s="48">
        <v>4814634.4700000007</v>
      </c>
    </row>
    <row r="15" spans="1:15" x14ac:dyDescent="0.25">
      <c r="A15" s="57" t="s">
        <v>106</v>
      </c>
      <c r="B15" s="6" t="s">
        <v>107</v>
      </c>
      <c r="C15" s="6" t="s">
        <v>108</v>
      </c>
      <c r="D15" s="58">
        <f t="shared" si="0"/>
        <v>37949119.210000001</v>
      </c>
      <c r="E15" s="57">
        <f t="shared" si="1"/>
        <v>12425096.17</v>
      </c>
      <c r="F15" s="57">
        <f t="shared" si="1"/>
        <v>0</v>
      </c>
      <c r="G15" s="57">
        <f t="shared" si="1"/>
        <v>25524023.039999999</v>
      </c>
      <c r="H15" s="63">
        <f t="shared" si="2"/>
        <v>21816790.59</v>
      </c>
      <c r="I15" s="48">
        <v>5765079.1299999999</v>
      </c>
      <c r="J15" s="48">
        <v>0</v>
      </c>
      <c r="K15" s="48">
        <v>16051711.460000001</v>
      </c>
      <c r="L15" s="58">
        <f t="shared" si="3"/>
        <v>16132328.620000001</v>
      </c>
      <c r="M15" s="48">
        <v>6660017.04</v>
      </c>
      <c r="N15" s="48">
        <v>0</v>
      </c>
      <c r="O15" s="48">
        <v>9472311.5800000001</v>
      </c>
    </row>
    <row r="16" spans="1:15" x14ac:dyDescent="0.25">
      <c r="A16" s="57" t="s">
        <v>89</v>
      </c>
      <c r="B16" s="6" t="s">
        <v>109</v>
      </c>
      <c r="C16" s="6" t="s">
        <v>110</v>
      </c>
      <c r="D16" s="58">
        <f t="shared" si="0"/>
        <v>48409929.459999993</v>
      </c>
      <c r="E16" s="57">
        <f t="shared" si="1"/>
        <v>6658218.5899999999</v>
      </c>
      <c r="F16" s="57">
        <f t="shared" si="1"/>
        <v>0</v>
      </c>
      <c r="G16" s="57">
        <f t="shared" si="1"/>
        <v>41751710.869999997</v>
      </c>
      <c r="H16" s="63">
        <f t="shared" si="2"/>
        <v>36857983.059999995</v>
      </c>
      <c r="I16" s="48">
        <v>6658218.5899999999</v>
      </c>
      <c r="J16" s="48">
        <v>0</v>
      </c>
      <c r="K16" s="48">
        <v>30199764.469999995</v>
      </c>
      <c r="L16" s="58">
        <f t="shared" si="3"/>
        <v>11551946.4</v>
      </c>
      <c r="M16" s="48">
        <v>0</v>
      </c>
      <c r="N16" s="48">
        <v>0</v>
      </c>
      <c r="O16" s="48">
        <v>11551946.4</v>
      </c>
    </row>
    <row r="17" spans="1:15" x14ac:dyDescent="0.25">
      <c r="A17" s="57" t="s">
        <v>89</v>
      </c>
      <c r="B17" s="6" t="s">
        <v>111</v>
      </c>
      <c r="C17" s="6" t="s">
        <v>112</v>
      </c>
      <c r="D17" s="58">
        <f t="shared" si="0"/>
        <v>148634549.25</v>
      </c>
      <c r="E17" s="57">
        <f t="shared" si="1"/>
        <v>16675506.91</v>
      </c>
      <c r="F17" s="57">
        <f t="shared" si="1"/>
        <v>0</v>
      </c>
      <c r="G17" s="57">
        <f t="shared" si="1"/>
        <v>131959042.33999999</v>
      </c>
      <c r="H17" s="63">
        <f t="shared" si="2"/>
        <v>83108472.730000004</v>
      </c>
      <c r="I17" s="48">
        <v>6614845.1499999994</v>
      </c>
      <c r="J17" s="48">
        <v>0</v>
      </c>
      <c r="K17" s="48">
        <v>76493627.579999998</v>
      </c>
      <c r="L17" s="58">
        <f t="shared" si="3"/>
        <v>65526076.519999988</v>
      </c>
      <c r="M17" s="48">
        <v>10060661.76</v>
      </c>
      <c r="N17" s="48">
        <v>0</v>
      </c>
      <c r="O17" s="48">
        <v>55465414.75999999</v>
      </c>
    </row>
    <row r="18" spans="1:15" x14ac:dyDescent="0.25">
      <c r="A18" s="57" t="s">
        <v>89</v>
      </c>
      <c r="B18" s="6" t="s">
        <v>156</v>
      </c>
      <c r="C18" s="6" t="s">
        <v>157</v>
      </c>
      <c r="D18" s="58">
        <f t="shared" si="0"/>
        <v>4575491.91</v>
      </c>
      <c r="E18" s="57">
        <f t="shared" si="1"/>
        <v>4575491.91</v>
      </c>
      <c r="F18" s="57">
        <f t="shared" si="1"/>
        <v>0</v>
      </c>
      <c r="G18" s="57">
        <f t="shared" si="1"/>
        <v>0</v>
      </c>
      <c r="H18" s="63">
        <f t="shared" si="2"/>
        <v>0</v>
      </c>
      <c r="I18" s="48">
        <v>0</v>
      </c>
      <c r="J18" s="48">
        <v>0</v>
      </c>
      <c r="K18" s="48">
        <v>0</v>
      </c>
      <c r="L18" s="58">
        <f t="shared" si="3"/>
        <v>4575491.91</v>
      </c>
      <c r="M18" s="48">
        <v>4575491.91</v>
      </c>
      <c r="N18" s="48">
        <v>0</v>
      </c>
      <c r="O18" s="48">
        <v>0</v>
      </c>
    </row>
    <row r="19" spans="1:15" x14ac:dyDescent="0.25">
      <c r="A19" s="57" t="s">
        <v>89</v>
      </c>
      <c r="B19" s="6" t="s">
        <v>158</v>
      </c>
      <c r="C19" s="6" t="s">
        <v>159</v>
      </c>
      <c r="D19" s="58">
        <f t="shared" si="0"/>
        <v>2173600.5300000003</v>
      </c>
      <c r="E19" s="57">
        <f t="shared" si="1"/>
        <v>2173600.5300000003</v>
      </c>
      <c r="F19" s="57">
        <f t="shared" si="1"/>
        <v>0</v>
      </c>
      <c r="G19" s="57">
        <f t="shared" si="1"/>
        <v>0</v>
      </c>
      <c r="H19" s="63">
        <f t="shared" si="2"/>
        <v>0</v>
      </c>
      <c r="I19" s="48">
        <v>0</v>
      </c>
      <c r="J19" s="48">
        <v>0</v>
      </c>
      <c r="K19" s="48">
        <v>0</v>
      </c>
      <c r="L19" s="58">
        <f t="shared" si="3"/>
        <v>2173600.5300000003</v>
      </c>
      <c r="M19" s="48">
        <v>2173600.5300000003</v>
      </c>
      <c r="N19" s="48">
        <v>0</v>
      </c>
      <c r="O19" s="48">
        <v>0</v>
      </c>
    </row>
    <row r="20" spans="1:15" x14ac:dyDescent="0.25">
      <c r="A20" s="57" t="s">
        <v>89</v>
      </c>
      <c r="B20" s="6" t="s">
        <v>160</v>
      </c>
      <c r="C20" s="6" t="s">
        <v>161</v>
      </c>
      <c r="D20" s="58">
        <f t="shared" si="0"/>
        <v>6382011.8099999996</v>
      </c>
      <c r="E20" s="57">
        <f t="shared" si="1"/>
        <v>6382011.8099999996</v>
      </c>
      <c r="F20" s="57">
        <f t="shared" si="1"/>
        <v>0</v>
      </c>
      <c r="G20" s="57">
        <f t="shared" si="1"/>
        <v>0</v>
      </c>
      <c r="H20" s="63">
        <f t="shared" si="2"/>
        <v>6382011.8099999996</v>
      </c>
      <c r="I20" s="48">
        <v>6382011.8099999996</v>
      </c>
      <c r="J20" s="48">
        <v>0</v>
      </c>
      <c r="K20" s="48">
        <v>0</v>
      </c>
      <c r="L20" s="58">
        <f t="shared" si="3"/>
        <v>0</v>
      </c>
      <c r="M20" s="48">
        <v>0</v>
      </c>
      <c r="N20" s="48">
        <v>0</v>
      </c>
      <c r="O20" s="48">
        <v>0</v>
      </c>
    </row>
    <row r="21" spans="1:15" x14ac:dyDescent="0.25">
      <c r="A21" s="57" t="s">
        <v>94</v>
      </c>
      <c r="B21" s="6" t="s">
        <v>113</v>
      </c>
      <c r="C21" s="6" t="s">
        <v>114</v>
      </c>
      <c r="D21" s="58">
        <f t="shared" si="0"/>
        <v>3845078.57</v>
      </c>
      <c r="E21" s="57">
        <f t="shared" si="1"/>
        <v>3845078.57</v>
      </c>
      <c r="F21" s="57">
        <f t="shared" si="1"/>
        <v>0</v>
      </c>
      <c r="G21" s="57">
        <f t="shared" si="1"/>
        <v>0</v>
      </c>
      <c r="H21" s="63">
        <f t="shared" si="2"/>
        <v>0</v>
      </c>
      <c r="I21" s="48">
        <v>0</v>
      </c>
      <c r="J21" s="48">
        <v>0</v>
      </c>
      <c r="K21" s="48">
        <v>0</v>
      </c>
      <c r="L21" s="58">
        <f t="shared" si="3"/>
        <v>3845078.57</v>
      </c>
      <c r="M21" s="48">
        <v>3845078.57</v>
      </c>
      <c r="N21" s="48">
        <v>0</v>
      </c>
      <c r="O21" s="48">
        <v>0</v>
      </c>
    </row>
    <row r="22" spans="1:15" x14ac:dyDescent="0.25">
      <c r="A22" s="57" t="s">
        <v>106</v>
      </c>
      <c r="B22" s="6" t="s">
        <v>115</v>
      </c>
      <c r="C22" s="6" t="s">
        <v>116</v>
      </c>
      <c r="D22" s="58">
        <f t="shared" si="0"/>
        <v>1233146.23</v>
      </c>
      <c r="E22" s="57">
        <f t="shared" ref="E22:G44" si="4">+M22+I22</f>
        <v>1233146.23</v>
      </c>
      <c r="F22" s="57">
        <f t="shared" si="4"/>
        <v>0</v>
      </c>
      <c r="G22" s="57">
        <f t="shared" si="4"/>
        <v>0</v>
      </c>
      <c r="H22" s="63">
        <f t="shared" si="2"/>
        <v>794005.6</v>
      </c>
      <c r="I22" s="48">
        <v>794005.6</v>
      </c>
      <c r="J22" s="48">
        <v>0</v>
      </c>
      <c r="K22" s="48">
        <v>0</v>
      </c>
      <c r="L22" s="58">
        <f t="shared" si="3"/>
        <v>439140.63</v>
      </c>
      <c r="M22" s="48">
        <v>439140.63</v>
      </c>
      <c r="N22" s="48">
        <v>0</v>
      </c>
      <c r="O22" s="48">
        <v>0</v>
      </c>
    </row>
    <row r="23" spans="1:15" x14ac:dyDescent="0.25">
      <c r="A23" s="57" t="s">
        <v>106</v>
      </c>
      <c r="B23" s="6" t="s">
        <v>117</v>
      </c>
      <c r="C23" s="6" t="s">
        <v>118</v>
      </c>
      <c r="D23" s="58">
        <f t="shared" si="0"/>
        <v>1478561.81</v>
      </c>
      <c r="E23" s="57">
        <f t="shared" si="4"/>
        <v>1478561.81</v>
      </c>
      <c r="F23" s="57">
        <f t="shared" si="4"/>
        <v>0</v>
      </c>
      <c r="G23" s="57">
        <f t="shared" si="4"/>
        <v>0</v>
      </c>
      <c r="H23" s="63">
        <f t="shared" si="2"/>
        <v>715209.04</v>
      </c>
      <c r="I23" s="48">
        <v>715209.04</v>
      </c>
      <c r="J23" s="48">
        <v>0</v>
      </c>
      <c r="K23" s="48">
        <v>0</v>
      </c>
      <c r="L23" s="58">
        <f t="shared" si="3"/>
        <v>763352.77</v>
      </c>
      <c r="M23" s="48">
        <v>763352.77</v>
      </c>
      <c r="N23" s="48">
        <v>0</v>
      </c>
      <c r="O23" s="48">
        <v>0</v>
      </c>
    </row>
    <row r="24" spans="1:15" x14ac:dyDescent="0.25">
      <c r="A24" s="57" t="s">
        <v>106</v>
      </c>
      <c r="B24" s="6" t="s">
        <v>119</v>
      </c>
      <c r="C24" s="6" t="s">
        <v>120</v>
      </c>
      <c r="D24" s="58">
        <f t="shared" si="0"/>
        <v>2626192.9</v>
      </c>
      <c r="E24" s="57">
        <f t="shared" si="4"/>
        <v>2626192.9</v>
      </c>
      <c r="F24" s="57">
        <f t="shared" si="4"/>
        <v>0</v>
      </c>
      <c r="G24" s="57">
        <f t="shared" si="4"/>
        <v>0</v>
      </c>
      <c r="H24" s="63">
        <f t="shared" si="2"/>
        <v>674788.14</v>
      </c>
      <c r="I24" s="48">
        <v>674788.14</v>
      </c>
      <c r="J24" s="48">
        <v>0</v>
      </c>
      <c r="K24" s="48">
        <v>0</v>
      </c>
      <c r="L24" s="58">
        <f t="shared" si="3"/>
        <v>1951404.76</v>
      </c>
      <c r="M24" s="48">
        <v>1951404.76</v>
      </c>
      <c r="N24" s="48">
        <v>0</v>
      </c>
      <c r="O24" s="48">
        <v>0</v>
      </c>
    </row>
    <row r="25" spans="1:15" x14ac:dyDescent="0.25">
      <c r="A25" s="57" t="s">
        <v>106</v>
      </c>
      <c r="B25" s="6" t="s">
        <v>121</v>
      </c>
      <c r="C25" s="6" t="s">
        <v>122</v>
      </c>
      <c r="D25" s="58">
        <f t="shared" si="0"/>
        <v>2563057.2000000002</v>
      </c>
      <c r="E25" s="57">
        <f t="shared" si="4"/>
        <v>2563057.2000000002</v>
      </c>
      <c r="F25" s="57">
        <f t="shared" si="4"/>
        <v>0</v>
      </c>
      <c r="G25" s="57">
        <f t="shared" si="4"/>
        <v>0</v>
      </c>
      <c r="H25" s="63">
        <f t="shared" si="2"/>
        <v>1385340.15</v>
      </c>
      <c r="I25" s="48">
        <v>1385340.15</v>
      </c>
      <c r="J25" s="48">
        <v>0</v>
      </c>
      <c r="K25" s="48">
        <v>0</v>
      </c>
      <c r="L25" s="58">
        <f t="shared" si="3"/>
        <v>1177717.05</v>
      </c>
      <c r="M25" s="48">
        <v>1177717.05</v>
      </c>
      <c r="N25" s="48">
        <v>0</v>
      </c>
      <c r="O25" s="48">
        <v>0</v>
      </c>
    </row>
    <row r="26" spans="1:15" x14ac:dyDescent="0.25">
      <c r="A26" s="57" t="s">
        <v>106</v>
      </c>
      <c r="B26" s="6" t="s">
        <v>123</v>
      </c>
      <c r="C26" s="6" t="s">
        <v>124</v>
      </c>
      <c r="D26" s="58">
        <f t="shared" si="0"/>
        <v>5450129.4500000002</v>
      </c>
      <c r="E26" s="57">
        <f t="shared" si="4"/>
        <v>5450129.4500000002</v>
      </c>
      <c r="F26" s="57">
        <f t="shared" si="4"/>
        <v>0</v>
      </c>
      <c r="G26" s="57">
        <f t="shared" si="4"/>
        <v>0</v>
      </c>
      <c r="H26" s="63">
        <f t="shared" si="2"/>
        <v>2645040.46</v>
      </c>
      <c r="I26" s="48">
        <v>2645040.46</v>
      </c>
      <c r="J26" s="48">
        <v>0</v>
      </c>
      <c r="K26" s="48">
        <v>0</v>
      </c>
      <c r="L26" s="58">
        <f t="shared" si="3"/>
        <v>2805088.99</v>
      </c>
      <c r="M26" s="48">
        <v>2805088.99</v>
      </c>
      <c r="N26" s="48">
        <v>0</v>
      </c>
      <c r="O26" s="48">
        <v>0</v>
      </c>
    </row>
    <row r="27" spans="1:15" x14ac:dyDescent="0.25">
      <c r="A27" s="57" t="s">
        <v>106</v>
      </c>
      <c r="B27" s="6" t="s">
        <v>125</v>
      </c>
      <c r="C27" s="6" t="s">
        <v>126</v>
      </c>
      <c r="D27" s="58">
        <f t="shared" si="0"/>
        <v>3122013.59</v>
      </c>
      <c r="E27" s="57">
        <f t="shared" si="4"/>
        <v>3122013.59</v>
      </c>
      <c r="F27" s="57">
        <f t="shared" si="4"/>
        <v>0</v>
      </c>
      <c r="G27" s="57">
        <f t="shared" si="4"/>
        <v>0</v>
      </c>
      <c r="H27" s="63">
        <f t="shared" si="2"/>
        <v>2479125.13</v>
      </c>
      <c r="I27" s="48">
        <v>2479125.13</v>
      </c>
      <c r="J27" s="48">
        <v>0</v>
      </c>
      <c r="K27" s="48">
        <v>0</v>
      </c>
      <c r="L27" s="58">
        <f t="shared" si="3"/>
        <v>642888.46</v>
      </c>
      <c r="M27" s="48">
        <v>642888.46</v>
      </c>
      <c r="N27" s="48">
        <v>0</v>
      </c>
      <c r="O27" s="48">
        <v>0</v>
      </c>
    </row>
    <row r="28" spans="1:15" x14ac:dyDescent="0.25">
      <c r="A28" s="57" t="s">
        <v>106</v>
      </c>
      <c r="B28" s="6" t="s">
        <v>127</v>
      </c>
      <c r="C28" s="6" t="s">
        <v>128</v>
      </c>
      <c r="D28" s="58">
        <f t="shared" si="0"/>
        <v>3847387.14</v>
      </c>
      <c r="E28" s="57">
        <f t="shared" si="4"/>
        <v>3847387.14</v>
      </c>
      <c r="F28" s="57">
        <f t="shared" si="4"/>
        <v>0</v>
      </c>
      <c r="G28" s="57">
        <f t="shared" si="4"/>
        <v>0</v>
      </c>
      <c r="H28" s="63">
        <f t="shared" si="2"/>
        <v>2192276.83</v>
      </c>
      <c r="I28" s="48">
        <v>2192276.83</v>
      </c>
      <c r="J28" s="48">
        <v>0</v>
      </c>
      <c r="K28" s="48">
        <v>0</v>
      </c>
      <c r="L28" s="58">
        <f t="shared" si="3"/>
        <v>1655110.31</v>
      </c>
      <c r="M28" s="48">
        <v>1655110.31</v>
      </c>
      <c r="N28" s="48">
        <v>0</v>
      </c>
      <c r="O28" s="48">
        <v>0</v>
      </c>
    </row>
    <row r="29" spans="1:15" x14ac:dyDescent="0.25">
      <c r="A29" s="57" t="s">
        <v>106</v>
      </c>
      <c r="B29" s="6" t="s">
        <v>129</v>
      </c>
      <c r="C29" s="6" t="s">
        <v>130</v>
      </c>
      <c r="D29" s="58">
        <f t="shared" si="0"/>
        <v>1629590.3199999998</v>
      </c>
      <c r="E29" s="57">
        <f t="shared" si="4"/>
        <v>1629590.3199999998</v>
      </c>
      <c r="F29" s="57">
        <f t="shared" si="4"/>
        <v>0</v>
      </c>
      <c r="G29" s="57">
        <f t="shared" si="4"/>
        <v>0</v>
      </c>
      <c r="H29" s="63">
        <f t="shared" si="2"/>
        <v>1328016.6399999999</v>
      </c>
      <c r="I29" s="48">
        <v>1328016.6399999999</v>
      </c>
      <c r="J29" s="48">
        <v>0</v>
      </c>
      <c r="K29" s="48">
        <v>0</v>
      </c>
      <c r="L29" s="58">
        <f t="shared" si="3"/>
        <v>301573.68</v>
      </c>
      <c r="M29" s="48">
        <v>301573.68</v>
      </c>
      <c r="N29" s="48">
        <v>0</v>
      </c>
      <c r="O29" s="48">
        <v>0</v>
      </c>
    </row>
    <row r="30" spans="1:15" x14ac:dyDescent="0.25">
      <c r="A30" s="57" t="s">
        <v>106</v>
      </c>
      <c r="B30" s="6" t="s">
        <v>131</v>
      </c>
      <c r="C30" s="6" t="s">
        <v>132</v>
      </c>
      <c r="D30" s="58">
        <f t="shared" si="0"/>
        <v>1507344.23</v>
      </c>
      <c r="E30" s="57">
        <f t="shared" si="4"/>
        <v>1507344.23</v>
      </c>
      <c r="F30" s="57">
        <f t="shared" si="4"/>
        <v>0</v>
      </c>
      <c r="G30" s="57">
        <f t="shared" si="4"/>
        <v>0</v>
      </c>
      <c r="H30" s="63">
        <f t="shared" si="2"/>
        <v>1192269.8600000001</v>
      </c>
      <c r="I30" s="48">
        <v>1192269.8600000001</v>
      </c>
      <c r="J30" s="48">
        <v>0</v>
      </c>
      <c r="K30" s="48">
        <v>0</v>
      </c>
      <c r="L30" s="58">
        <f t="shared" si="3"/>
        <v>315074.37</v>
      </c>
      <c r="M30" s="48">
        <v>315074.37</v>
      </c>
      <c r="N30" s="48">
        <v>0</v>
      </c>
      <c r="O30" s="48">
        <v>0</v>
      </c>
    </row>
    <row r="31" spans="1:15" x14ac:dyDescent="0.25">
      <c r="A31" s="57" t="s">
        <v>106</v>
      </c>
      <c r="B31" s="6" t="s">
        <v>133</v>
      </c>
      <c r="C31" s="6" t="s">
        <v>134</v>
      </c>
      <c r="D31" s="58">
        <f t="shared" si="0"/>
        <v>752545.29</v>
      </c>
      <c r="E31" s="57">
        <f t="shared" si="4"/>
        <v>752545.29</v>
      </c>
      <c r="F31" s="57">
        <f t="shared" si="4"/>
        <v>0</v>
      </c>
      <c r="G31" s="57">
        <f t="shared" si="4"/>
        <v>0</v>
      </c>
      <c r="H31" s="63">
        <f t="shared" si="2"/>
        <v>731288.02</v>
      </c>
      <c r="I31" s="48">
        <v>731288.02</v>
      </c>
      <c r="J31" s="48">
        <v>0</v>
      </c>
      <c r="K31" s="48">
        <v>0</v>
      </c>
      <c r="L31" s="58">
        <f t="shared" si="3"/>
        <v>21257.27</v>
      </c>
      <c r="M31" s="48">
        <v>21257.27</v>
      </c>
      <c r="N31" s="48">
        <v>0</v>
      </c>
      <c r="O31" s="48">
        <v>0</v>
      </c>
    </row>
    <row r="32" spans="1:15" x14ac:dyDescent="0.25">
      <c r="A32" s="57" t="s">
        <v>106</v>
      </c>
      <c r="B32" s="6" t="s">
        <v>135</v>
      </c>
      <c r="C32" s="6" t="s">
        <v>136</v>
      </c>
      <c r="D32" s="58">
        <f t="shared" si="0"/>
        <v>281939.20000000001</v>
      </c>
      <c r="E32" s="57">
        <f t="shared" si="4"/>
        <v>281939.20000000001</v>
      </c>
      <c r="F32" s="57">
        <f t="shared" si="4"/>
        <v>0</v>
      </c>
      <c r="G32" s="57">
        <f t="shared" si="4"/>
        <v>0</v>
      </c>
      <c r="H32" s="63">
        <f t="shared" si="2"/>
        <v>76808.789999999994</v>
      </c>
      <c r="I32" s="48">
        <v>76808.789999999994</v>
      </c>
      <c r="J32" s="48">
        <v>0</v>
      </c>
      <c r="K32" s="48">
        <v>0</v>
      </c>
      <c r="L32" s="58">
        <f t="shared" si="3"/>
        <v>205130.41</v>
      </c>
      <c r="M32" s="48">
        <v>205130.41</v>
      </c>
      <c r="N32" s="48">
        <v>0</v>
      </c>
      <c r="O32" s="48">
        <v>0</v>
      </c>
    </row>
    <row r="33" spans="1:15" x14ac:dyDescent="0.25">
      <c r="A33" s="57" t="s">
        <v>106</v>
      </c>
      <c r="B33" s="6" t="s">
        <v>137</v>
      </c>
      <c r="C33" s="6" t="s">
        <v>138</v>
      </c>
      <c r="D33" s="58">
        <f t="shared" si="0"/>
        <v>318134.22000000003</v>
      </c>
      <c r="E33" s="57">
        <f t="shared" si="4"/>
        <v>318134.22000000003</v>
      </c>
      <c r="F33" s="57">
        <f t="shared" si="4"/>
        <v>0</v>
      </c>
      <c r="G33" s="57">
        <f t="shared" si="4"/>
        <v>0</v>
      </c>
      <c r="H33" s="63">
        <f t="shared" si="2"/>
        <v>34432.949999999997</v>
      </c>
      <c r="I33" s="48">
        <v>34432.949999999997</v>
      </c>
      <c r="J33" s="48">
        <v>0</v>
      </c>
      <c r="K33" s="48">
        <v>0</v>
      </c>
      <c r="L33" s="58">
        <f t="shared" si="3"/>
        <v>283701.27</v>
      </c>
      <c r="M33" s="48">
        <v>283701.27</v>
      </c>
      <c r="N33" s="48">
        <v>0</v>
      </c>
      <c r="O33" s="48">
        <v>0</v>
      </c>
    </row>
    <row r="34" spans="1:15" x14ac:dyDescent="0.25">
      <c r="A34" s="57" t="s">
        <v>89</v>
      </c>
      <c r="B34" s="6" t="s">
        <v>162</v>
      </c>
      <c r="C34" s="6" t="s">
        <v>163</v>
      </c>
      <c r="D34" s="58">
        <f t="shared" si="0"/>
        <v>3820297.46</v>
      </c>
      <c r="E34" s="57">
        <f t="shared" si="4"/>
        <v>3820297.46</v>
      </c>
      <c r="F34" s="57">
        <f t="shared" si="4"/>
        <v>0</v>
      </c>
      <c r="G34" s="57">
        <f t="shared" si="4"/>
        <v>0</v>
      </c>
      <c r="H34" s="63">
        <f t="shared" si="2"/>
        <v>3820297.46</v>
      </c>
      <c r="I34" s="48">
        <v>3820297.46</v>
      </c>
      <c r="J34" s="48">
        <v>0</v>
      </c>
      <c r="K34" s="48">
        <v>0</v>
      </c>
      <c r="L34" s="58">
        <f t="shared" si="3"/>
        <v>0</v>
      </c>
      <c r="M34" s="48">
        <v>0</v>
      </c>
      <c r="N34" s="48">
        <v>0</v>
      </c>
      <c r="O34" s="48">
        <v>0</v>
      </c>
    </row>
    <row r="35" spans="1:15" x14ac:dyDescent="0.25">
      <c r="A35" s="57" t="s">
        <v>89</v>
      </c>
      <c r="B35" s="6" t="s">
        <v>139</v>
      </c>
      <c r="C35" s="6" t="s">
        <v>140</v>
      </c>
      <c r="D35" s="58">
        <f t="shared" si="0"/>
        <v>12655247.439999999</v>
      </c>
      <c r="E35" s="57">
        <f t="shared" si="4"/>
        <v>12655247.439999999</v>
      </c>
      <c r="F35" s="57">
        <f t="shared" si="4"/>
        <v>0</v>
      </c>
      <c r="G35" s="57">
        <f t="shared" si="4"/>
        <v>0</v>
      </c>
      <c r="H35" s="63">
        <f t="shared" si="2"/>
        <v>0</v>
      </c>
      <c r="I35" s="48">
        <v>0</v>
      </c>
      <c r="J35" s="48">
        <v>0</v>
      </c>
      <c r="K35" s="48">
        <v>0</v>
      </c>
      <c r="L35" s="58">
        <f t="shared" si="3"/>
        <v>12655247.439999999</v>
      </c>
      <c r="M35" s="48">
        <v>12655247.439999999</v>
      </c>
      <c r="N35" s="48">
        <v>0</v>
      </c>
      <c r="O35" s="48">
        <v>0</v>
      </c>
    </row>
    <row r="36" spans="1:15" x14ac:dyDescent="0.25">
      <c r="A36" s="57" t="s">
        <v>89</v>
      </c>
      <c r="B36" s="6" t="s">
        <v>164</v>
      </c>
      <c r="C36" s="6" t="s">
        <v>165</v>
      </c>
      <c r="D36" s="58">
        <f t="shared" si="0"/>
        <v>1803292.59</v>
      </c>
      <c r="E36" s="57">
        <f t="shared" si="4"/>
        <v>1803292.59</v>
      </c>
      <c r="F36" s="57">
        <f t="shared" si="4"/>
        <v>0</v>
      </c>
      <c r="G36" s="57">
        <f t="shared" si="4"/>
        <v>0</v>
      </c>
      <c r="H36" s="63">
        <f t="shared" si="2"/>
        <v>1803292.59</v>
      </c>
      <c r="I36" s="48">
        <v>1803292.59</v>
      </c>
      <c r="J36" s="48">
        <v>0</v>
      </c>
      <c r="K36" s="48">
        <v>0</v>
      </c>
      <c r="L36" s="58">
        <f t="shared" si="3"/>
        <v>0</v>
      </c>
      <c r="M36" s="48">
        <v>0</v>
      </c>
      <c r="N36" s="48">
        <v>0</v>
      </c>
      <c r="O36" s="48">
        <v>0</v>
      </c>
    </row>
    <row r="37" spans="1:15" x14ac:dyDescent="0.25">
      <c r="A37" s="57" t="s">
        <v>94</v>
      </c>
      <c r="B37" s="6" t="s">
        <v>166</v>
      </c>
      <c r="C37" s="6" t="s">
        <v>167</v>
      </c>
      <c r="D37" s="58">
        <f t="shared" si="0"/>
        <v>3391770.5799999996</v>
      </c>
      <c r="E37" s="57">
        <f t="shared" si="4"/>
        <v>3391770.5799999996</v>
      </c>
      <c r="F37" s="57">
        <f t="shared" si="4"/>
        <v>0</v>
      </c>
      <c r="G37" s="57">
        <f t="shared" si="4"/>
        <v>0</v>
      </c>
      <c r="H37" s="63">
        <f t="shared" si="2"/>
        <v>3391770.5799999996</v>
      </c>
      <c r="I37" s="48">
        <v>3391770.5799999996</v>
      </c>
      <c r="J37" s="48">
        <v>0</v>
      </c>
      <c r="K37" s="48">
        <v>0</v>
      </c>
      <c r="L37" s="58">
        <f t="shared" si="3"/>
        <v>0</v>
      </c>
      <c r="M37" s="48">
        <v>0</v>
      </c>
      <c r="N37" s="48">
        <v>0</v>
      </c>
      <c r="O37" s="48">
        <v>0</v>
      </c>
    </row>
    <row r="38" spans="1:15" x14ac:dyDescent="0.25">
      <c r="A38" s="57" t="s">
        <v>94</v>
      </c>
      <c r="B38" s="6" t="s">
        <v>141</v>
      </c>
      <c r="C38" s="6" t="s">
        <v>142</v>
      </c>
      <c r="D38" s="58">
        <f t="shared" si="0"/>
        <v>5537597.1200000001</v>
      </c>
      <c r="E38" s="57">
        <f t="shared" si="4"/>
        <v>5537597.1200000001</v>
      </c>
      <c r="F38" s="57">
        <f t="shared" si="4"/>
        <v>0</v>
      </c>
      <c r="G38" s="57">
        <f t="shared" si="4"/>
        <v>0</v>
      </c>
      <c r="H38" s="63">
        <f t="shared" si="2"/>
        <v>0</v>
      </c>
      <c r="I38" s="48">
        <v>0</v>
      </c>
      <c r="J38" s="48">
        <v>0</v>
      </c>
      <c r="K38" s="48">
        <v>0</v>
      </c>
      <c r="L38" s="58">
        <f t="shared" si="3"/>
        <v>5537597.1200000001</v>
      </c>
      <c r="M38" s="48">
        <v>5537597.1200000001</v>
      </c>
      <c r="N38" s="48">
        <v>0</v>
      </c>
      <c r="O38" s="48">
        <v>0</v>
      </c>
    </row>
    <row r="39" spans="1:15" x14ac:dyDescent="0.25">
      <c r="A39" s="57" t="s">
        <v>143</v>
      </c>
      <c r="B39" s="6" t="s">
        <v>144</v>
      </c>
      <c r="C39" s="6" t="s">
        <v>145</v>
      </c>
      <c r="D39" s="58">
        <f t="shared" si="0"/>
        <v>26569775.260000002</v>
      </c>
      <c r="E39" s="57">
        <f t="shared" si="4"/>
        <v>7883937.3599999994</v>
      </c>
      <c r="F39" s="57">
        <f t="shared" si="4"/>
        <v>0</v>
      </c>
      <c r="G39" s="57">
        <f t="shared" si="4"/>
        <v>18685837.900000002</v>
      </c>
      <c r="H39" s="63">
        <f t="shared" si="2"/>
        <v>13946667.18</v>
      </c>
      <c r="I39" s="48">
        <v>3560504.85</v>
      </c>
      <c r="J39" s="48">
        <v>0</v>
      </c>
      <c r="K39" s="48">
        <v>10386162.33</v>
      </c>
      <c r="L39" s="58">
        <f t="shared" si="3"/>
        <v>12623108.080000002</v>
      </c>
      <c r="M39" s="48">
        <v>4323432.51</v>
      </c>
      <c r="N39" s="48">
        <v>0</v>
      </c>
      <c r="O39" s="48">
        <v>8299675.5700000012</v>
      </c>
    </row>
    <row r="40" spans="1:15" x14ac:dyDescent="0.25">
      <c r="A40" s="57" t="s">
        <v>146</v>
      </c>
      <c r="B40" s="6" t="s">
        <v>147</v>
      </c>
      <c r="C40" s="6" t="s">
        <v>148</v>
      </c>
      <c r="D40" s="58">
        <f t="shared" si="0"/>
        <v>237806802.38999999</v>
      </c>
      <c r="E40" s="57">
        <f t="shared" si="4"/>
        <v>0</v>
      </c>
      <c r="F40" s="57">
        <f t="shared" si="4"/>
        <v>41784932.829999998</v>
      </c>
      <c r="G40" s="57">
        <f t="shared" si="4"/>
        <v>196021869.56</v>
      </c>
      <c r="H40" s="63">
        <f t="shared" si="2"/>
        <v>129025682.81999999</v>
      </c>
      <c r="I40" s="48">
        <v>0</v>
      </c>
      <c r="J40" s="48">
        <v>18219464.59</v>
      </c>
      <c r="K40" s="48">
        <v>110806218.22999999</v>
      </c>
      <c r="L40" s="58">
        <f t="shared" si="3"/>
        <v>108781119.57000001</v>
      </c>
      <c r="M40" s="48">
        <v>0</v>
      </c>
      <c r="N40" s="48">
        <v>23565468.239999998</v>
      </c>
      <c r="O40" s="48">
        <v>85215651.330000013</v>
      </c>
    </row>
    <row r="41" spans="1:15" x14ac:dyDescent="0.25">
      <c r="A41" s="57" t="s">
        <v>149</v>
      </c>
      <c r="B41" s="6" t="s">
        <v>150</v>
      </c>
      <c r="C41" s="6" t="s">
        <v>151</v>
      </c>
      <c r="D41" s="58">
        <f t="shared" si="0"/>
        <v>802816.19000000006</v>
      </c>
      <c r="E41" s="57">
        <f t="shared" si="4"/>
        <v>802816.19000000006</v>
      </c>
      <c r="F41" s="57">
        <f t="shared" si="4"/>
        <v>0</v>
      </c>
      <c r="G41" s="57">
        <f t="shared" si="4"/>
        <v>0</v>
      </c>
      <c r="H41" s="63">
        <f t="shared" si="2"/>
        <v>801289.03</v>
      </c>
      <c r="I41" s="48">
        <v>801289.03</v>
      </c>
      <c r="J41" s="48">
        <v>0</v>
      </c>
      <c r="K41" s="48">
        <v>0</v>
      </c>
      <c r="L41" s="58">
        <f t="shared" si="3"/>
        <v>1527.16</v>
      </c>
      <c r="M41" s="48">
        <v>1527.16</v>
      </c>
      <c r="N41" s="48">
        <v>0</v>
      </c>
      <c r="O41" s="48">
        <v>0</v>
      </c>
    </row>
    <row r="42" spans="1:15" x14ac:dyDescent="0.25">
      <c r="A42" s="57" t="s">
        <v>89</v>
      </c>
      <c r="B42" s="6" t="s">
        <v>168</v>
      </c>
      <c r="C42" s="6" t="s">
        <v>169</v>
      </c>
      <c r="D42" s="58">
        <f t="shared" si="0"/>
        <v>2473395.7300000004</v>
      </c>
      <c r="E42" s="57">
        <f t="shared" si="4"/>
        <v>2473395.7300000004</v>
      </c>
      <c r="F42" s="57">
        <f t="shared" si="4"/>
        <v>0</v>
      </c>
      <c r="G42" s="57">
        <f t="shared" si="4"/>
        <v>0</v>
      </c>
      <c r="H42" s="63">
        <f t="shared" si="2"/>
        <v>2473395.7300000004</v>
      </c>
      <c r="I42" s="48">
        <v>2473395.7300000004</v>
      </c>
      <c r="J42" s="48">
        <v>0</v>
      </c>
      <c r="K42" s="48">
        <v>0</v>
      </c>
      <c r="L42" s="58">
        <f t="shared" si="3"/>
        <v>0</v>
      </c>
      <c r="M42" s="48">
        <v>0</v>
      </c>
      <c r="N42" s="48">
        <v>0</v>
      </c>
      <c r="O42" s="48">
        <v>0</v>
      </c>
    </row>
    <row r="43" spans="1:15" x14ac:dyDescent="0.25">
      <c r="A43" s="57" t="s">
        <v>89</v>
      </c>
      <c r="B43" s="6" t="s">
        <v>170</v>
      </c>
      <c r="C43" s="6" t="s">
        <v>171</v>
      </c>
      <c r="D43" s="58">
        <f t="shared" si="0"/>
        <v>6388109.6899999995</v>
      </c>
      <c r="E43" s="57">
        <f t="shared" si="4"/>
        <v>6388109.6899999995</v>
      </c>
      <c r="F43" s="57">
        <f t="shared" si="4"/>
        <v>0</v>
      </c>
      <c r="G43" s="57">
        <f t="shared" si="4"/>
        <v>0</v>
      </c>
      <c r="H43" s="63">
        <f t="shared" si="2"/>
        <v>0</v>
      </c>
      <c r="I43" s="48">
        <v>0</v>
      </c>
      <c r="J43" s="48">
        <v>0</v>
      </c>
      <c r="K43" s="48">
        <v>0</v>
      </c>
      <c r="L43" s="58">
        <f t="shared" si="3"/>
        <v>6388109.6899999995</v>
      </c>
      <c r="M43" s="48">
        <v>6388109.6899999995</v>
      </c>
      <c r="N43" s="48">
        <v>0</v>
      </c>
      <c r="O43" s="48">
        <v>0</v>
      </c>
    </row>
    <row r="44" spans="1:15" x14ac:dyDescent="0.25">
      <c r="A44" s="57" t="s">
        <v>89</v>
      </c>
      <c r="B44" s="6" t="s">
        <v>172</v>
      </c>
      <c r="C44" s="6" t="s">
        <v>173</v>
      </c>
      <c r="D44" s="58">
        <f t="shared" si="0"/>
        <v>3768601.4</v>
      </c>
      <c r="E44" s="57">
        <f t="shared" si="4"/>
        <v>3768601.4</v>
      </c>
      <c r="F44" s="57">
        <f t="shared" si="4"/>
        <v>0</v>
      </c>
      <c r="G44" s="57">
        <f t="shared" si="4"/>
        <v>0</v>
      </c>
      <c r="H44" s="63">
        <f t="shared" si="2"/>
        <v>0</v>
      </c>
      <c r="I44" s="48">
        <v>0</v>
      </c>
      <c r="J44" s="48">
        <v>0</v>
      </c>
      <c r="K44" s="48">
        <v>0</v>
      </c>
      <c r="L44" s="58">
        <f t="shared" si="3"/>
        <v>3768601.4</v>
      </c>
      <c r="M44" s="48">
        <v>3768601.4</v>
      </c>
      <c r="N44" s="48">
        <v>0</v>
      </c>
      <c r="O44" s="48">
        <v>0</v>
      </c>
    </row>
    <row r="45" spans="1:15" x14ac:dyDescent="0.25">
      <c r="A45" s="61"/>
      <c r="B45" s="61" t="s">
        <v>174</v>
      </c>
      <c r="C45" s="61"/>
      <c r="D45" s="62">
        <f t="shared" ref="D45:O45" si="5">SUM(D8:D44)</f>
        <v>776869979.43999994</v>
      </c>
      <c r="E45" s="62">
        <f t="shared" si="5"/>
        <v>172446036.85000002</v>
      </c>
      <c r="F45" s="62">
        <f t="shared" si="5"/>
        <v>41784932.829999998</v>
      </c>
      <c r="G45" s="62">
        <f t="shared" si="5"/>
        <v>562639009.75999999</v>
      </c>
      <c r="H45" s="62">
        <f t="shared" si="5"/>
        <v>423541178.90999997</v>
      </c>
      <c r="I45" s="62">
        <f t="shared" si="5"/>
        <v>83607228.040000007</v>
      </c>
      <c r="J45" s="62">
        <f t="shared" si="5"/>
        <v>18219464.59</v>
      </c>
      <c r="K45" s="62">
        <f t="shared" si="5"/>
        <v>321714486.27999997</v>
      </c>
      <c r="L45" s="62">
        <f t="shared" si="5"/>
        <v>353328800.53000009</v>
      </c>
      <c r="M45" s="62">
        <f t="shared" si="5"/>
        <v>88838808.810000017</v>
      </c>
      <c r="N45" s="62">
        <f t="shared" si="5"/>
        <v>23565468.239999998</v>
      </c>
      <c r="O45" s="62">
        <f t="shared" si="5"/>
        <v>240924523.47999999</v>
      </c>
    </row>
  </sheetData>
  <mergeCells count="1">
    <mergeCell ref="A3:C4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73A9-0CF2-489C-A611-2DA78E7B289D}">
  <sheetPr>
    <tabColor rgb="FFFF0000"/>
  </sheetPr>
  <dimension ref="A2:B3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129.7109375" bestFit="1" customWidth="1"/>
  </cols>
  <sheetData>
    <row r="2" spans="1:2" x14ac:dyDescent="0.25">
      <c r="A2" s="6"/>
      <c r="B2" s="16" t="s">
        <v>8</v>
      </c>
    </row>
    <row r="3" spans="1:2" ht="47.25" x14ac:dyDescent="0.25">
      <c r="A3" s="15" t="s">
        <v>77</v>
      </c>
      <c r="B3" s="6" t="s">
        <v>178</v>
      </c>
    </row>
  </sheetData>
  <pageMargins left="0.7" right="0.7" top="0.75" bottom="0.75" header="0.3" footer="0.3"/>
  <pageSetup orientation="portrait" r:id="rId1"/>
  <headerFooter>
    <oddFooter>&amp;C_x000D_&amp;1#&amp;"Calibri"&amp;10&amp;K000000 Confidential (C)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BA97-9E77-455F-B356-53AF143E7EBC}">
  <dimension ref="A2:J8"/>
  <sheetViews>
    <sheetView workbookViewId="0">
      <selection activeCell="E24" sqref="E24"/>
    </sheetView>
  </sheetViews>
  <sheetFormatPr defaultRowHeight="15" x14ac:dyDescent="0.25"/>
  <cols>
    <col min="1" max="1" width="18.85546875" customWidth="1"/>
  </cols>
  <sheetData>
    <row r="2" spans="1:10" x14ac:dyDescent="0.25">
      <c r="B2" s="77" t="s">
        <v>78</v>
      </c>
      <c r="C2" s="77"/>
      <c r="D2" s="77"/>
      <c r="E2" s="77"/>
      <c r="F2" s="77"/>
      <c r="G2" s="77"/>
      <c r="H2" s="77"/>
      <c r="I2" s="77"/>
      <c r="J2" s="77"/>
    </row>
    <row r="3" spans="1:10" ht="15.75" x14ac:dyDescent="0.25">
      <c r="A3" s="2"/>
      <c r="B3" s="78" t="s">
        <v>8</v>
      </c>
      <c r="C3" s="76"/>
      <c r="D3" s="76"/>
      <c r="E3" s="76"/>
      <c r="F3" s="76"/>
      <c r="G3" s="76"/>
      <c r="H3" s="76"/>
      <c r="I3" s="76"/>
      <c r="J3" s="76"/>
    </row>
    <row r="4" spans="1:10" ht="15.75" customHeight="1" x14ac:dyDescent="0.25">
      <c r="A4" s="2"/>
      <c r="B4" s="79" t="s">
        <v>0</v>
      </c>
      <c r="C4" s="80"/>
      <c r="D4" s="81"/>
      <c r="E4" s="82" t="s">
        <v>1</v>
      </c>
      <c r="F4" s="83"/>
      <c r="G4" s="84"/>
      <c r="H4" s="79" t="s">
        <v>2</v>
      </c>
      <c r="I4" s="80"/>
      <c r="J4" s="81"/>
    </row>
    <row r="5" spans="1:10" ht="15.75" x14ac:dyDescent="0.25">
      <c r="A5" s="3"/>
      <c r="B5" s="5">
        <v>2025</v>
      </c>
      <c r="C5" s="5">
        <v>2024</v>
      </c>
      <c r="D5" s="5">
        <v>2023</v>
      </c>
      <c r="E5" s="5">
        <v>2025</v>
      </c>
      <c r="F5" s="5">
        <v>2024</v>
      </c>
      <c r="G5" s="5">
        <v>2023</v>
      </c>
      <c r="H5" s="5">
        <v>2025</v>
      </c>
      <c r="I5" s="5">
        <v>2024</v>
      </c>
      <c r="J5" s="5">
        <v>2023</v>
      </c>
    </row>
    <row r="6" spans="1:10" ht="15.75" customHeight="1" x14ac:dyDescent="0.25">
      <c r="A6" s="3" t="s">
        <v>9</v>
      </c>
      <c r="B6" s="17">
        <v>2107</v>
      </c>
      <c r="C6" s="18">
        <v>2058</v>
      </c>
      <c r="D6" s="19">
        <v>2055</v>
      </c>
      <c r="E6" s="17">
        <v>1096</v>
      </c>
      <c r="F6" s="18">
        <v>1119</v>
      </c>
      <c r="G6" s="20">
        <v>1195</v>
      </c>
      <c r="H6" s="21">
        <v>875</v>
      </c>
      <c r="I6" s="18">
        <v>936</v>
      </c>
      <c r="J6" s="20">
        <v>1013</v>
      </c>
    </row>
    <row r="7" spans="1:10" ht="31.5" customHeight="1" x14ac:dyDescent="0.25">
      <c r="A7" s="3" t="s">
        <v>10</v>
      </c>
      <c r="B7" s="17">
        <v>1860</v>
      </c>
      <c r="C7" s="18">
        <v>1868</v>
      </c>
      <c r="D7" s="19">
        <v>1836</v>
      </c>
      <c r="E7" s="17">
        <v>1060</v>
      </c>
      <c r="F7" s="18">
        <v>1030</v>
      </c>
      <c r="G7" s="20">
        <v>1045</v>
      </c>
      <c r="H7" s="21">
        <v>861</v>
      </c>
      <c r="I7" s="18">
        <v>795</v>
      </c>
      <c r="J7" s="20">
        <v>823</v>
      </c>
    </row>
    <row r="8" spans="1:10" ht="31.5" customHeight="1" thickBot="1" x14ac:dyDescent="0.3">
      <c r="A8" s="4" t="s">
        <v>11</v>
      </c>
      <c r="B8" s="22">
        <v>3967</v>
      </c>
      <c r="C8" s="23">
        <v>3926</v>
      </c>
      <c r="D8" s="24">
        <v>3891</v>
      </c>
      <c r="E8" s="22">
        <v>2156</v>
      </c>
      <c r="F8" s="23">
        <v>2149</v>
      </c>
      <c r="G8" s="25">
        <v>2240</v>
      </c>
      <c r="H8" s="26">
        <v>1736</v>
      </c>
      <c r="I8" s="23">
        <v>1731</v>
      </c>
      <c r="J8" s="25">
        <v>1836</v>
      </c>
    </row>
  </sheetData>
  <mergeCells count="5">
    <mergeCell ref="B3:J3"/>
    <mergeCell ref="B4:D4"/>
    <mergeCell ref="E4:G4"/>
    <mergeCell ref="H4:J4"/>
    <mergeCell ref="B2:J2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3F44-8BC3-49BC-8559-6612F2FB22AF}">
  <dimension ref="A3:J9"/>
  <sheetViews>
    <sheetView workbookViewId="0">
      <selection activeCell="M10" sqref="M10"/>
    </sheetView>
  </sheetViews>
  <sheetFormatPr defaultRowHeight="15" x14ac:dyDescent="0.25"/>
  <cols>
    <col min="1" max="1" width="15.140625" bestFit="1" customWidth="1"/>
    <col min="2" max="10" width="14.5703125" bestFit="1" customWidth="1"/>
  </cols>
  <sheetData>
    <row r="3" spans="1:10" x14ac:dyDescent="0.25">
      <c r="B3" s="77" t="s">
        <v>16</v>
      </c>
      <c r="C3" s="85"/>
      <c r="D3" s="85"/>
      <c r="E3" s="85"/>
      <c r="F3" s="85"/>
      <c r="G3" s="85"/>
      <c r="H3" s="85"/>
      <c r="I3" s="85"/>
      <c r="J3" s="85"/>
    </row>
    <row r="4" spans="1:10" ht="15.75" x14ac:dyDescent="0.25">
      <c r="A4" s="2"/>
      <c r="B4" s="76" t="s">
        <v>8</v>
      </c>
      <c r="C4" s="76"/>
      <c r="D4" s="76"/>
      <c r="E4" s="76"/>
      <c r="F4" s="76"/>
      <c r="G4" s="76"/>
      <c r="H4" s="76"/>
      <c r="I4" s="76"/>
      <c r="J4" s="76"/>
    </row>
    <row r="5" spans="1:10" ht="15.75" x14ac:dyDescent="0.25">
      <c r="A5" s="2"/>
      <c r="B5" s="74" t="s">
        <v>0</v>
      </c>
      <c r="C5" s="74"/>
      <c r="D5" s="74"/>
      <c r="E5" s="75" t="s">
        <v>1</v>
      </c>
      <c r="F5" s="75"/>
      <c r="G5" s="75"/>
      <c r="H5" s="74" t="s">
        <v>2</v>
      </c>
      <c r="I5" s="74"/>
      <c r="J5" s="74"/>
    </row>
    <row r="6" spans="1:10" ht="15.75" x14ac:dyDescent="0.25">
      <c r="A6" s="3"/>
      <c r="B6" s="5">
        <v>2025</v>
      </c>
      <c r="C6" s="5">
        <v>2024</v>
      </c>
      <c r="D6" s="5">
        <v>2023</v>
      </c>
      <c r="E6" s="5">
        <v>2025</v>
      </c>
      <c r="F6" s="5">
        <v>2024</v>
      </c>
      <c r="G6" s="5">
        <v>2023</v>
      </c>
      <c r="H6" s="5">
        <v>2025</v>
      </c>
      <c r="I6" s="5">
        <v>2024</v>
      </c>
      <c r="J6" s="5">
        <v>2023</v>
      </c>
    </row>
    <row r="7" spans="1:10" ht="15.75" x14ac:dyDescent="0.25">
      <c r="A7" s="7" t="s">
        <v>13</v>
      </c>
      <c r="B7" s="27">
        <v>19243391.910000011</v>
      </c>
      <c r="C7" s="28">
        <v>28553915.149999987</v>
      </c>
      <c r="D7" s="29">
        <v>26808931.559999995</v>
      </c>
      <c r="E7" s="27">
        <v>10216244.980000012</v>
      </c>
      <c r="F7" s="28">
        <v>12379338.339999991</v>
      </c>
      <c r="G7" s="30">
        <v>12498623.199999999</v>
      </c>
      <c r="H7" s="31">
        <v>9027146.9300000016</v>
      </c>
      <c r="I7" s="28">
        <v>16174576.809999997</v>
      </c>
      <c r="J7" s="30">
        <v>14310308.359999998</v>
      </c>
    </row>
    <row r="8" spans="1:10" ht="15.75" x14ac:dyDescent="0.25">
      <c r="A8" s="7" t="s">
        <v>14</v>
      </c>
      <c r="B8" s="27">
        <v>-70887009.490000218</v>
      </c>
      <c r="C8" s="28">
        <v>-67925944.350000039</v>
      </c>
      <c r="D8" s="29">
        <v>-49927292.829999968</v>
      </c>
      <c r="E8" s="27">
        <v>-43514486.390000172</v>
      </c>
      <c r="F8" s="28">
        <v>-35222280.669999979</v>
      </c>
      <c r="G8" s="30">
        <v>-29583447.670000009</v>
      </c>
      <c r="H8" s="31">
        <v>-27372523.100000046</v>
      </c>
      <c r="I8" s="28">
        <v>-32703663.680000059</v>
      </c>
      <c r="J8" s="30">
        <v>-20343845.159999955</v>
      </c>
    </row>
    <row r="9" spans="1:10" ht="16.5" thickBot="1" x14ac:dyDescent="0.3">
      <c r="A9" s="8" t="s">
        <v>15</v>
      </c>
      <c r="B9" s="32">
        <v>-51643617.580000207</v>
      </c>
      <c r="C9" s="33">
        <v>-39372029.200000048</v>
      </c>
      <c r="D9" s="34">
        <v>-23118361.269999973</v>
      </c>
      <c r="E9" s="32">
        <v>-33298241.41000016</v>
      </c>
      <c r="F9" s="33">
        <v>-22842942.329999991</v>
      </c>
      <c r="G9" s="35">
        <v>-17084824.47000001</v>
      </c>
      <c r="H9" s="36">
        <v>-18345376.170000046</v>
      </c>
      <c r="I9" s="33">
        <v>-16529086.870000063</v>
      </c>
      <c r="J9" s="35">
        <v>-6033536.7999999579</v>
      </c>
    </row>
  </sheetData>
  <mergeCells count="5">
    <mergeCell ref="B4:J4"/>
    <mergeCell ref="B5:D5"/>
    <mergeCell ref="E5:G5"/>
    <mergeCell ref="H5:J5"/>
    <mergeCell ref="B3:J3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2434D-FAE7-4DFE-B418-F95E5F4CF752}">
  <dimension ref="A3:J14"/>
  <sheetViews>
    <sheetView workbookViewId="0">
      <selection activeCell="J26" sqref="J26"/>
    </sheetView>
  </sheetViews>
  <sheetFormatPr defaultRowHeight="15" x14ac:dyDescent="0.25"/>
  <cols>
    <col min="1" max="1" width="13.5703125" bestFit="1" customWidth="1"/>
  </cols>
  <sheetData>
    <row r="3" spans="1:10" x14ac:dyDescent="0.25">
      <c r="B3" s="77" t="s">
        <v>25</v>
      </c>
      <c r="C3" s="77"/>
      <c r="D3" s="77"/>
      <c r="E3" s="77"/>
      <c r="F3" s="77"/>
      <c r="G3" s="77"/>
      <c r="H3" s="77"/>
      <c r="I3" s="77"/>
      <c r="J3" s="77"/>
    </row>
    <row r="4" spans="1:10" ht="15.75" x14ac:dyDescent="0.25">
      <c r="A4" s="2"/>
      <c r="B4" s="76" t="s">
        <v>8</v>
      </c>
      <c r="C4" s="76"/>
      <c r="D4" s="76"/>
      <c r="E4" s="76"/>
      <c r="F4" s="76"/>
      <c r="G4" s="76"/>
      <c r="H4" s="76"/>
      <c r="I4" s="76"/>
      <c r="J4" s="76"/>
    </row>
    <row r="5" spans="1:10" ht="15.75" x14ac:dyDescent="0.25">
      <c r="A5" s="2"/>
      <c r="B5" s="74" t="s">
        <v>0</v>
      </c>
      <c r="C5" s="74"/>
      <c r="D5" s="74"/>
      <c r="E5" s="75" t="s">
        <v>1</v>
      </c>
      <c r="F5" s="75"/>
      <c r="G5" s="75"/>
      <c r="H5" s="74" t="s">
        <v>2</v>
      </c>
      <c r="I5" s="74"/>
      <c r="J5" s="74"/>
    </row>
    <row r="6" spans="1:10" ht="15.75" x14ac:dyDescent="0.25">
      <c r="A6" s="7"/>
      <c r="B6" s="5">
        <v>2025</v>
      </c>
      <c r="C6" s="5">
        <v>2024</v>
      </c>
      <c r="D6" s="5">
        <v>2023</v>
      </c>
      <c r="E6" s="5">
        <v>2025</v>
      </c>
      <c r="F6" s="5">
        <v>2024</v>
      </c>
      <c r="G6" s="5">
        <v>2023</v>
      </c>
      <c r="H6" s="5">
        <v>2025</v>
      </c>
      <c r="I6" s="5">
        <v>2024</v>
      </c>
      <c r="J6" s="5">
        <v>2023</v>
      </c>
    </row>
    <row r="7" spans="1:10" ht="15.75" x14ac:dyDescent="0.25">
      <c r="A7" s="7" t="s">
        <v>17</v>
      </c>
      <c r="B7" s="37">
        <v>0</v>
      </c>
      <c r="C7" s="38">
        <v>0</v>
      </c>
      <c r="D7" s="38">
        <v>0</v>
      </c>
      <c r="E7" s="37">
        <v>0</v>
      </c>
      <c r="F7" s="38">
        <v>0</v>
      </c>
      <c r="G7" s="39">
        <v>0</v>
      </c>
      <c r="H7" s="37">
        <v>0</v>
      </c>
      <c r="I7" s="38">
        <v>0</v>
      </c>
      <c r="J7" s="39">
        <v>0</v>
      </c>
    </row>
    <row r="8" spans="1:10" ht="15.75" x14ac:dyDescent="0.25">
      <c r="A8" s="7" t="s">
        <v>18</v>
      </c>
      <c r="B8" s="37">
        <v>6</v>
      </c>
      <c r="C8" s="38">
        <v>5</v>
      </c>
      <c r="D8" s="39">
        <v>6</v>
      </c>
      <c r="E8" s="37">
        <v>5</v>
      </c>
      <c r="F8" s="38">
        <v>5</v>
      </c>
      <c r="G8" s="39">
        <v>6</v>
      </c>
      <c r="H8" s="37">
        <v>1</v>
      </c>
      <c r="I8" s="38">
        <v>0</v>
      </c>
      <c r="J8" s="39">
        <v>0</v>
      </c>
    </row>
    <row r="9" spans="1:10" ht="15.75" x14ac:dyDescent="0.25">
      <c r="A9" s="7" t="s">
        <v>19</v>
      </c>
      <c r="B9" s="37">
        <v>79</v>
      </c>
      <c r="C9" s="38">
        <v>83</v>
      </c>
      <c r="D9" s="39">
        <v>91</v>
      </c>
      <c r="E9" s="37">
        <v>58</v>
      </c>
      <c r="F9" s="38">
        <v>62</v>
      </c>
      <c r="G9" s="39">
        <v>64</v>
      </c>
      <c r="H9" s="37">
        <v>21</v>
      </c>
      <c r="I9" s="38">
        <v>21</v>
      </c>
      <c r="J9" s="39">
        <v>27</v>
      </c>
    </row>
    <row r="10" spans="1:10" ht="15.75" x14ac:dyDescent="0.25">
      <c r="A10" s="7" t="s">
        <v>20</v>
      </c>
      <c r="B10" s="37">
        <v>263</v>
      </c>
      <c r="C10" s="38">
        <v>293</v>
      </c>
      <c r="D10" s="39">
        <v>313</v>
      </c>
      <c r="E10" s="37">
        <v>167</v>
      </c>
      <c r="F10" s="38">
        <v>185</v>
      </c>
      <c r="G10" s="39">
        <v>196</v>
      </c>
      <c r="H10" s="37">
        <v>97</v>
      </c>
      <c r="I10" s="38">
        <v>109</v>
      </c>
      <c r="J10" s="39">
        <v>119</v>
      </c>
    </row>
    <row r="11" spans="1:10" ht="15.75" x14ac:dyDescent="0.25">
      <c r="A11" s="7" t="s">
        <v>21</v>
      </c>
      <c r="B11" s="37">
        <v>561</v>
      </c>
      <c r="C11" s="38">
        <v>551</v>
      </c>
      <c r="D11" s="39">
        <v>578</v>
      </c>
      <c r="E11" s="37">
        <v>283</v>
      </c>
      <c r="F11" s="38">
        <v>275</v>
      </c>
      <c r="G11" s="39">
        <v>278</v>
      </c>
      <c r="H11" s="37">
        <v>282</v>
      </c>
      <c r="I11" s="38">
        <v>278</v>
      </c>
      <c r="J11" s="39">
        <v>303</v>
      </c>
    </row>
    <row r="12" spans="1:10" ht="15.75" x14ac:dyDescent="0.25">
      <c r="A12" s="7" t="s">
        <v>22</v>
      </c>
      <c r="B12" s="37">
        <v>356</v>
      </c>
      <c r="C12" s="38">
        <v>341</v>
      </c>
      <c r="D12" s="39">
        <v>395</v>
      </c>
      <c r="E12" s="37">
        <v>160</v>
      </c>
      <c r="F12" s="38">
        <v>164</v>
      </c>
      <c r="G12" s="39">
        <v>197</v>
      </c>
      <c r="H12" s="37">
        <v>198</v>
      </c>
      <c r="I12" s="38">
        <v>180</v>
      </c>
      <c r="J12" s="39">
        <v>200</v>
      </c>
    </row>
    <row r="13" spans="1:10" ht="15.75" x14ac:dyDescent="0.25">
      <c r="A13" s="7" t="s">
        <v>23</v>
      </c>
      <c r="B13" s="37">
        <v>701</v>
      </c>
      <c r="C13" s="38">
        <v>711</v>
      </c>
      <c r="D13" s="39">
        <v>719</v>
      </c>
      <c r="E13" s="37">
        <v>355</v>
      </c>
      <c r="F13" s="38">
        <v>383</v>
      </c>
      <c r="G13" s="39">
        <v>396</v>
      </c>
      <c r="H13" s="37">
        <v>357</v>
      </c>
      <c r="I13" s="38">
        <v>339</v>
      </c>
      <c r="J13" s="39">
        <v>336</v>
      </c>
    </row>
    <row r="14" spans="1:10" ht="16.5" thickBot="1" x14ac:dyDescent="0.3">
      <c r="A14" s="7" t="s">
        <v>24</v>
      </c>
      <c r="B14" s="40">
        <v>399</v>
      </c>
      <c r="C14" s="41">
        <v>365</v>
      </c>
      <c r="D14" s="42">
        <v>355</v>
      </c>
      <c r="E14" s="40">
        <v>238</v>
      </c>
      <c r="F14" s="41">
        <v>224</v>
      </c>
      <c r="G14" s="42">
        <v>215</v>
      </c>
      <c r="H14" s="40">
        <v>166</v>
      </c>
      <c r="I14" s="41">
        <v>146</v>
      </c>
      <c r="J14" s="42">
        <v>145</v>
      </c>
    </row>
  </sheetData>
  <mergeCells count="5">
    <mergeCell ref="B4:J4"/>
    <mergeCell ref="B5:D5"/>
    <mergeCell ref="E5:G5"/>
    <mergeCell ref="H5:J5"/>
    <mergeCell ref="B3:J3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6BCB-4C4C-4BC9-AF2F-2737CAA4F9CC}">
  <dimension ref="A2:J14"/>
  <sheetViews>
    <sheetView workbookViewId="0">
      <selection activeCell="F25" sqref="F25"/>
    </sheetView>
  </sheetViews>
  <sheetFormatPr defaultRowHeight="15" x14ac:dyDescent="0.25"/>
  <cols>
    <col min="1" max="1" width="13.5703125" bestFit="1" customWidth="1"/>
    <col min="2" max="4" width="14.85546875" bestFit="1" customWidth="1"/>
    <col min="5" max="10" width="13.85546875" bestFit="1" customWidth="1"/>
  </cols>
  <sheetData>
    <row r="2" spans="1:10" x14ac:dyDescent="0.25">
      <c r="B2" s="77" t="s">
        <v>27</v>
      </c>
      <c r="C2" s="77"/>
      <c r="D2" s="77"/>
      <c r="E2" s="77"/>
      <c r="F2" s="77"/>
      <c r="G2" s="77"/>
      <c r="H2" s="77"/>
      <c r="I2" s="77"/>
      <c r="J2" s="77"/>
    </row>
    <row r="3" spans="1:10" ht="15.75" x14ac:dyDescent="0.25">
      <c r="A3" s="2"/>
      <c r="B3" s="76" t="s">
        <v>8</v>
      </c>
      <c r="C3" s="76"/>
      <c r="D3" s="76"/>
      <c r="E3" s="76"/>
      <c r="F3" s="76"/>
      <c r="G3" s="76"/>
      <c r="H3" s="76"/>
      <c r="I3" s="76"/>
      <c r="J3" s="76"/>
    </row>
    <row r="4" spans="1:10" ht="15.75" x14ac:dyDescent="0.25">
      <c r="A4" s="2"/>
      <c r="B4" s="74" t="s">
        <v>0</v>
      </c>
      <c r="C4" s="74"/>
      <c r="D4" s="74"/>
      <c r="E4" s="75" t="s">
        <v>1</v>
      </c>
      <c r="F4" s="75"/>
      <c r="G4" s="75"/>
      <c r="H4" s="74" t="s">
        <v>2</v>
      </c>
      <c r="I4" s="74"/>
      <c r="J4" s="74"/>
    </row>
    <row r="5" spans="1:10" ht="15.75" x14ac:dyDescent="0.25">
      <c r="A5" s="7"/>
      <c r="B5" s="5">
        <v>2025</v>
      </c>
      <c r="C5" s="5">
        <v>2024</v>
      </c>
      <c r="D5" s="5">
        <v>2023</v>
      </c>
      <c r="E5" s="5">
        <v>2025</v>
      </c>
      <c r="F5" s="5">
        <v>2024</v>
      </c>
      <c r="G5" s="5">
        <v>2023</v>
      </c>
      <c r="H5" s="5">
        <v>2025</v>
      </c>
      <c r="I5" s="5">
        <v>2024</v>
      </c>
      <c r="J5" s="5">
        <v>2023</v>
      </c>
    </row>
    <row r="6" spans="1:10" ht="15.75" x14ac:dyDescent="0.25">
      <c r="A6" s="7" t="s">
        <v>17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</row>
    <row r="7" spans="1:10" ht="15.75" x14ac:dyDescent="0.25">
      <c r="A7" s="7" t="s">
        <v>18</v>
      </c>
      <c r="B7" s="28">
        <v>1701.4800000000002</v>
      </c>
      <c r="C7" s="28">
        <v>1162.8</v>
      </c>
      <c r="D7" s="28">
        <v>7411.66</v>
      </c>
      <c r="E7" s="28">
        <v>1701.4500000000003</v>
      </c>
      <c r="F7" s="28">
        <v>1162.8</v>
      </c>
      <c r="G7" s="28">
        <v>7411.66</v>
      </c>
      <c r="H7" s="28">
        <v>0.03</v>
      </c>
      <c r="I7" s="28">
        <v>0</v>
      </c>
      <c r="J7" s="28">
        <v>0</v>
      </c>
    </row>
    <row r="8" spans="1:10" ht="15.75" x14ac:dyDescent="0.25">
      <c r="A8" s="7" t="s">
        <v>19</v>
      </c>
      <c r="B8" s="28">
        <v>708796.53000000014</v>
      </c>
      <c r="C8" s="28">
        <v>490178.84999999986</v>
      </c>
      <c r="D8" s="28">
        <v>228031.28999999995</v>
      </c>
      <c r="E8" s="28">
        <v>489489.00000000017</v>
      </c>
      <c r="F8" s="28">
        <v>369178.72999999986</v>
      </c>
      <c r="G8" s="28">
        <v>110998.53999999998</v>
      </c>
      <c r="H8" s="28">
        <v>219307.53</v>
      </c>
      <c r="I8" s="28">
        <v>121000.12</v>
      </c>
      <c r="J8" s="28">
        <v>117032.74999999997</v>
      </c>
    </row>
    <row r="9" spans="1:10" ht="15.75" x14ac:dyDescent="0.25">
      <c r="A9" s="7" t="s">
        <v>20</v>
      </c>
      <c r="B9" s="28">
        <v>5171786.6500000022</v>
      </c>
      <c r="C9" s="28">
        <v>5516950.9800000004</v>
      </c>
      <c r="D9" s="28">
        <v>4898622.6400000034</v>
      </c>
      <c r="E9" s="28">
        <v>3006699.4600000023</v>
      </c>
      <c r="F9" s="28">
        <v>3227288.2300000004</v>
      </c>
      <c r="G9" s="28">
        <v>2957958.9600000014</v>
      </c>
      <c r="H9" s="28">
        <v>2165087.1899999995</v>
      </c>
      <c r="I9" s="28">
        <v>2289662.75</v>
      </c>
      <c r="J9" s="28">
        <v>1940663.680000002</v>
      </c>
    </row>
    <row r="10" spans="1:10" ht="15.75" x14ac:dyDescent="0.25">
      <c r="A10" s="7" t="s">
        <v>21</v>
      </c>
      <c r="B10" s="28">
        <v>24682939.549999997</v>
      </c>
      <c r="C10" s="28">
        <v>25260418.179999985</v>
      </c>
      <c r="D10" s="28">
        <v>27067628.179999992</v>
      </c>
      <c r="E10" s="28">
        <v>10985623.699999994</v>
      </c>
      <c r="F10" s="28">
        <v>11652135.159999995</v>
      </c>
      <c r="G10" s="28">
        <v>12361947.689999988</v>
      </c>
      <c r="H10" s="28">
        <v>13697315.850000005</v>
      </c>
      <c r="I10" s="28">
        <v>13608283.019999992</v>
      </c>
      <c r="J10" s="28">
        <v>14705680.490000002</v>
      </c>
    </row>
    <row r="11" spans="1:10" ht="15.75" x14ac:dyDescent="0.25">
      <c r="A11" s="7" t="s">
        <v>26</v>
      </c>
      <c r="B11" s="28">
        <v>29706080.800000004</v>
      </c>
      <c r="C11" s="28">
        <v>31408606.329999994</v>
      </c>
      <c r="D11" s="28">
        <v>41332440.760000005</v>
      </c>
      <c r="E11" s="28">
        <v>14717164.850000003</v>
      </c>
      <c r="F11" s="28">
        <v>15530977.499999994</v>
      </c>
      <c r="G11" s="28">
        <v>22933291.649999999</v>
      </c>
      <c r="H11" s="28">
        <v>14988915.949999999</v>
      </c>
      <c r="I11" s="28">
        <v>15877628.83</v>
      </c>
      <c r="J11" s="28">
        <v>18399149.110000007</v>
      </c>
    </row>
    <row r="12" spans="1:10" ht="15.75" x14ac:dyDescent="0.25">
      <c r="A12" s="7" t="s">
        <v>23</v>
      </c>
      <c r="B12" s="28">
        <v>112192700.88999996</v>
      </c>
      <c r="C12" s="28">
        <v>119579334.57999998</v>
      </c>
      <c r="D12" s="28">
        <v>121969711.16000003</v>
      </c>
      <c r="E12" s="28">
        <v>58024252.619999953</v>
      </c>
      <c r="F12" s="28">
        <v>64515683.920000017</v>
      </c>
      <c r="G12" s="28">
        <v>68273813.500000015</v>
      </c>
      <c r="H12" s="28">
        <v>54168448.269999996</v>
      </c>
      <c r="I12" s="28">
        <v>55063650.659999967</v>
      </c>
      <c r="J12" s="28">
        <v>53695897.660000011</v>
      </c>
    </row>
    <row r="13" spans="1:10" ht="15.75" x14ac:dyDescent="0.25">
      <c r="A13" s="7" t="s">
        <v>24</v>
      </c>
      <c r="B13" s="28">
        <v>65149125.920000017</v>
      </c>
      <c r="C13" s="28">
        <v>58803165.309999995</v>
      </c>
      <c r="D13" s="28">
        <v>53661563.149999999</v>
      </c>
      <c r="E13" s="28">
        <v>41697404.570000038</v>
      </c>
      <c r="F13" s="28">
        <v>36998643.019999996</v>
      </c>
      <c r="G13" s="28">
        <v>31899696.629999995</v>
      </c>
      <c r="H13" s="28">
        <v>23451721.349999983</v>
      </c>
      <c r="I13" s="28">
        <v>21804522.289999999</v>
      </c>
      <c r="J13" s="28">
        <v>21761866.520000003</v>
      </c>
    </row>
    <row r="14" spans="1:10" x14ac:dyDescent="0.25">
      <c r="A14" s="18" t="s">
        <v>82</v>
      </c>
      <c r="B14" s="28">
        <v>193670.57</v>
      </c>
      <c r="C14" s="28">
        <v>245289.13</v>
      </c>
      <c r="D14" s="28">
        <v>190126.19</v>
      </c>
      <c r="E14" s="28">
        <v>103347.17</v>
      </c>
      <c r="F14" s="28">
        <v>136803.73000000001</v>
      </c>
      <c r="G14" s="28">
        <v>110361.56</v>
      </c>
      <c r="H14" s="28">
        <v>90323.4</v>
      </c>
      <c r="I14" s="28">
        <v>108485.4</v>
      </c>
      <c r="J14" s="28">
        <v>79764.63</v>
      </c>
    </row>
  </sheetData>
  <mergeCells count="5">
    <mergeCell ref="B3:J3"/>
    <mergeCell ref="B4:D4"/>
    <mergeCell ref="E4:G4"/>
    <mergeCell ref="H4:J4"/>
    <mergeCell ref="B2:J2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B447-C85B-4A4D-81C5-E697FA853931}">
  <dimension ref="A2:J8"/>
  <sheetViews>
    <sheetView workbookViewId="0">
      <selection activeCell="K9" sqref="K9"/>
    </sheetView>
  </sheetViews>
  <sheetFormatPr defaultRowHeight="15" x14ac:dyDescent="0.25"/>
  <cols>
    <col min="1" max="1" width="15.140625" bestFit="1" customWidth="1"/>
    <col min="2" max="7" width="14.5703125" bestFit="1" customWidth="1"/>
    <col min="8" max="8" width="13.5703125" bestFit="1" customWidth="1"/>
    <col min="9" max="9" width="14.5703125" bestFit="1" customWidth="1"/>
    <col min="10" max="10" width="13.5703125" bestFit="1" customWidth="1"/>
  </cols>
  <sheetData>
    <row r="2" spans="1:10" x14ac:dyDescent="0.25">
      <c r="B2" s="77" t="s">
        <v>79</v>
      </c>
      <c r="C2" s="77"/>
      <c r="D2" s="77"/>
      <c r="E2" s="77"/>
      <c r="F2" s="77"/>
      <c r="G2" s="77"/>
      <c r="H2" s="77"/>
      <c r="I2" s="77"/>
      <c r="J2" s="77"/>
    </row>
    <row r="3" spans="1:10" ht="15.75" x14ac:dyDescent="0.25">
      <c r="A3" s="2"/>
      <c r="B3" s="76" t="s">
        <v>8</v>
      </c>
      <c r="C3" s="76"/>
      <c r="D3" s="76"/>
      <c r="E3" s="76"/>
      <c r="F3" s="76"/>
      <c r="G3" s="76"/>
      <c r="H3" s="76"/>
      <c r="I3" s="76"/>
      <c r="J3" s="76"/>
    </row>
    <row r="4" spans="1:10" ht="15.75" customHeight="1" x14ac:dyDescent="0.25">
      <c r="A4" s="2"/>
      <c r="B4" s="74" t="s">
        <v>0</v>
      </c>
      <c r="C4" s="74"/>
      <c r="D4" s="74"/>
      <c r="E4" s="75" t="s">
        <v>1</v>
      </c>
      <c r="F4" s="75"/>
      <c r="G4" s="75"/>
      <c r="H4" s="74" t="s">
        <v>2</v>
      </c>
      <c r="I4" s="74"/>
      <c r="J4" s="74"/>
    </row>
    <row r="5" spans="1:10" ht="15.75" x14ac:dyDescent="0.25">
      <c r="A5" s="3"/>
      <c r="B5" s="5">
        <v>2025</v>
      </c>
      <c r="C5" s="5">
        <v>2024</v>
      </c>
      <c r="D5" s="5">
        <v>2023</v>
      </c>
      <c r="E5" s="5">
        <v>2025</v>
      </c>
      <c r="F5" s="5">
        <v>2024</v>
      </c>
      <c r="G5" s="5">
        <v>2023</v>
      </c>
      <c r="H5" s="5">
        <v>2025</v>
      </c>
      <c r="I5" s="5">
        <v>2024</v>
      </c>
      <c r="J5" s="5">
        <v>2023</v>
      </c>
    </row>
    <row r="6" spans="1:10" ht="15.75" x14ac:dyDescent="0.25">
      <c r="A6" s="7" t="s">
        <v>13</v>
      </c>
      <c r="B6" s="27">
        <v>3486274.05</v>
      </c>
      <c r="C6" s="28">
        <v>7393612.6400000006</v>
      </c>
      <c r="D6" s="29">
        <v>8621182.2600000035</v>
      </c>
      <c r="E6" s="27">
        <v>1401872.6999999997</v>
      </c>
      <c r="F6" s="28">
        <v>1740094.9900000005</v>
      </c>
      <c r="G6" s="30">
        <v>3544507.4100000015</v>
      </c>
      <c r="H6" s="31">
        <v>2084401.35</v>
      </c>
      <c r="I6" s="28">
        <v>5653517.6500000004</v>
      </c>
      <c r="J6" s="30">
        <v>5076674.8500000015</v>
      </c>
    </row>
    <row r="7" spans="1:10" ht="15.75" x14ac:dyDescent="0.25">
      <c r="A7" s="7" t="s">
        <v>14</v>
      </c>
      <c r="B7" s="27">
        <v>-20834697.019999992</v>
      </c>
      <c r="C7" s="28">
        <v>-24008780.249999989</v>
      </c>
      <c r="D7" s="29">
        <v>-20482955.240000013</v>
      </c>
      <c r="E7" s="27">
        <v>-12613982.199999994</v>
      </c>
      <c r="F7" s="28">
        <v>-12506384.689999994</v>
      </c>
      <c r="G7" s="30">
        <v>-11960835.740000013</v>
      </c>
      <c r="H7" s="31">
        <v>-8220714.8199999975</v>
      </c>
      <c r="I7" s="28">
        <v>-11502395.559999995</v>
      </c>
      <c r="J7" s="30">
        <v>-8522119.5</v>
      </c>
    </row>
    <row r="8" spans="1:10" ht="16.5" thickBot="1" x14ac:dyDescent="0.3">
      <c r="A8" s="8" t="s">
        <v>15</v>
      </c>
      <c r="B8" s="32">
        <v>-17348422.969999991</v>
      </c>
      <c r="C8" s="33">
        <v>-16615167.609999988</v>
      </c>
      <c r="D8" s="34">
        <v>-11861772.98000001</v>
      </c>
      <c r="E8" s="32">
        <v>-11212109.499999994</v>
      </c>
      <c r="F8" s="33">
        <v>-10766289.699999994</v>
      </c>
      <c r="G8" s="35">
        <v>-8416328.3300000113</v>
      </c>
      <c r="H8" s="36">
        <v>-6136313.4699999969</v>
      </c>
      <c r="I8" s="33">
        <v>-5848877.9099999946</v>
      </c>
      <c r="J8" s="35">
        <v>-3445444.6499999985</v>
      </c>
    </row>
  </sheetData>
  <mergeCells count="5">
    <mergeCell ref="B3:J3"/>
    <mergeCell ref="B4:D4"/>
    <mergeCell ref="E4:G4"/>
    <mergeCell ref="H4:J4"/>
    <mergeCell ref="B2:J2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E25E-E2BF-4BA3-90B8-22DA9B8EDB89}">
  <dimension ref="A2:B4"/>
  <sheetViews>
    <sheetView workbookViewId="0">
      <selection activeCell="B3" sqref="B3"/>
    </sheetView>
  </sheetViews>
  <sheetFormatPr defaultRowHeight="15" x14ac:dyDescent="0.25"/>
  <cols>
    <col min="1" max="1" width="28.5703125" bestFit="1" customWidth="1"/>
    <col min="2" max="2" width="219.42578125" bestFit="1" customWidth="1"/>
  </cols>
  <sheetData>
    <row r="2" spans="1:2" x14ac:dyDescent="0.25">
      <c r="B2" s="9" t="s">
        <v>8</v>
      </c>
    </row>
    <row r="3" spans="1:2" ht="15.75" x14ac:dyDescent="0.25">
      <c r="A3" s="7" t="s">
        <v>28</v>
      </c>
      <c r="B3" s="6" t="s">
        <v>179</v>
      </c>
    </row>
    <row r="4" spans="1:2" ht="15.75" x14ac:dyDescent="0.25">
      <c r="A4" s="7" t="s">
        <v>29</v>
      </c>
      <c r="B4" s="6" t="s">
        <v>177</v>
      </c>
    </row>
  </sheetData>
  <pageMargins left="0.7" right="0.7" top="0.75" bottom="0.75" header="0.3" footer="0.3"/>
  <headerFooter>
    <oddFooter>&amp;C_x000D_&amp;1#&amp;"Calibri"&amp;10&amp;K000000 Confidential (C)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2C04-DCCF-48C2-AD42-B39C2B222B79}">
  <dimension ref="A3:D24"/>
  <sheetViews>
    <sheetView workbookViewId="0">
      <selection activeCell="J11" sqref="J11"/>
    </sheetView>
  </sheetViews>
  <sheetFormatPr defaultRowHeight="15" x14ac:dyDescent="0.25"/>
  <cols>
    <col min="1" max="1" width="25.5703125" customWidth="1"/>
    <col min="2" max="2" width="20.7109375" bestFit="1" customWidth="1"/>
    <col min="3" max="4" width="14.85546875" bestFit="1" customWidth="1"/>
  </cols>
  <sheetData>
    <row r="3" spans="1:4" x14ac:dyDescent="0.25">
      <c r="A3" s="6"/>
      <c r="B3" s="86" t="s">
        <v>8</v>
      </c>
      <c r="C3" s="86"/>
      <c r="D3" s="86"/>
    </row>
    <row r="4" spans="1:4" x14ac:dyDescent="0.25">
      <c r="A4" s="6"/>
      <c r="B4" s="74" t="s">
        <v>42</v>
      </c>
      <c r="C4" s="74"/>
      <c r="D4" s="74"/>
    </row>
    <row r="5" spans="1:4" ht="15.75" x14ac:dyDescent="0.25">
      <c r="A5" s="12"/>
      <c r="B5" s="5" t="s">
        <v>0</v>
      </c>
      <c r="C5" s="5" t="s">
        <v>41</v>
      </c>
      <c r="D5" s="5" t="s">
        <v>2</v>
      </c>
    </row>
    <row r="6" spans="1:4" ht="30" x14ac:dyDescent="0.25">
      <c r="A6" s="43" t="s">
        <v>30</v>
      </c>
      <c r="B6" s="44">
        <v>1221</v>
      </c>
      <c r="C6" s="44">
        <v>675</v>
      </c>
      <c r="D6" s="44">
        <v>546</v>
      </c>
    </row>
    <row r="7" spans="1:4" ht="30" x14ac:dyDescent="0.25">
      <c r="A7" s="43" t="s">
        <v>31</v>
      </c>
      <c r="B7" s="44">
        <v>756</v>
      </c>
      <c r="C7" s="44">
        <v>426</v>
      </c>
      <c r="D7" s="44">
        <v>334</v>
      </c>
    </row>
    <row r="8" spans="1:4" ht="30" x14ac:dyDescent="0.25">
      <c r="A8" s="43" t="s">
        <v>32</v>
      </c>
      <c r="B8" s="44">
        <v>1904</v>
      </c>
      <c r="C8" s="44">
        <v>1060</v>
      </c>
      <c r="D8" s="44">
        <v>861</v>
      </c>
    </row>
    <row r="9" spans="1:4" ht="60" x14ac:dyDescent="0.25">
      <c r="A9" s="45" t="s">
        <v>83</v>
      </c>
      <c r="B9" s="44">
        <v>336</v>
      </c>
      <c r="C9" s="44">
        <v>179</v>
      </c>
      <c r="D9" s="44">
        <v>164</v>
      </c>
    </row>
    <row r="10" spans="1:4" ht="30" x14ac:dyDescent="0.25">
      <c r="A10" s="43" t="s">
        <v>33</v>
      </c>
      <c r="B10" s="44">
        <v>0</v>
      </c>
      <c r="C10" s="44">
        <v>0</v>
      </c>
      <c r="D10" s="44">
        <v>0</v>
      </c>
    </row>
    <row r="11" spans="1:4" ht="45" x14ac:dyDescent="0.25">
      <c r="A11" s="45" t="s">
        <v>34</v>
      </c>
      <c r="B11" s="28">
        <v>209126383.22999996</v>
      </c>
      <c r="C11" s="46">
        <v>116227455.99999996</v>
      </c>
      <c r="D11" s="46">
        <v>92898927.229999989</v>
      </c>
    </row>
    <row r="12" spans="1:4" ht="45" x14ac:dyDescent="0.25">
      <c r="A12" s="45" t="s">
        <v>84</v>
      </c>
      <c r="B12" s="28">
        <v>139672899.13000011</v>
      </c>
      <c r="C12" s="46">
        <v>75871357.039999887</v>
      </c>
      <c r="D12" s="46">
        <v>63801542.089999974</v>
      </c>
    </row>
    <row r="13" spans="1:4" ht="45" x14ac:dyDescent="0.25">
      <c r="A13" s="45" t="s">
        <v>35</v>
      </c>
      <c r="B13" s="28">
        <v>451607099.12</v>
      </c>
      <c r="C13" s="46">
        <v>244424541.76000017</v>
      </c>
      <c r="D13" s="46">
        <v>207182557.35999987</v>
      </c>
    </row>
    <row r="14" spans="1:4" x14ac:dyDescent="0.25">
      <c r="A14" s="45" t="s">
        <v>36</v>
      </c>
      <c r="B14" s="18">
        <v>0</v>
      </c>
      <c r="C14" s="18">
        <v>0</v>
      </c>
      <c r="D14" s="18">
        <v>0</v>
      </c>
    </row>
    <row r="15" spans="1:4" x14ac:dyDescent="0.25">
      <c r="A15" s="43" t="s">
        <v>37</v>
      </c>
      <c r="B15" s="18">
        <v>0</v>
      </c>
      <c r="C15" s="18">
        <v>0</v>
      </c>
      <c r="D15" s="18">
        <v>0</v>
      </c>
    </row>
    <row r="16" spans="1:4" x14ac:dyDescent="0.25">
      <c r="A16" s="43" t="s">
        <v>38</v>
      </c>
      <c r="B16" s="28">
        <v>204183.20758990079</v>
      </c>
      <c r="C16" s="28">
        <v>200196.54006419075</v>
      </c>
      <c r="D16" s="28">
        <v>206568.31275822961</v>
      </c>
    </row>
    <row r="17" spans="1:4" x14ac:dyDescent="0.25">
      <c r="A17" s="43" t="s">
        <v>39</v>
      </c>
      <c r="B17" s="28" t="s">
        <v>85</v>
      </c>
      <c r="C17" s="28"/>
      <c r="D17" s="28"/>
    </row>
    <row r="18" spans="1:4" ht="30" x14ac:dyDescent="0.25">
      <c r="A18" s="43" t="s">
        <v>40</v>
      </c>
      <c r="B18" s="28" t="s">
        <v>85</v>
      </c>
      <c r="C18" s="18"/>
      <c r="D18" s="18"/>
    </row>
    <row r="19" spans="1:4" x14ac:dyDescent="0.25">
      <c r="A19" s="43" t="s">
        <v>43</v>
      </c>
      <c r="B19" s="28">
        <v>802816.19000000006</v>
      </c>
      <c r="C19" s="28">
        <v>801289.03</v>
      </c>
      <c r="D19" s="28">
        <v>1527.16</v>
      </c>
    </row>
    <row r="20" spans="1:4" ht="30" x14ac:dyDescent="0.25">
      <c r="A20" s="43" t="s">
        <v>44</v>
      </c>
      <c r="B20" s="18">
        <v>6</v>
      </c>
      <c r="C20" s="18">
        <v>5</v>
      </c>
      <c r="D20" s="18">
        <v>1</v>
      </c>
    </row>
    <row r="22" spans="1:4" x14ac:dyDescent="0.25">
      <c r="A22" s="68" t="s">
        <v>175</v>
      </c>
      <c r="B22" s="69">
        <v>46076</v>
      </c>
    </row>
    <row r="23" spans="1:4" x14ac:dyDescent="0.25">
      <c r="A23" s="70" t="s">
        <v>39</v>
      </c>
      <c r="B23" s="72">
        <v>31856808.75</v>
      </c>
    </row>
    <row r="24" spans="1:4" x14ac:dyDescent="0.25">
      <c r="A24" s="70" t="s">
        <v>176</v>
      </c>
      <c r="B24" s="71">
        <v>226</v>
      </c>
    </row>
  </sheetData>
  <mergeCells count="2">
    <mergeCell ref="B4:D4"/>
    <mergeCell ref="B3:D3"/>
  </mergeCells>
  <pageMargins left="0.7" right="0.7" top="0.75" bottom="0.75" header="0.3" footer="0.3"/>
  <headerFooter>
    <oddFooter>&amp;C_x000D_&amp;1#&amp;"Calibri"&amp;10&amp;K000000 Confidential (C)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A67C-C0F1-4210-A027-90E7F638EED0}">
  <dimension ref="A3:J14"/>
  <sheetViews>
    <sheetView workbookViewId="0">
      <selection activeCell="I18" sqref="I18"/>
    </sheetView>
  </sheetViews>
  <sheetFormatPr defaultRowHeight="15" x14ac:dyDescent="0.25"/>
  <cols>
    <col min="1" max="1" width="20.7109375" customWidth="1"/>
    <col min="2" max="10" width="12.85546875" bestFit="1" customWidth="1"/>
  </cols>
  <sheetData>
    <row r="3" spans="1:10" x14ac:dyDescent="0.25">
      <c r="A3" s="6"/>
      <c r="B3" s="76" t="s">
        <v>8</v>
      </c>
      <c r="C3" s="76"/>
      <c r="D3" s="76"/>
      <c r="E3" s="76"/>
      <c r="F3" s="76"/>
      <c r="G3" s="76"/>
      <c r="H3" s="76"/>
      <c r="I3" s="76"/>
      <c r="J3" s="76"/>
    </row>
    <row r="4" spans="1:10" x14ac:dyDescent="0.25">
      <c r="A4" s="6"/>
      <c r="B4" s="81" t="s">
        <v>0</v>
      </c>
      <c r="C4" s="74"/>
      <c r="D4" s="74"/>
      <c r="E4" s="75" t="s">
        <v>1</v>
      </c>
      <c r="F4" s="75"/>
      <c r="G4" s="75"/>
      <c r="H4" s="74" t="s">
        <v>2</v>
      </c>
      <c r="I4" s="74"/>
      <c r="J4" s="74"/>
    </row>
    <row r="5" spans="1:10" ht="15.75" x14ac:dyDescent="0.25">
      <c r="A5" s="10"/>
      <c r="B5" s="13">
        <v>2025</v>
      </c>
      <c r="C5" s="5">
        <v>2024</v>
      </c>
      <c r="D5" s="5">
        <v>2023</v>
      </c>
      <c r="E5" s="5">
        <v>2025</v>
      </c>
      <c r="F5" s="5">
        <v>2024</v>
      </c>
      <c r="G5" s="5">
        <v>2023</v>
      </c>
      <c r="H5" s="5">
        <v>2025</v>
      </c>
      <c r="I5" s="5">
        <v>2024</v>
      </c>
      <c r="J5" s="5">
        <v>2023</v>
      </c>
    </row>
    <row r="6" spans="1:10" ht="31.5" x14ac:dyDescent="0.25">
      <c r="A6" s="11" t="s">
        <v>45</v>
      </c>
      <c r="B6" s="17">
        <v>201</v>
      </c>
      <c r="C6" s="18">
        <v>88</v>
      </c>
      <c r="D6" s="20">
        <v>87</v>
      </c>
      <c r="E6" s="17">
        <v>146</v>
      </c>
      <c r="F6" s="18">
        <v>60</v>
      </c>
      <c r="G6" s="20">
        <v>58</v>
      </c>
      <c r="H6" s="17">
        <v>59</v>
      </c>
      <c r="I6" s="18">
        <v>29</v>
      </c>
      <c r="J6" s="20">
        <v>36</v>
      </c>
    </row>
    <row r="7" spans="1:10" ht="15.75" x14ac:dyDescent="0.25">
      <c r="A7" s="11" t="s">
        <v>46</v>
      </c>
      <c r="B7" s="17">
        <v>0</v>
      </c>
      <c r="C7" s="18">
        <v>0</v>
      </c>
      <c r="D7" s="20">
        <v>0</v>
      </c>
      <c r="E7" s="17">
        <v>0</v>
      </c>
      <c r="F7" s="18">
        <v>0</v>
      </c>
      <c r="G7" s="20">
        <v>0</v>
      </c>
      <c r="H7" s="17">
        <v>0</v>
      </c>
      <c r="I7" s="18">
        <v>0</v>
      </c>
      <c r="J7" s="20">
        <v>0</v>
      </c>
    </row>
    <row r="8" spans="1:10" ht="31.5" x14ac:dyDescent="0.25">
      <c r="A8" s="11" t="s">
        <v>47</v>
      </c>
      <c r="B8" s="17">
        <v>0</v>
      </c>
      <c r="C8" s="18">
        <v>0</v>
      </c>
      <c r="D8" s="20">
        <v>0</v>
      </c>
      <c r="E8" s="17">
        <v>0</v>
      </c>
      <c r="F8" s="18">
        <v>0</v>
      </c>
      <c r="G8" s="20">
        <v>0</v>
      </c>
      <c r="H8" s="17">
        <v>0</v>
      </c>
      <c r="I8" s="18">
        <v>0</v>
      </c>
      <c r="J8" s="20">
        <v>0</v>
      </c>
    </row>
    <row r="9" spans="1:10" ht="47.25" x14ac:dyDescent="0.25">
      <c r="A9" s="11" t="s">
        <v>48</v>
      </c>
      <c r="B9" s="17">
        <v>0</v>
      </c>
      <c r="C9" s="18">
        <v>0</v>
      </c>
      <c r="D9" s="20">
        <v>0</v>
      </c>
      <c r="E9" s="17">
        <v>0</v>
      </c>
      <c r="F9" s="18">
        <v>0</v>
      </c>
      <c r="G9" s="20">
        <v>0</v>
      </c>
      <c r="H9" s="17">
        <v>0</v>
      </c>
      <c r="I9" s="18">
        <v>0</v>
      </c>
      <c r="J9" s="20">
        <v>0</v>
      </c>
    </row>
    <row r="10" spans="1:10" ht="31.5" x14ac:dyDescent="0.25">
      <c r="A10" s="11" t="s">
        <v>49</v>
      </c>
      <c r="B10" s="17">
        <v>886</v>
      </c>
      <c r="C10" s="18">
        <v>678</v>
      </c>
      <c r="D10" s="20">
        <v>509</v>
      </c>
      <c r="E10" s="17">
        <v>516</v>
      </c>
      <c r="F10" s="18">
        <v>368</v>
      </c>
      <c r="G10" s="20">
        <v>286</v>
      </c>
      <c r="H10" s="17">
        <v>370</v>
      </c>
      <c r="I10" s="18">
        <v>310</v>
      </c>
      <c r="J10" s="20">
        <v>223</v>
      </c>
    </row>
    <row r="11" spans="1:10" ht="47.25" x14ac:dyDescent="0.25">
      <c r="A11" s="11" t="s">
        <v>50</v>
      </c>
      <c r="B11" s="17" t="s">
        <v>86</v>
      </c>
      <c r="C11" s="17" t="s">
        <v>86</v>
      </c>
      <c r="D11" s="17" t="s">
        <v>86</v>
      </c>
      <c r="E11" s="17" t="s">
        <v>86</v>
      </c>
      <c r="F11" s="17" t="s">
        <v>86</v>
      </c>
      <c r="G11" s="17" t="s">
        <v>86</v>
      </c>
      <c r="H11" s="17" t="s">
        <v>86</v>
      </c>
      <c r="I11" s="17" t="s">
        <v>86</v>
      </c>
      <c r="J11" s="17" t="s">
        <v>86</v>
      </c>
    </row>
    <row r="12" spans="1:10" ht="31.5" x14ac:dyDescent="0.25">
      <c r="A12" s="11" t="s">
        <v>51</v>
      </c>
      <c r="B12" s="17">
        <v>324</v>
      </c>
      <c r="C12" s="18">
        <v>94</v>
      </c>
      <c r="D12" s="20">
        <v>19</v>
      </c>
      <c r="E12" s="17">
        <v>136</v>
      </c>
      <c r="F12" s="18">
        <v>49</v>
      </c>
      <c r="G12" s="20">
        <v>13</v>
      </c>
      <c r="H12" s="17">
        <v>188</v>
      </c>
      <c r="I12" s="18">
        <v>45</v>
      </c>
      <c r="J12" s="20">
        <v>6</v>
      </c>
    </row>
    <row r="13" spans="1:10" ht="15.75" x14ac:dyDescent="0.25">
      <c r="A13" s="11" t="s">
        <v>52</v>
      </c>
      <c r="B13" s="17">
        <v>2</v>
      </c>
      <c r="C13" s="18">
        <v>1</v>
      </c>
      <c r="D13" s="20">
        <v>4</v>
      </c>
      <c r="E13" s="17">
        <v>2</v>
      </c>
      <c r="F13" s="18">
        <v>0</v>
      </c>
      <c r="G13" s="20">
        <v>2</v>
      </c>
      <c r="H13" s="17">
        <v>0</v>
      </c>
      <c r="I13" s="18">
        <v>1</v>
      </c>
      <c r="J13" s="20">
        <v>2</v>
      </c>
    </row>
    <row r="14" spans="1:10" ht="32.25" thickBot="1" x14ac:dyDescent="0.3">
      <c r="A14" s="11" t="s">
        <v>53</v>
      </c>
      <c r="B14" s="22">
        <v>118</v>
      </c>
      <c r="C14" s="23">
        <v>155</v>
      </c>
      <c r="D14" s="25">
        <v>160</v>
      </c>
      <c r="E14" s="22">
        <v>59</v>
      </c>
      <c r="F14" s="23">
        <v>94</v>
      </c>
      <c r="G14" s="25">
        <v>91</v>
      </c>
      <c r="H14" s="22">
        <v>59</v>
      </c>
      <c r="I14" s="23">
        <v>61</v>
      </c>
      <c r="J14" s="25">
        <v>69</v>
      </c>
    </row>
  </sheetData>
  <mergeCells count="4">
    <mergeCell ref="B3:J3"/>
    <mergeCell ref="B4:D4"/>
    <mergeCell ref="E4:G4"/>
    <mergeCell ref="H4:J4"/>
  </mergeCells>
  <pageMargins left="0.7" right="0.7" top="0.75" bottom="0.75" header="0.3" footer="0.3"/>
  <headerFooter>
    <oddFooter>&amp;C_x000D_&amp;1#&amp;"Calibri"&amp;10&amp;K000000 Confidential (C)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816DD-A7B1-46DF-9ED9-12018C99119B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611455-8C74-4009-8482-45F6A397A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1303EA-C321-499F-94DE-6D54BDC484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Payroll Info</vt:lpstr>
      <vt:lpstr>Participant Breakdown</vt:lpstr>
      <vt:lpstr>Cash Flow</vt:lpstr>
      <vt:lpstr>SV or Fixed Participants</vt:lpstr>
      <vt:lpstr>SV or Fixed Assets</vt:lpstr>
      <vt:lpstr>SV or Fixed Cash Flow</vt:lpstr>
      <vt:lpstr>SV or Fixed Liquidity</vt:lpstr>
      <vt:lpstr>Participant Info</vt:lpstr>
      <vt:lpstr>Transition Activity</vt:lpstr>
      <vt:lpstr>Cash-in</vt:lpstr>
      <vt:lpstr>Cash-out</vt:lpstr>
      <vt:lpstr>TIAA Fund Lineup</vt:lpstr>
      <vt:lpstr>Additional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 Bethea</dc:creator>
  <cp:lastModifiedBy>Wesam G. Youssif</cp:lastModifiedBy>
  <dcterms:created xsi:type="dcterms:W3CDTF">2026-01-06T15:54:57Z</dcterms:created>
  <dcterms:modified xsi:type="dcterms:W3CDTF">2026-05-12T19:51:09Z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2268aa-3916-486c-aa2c-ecdcbdaee62c_Enabled">
    <vt:lpwstr>true</vt:lpwstr>
  </property>
  <property fmtid="{D5CDD505-2E9C-101B-9397-08002B2CF9AE}" pid="3" name="MSIP_Label_6c2268aa-3916-486c-aa2c-ecdcbdaee62c_SetDate">
    <vt:lpwstr>2026-02-03T18:54:48Z</vt:lpwstr>
  </property>
  <property fmtid="{D5CDD505-2E9C-101B-9397-08002B2CF9AE}" pid="4" name="MSIP_Label_6c2268aa-3916-486c-aa2c-ecdcbdaee62c_Method">
    <vt:lpwstr>Privileged</vt:lpwstr>
  </property>
  <property fmtid="{D5CDD505-2E9C-101B-9397-08002B2CF9AE}" pid="5" name="MSIP_Label_6c2268aa-3916-486c-aa2c-ecdcbdaee62c_Name">
    <vt:lpwstr>TIAA-Sensitivity-Confidential-Standard</vt:lpwstr>
  </property>
  <property fmtid="{D5CDD505-2E9C-101B-9397-08002B2CF9AE}" pid="6" name="MSIP_Label_6c2268aa-3916-486c-aa2c-ecdcbdaee62c_SiteId">
    <vt:lpwstr>67080e55-9c90-409b-9421-7fab7df8331b</vt:lpwstr>
  </property>
  <property fmtid="{D5CDD505-2E9C-101B-9397-08002B2CF9AE}" pid="7" name="MSIP_Label_6c2268aa-3916-486c-aa2c-ecdcbdaee62c_ActionId">
    <vt:lpwstr>9576c503-0b0c-4b03-9065-d21a97c4d7fa</vt:lpwstr>
  </property>
  <property fmtid="{D5CDD505-2E9C-101B-9397-08002B2CF9AE}" pid="8" name="MSIP_Label_6c2268aa-3916-486c-aa2c-ecdcbdaee62c_ContentBits">
    <vt:lpwstr>2</vt:lpwstr>
  </property>
  <property fmtid="{D5CDD505-2E9C-101B-9397-08002B2CF9AE}" pid="9" name="MSIP_Label_6c2268aa-3916-486c-aa2c-ecdcbdaee62c_Tag">
    <vt:lpwstr>10, 0, 1, 1</vt:lpwstr>
  </property>
</Properties>
</file>