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TNRevenues\Established Monthly Revenue Estimates\FY2026-2027\Web Version\"/>
    </mc:Choice>
  </mc:AlternateContent>
  <xr:revisionPtr revIDLastSave="0" documentId="13_ncr:1_{C4BE4190-2B64-442A-9043-DC1D494CEE04}" xr6:coauthVersionLast="47" xr6:coauthVersionMax="47" xr10:uidLastSave="{00000000-0000-0000-0000-000000000000}"/>
  <bookViews>
    <workbookView xWindow="-120" yWindow="-120" windowWidth="29040" windowHeight="15720" xr2:uid="{A31A5777-E11D-4B9C-9D38-4BC8307C166A}"/>
  </bookViews>
  <sheets>
    <sheet name="2026-2027 ESTIM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1" i="1" l="1"/>
  <c r="C41" i="1"/>
  <c r="D41" i="1"/>
  <c r="E41" i="1"/>
  <c r="F41" i="1"/>
  <c r="G41" i="1"/>
  <c r="H41" i="1"/>
  <c r="I41" i="1"/>
  <c r="J41" i="1"/>
  <c r="K41" i="1"/>
  <c r="L41" i="1"/>
  <c r="M41" i="1"/>
  <c r="I32" i="1" l="1"/>
  <c r="H32" i="1"/>
  <c r="G32" i="1"/>
  <c r="F32" i="1"/>
  <c r="E32" i="1"/>
  <c r="D32" i="1"/>
  <c r="L32" i="1" l="1"/>
  <c r="M32" i="1"/>
  <c r="B32" i="1"/>
  <c r="J32" i="1"/>
  <c r="C32" i="1"/>
  <c r="K32" i="1"/>
  <c r="N12" i="1"/>
  <c r="N17" i="1"/>
  <c r="N26" i="1"/>
  <c r="N22" i="1"/>
  <c r="N19" i="1"/>
  <c r="N21" i="1"/>
  <c r="N23" i="1"/>
  <c r="N20" i="1"/>
  <c r="N14" i="1"/>
  <c r="N16" i="1"/>
  <c r="N18" i="1"/>
  <c r="N15" i="1"/>
  <c r="N30" i="1"/>
  <c r="N38" i="1"/>
  <c r="N31" i="1"/>
  <c r="N39" i="1"/>
  <c r="N9" i="1"/>
  <c r="N13" i="1"/>
  <c r="N25" i="1"/>
  <c r="N29" i="1"/>
  <c r="N36" i="1"/>
  <c r="N41" i="1" s="1"/>
  <c r="N11" i="1"/>
  <c r="N37" i="1"/>
  <c r="N10" i="1"/>
  <c r="N27" i="1"/>
  <c r="N24" i="1"/>
  <c r="N28" i="1"/>
  <c r="N40" i="1"/>
  <c r="N32" i="1" l="1"/>
</calcChain>
</file>

<file path=xl/sharedStrings.xml><?xml version="1.0" encoding="utf-8"?>
<sst xmlns="http://schemas.openxmlformats.org/spreadsheetml/2006/main" count="63" uniqueCount="48">
  <si>
    <t>2026-2027</t>
  </si>
  <si>
    <t>MONTHLY DISTRIBUTION OF ESTIMATED STATE TAX REVENUE</t>
  </si>
  <si>
    <t>OFFICAL BUDGETED ESTIMATES</t>
  </si>
  <si>
    <t>ACCRUAL BASED FISCAL YEAR</t>
  </si>
  <si>
    <t>(Figures in Millions)</t>
  </si>
  <si>
    <t>TAX</t>
  </si>
  <si>
    <t>AUG</t>
  </si>
  <si>
    <t>OCT</t>
  </si>
  <si>
    <t>NOV</t>
  </si>
  <si>
    <t>DEC</t>
  </si>
  <si>
    <t>JAN</t>
  </si>
  <si>
    <t>FEB</t>
  </si>
  <si>
    <t>MAR</t>
  </si>
  <si>
    <t>MAY</t>
  </si>
  <si>
    <t>INCOME</t>
  </si>
  <si>
    <t>INHERITANCE &amp; EST</t>
  </si>
  <si>
    <t>TOTAL</t>
  </si>
  <si>
    <t>SALES &amp; USE TAX</t>
  </si>
  <si>
    <t>GASOLINE TAX</t>
  </si>
  <si>
    <t>MOTOR FUEL TAX</t>
  </si>
  <si>
    <t>GASOLINE INSPECTION TAX</t>
  </si>
  <si>
    <t>MOTOR VEHICLE REGISTRATION TAX</t>
  </si>
  <si>
    <t>PRIVILEGE TAX</t>
  </si>
  <si>
    <t>GROSS RECEIPTS TAX - TVA</t>
  </si>
  <si>
    <t>GROSS RECEIPTS TAX - OTHER</t>
  </si>
  <si>
    <t>BEER TAX</t>
  </si>
  <si>
    <t>ALCOHOL BEVERAGE TAX</t>
  </si>
  <si>
    <t>FRANCHISE TAX</t>
  </si>
  <si>
    <t>EXCISE TAX</t>
  </si>
  <si>
    <t>TOBACCO TAX</t>
  </si>
  <si>
    <t>VAPOR PRODUCTS TAX</t>
  </si>
  <si>
    <t>HEMP TAX</t>
  </si>
  <si>
    <t>MOTOR VEHICLE TITLE FEES</t>
  </si>
  <si>
    <t>MIXED DRINK TAX</t>
  </si>
  <si>
    <t>BUSINESS TAX</t>
  </si>
  <si>
    <t>SEVERANCE TAX</t>
  </si>
  <si>
    <t>COIN AMUSEMENT TAX</t>
  </si>
  <si>
    <t>UNAUTHORIZED SUBSTANCE TAX</t>
  </si>
  <si>
    <t>GENERAL FUND</t>
  </si>
  <si>
    <t>HIGHWAY FUND</t>
  </si>
  <si>
    <t>DEBT SERVICE FUND</t>
  </si>
  <si>
    <t>LOCAL GOVERNMENT FUND</t>
  </si>
  <si>
    <t>SEP</t>
  </si>
  <si>
    <t>APR</t>
  </si>
  <si>
    <t>JUN</t>
  </si>
  <si>
    <t>JUL</t>
  </si>
  <si>
    <t>FUND</t>
  </si>
  <si>
    <t>EARMARKED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</si>
</sst>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_);_(* \(#,##0.000\);_(* &quot;-&quot;??_);_(@_)"/>
    <numFmt numFmtId="165" formatCode="#,##0.000_);\(#,##0.000\)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2" applyNumberFormat="1" applyFont="1"/>
    <xf numFmtId="0" fontId="1" fillId="0" borderId="0" xfId="1"/>
    <xf numFmtId="0" fontId="2" fillId="0" borderId="0" xfId="1" applyFont="1"/>
    <xf numFmtId="165" fontId="2" fillId="0" borderId="0" xfId="1" applyNumberFormat="1" applyFont="1"/>
    <xf numFmtId="165" fontId="2" fillId="0" borderId="0" xfId="1" applyNumberFormat="1" applyFont="1" applyAlignment="1">
      <alignment horizontal="center"/>
    </xf>
    <xf numFmtId="164" fontId="2" fillId="0" borderId="0" xfId="2" applyNumberFormat="1" applyFont="1"/>
    <xf numFmtId="165" fontId="1" fillId="0" borderId="0" xfId="1" applyNumberFormat="1"/>
    <xf numFmtId="0" fontId="1" fillId="0" borderId="0" xfId="1" applyAlignment="1">
      <alignment horizontal="left"/>
    </xf>
    <xf numFmtId="164" fontId="2" fillId="0" borderId="0" xfId="2" applyNumberFormat="1" applyFont="1" applyFill="1" applyBorder="1"/>
    <xf numFmtId="0" fontId="4" fillId="0" borderId="0" xfId="1" applyFont="1" applyAlignment="1">
      <alignment horizontal="left" indent="1"/>
    </xf>
    <xf numFmtId="0" fontId="3" fillId="0" borderId="0" xfId="1" applyFont="1" applyAlignment="1">
      <alignment horizontal="center" wrapText="1"/>
    </xf>
    <xf numFmtId="165" fontId="3" fillId="0" borderId="0" xfId="1" applyNumberFormat="1" applyFont="1" applyAlignment="1">
      <alignment horizontal="center" wrapText="1"/>
    </xf>
    <xf numFmtId="165" fontId="3" fillId="0" borderId="0" xfId="1" quotePrefix="1" applyNumberFormat="1" applyFont="1" applyAlignment="1">
      <alignment horizontal="center" wrapText="1"/>
    </xf>
    <xf numFmtId="164" fontId="3" fillId="0" borderId="0" xfId="2" applyNumberFormat="1" applyFont="1" applyAlignment="1">
      <alignment wrapText="1"/>
    </xf>
    <xf numFmtId="0" fontId="3" fillId="0" borderId="0" xfId="1" applyFont="1" applyAlignment="1">
      <alignment wrapText="1"/>
    </xf>
    <xf numFmtId="0" fontId="2" fillId="0" borderId="0" xfId="0" applyFont="1"/>
    <xf numFmtId="164" fontId="5" fillId="0" borderId="0" xfId="2" applyNumberFormat="1" applyFont="1"/>
    <xf numFmtId="165" fontId="2" fillId="0" borderId="1" xfId="0" applyNumberFormat="1" applyFont="1" applyBorder="1"/>
    <xf numFmtId="0" fontId="2" fillId="0" borderId="0" xfId="1" quotePrefix="1" applyFont="1" applyAlignment="1">
      <alignment horizontal="centerContinuous"/>
    </xf>
    <xf numFmtId="0" fontId="2" fillId="0" borderId="0" xfId="1" applyFont="1" applyAlignment="1">
      <alignment horizontal="centerContinuous"/>
    </xf>
  </cellXfs>
  <cellStyles count="3">
    <cellStyle name="Comma 2" xfId="2" xr:uid="{5AA7C6FD-C5C0-4965-B898-A3890DA05763}"/>
    <cellStyle name="Normal" xfId="0" builtinId="0"/>
    <cellStyle name="Normal 2 2" xfId="1" xr:uid="{88BB1C4C-2579-4222-AC00-B7CBC67391FA}"/>
  </cellStyles>
  <dxfs count="5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/>
      </font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numFmt numFmtId="165" formatCode="#,##0.000_);\(#,##0.000\)"/>
    </dxf>
    <dxf>
      <font>
        <b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Arial"/>
        <family val="2"/>
        <scheme val="none"/>
      </font>
      <numFmt numFmtId="165" formatCode="#,##0.000_);\(#,##0.000\)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font>
        <b/>
      </font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5" formatCode="#,##0.000_);\(#,##0.0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  <protection locked="1" hidden="0"/>
    </dxf>
    <dxf>
      <numFmt numFmtId="165" formatCode="#,##0.000_);\(#,##0.0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Arial"/>
        <family val="2"/>
        <scheme val="none"/>
      </font>
      <numFmt numFmtId="165" formatCode="#,##0.000_);\(#,##0.000\)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19F5B8-1400-4491-99DB-B441E34074BF}" name="MoRevEstbyTax" displayName="MoRevEstbyTax" ref="A8:N32" totalsRowCount="1" headerRowDxfId="57" totalsRowDxfId="56" headerRowCellStyle="Normal 2 2" dataCellStyle="Normal 2 2">
  <autoFilter ref="A8:N31" xr:uid="{1B19F5B8-1400-4491-99DB-B441E34074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882AA31-D303-4EA6-8953-ACC479E0B3C7}" name="TAX" totalsRowLabel="TOTAL" totalsRowDxfId="55" dataCellStyle="Normal 2 2"/>
    <tableColumn id="2" xr3:uid="{F898046B-C24E-4989-A067-37591E5324E4}" name="AUG" totalsRowFunction="custom" dataDxfId="54" totalsRowDxfId="53" dataCellStyle="Normal 2 2">
      <totalsRowFormula>SUM(B9:B31)</totalsRowFormula>
    </tableColumn>
    <tableColumn id="3" xr3:uid="{F3C29C3E-D923-4BD7-AF3D-E0DEDD3ABD9C}" name="SEP" totalsRowFunction="custom" dataDxfId="52" totalsRowDxfId="51" dataCellStyle="Normal 2 2">
      <totalsRowFormula>SUM(C9:C31)</totalsRowFormula>
    </tableColumn>
    <tableColumn id="4" xr3:uid="{07213AC2-EE54-4A2A-A10A-D12AC6F55674}" name="OCT" totalsRowFunction="custom" dataDxfId="50" totalsRowDxfId="49" dataCellStyle="Normal 2 2">
      <totalsRowFormula>SUM(D9:D31)</totalsRowFormula>
    </tableColumn>
    <tableColumn id="5" xr3:uid="{30CB295F-A938-4D4F-A229-73A8CAA84025}" name="NOV" totalsRowFunction="custom" dataDxfId="48" totalsRowDxfId="47" dataCellStyle="Normal 2 2">
      <totalsRowFormula>SUM(E9:E31)</totalsRowFormula>
    </tableColumn>
    <tableColumn id="6" xr3:uid="{1C7E510D-C041-47B0-9648-9BD71C2DC360}" name="DEC" totalsRowFunction="custom" dataDxfId="46" totalsRowDxfId="45" dataCellStyle="Normal 2 2">
      <totalsRowFormula>SUM(F9:F31)</totalsRowFormula>
    </tableColumn>
    <tableColumn id="7" xr3:uid="{44D21EED-0EFB-484E-A6B0-5EF12B9C4088}" name="JAN" totalsRowFunction="custom" dataDxfId="44" totalsRowDxfId="43" dataCellStyle="Normal 2 2">
      <totalsRowFormula>SUM(G9:G31)</totalsRowFormula>
    </tableColumn>
    <tableColumn id="8" xr3:uid="{57AD9D10-DFFD-4460-B7E7-AFC0093E3FC8}" name="FEB" totalsRowFunction="custom" dataDxfId="42" totalsRowDxfId="41" dataCellStyle="Normal 2 2">
      <totalsRowFormula>SUM(H9:H31)</totalsRowFormula>
    </tableColumn>
    <tableColumn id="9" xr3:uid="{8480252D-A300-4DBA-8424-A1DF1094163A}" name="MAR" totalsRowFunction="custom" dataDxfId="40" totalsRowDxfId="39" dataCellStyle="Normal 2 2">
      <totalsRowFormula>SUM(I9:I31)</totalsRowFormula>
    </tableColumn>
    <tableColumn id="10" xr3:uid="{E6888244-DDCC-4957-AF05-2E30C069F862}" name="APR" totalsRowFunction="custom" dataDxfId="38" totalsRowDxfId="37" dataCellStyle="Normal 2 2">
      <totalsRowFormula>SUM(J9:J31)</totalsRowFormula>
    </tableColumn>
    <tableColumn id="11" xr3:uid="{D2372804-6A37-4337-B903-7C394976C883}" name="MAY" totalsRowFunction="custom" dataDxfId="36" totalsRowDxfId="35" dataCellStyle="Normal 2 2">
      <totalsRowFormula>SUM(K9:K31)</totalsRowFormula>
    </tableColumn>
    <tableColumn id="12" xr3:uid="{F7218D11-3E48-489E-ACFC-EDE2F34C308E}" name="JUN" totalsRowFunction="custom" dataDxfId="34" totalsRowDxfId="33" dataCellStyle="Normal 2 2">
      <totalsRowFormula>SUM(L9:L31)</totalsRowFormula>
    </tableColumn>
    <tableColumn id="13" xr3:uid="{4D6A1632-5206-4437-B88C-58927061C78B}" name="JUL" totalsRowFunction="custom" dataDxfId="32" totalsRowDxfId="31" dataCellStyle="Normal 2 2">
      <totalsRowFormula>SUM(M9:M31)</totalsRowFormula>
    </tableColumn>
    <tableColumn id="14" xr3:uid="{CF8ECF25-3E89-42F0-87F3-C1AB921C5B6D}" name="TOTAL" totalsRowFunction="sum" dataDxfId="30" totalsRowDxfId="29" dataCellStyle="Normal 2 2">
      <calculatedColumnFormula>SUM(B9:M9)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52CF12-C9F9-40CF-B9A4-194F2ADB39E3}" name="MoRevEstbyFund" displayName="MoRevEstbyFund" ref="A35:N41" totalsRowCount="1" headerRowDxfId="28" totalsRowDxfId="27" headerRowCellStyle="Normal 2 2" dataCellStyle="Normal 2 2">
  <autoFilter ref="A35:N40" xr:uid="{5252CF12-C9F9-40CF-B9A4-194F2ADB39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CF32AB8-874C-4055-B62C-B691EA8AF177}" name="FUND" totalsRowLabel="TOTAL" totalsRowDxfId="13" dataCellStyle="Normal 2 2"/>
    <tableColumn id="2" xr3:uid="{2AF842BD-7A8D-466F-B342-DA4458D5D813}" name="AUG" totalsRowFunction="custom" dataDxfId="26" totalsRowDxfId="12" dataCellStyle="Normal 2 2">
      <totalsRowFormula>SUM(B36:B40)</totalsRowFormula>
    </tableColumn>
    <tableColumn id="3" xr3:uid="{0BB84E52-2961-4F09-BA3A-C5E52BC0A969}" name="SEP" totalsRowFunction="custom" dataDxfId="25" totalsRowDxfId="11" dataCellStyle="Normal 2 2">
      <totalsRowFormula>SUM(C36:C40)</totalsRowFormula>
    </tableColumn>
    <tableColumn id="4" xr3:uid="{7458E013-003A-48BF-BAF1-DB13F3EBF770}" name="OCT" totalsRowFunction="custom" dataDxfId="24" totalsRowDxfId="10" dataCellStyle="Normal 2 2">
      <totalsRowFormula>SUM(D36:D40)</totalsRowFormula>
    </tableColumn>
    <tableColumn id="5" xr3:uid="{A9164CD0-30C8-4B3B-BF39-9D2C36D11362}" name="NOV" totalsRowFunction="custom" dataDxfId="23" totalsRowDxfId="9" dataCellStyle="Normal 2 2">
      <totalsRowFormula>SUM(E36:E40)</totalsRowFormula>
    </tableColumn>
    <tableColumn id="6" xr3:uid="{2C44727A-18F6-469C-93D8-58BC5857F989}" name="DEC" totalsRowFunction="custom" dataDxfId="22" totalsRowDxfId="8" dataCellStyle="Normal 2 2">
      <totalsRowFormula>SUM(F36:F40)</totalsRowFormula>
    </tableColumn>
    <tableColumn id="7" xr3:uid="{32B6762E-3DDE-4A45-A49F-3DB508EECD29}" name="JAN" totalsRowFunction="custom" dataDxfId="21" totalsRowDxfId="7" dataCellStyle="Normal 2 2">
      <totalsRowFormula>SUM(G36:G40)</totalsRowFormula>
    </tableColumn>
    <tableColumn id="8" xr3:uid="{1F7FCAE8-2D2D-4066-868F-CA9263311417}" name="FEB" totalsRowFunction="custom" dataDxfId="20" totalsRowDxfId="6" dataCellStyle="Normal 2 2">
      <totalsRowFormula>SUM(H36:H40)</totalsRowFormula>
    </tableColumn>
    <tableColumn id="9" xr3:uid="{9592526D-3DC9-459A-BAA2-7FBF49E4A068}" name="MAR" totalsRowFunction="custom" dataDxfId="19" totalsRowDxfId="5" dataCellStyle="Normal 2 2">
      <totalsRowFormula>SUM(I36:I40)</totalsRowFormula>
    </tableColumn>
    <tableColumn id="10" xr3:uid="{C855CE63-A7CB-4608-96D3-9E400ACC379F}" name="APR" totalsRowFunction="custom" dataDxfId="18" totalsRowDxfId="4" dataCellStyle="Normal 2 2">
      <totalsRowFormula>SUM(J36:J40)</totalsRowFormula>
    </tableColumn>
    <tableColumn id="11" xr3:uid="{66342B85-E324-4837-A442-8F756AFFB39F}" name="MAY" totalsRowFunction="custom" dataDxfId="17" totalsRowDxfId="3" dataCellStyle="Normal 2 2">
      <totalsRowFormula>SUM(K36:K40)</totalsRowFormula>
    </tableColumn>
    <tableColumn id="12" xr3:uid="{CC035B56-AC85-4F54-9175-CD2ECF7C1CBC}" name="JUN" totalsRowFunction="custom" dataDxfId="16" totalsRowDxfId="2" dataCellStyle="Normal 2 2">
      <totalsRowFormula>SUM(L36:L40)</totalsRowFormula>
    </tableColumn>
    <tableColumn id="13" xr3:uid="{80840D90-3E41-444B-9A4B-A453B6DB4A8A}" name="JUL" totalsRowFunction="custom" dataDxfId="15" totalsRowDxfId="1" dataCellStyle="Normal 2 2">
      <totalsRowFormula>SUM(M36:M40)</totalsRowFormula>
    </tableColumn>
    <tableColumn id="14" xr3:uid="{9DCC979C-2D28-4D41-B620-580FCFA6BE44}" name="TOTAL" totalsRowFunction="sum" dataDxfId="14" totalsRowDxfId="0" dataCellStyle="Normal 2 2">
      <calculatedColumnFormula>SUM(B36:M36)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1A2D-36D5-48A7-AAD8-ABC7DAA4671C}">
  <dimension ref="A1:P43"/>
  <sheetViews>
    <sheetView tabSelected="1" zoomScaleNormal="100" workbookViewId="0">
      <selection activeCell="A7" sqref="A7"/>
    </sheetView>
  </sheetViews>
  <sheetFormatPr defaultColWidth="11.42578125" defaultRowHeight="15" x14ac:dyDescent="0.25"/>
  <cols>
    <col min="1" max="1" width="32" style="2" bestFit="1" customWidth="1"/>
    <col min="2" max="13" width="9.42578125" style="7" customWidth="1"/>
    <col min="14" max="14" width="10.85546875" style="7" customWidth="1"/>
    <col min="15" max="15" width="11.85546875" style="1" customWidth="1"/>
    <col min="16" max="16" width="14.28515625" style="1" customWidth="1"/>
    <col min="17" max="16384" width="11.42578125" style="2"/>
  </cols>
  <sheetData>
    <row r="1" spans="1:16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6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6" x14ac:dyDescent="0.25">
      <c r="A4" s="20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6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3" customFormat="1" ht="12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6"/>
      <c r="P6" s="6"/>
    </row>
    <row r="7" spans="1:16" s="3" customFormat="1" ht="12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6"/>
      <c r="P7" s="6"/>
    </row>
    <row r="8" spans="1:16" s="15" customFormat="1" ht="12" x14ac:dyDescent="0.2">
      <c r="A8" s="11" t="s">
        <v>5</v>
      </c>
      <c r="B8" s="12" t="s">
        <v>6</v>
      </c>
      <c r="C8" s="12" t="s">
        <v>42</v>
      </c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2" t="s">
        <v>43</v>
      </c>
      <c r="K8" s="12" t="s">
        <v>13</v>
      </c>
      <c r="L8" s="12" t="s">
        <v>44</v>
      </c>
      <c r="M8" s="12" t="s">
        <v>45</v>
      </c>
      <c r="N8" s="13" t="s">
        <v>16</v>
      </c>
      <c r="O8" s="14"/>
      <c r="P8" s="14"/>
    </row>
    <row r="9" spans="1:16" ht="17.100000000000001" customHeight="1" x14ac:dyDescent="0.25">
      <c r="A9" s="2" t="s">
        <v>17</v>
      </c>
      <c r="B9" s="7">
        <v>1301.462</v>
      </c>
      <c r="C9" s="7">
        <v>1269.797</v>
      </c>
      <c r="D9" s="7">
        <v>1253.0310000000002</v>
      </c>
      <c r="E9" s="7">
        <v>1289.8720000000001</v>
      </c>
      <c r="F9" s="7">
        <v>1239.4290000000001</v>
      </c>
      <c r="G9" s="7">
        <v>1481.1519999999998</v>
      </c>
      <c r="H9" s="7">
        <v>1107.9159999999999</v>
      </c>
      <c r="I9" s="7">
        <v>1152.8399999999997</v>
      </c>
      <c r="J9" s="7">
        <v>1362.2069999999999</v>
      </c>
      <c r="K9" s="7">
        <v>1320.472</v>
      </c>
      <c r="L9" s="7">
        <v>1331.3419999999999</v>
      </c>
      <c r="M9" s="7">
        <v>1374.2799999999997</v>
      </c>
      <c r="N9" s="4">
        <f t="shared" ref="N9:N31" si="0">SUM(B9:M9)</f>
        <v>15483.8</v>
      </c>
    </row>
    <row r="10" spans="1:16" ht="17.100000000000001" customHeight="1" x14ac:dyDescent="0.25">
      <c r="A10" s="2" t="s">
        <v>18</v>
      </c>
      <c r="B10" s="7">
        <v>82.448000000000008</v>
      </c>
      <c r="C10" s="7">
        <v>79.153000000000006</v>
      </c>
      <c r="D10" s="7">
        <v>76.007999999999996</v>
      </c>
      <c r="E10" s="7">
        <v>75.710000000000008</v>
      </c>
      <c r="F10" s="7">
        <v>75.183000000000007</v>
      </c>
      <c r="G10" s="7">
        <v>75.17</v>
      </c>
      <c r="H10" s="7">
        <v>68.114000000000004</v>
      </c>
      <c r="I10" s="7">
        <v>62.643000000000001</v>
      </c>
      <c r="J10" s="7">
        <v>71.875</v>
      </c>
      <c r="K10" s="7">
        <v>77.807999999999993</v>
      </c>
      <c r="L10" s="7">
        <v>79.781000000000006</v>
      </c>
      <c r="M10" s="7">
        <v>74.606999999999999</v>
      </c>
      <c r="N10" s="4">
        <f t="shared" si="0"/>
        <v>898.5</v>
      </c>
    </row>
    <row r="11" spans="1:16" ht="17.100000000000001" customHeight="1" x14ac:dyDescent="0.25">
      <c r="A11" s="2" t="s">
        <v>19</v>
      </c>
      <c r="B11" s="7">
        <v>23.323</v>
      </c>
      <c r="C11" s="7">
        <v>28.307000000000002</v>
      </c>
      <c r="D11" s="7">
        <v>31.394000000000002</v>
      </c>
      <c r="E11" s="7">
        <v>24</v>
      </c>
      <c r="F11" s="7">
        <v>26.061999999999998</v>
      </c>
      <c r="G11" s="7">
        <v>29.887</v>
      </c>
      <c r="H11" s="7">
        <v>21.184999999999999</v>
      </c>
      <c r="I11" s="7">
        <v>24.912000000000003</v>
      </c>
      <c r="J11" s="7">
        <v>32.222999999999999</v>
      </c>
      <c r="K11" s="7">
        <v>24.386999999999997</v>
      </c>
      <c r="L11" s="7">
        <v>27.321999999999999</v>
      </c>
      <c r="M11" s="7">
        <v>31.597999999999999</v>
      </c>
      <c r="N11" s="4">
        <f t="shared" si="0"/>
        <v>324.60000000000002</v>
      </c>
    </row>
    <row r="12" spans="1:16" ht="17.100000000000001" customHeight="1" x14ac:dyDescent="0.25">
      <c r="A12" s="2" t="s">
        <v>20</v>
      </c>
      <c r="B12" s="7">
        <v>6.532</v>
      </c>
      <c r="C12" s="7">
        <v>6.4599999999999991</v>
      </c>
      <c r="D12" s="7">
        <v>6.2040000000000006</v>
      </c>
      <c r="E12" s="7">
        <v>6.2770000000000001</v>
      </c>
      <c r="F12" s="7">
        <v>6.0139999999999993</v>
      </c>
      <c r="G12" s="7">
        <v>6.0449999999999999</v>
      </c>
      <c r="H12" s="7">
        <v>5.516</v>
      </c>
      <c r="I12" s="7">
        <v>5.2439999999999998</v>
      </c>
      <c r="J12" s="7">
        <v>6.0249999999999995</v>
      </c>
      <c r="K12" s="7">
        <v>6.2970000000000006</v>
      </c>
      <c r="L12" s="7">
        <v>6.3020000000000005</v>
      </c>
      <c r="M12" s="7">
        <v>6.0839999999999996</v>
      </c>
      <c r="N12" s="4">
        <f t="shared" si="0"/>
        <v>73</v>
      </c>
    </row>
    <row r="13" spans="1:16" ht="17.100000000000001" customHeight="1" x14ac:dyDescent="0.25">
      <c r="A13" s="2" t="s">
        <v>21</v>
      </c>
      <c r="B13" s="7">
        <v>33.437000000000005</v>
      </c>
      <c r="C13" s="7">
        <v>32.277000000000001</v>
      </c>
      <c r="D13" s="7">
        <v>28.785</v>
      </c>
      <c r="E13" s="7">
        <v>34.515000000000001</v>
      </c>
      <c r="F13" s="7">
        <v>27.443000000000001</v>
      </c>
      <c r="G13" s="7">
        <v>31.267000000000003</v>
      </c>
      <c r="H13" s="7">
        <v>33.978999999999999</v>
      </c>
      <c r="I13" s="7">
        <v>35.645000000000003</v>
      </c>
      <c r="J13" s="7">
        <v>42.436999999999998</v>
      </c>
      <c r="K13" s="7">
        <v>32.083999999999996</v>
      </c>
      <c r="L13" s="7">
        <v>35.411999999999999</v>
      </c>
      <c r="M13" s="7">
        <v>36.318999999999996</v>
      </c>
      <c r="N13" s="4">
        <f t="shared" si="0"/>
        <v>403.6</v>
      </c>
    </row>
    <row r="14" spans="1:16" ht="17.100000000000001" hidden="1" customHeight="1" x14ac:dyDescent="0.25">
      <c r="A14" s="2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4">
        <f t="shared" si="0"/>
        <v>0</v>
      </c>
    </row>
    <row r="15" spans="1:16" ht="17.100000000000001" customHeight="1" x14ac:dyDescent="0.25">
      <c r="A15" s="2" t="s">
        <v>22</v>
      </c>
      <c r="B15" s="7">
        <v>42.062999999999995</v>
      </c>
      <c r="C15" s="7">
        <v>41.834000000000003</v>
      </c>
      <c r="D15" s="7">
        <v>46.939999999999991</v>
      </c>
      <c r="E15" s="7">
        <v>40.241</v>
      </c>
      <c r="F15" s="7">
        <v>35.582999999999998</v>
      </c>
      <c r="G15" s="7">
        <v>47.569999999999993</v>
      </c>
      <c r="H15" s="7">
        <v>30.544</v>
      </c>
      <c r="I15" s="7">
        <v>31.901999999999997</v>
      </c>
      <c r="J15" s="7">
        <v>48.339999999999996</v>
      </c>
      <c r="K15" s="7">
        <v>71.591000000000008</v>
      </c>
      <c r="L15" s="7">
        <v>98.861999999999995</v>
      </c>
      <c r="M15" s="7">
        <v>52.93</v>
      </c>
      <c r="N15" s="4">
        <f t="shared" si="0"/>
        <v>588.39999999999986</v>
      </c>
    </row>
    <row r="16" spans="1:16" ht="17.100000000000001" customHeight="1" x14ac:dyDescent="0.25">
      <c r="A16" s="2" t="s">
        <v>23</v>
      </c>
      <c r="B16" s="7">
        <v>36.801000000000002</v>
      </c>
      <c r="C16" s="7">
        <v>42.423000000000002</v>
      </c>
      <c r="D16" s="7">
        <v>36.236999999999995</v>
      </c>
      <c r="E16" s="7">
        <v>36.236999999999995</v>
      </c>
      <c r="F16" s="7">
        <v>36.236999999999995</v>
      </c>
      <c r="G16" s="7">
        <v>36.236999999999995</v>
      </c>
      <c r="H16" s="7">
        <v>36.236999999999995</v>
      </c>
      <c r="I16" s="7">
        <v>36.236999999999995</v>
      </c>
      <c r="J16" s="7">
        <v>36.236999999999995</v>
      </c>
      <c r="K16" s="7">
        <v>36.236999999999995</v>
      </c>
      <c r="L16" s="7">
        <v>36.236999999999995</v>
      </c>
      <c r="M16" s="7">
        <v>36.242999999999995</v>
      </c>
      <c r="N16" s="4">
        <f t="shared" si="0"/>
        <v>441.59999999999985</v>
      </c>
    </row>
    <row r="17" spans="1:16" ht="17.100000000000001" customHeight="1" x14ac:dyDescent="0.25">
      <c r="A17" s="2" t="s">
        <v>24</v>
      </c>
      <c r="B17" s="7">
        <v>13.046999999999999</v>
      </c>
      <c r="C17" s="7">
        <v>3.9979999999999998</v>
      </c>
      <c r="D17" s="7">
        <v>9.4999999999999973E-2</v>
      </c>
      <c r="E17" s="7">
        <v>-0.68499999999999994</v>
      </c>
      <c r="F17" s="7">
        <v>-0.41099999999999992</v>
      </c>
      <c r="G17" s="7">
        <v>2.7000000000000024E-2</v>
      </c>
      <c r="H17" s="7">
        <v>8.1999999999999962E-2</v>
      </c>
      <c r="I17" s="7">
        <v>6.3000000000000056E-2</v>
      </c>
      <c r="J17" s="7">
        <v>8.3999999999999964E-2</v>
      </c>
      <c r="K17" s="7">
        <v>0.193</v>
      </c>
      <c r="L17" s="7">
        <v>0.11699999999999999</v>
      </c>
      <c r="M17" s="7">
        <v>29.89</v>
      </c>
      <c r="N17" s="4">
        <f t="shared" si="0"/>
        <v>46.5</v>
      </c>
    </row>
    <row r="18" spans="1:16" ht="17.100000000000001" customHeight="1" x14ac:dyDescent="0.25">
      <c r="A18" s="2" t="s">
        <v>25</v>
      </c>
      <c r="B18" s="7">
        <v>1.4919999999999998</v>
      </c>
      <c r="C18" s="7">
        <v>1.5960000000000001</v>
      </c>
      <c r="D18" s="7">
        <v>1.3560000000000003</v>
      </c>
      <c r="E18" s="7">
        <v>1.3729999999999998</v>
      </c>
      <c r="F18" s="7">
        <v>1.246</v>
      </c>
      <c r="G18" s="7">
        <v>1.2050000000000001</v>
      </c>
      <c r="H18" s="7">
        <v>1.1760000000000002</v>
      </c>
      <c r="I18" s="7">
        <v>1.2119999999999997</v>
      </c>
      <c r="J18" s="7">
        <v>1.2730000000000001</v>
      </c>
      <c r="K18" s="7">
        <v>1.4430000000000001</v>
      </c>
      <c r="L18" s="7">
        <v>1.5410000000000001</v>
      </c>
      <c r="M18" s="7">
        <v>1.4870000000000001</v>
      </c>
      <c r="N18" s="4">
        <f t="shared" si="0"/>
        <v>16.399999999999999</v>
      </c>
    </row>
    <row r="19" spans="1:16" ht="17.100000000000001" customHeight="1" x14ac:dyDescent="0.25">
      <c r="A19" s="2" t="s">
        <v>26</v>
      </c>
      <c r="B19" s="7">
        <v>6.3840000000000003</v>
      </c>
      <c r="C19" s="7">
        <v>6.8520000000000003</v>
      </c>
      <c r="D19" s="7">
        <v>6.6219999999999999</v>
      </c>
      <c r="E19" s="7">
        <v>7.0510000000000002</v>
      </c>
      <c r="F19" s="7">
        <v>7.1369999999999996</v>
      </c>
      <c r="G19" s="7">
        <v>8.5389999999999997</v>
      </c>
      <c r="H19" s="7">
        <v>5.3690000000000007</v>
      </c>
      <c r="I19" s="7">
        <v>5.9950000000000001</v>
      </c>
      <c r="J19" s="7">
        <v>6.5129999999999999</v>
      </c>
      <c r="K19" s="7">
        <v>7.1989999999999998</v>
      </c>
      <c r="L19" s="7">
        <v>7.4929999999999994</v>
      </c>
      <c r="M19" s="7">
        <v>7.2460000000000004</v>
      </c>
      <c r="N19" s="4">
        <f t="shared" si="0"/>
        <v>82.399999999999991</v>
      </c>
    </row>
    <row r="20" spans="1:16" ht="17.100000000000001" customHeight="1" x14ac:dyDescent="0.25">
      <c r="A20" s="2" t="s">
        <v>27</v>
      </c>
      <c r="B20" s="7">
        <v>2.9539999999999997</v>
      </c>
      <c r="C20" s="7">
        <v>180.77</v>
      </c>
      <c r="D20" s="7">
        <v>-1.1429999999999998</v>
      </c>
      <c r="E20" s="7">
        <v>-40.203000000000003</v>
      </c>
      <c r="F20" s="7">
        <v>159.06800000000001</v>
      </c>
      <c r="G20" s="7">
        <v>95.733000000000004</v>
      </c>
      <c r="H20" s="7">
        <v>7.1689999999999996</v>
      </c>
      <c r="I20" s="7">
        <v>78.965000000000003</v>
      </c>
      <c r="J20" s="7">
        <v>360.59699999999998</v>
      </c>
      <c r="K20" s="7">
        <v>36.167999999999999</v>
      </c>
      <c r="L20" s="7">
        <v>239.392</v>
      </c>
      <c r="M20" s="7">
        <v>58.53</v>
      </c>
      <c r="N20" s="4">
        <f t="shared" si="0"/>
        <v>1178</v>
      </c>
    </row>
    <row r="21" spans="1:16" ht="17.100000000000001" customHeight="1" x14ac:dyDescent="0.25">
      <c r="A21" s="2" t="s">
        <v>28</v>
      </c>
      <c r="B21" s="7">
        <v>39.364000000000004</v>
      </c>
      <c r="C21" s="7">
        <v>444.68799999999999</v>
      </c>
      <c r="D21" s="7">
        <v>69.271999999999991</v>
      </c>
      <c r="E21" s="7">
        <v>26.157</v>
      </c>
      <c r="F21" s="7">
        <v>300.37400000000002</v>
      </c>
      <c r="G21" s="7">
        <v>185.72300000000001</v>
      </c>
      <c r="H21" s="7">
        <v>37.701999999999998</v>
      </c>
      <c r="I21" s="7">
        <v>182.535</v>
      </c>
      <c r="J21" s="7">
        <v>714.26900000000001</v>
      </c>
      <c r="K21" s="7">
        <v>65.341000000000008</v>
      </c>
      <c r="L21" s="7">
        <v>432.70600000000002</v>
      </c>
      <c r="M21" s="7">
        <v>123.869</v>
      </c>
      <c r="N21" s="4">
        <f t="shared" si="0"/>
        <v>2622.0000000000005</v>
      </c>
    </row>
    <row r="22" spans="1:16" ht="17.100000000000001" hidden="1" customHeight="1" x14ac:dyDescent="0.25">
      <c r="A22" s="2" t="s">
        <v>15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4">
        <f t="shared" si="0"/>
        <v>0</v>
      </c>
    </row>
    <row r="23" spans="1:16" ht="17.100000000000001" customHeight="1" x14ac:dyDescent="0.25">
      <c r="A23" s="2" t="s">
        <v>29</v>
      </c>
      <c r="B23" s="7">
        <v>16.218</v>
      </c>
      <c r="C23" s="7">
        <v>15.673999999999999</v>
      </c>
      <c r="D23" s="7">
        <v>15.175000000000001</v>
      </c>
      <c r="E23" s="7">
        <v>14.404999999999999</v>
      </c>
      <c r="F23" s="7">
        <v>14.847</v>
      </c>
      <c r="G23" s="7">
        <v>12.456</v>
      </c>
      <c r="H23" s="7">
        <v>13.446999999999999</v>
      </c>
      <c r="I23" s="7">
        <v>12.773999999999999</v>
      </c>
      <c r="J23" s="7">
        <v>15.01</v>
      </c>
      <c r="K23" s="7">
        <v>14.753</v>
      </c>
      <c r="L23" s="7">
        <v>14.336</v>
      </c>
      <c r="M23" s="7">
        <v>15.105</v>
      </c>
      <c r="N23" s="4">
        <f t="shared" si="0"/>
        <v>174.20000000000002</v>
      </c>
    </row>
    <row r="24" spans="1:16" x14ac:dyDescent="0.25">
      <c r="A24" s="2" t="s">
        <v>30</v>
      </c>
      <c r="B24" s="7">
        <v>0.71</v>
      </c>
      <c r="C24" s="7">
        <v>1.29</v>
      </c>
      <c r="D24" s="7">
        <v>1.651</v>
      </c>
      <c r="E24" s="7">
        <v>1.7</v>
      </c>
      <c r="F24" s="7">
        <v>1.577</v>
      </c>
      <c r="G24" s="7">
        <v>1.776</v>
      </c>
      <c r="H24" s="7">
        <v>1.2789999999999999</v>
      </c>
      <c r="I24" s="7">
        <v>1.345</v>
      </c>
      <c r="J24" s="7">
        <v>1.506</v>
      </c>
      <c r="K24" s="7">
        <v>1.492</v>
      </c>
      <c r="L24" s="7">
        <v>1.5169999999999999</v>
      </c>
      <c r="M24" s="7">
        <v>1.357</v>
      </c>
      <c r="N24" s="4">
        <f t="shared" si="0"/>
        <v>17.2</v>
      </c>
    </row>
    <row r="25" spans="1:16" x14ac:dyDescent="0.25">
      <c r="A25" s="2" t="s">
        <v>31</v>
      </c>
      <c r="B25" s="7">
        <v>5.5149999999999997</v>
      </c>
      <c r="C25" s="7">
        <v>10.016999999999999</v>
      </c>
      <c r="D25" s="7">
        <v>12.821</v>
      </c>
      <c r="E25" s="7">
        <v>13.204000000000001</v>
      </c>
      <c r="F25" s="7">
        <v>12.249000000000001</v>
      </c>
      <c r="G25" s="7">
        <v>13.797000000000001</v>
      </c>
      <c r="H25" s="7">
        <v>9.9320000000000004</v>
      </c>
      <c r="I25" s="7">
        <v>10.45</v>
      </c>
      <c r="J25" s="7">
        <v>11.702</v>
      </c>
      <c r="K25" s="7">
        <v>11.587</v>
      </c>
      <c r="L25" s="7">
        <v>11.784000000000001</v>
      </c>
      <c r="M25" s="7">
        <v>10.542</v>
      </c>
      <c r="N25" s="4">
        <f t="shared" si="0"/>
        <v>133.60000000000002</v>
      </c>
    </row>
    <row r="26" spans="1:16" ht="17.100000000000001" customHeight="1" x14ac:dyDescent="0.25">
      <c r="A26" s="2" t="s">
        <v>32</v>
      </c>
      <c r="B26" s="7">
        <v>2.0950000000000002</v>
      </c>
      <c r="C26" s="7">
        <v>2.1710000000000003</v>
      </c>
      <c r="D26" s="7">
        <v>1.9159999999999999</v>
      </c>
      <c r="E26" s="7">
        <v>1.9339999999999999</v>
      </c>
      <c r="F26" s="7">
        <v>1.653</v>
      </c>
      <c r="G26" s="7">
        <v>1.677</v>
      </c>
      <c r="H26" s="7">
        <v>1.7350000000000001</v>
      </c>
      <c r="I26" s="7">
        <v>1.804</v>
      </c>
      <c r="J26" s="7">
        <v>2.0579999999999998</v>
      </c>
      <c r="K26" s="7">
        <v>2.0700000000000003</v>
      </c>
      <c r="L26" s="7">
        <v>2.008</v>
      </c>
      <c r="M26" s="7">
        <v>1.9790000000000001</v>
      </c>
      <c r="N26" s="4">
        <f t="shared" si="0"/>
        <v>23.099999999999998</v>
      </c>
    </row>
    <row r="27" spans="1:16" ht="17.100000000000001" customHeight="1" x14ac:dyDescent="0.25">
      <c r="A27" s="2" t="s">
        <v>33</v>
      </c>
      <c r="B27" s="7">
        <v>19.073000000000004</v>
      </c>
      <c r="C27" s="7">
        <v>19.431999999999999</v>
      </c>
      <c r="D27" s="7">
        <v>20.029999999999998</v>
      </c>
      <c r="E27" s="7">
        <v>21.239000000000001</v>
      </c>
      <c r="F27" s="7">
        <v>18.355</v>
      </c>
      <c r="G27" s="7">
        <v>19.215</v>
      </c>
      <c r="H27" s="7">
        <v>14.690000000000001</v>
      </c>
      <c r="I27" s="7">
        <v>17.692999999999998</v>
      </c>
      <c r="J27" s="7">
        <v>20.802000000000003</v>
      </c>
      <c r="K27" s="7">
        <v>20.738999999999997</v>
      </c>
      <c r="L27" s="7">
        <v>22.988</v>
      </c>
      <c r="M27" s="7">
        <v>21.044</v>
      </c>
      <c r="N27" s="4">
        <f t="shared" si="0"/>
        <v>235.30000000000004</v>
      </c>
    </row>
    <row r="28" spans="1:16" ht="17.100000000000001" customHeight="1" x14ac:dyDescent="0.25">
      <c r="A28" s="2" t="s">
        <v>34</v>
      </c>
      <c r="B28" s="7">
        <v>6.226</v>
      </c>
      <c r="C28" s="7">
        <v>8.8390000000000004</v>
      </c>
      <c r="D28" s="7">
        <v>13.823</v>
      </c>
      <c r="E28" s="7">
        <v>9.0850000000000009</v>
      </c>
      <c r="F28" s="7">
        <v>11.725</v>
      </c>
      <c r="G28" s="7">
        <v>20.372</v>
      </c>
      <c r="H28" s="7">
        <v>14.284000000000001</v>
      </c>
      <c r="I28" s="7">
        <v>30.431000000000001</v>
      </c>
      <c r="J28" s="7">
        <v>174.27199999999999</v>
      </c>
      <c r="K28" s="7">
        <v>56.38</v>
      </c>
      <c r="L28" s="7">
        <v>13.976000000000001</v>
      </c>
      <c r="M28" s="7">
        <v>10.587</v>
      </c>
      <c r="N28" s="4">
        <f t="shared" si="0"/>
        <v>370</v>
      </c>
    </row>
    <row r="29" spans="1:16" ht="17.100000000000001" customHeight="1" x14ac:dyDescent="0.25">
      <c r="A29" s="2" t="s">
        <v>35</v>
      </c>
      <c r="B29" s="7">
        <v>3.5000000000000003E-2</v>
      </c>
      <c r="C29" s="7">
        <v>4.7E-2</v>
      </c>
      <c r="D29" s="7">
        <v>4.7E-2</v>
      </c>
      <c r="E29" s="7">
        <v>3.5000000000000003E-2</v>
      </c>
      <c r="F29" s="7">
        <v>3.5000000000000003E-2</v>
      </c>
      <c r="G29" s="7">
        <v>0.05</v>
      </c>
      <c r="H29" s="7">
        <v>3.2000000000000001E-2</v>
      </c>
      <c r="I29" s="7">
        <v>0.04</v>
      </c>
      <c r="J29" s="7">
        <v>3.5000000000000003E-2</v>
      </c>
      <c r="K29" s="7">
        <v>5.2000000000000005E-2</v>
      </c>
      <c r="L29" s="7">
        <v>4.8000000000000001E-2</v>
      </c>
      <c r="M29" s="7">
        <v>4.3999999999999997E-2</v>
      </c>
      <c r="N29" s="4">
        <f t="shared" si="0"/>
        <v>0.49999999999999994</v>
      </c>
    </row>
    <row r="30" spans="1:16" ht="17.100000000000001" customHeight="1" x14ac:dyDescent="0.25">
      <c r="A30" s="2" t="s">
        <v>36</v>
      </c>
      <c r="B30" s="7">
        <v>2.5000000000000001E-2</v>
      </c>
      <c r="C30" s="7">
        <v>1.7000000000000001E-2</v>
      </c>
      <c r="D30" s="7">
        <v>1.4E-2</v>
      </c>
      <c r="E30" s="7">
        <v>8.9999999999999993E-3</v>
      </c>
      <c r="F30" s="7">
        <v>3.0000000000000001E-3</v>
      </c>
      <c r="G30" s="7">
        <v>8.0000000000000002E-3</v>
      </c>
      <c r="H30" s="7">
        <v>4.0000000000000001E-3</v>
      </c>
      <c r="I30" s="7">
        <v>7.0000000000000001E-3</v>
      </c>
      <c r="J30" s="7">
        <v>7.0000000000000001E-3</v>
      </c>
      <c r="K30" s="7">
        <v>3.3000000000000002E-2</v>
      </c>
      <c r="L30" s="7">
        <v>0.19600000000000001</v>
      </c>
      <c r="M30" s="7">
        <v>7.6999999999999999E-2</v>
      </c>
      <c r="N30" s="4">
        <f t="shared" si="0"/>
        <v>0.40000000000000008</v>
      </c>
    </row>
    <row r="31" spans="1:16" ht="17.100000000000001" customHeight="1" x14ac:dyDescent="0.25">
      <c r="A31" s="8" t="s">
        <v>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4">
        <f t="shared" si="0"/>
        <v>0</v>
      </c>
    </row>
    <row r="32" spans="1:16" s="3" customFormat="1" ht="17.100000000000001" customHeight="1" thickBot="1" x14ac:dyDescent="0.3">
      <c r="A32" s="16" t="s">
        <v>16</v>
      </c>
      <c r="B32" s="18">
        <f t="shared" ref="B32:M32" si="1">SUM(B9:B31)</f>
        <v>1639.2040000000006</v>
      </c>
      <c r="C32" s="18">
        <f t="shared" si="1"/>
        <v>2195.6419999999994</v>
      </c>
      <c r="D32" s="18">
        <f t="shared" si="1"/>
        <v>1620.2780000000002</v>
      </c>
      <c r="E32" s="18">
        <f t="shared" si="1"/>
        <v>1562.1560000000004</v>
      </c>
      <c r="F32" s="18">
        <f t="shared" si="1"/>
        <v>1973.809</v>
      </c>
      <c r="G32" s="18">
        <f t="shared" si="1"/>
        <v>2067.9059999999995</v>
      </c>
      <c r="H32" s="18">
        <f t="shared" si="1"/>
        <v>1410.3920000000001</v>
      </c>
      <c r="I32" s="18">
        <f t="shared" si="1"/>
        <v>1692.7369999999999</v>
      </c>
      <c r="J32" s="18">
        <f t="shared" si="1"/>
        <v>2907.4720000000002</v>
      </c>
      <c r="K32" s="18">
        <f t="shared" si="1"/>
        <v>1786.326</v>
      </c>
      <c r="L32" s="18">
        <f t="shared" si="1"/>
        <v>2363.3599999999988</v>
      </c>
      <c r="M32" s="18">
        <f t="shared" si="1"/>
        <v>1893.818</v>
      </c>
      <c r="N32" s="18">
        <f>SUBTOTAL(109,MoRevEstbyTax[TOTAL])</f>
        <v>23113.1</v>
      </c>
      <c r="O32" s="17"/>
      <c r="P32" s="17"/>
    </row>
    <row r="33" spans="1:16" ht="15.75" thickTop="1" x14ac:dyDescent="0.25">
      <c r="A33" s="8"/>
    </row>
    <row r="35" spans="1:16" x14ac:dyDescent="0.25">
      <c r="A35" s="11" t="s">
        <v>46</v>
      </c>
      <c r="B35" s="12" t="s">
        <v>6</v>
      </c>
      <c r="C35" s="12" t="s">
        <v>42</v>
      </c>
      <c r="D35" s="12" t="s">
        <v>7</v>
      </c>
      <c r="E35" s="12" t="s">
        <v>8</v>
      </c>
      <c r="F35" s="12" t="s">
        <v>9</v>
      </c>
      <c r="G35" s="12" t="s">
        <v>10</v>
      </c>
      <c r="H35" s="12" t="s">
        <v>11</v>
      </c>
      <c r="I35" s="12" t="s">
        <v>12</v>
      </c>
      <c r="J35" s="12" t="s">
        <v>43</v>
      </c>
      <c r="K35" s="12" t="s">
        <v>13</v>
      </c>
      <c r="L35" s="12" t="s">
        <v>44</v>
      </c>
      <c r="M35" s="12" t="s">
        <v>45</v>
      </c>
      <c r="N35" s="13" t="s">
        <v>16</v>
      </c>
    </row>
    <row r="36" spans="1:16" x14ac:dyDescent="0.25">
      <c r="A36" s="2" t="s">
        <v>38</v>
      </c>
      <c r="B36" s="7">
        <v>1207.7860000000001</v>
      </c>
      <c r="C36" s="7">
        <v>1914.4630000000002</v>
      </c>
      <c r="D36" s="7">
        <v>1345.8789999999999</v>
      </c>
      <c r="E36" s="7">
        <v>1286.943</v>
      </c>
      <c r="F36" s="7">
        <v>1707.6749999999997</v>
      </c>
      <c r="G36" s="7">
        <v>1778.7370000000003</v>
      </c>
      <c r="H36" s="7">
        <v>1087.9379999999999</v>
      </c>
      <c r="I36" s="7">
        <v>1436.06</v>
      </c>
      <c r="J36" s="7">
        <v>2613.1170000000002</v>
      </c>
      <c r="K36" s="7">
        <v>1503.7419999999997</v>
      </c>
      <c r="L36" s="7">
        <v>2069.5009999999997</v>
      </c>
      <c r="M36" s="7">
        <v>1602.3589999999999</v>
      </c>
      <c r="N36" s="4">
        <f t="shared" ref="N36:N40" si="2">SUM(B36:M36)</f>
        <v>19554.2</v>
      </c>
    </row>
    <row r="37" spans="1:16" x14ac:dyDescent="0.25">
      <c r="A37" s="2" t="s">
        <v>39</v>
      </c>
      <c r="B37" s="7">
        <v>96.762</v>
      </c>
      <c r="C37" s="7">
        <v>97.55</v>
      </c>
      <c r="D37" s="7">
        <v>95.081999999999994</v>
      </c>
      <c r="E37" s="7">
        <v>94.990999999999985</v>
      </c>
      <c r="F37" s="7">
        <v>90.292000000000002</v>
      </c>
      <c r="G37" s="7">
        <v>96.582999999999998</v>
      </c>
      <c r="H37" s="7">
        <v>87.966000000000008</v>
      </c>
      <c r="I37" s="7">
        <v>89.248999999999995</v>
      </c>
      <c r="J37" s="7">
        <v>105.79900000000001</v>
      </c>
      <c r="K37" s="7">
        <v>93.893000000000001</v>
      </c>
      <c r="L37" s="7">
        <v>99.799000000000007</v>
      </c>
      <c r="M37" s="7">
        <v>101.03399999999999</v>
      </c>
      <c r="N37" s="4">
        <f t="shared" si="2"/>
        <v>1149</v>
      </c>
    </row>
    <row r="38" spans="1:16" x14ac:dyDescent="0.25">
      <c r="A38" s="2" t="s">
        <v>40</v>
      </c>
      <c r="B38" s="7">
        <v>38.378</v>
      </c>
      <c r="C38" s="7">
        <v>38.162999999999997</v>
      </c>
      <c r="D38" s="7">
        <v>38.013999999999996</v>
      </c>
      <c r="E38" s="7">
        <v>38.277000000000001</v>
      </c>
      <c r="F38" s="7">
        <v>37.887</v>
      </c>
      <c r="G38" s="7">
        <v>39.600999999999999</v>
      </c>
      <c r="H38" s="7">
        <v>36.94</v>
      </c>
      <c r="I38" s="7">
        <v>37.265999999999998</v>
      </c>
      <c r="J38" s="7">
        <v>38.777999999999999</v>
      </c>
      <c r="K38" s="7">
        <v>38.484000000000002</v>
      </c>
      <c r="L38" s="7">
        <v>38.554000000000002</v>
      </c>
      <c r="M38" s="7">
        <v>38.858000000000004</v>
      </c>
      <c r="N38" s="4">
        <f t="shared" si="2"/>
        <v>459.2</v>
      </c>
    </row>
    <row r="39" spans="1:16" ht="15" customHeight="1" x14ac:dyDescent="0.2">
      <c r="A39" s="2" t="s">
        <v>41</v>
      </c>
      <c r="B39" s="7">
        <v>276.50299999999999</v>
      </c>
      <c r="C39" s="7">
        <v>125.691</v>
      </c>
      <c r="D39" s="7">
        <v>121.52799999999999</v>
      </c>
      <c r="E39" s="7">
        <v>122.17000000000002</v>
      </c>
      <c r="F39" s="7">
        <v>118.18</v>
      </c>
      <c r="G39" s="7">
        <v>133.20999999999998</v>
      </c>
      <c r="H39" s="7">
        <v>174.12299999999999</v>
      </c>
      <c r="I39" s="7">
        <v>106.73699999999999</v>
      </c>
      <c r="J39" s="7">
        <v>126.35299999999999</v>
      </c>
      <c r="K39" s="7">
        <v>126.78200000000001</v>
      </c>
      <c r="L39" s="7">
        <v>132.08100000000002</v>
      </c>
      <c r="M39" s="7">
        <v>128.142</v>
      </c>
      <c r="N39" s="4">
        <f t="shared" si="2"/>
        <v>1691.5000000000002</v>
      </c>
      <c r="O39" s="9"/>
      <c r="P39" s="6"/>
    </row>
    <row r="40" spans="1:16" s="3" customFormat="1" ht="15" customHeight="1" x14ac:dyDescent="0.2">
      <c r="A40" s="2" t="s">
        <v>47</v>
      </c>
      <c r="B40" s="7">
        <v>19.774999999999999</v>
      </c>
      <c r="C40" s="7">
        <v>19.774999999999999</v>
      </c>
      <c r="D40" s="7">
        <v>19.774999999999999</v>
      </c>
      <c r="E40" s="7">
        <v>19.774999999999999</v>
      </c>
      <c r="F40" s="7">
        <v>19.774999999999999</v>
      </c>
      <c r="G40" s="7">
        <v>19.774999999999999</v>
      </c>
      <c r="H40" s="7">
        <v>23.425000000000001</v>
      </c>
      <c r="I40" s="7">
        <v>23.425000000000001</v>
      </c>
      <c r="J40" s="7">
        <v>23.425000000000001</v>
      </c>
      <c r="K40" s="7">
        <v>23.425000000000001</v>
      </c>
      <c r="L40" s="7">
        <v>23.425000000000001</v>
      </c>
      <c r="M40" s="7">
        <v>23.425000000000001</v>
      </c>
      <c r="N40" s="4">
        <f t="shared" si="2"/>
        <v>259.20000000000005</v>
      </c>
      <c r="O40" s="6"/>
      <c r="P40" s="6"/>
    </row>
    <row r="41" spans="1:16" s="3" customFormat="1" ht="17.100000000000001" customHeight="1" thickBot="1" x14ac:dyDescent="0.3">
      <c r="A41" s="16" t="s">
        <v>16</v>
      </c>
      <c r="B41" s="18">
        <f t="shared" ref="B41:M41" si="3">SUM(B36:B40)</f>
        <v>1639.204</v>
      </c>
      <c r="C41" s="18">
        <f t="shared" si="3"/>
        <v>2195.6419999999998</v>
      </c>
      <c r="D41" s="18">
        <f t="shared" si="3"/>
        <v>1620.2779999999998</v>
      </c>
      <c r="E41" s="18">
        <f t="shared" si="3"/>
        <v>1562.1560000000002</v>
      </c>
      <c r="F41" s="18">
        <f t="shared" si="3"/>
        <v>1973.8089999999997</v>
      </c>
      <c r="G41" s="18">
        <f t="shared" si="3"/>
        <v>2067.9060000000004</v>
      </c>
      <c r="H41" s="18">
        <f t="shared" si="3"/>
        <v>1410.3920000000001</v>
      </c>
      <c r="I41" s="18">
        <f t="shared" si="3"/>
        <v>1692.7370000000001</v>
      </c>
      <c r="J41" s="18">
        <f t="shared" si="3"/>
        <v>2907.4720000000002</v>
      </c>
      <c r="K41" s="18">
        <f t="shared" si="3"/>
        <v>1786.3259999999996</v>
      </c>
      <c r="L41" s="18">
        <f t="shared" si="3"/>
        <v>2363.36</v>
      </c>
      <c r="M41" s="18">
        <f t="shared" si="3"/>
        <v>1893.818</v>
      </c>
      <c r="N41" s="18">
        <f>SUBTOTAL(109,MoRevEstbyFund[TOTAL])</f>
        <v>23113.100000000002</v>
      </c>
      <c r="O41" s="17"/>
      <c r="P41" s="17"/>
    </row>
    <row r="42" spans="1:16" ht="15.75" thickTop="1" x14ac:dyDescent="0.25"/>
    <row r="43" spans="1:16" x14ac:dyDescent="0.25">
      <c r="A43" s="10"/>
    </row>
  </sheetData>
  <pageMargins left="0.5" right="0.5" top="0.5" bottom="0.5" header="0.25" footer="0.25"/>
  <pageSetup scale="81" orientation="landscape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 ESTIMATES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Budget Estimates</dc:title>
  <dc:creator>Department of F&amp;A -  Budget Office</dc:creator>
  <cp:lastModifiedBy>Matthew McElroy</cp:lastModifiedBy>
  <cp:lastPrinted>2026-08-25T20:16:57Z</cp:lastPrinted>
  <dcterms:created xsi:type="dcterms:W3CDTF">2026-08-25T19:47:29Z</dcterms:created>
  <dcterms:modified xsi:type="dcterms:W3CDTF">2026-08-25T20:17:55Z</dcterms:modified>
</cp:coreProperties>
</file>