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2.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drawings/drawing3.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4.xml" ContentType="application/vnd.openxmlformats-officedocument.drawing+xml"/>
  <Override PartName="/xl/tables/table8.xml" ContentType="application/vnd.openxmlformats-officedocument.spreadsheetml.table+xml"/>
  <Override PartName="/xl/drawings/drawing5.xml" ContentType="application/vnd.openxmlformats-officedocument.drawing+xml"/>
  <Override PartName="/xl/tables/table9.xml" ContentType="application/vnd.openxmlformats-officedocument.spreadsheetml.table+xml"/>
  <Override PartName="/xl/drawings/drawing6.xml" ContentType="application/vnd.openxmlformats-officedocument.drawing+xml"/>
  <Override PartName="/xl/tables/table10.xml" ContentType="application/vnd.openxmlformats-officedocument.spreadsheetml.table+xml"/>
  <Override PartName="/xl/tables/table1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C:\Users\CA20277\Desktop\Team Folders\Textbooks\Cycle D\Cycle D Items\Section 2 Reviews\McGraw-Hill\McGraw-Hill Re-Review Feedback\"/>
    </mc:Choice>
  </mc:AlternateContent>
  <bookViews>
    <workbookView xWindow="0" yWindow="0" windowWidth="20490" windowHeight="6825" tabRatio="500" activeTab="5"/>
  </bookViews>
  <sheets>
    <sheet name="TN0" sheetId="1" r:id="rId1"/>
    <sheet name="TN1" sheetId="2" r:id="rId2"/>
    <sheet name="TN2" sheetId="3" r:id="rId3"/>
    <sheet name="TN3" sheetId="4" r:id="rId4"/>
    <sheet name="TN4" sheetId="5" r:id="rId5"/>
    <sheet name="TN5" sheetId="6" r:id="rId6"/>
    <sheet name="ICS Edits" sheetId="8" r:id="rId7"/>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G16" i="8" l="1"/>
  <c r="G15" i="8"/>
  <c r="G14" i="8"/>
  <c r="G11" i="8"/>
  <c r="G10" i="8"/>
  <c r="G9" i="8"/>
  <c r="G8" i="8"/>
  <c r="G6" i="8"/>
  <c r="L34" i="6"/>
  <c r="L30" i="6"/>
  <c r="L29" i="6"/>
  <c r="L28" i="6"/>
  <c r="L25" i="6"/>
  <c r="L24" i="6"/>
  <c r="L22" i="6"/>
  <c r="L21" i="6"/>
  <c r="L20" i="6"/>
  <c r="L19" i="6"/>
  <c r="L13" i="6"/>
  <c r="L12" i="6"/>
  <c r="L11" i="6"/>
  <c r="L10" i="6"/>
  <c r="L7" i="6"/>
  <c r="L5" i="6"/>
  <c r="K29" i="5"/>
  <c r="K14" i="5"/>
  <c r="K13" i="5"/>
  <c r="K7" i="5"/>
  <c r="K6" i="5"/>
  <c r="L27" i="4"/>
  <c r="L19" i="4"/>
  <c r="L15" i="4"/>
  <c r="L14" i="4"/>
  <c r="L12" i="4"/>
  <c r="L11" i="4"/>
  <c r="L6" i="4"/>
  <c r="L4" i="4"/>
  <c r="L14" i="3"/>
  <c r="L10" i="3"/>
  <c r="L9" i="3"/>
  <c r="L8" i="3"/>
  <c r="J12" i="2"/>
  <c r="J11" i="2"/>
  <c r="J10" i="2"/>
  <c r="J9" i="2"/>
  <c r="J7" i="2"/>
  <c r="J5" i="2"/>
  <c r="J11" i="1"/>
  <c r="J4" i="1"/>
</calcChain>
</file>

<file path=xl/sharedStrings.xml><?xml version="1.0" encoding="utf-8"?>
<sst xmlns="http://schemas.openxmlformats.org/spreadsheetml/2006/main" count="1181" uniqueCount="587">
  <si>
    <r>
      <t xml:space="preserve">To view corrections with </t>
    </r>
    <r>
      <rPr>
        <b/>
        <i/>
        <u/>
        <sz val="10"/>
        <rFont val="Arial"/>
        <family val="2"/>
      </rPr>
      <t>multiple</t>
    </r>
    <r>
      <rPr>
        <sz val="10"/>
        <color rgb="FF000000"/>
        <rFont val="Arial"/>
        <family val="2"/>
      </rPr>
      <t xml:space="preserve"> links simply </t>
    </r>
    <r>
      <rPr>
        <b/>
        <sz val="10"/>
        <rFont val="Arial"/>
        <family val="2"/>
      </rPr>
      <t>copy/paste URL in</t>
    </r>
    <r>
      <rPr>
        <sz val="10"/>
        <color rgb="FF000000"/>
        <rFont val="Arial"/>
        <family val="2"/>
      </rPr>
      <t xml:space="preserve"> </t>
    </r>
    <r>
      <rPr>
        <sz val="10"/>
        <color rgb="FFFF00FF"/>
        <rFont val="Arial"/>
        <family val="2"/>
      </rPr>
      <t>purple</t>
    </r>
    <r>
      <rPr>
        <sz val="10"/>
        <color rgb="FF000000"/>
        <rFont val="Arial"/>
        <family val="2"/>
      </rPr>
      <t xml:space="preserve"> to browser AFTER signing into the TNadoption online demo account.</t>
    </r>
  </si>
  <si>
    <r>
      <t xml:space="preserve">Corrections with a </t>
    </r>
    <r>
      <rPr>
        <b/>
        <i/>
        <u/>
        <sz val="10"/>
        <rFont val="Arial"/>
        <family val="2"/>
      </rPr>
      <t>single</t>
    </r>
    <r>
      <rPr>
        <i/>
        <sz val="10"/>
        <rFont val="Arial"/>
        <family val="2"/>
      </rPr>
      <t xml:space="preserve"> </t>
    </r>
    <r>
      <rPr>
        <sz val="10"/>
        <color rgb="FF000000"/>
        <rFont val="Arial"/>
        <family val="2"/>
      </rPr>
      <t>link: Select link in this column</t>
    </r>
  </si>
  <si>
    <r>
      <t xml:space="preserve">*Use </t>
    </r>
    <r>
      <rPr>
        <i/>
        <sz val="10"/>
        <rFont val="Arial"/>
        <family val="2"/>
      </rPr>
      <t>digital PDF</t>
    </r>
    <r>
      <rPr>
        <sz val="10"/>
        <color rgb="FF000000"/>
        <rFont val="Arial"/>
        <family val="2"/>
      </rPr>
      <t xml:space="preserve"> </t>
    </r>
    <r>
      <rPr>
        <sz val="10"/>
        <color rgb="FF000000"/>
        <rFont val="Arial"/>
        <family val="2"/>
      </rPr>
      <t>for</t>
    </r>
    <r>
      <rPr>
        <sz val="10"/>
        <color rgb="FF000000"/>
        <rFont val="Arial"/>
        <family val="2"/>
      </rPr>
      <t xml:space="preserve"> </t>
    </r>
    <r>
      <rPr>
        <u/>
        <sz val="10"/>
        <rFont val="Arial"/>
        <family val="2"/>
      </rPr>
      <t>links</t>
    </r>
    <r>
      <rPr>
        <sz val="10"/>
        <color rgb="FF000000"/>
        <rFont val="Arial"/>
        <family val="2"/>
      </rPr>
      <t xml:space="preserve"> </t>
    </r>
    <r>
      <rPr>
        <sz val="10"/>
        <color rgb="FF000000"/>
        <rFont val="Arial"/>
        <family val="2"/>
      </rPr>
      <t>and</t>
    </r>
    <r>
      <rPr>
        <sz val="10"/>
        <color rgb="FF000000"/>
        <rFont val="Arial"/>
        <family val="2"/>
      </rPr>
      <t xml:space="preserve"> </t>
    </r>
    <r>
      <rPr>
        <i/>
        <sz val="10"/>
        <rFont val="Arial"/>
        <family val="2"/>
      </rPr>
      <t>digital spreadsheet</t>
    </r>
    <r>
      <rPr>
        <sz val="10"/>
        <color rgb="FF000000"/>
        <rFont val="Arial"/>
        <family val="2"/>
      </rPr>
      <t xml:space="preserve"> </t>
    </r>
    <r>
      <rPr>
        <sz val="10"/>
        <color rgb="FF000000"/>
        <rFont val="Arial"/>
        <family val="2"/>
      </rPr>
      <t>to take</t>
    </r>
    <r>
      <rPr>
        <sz val="10"/>
        <color rgb="FF000000"/>
        <rFont val="Arial"/>
        <family val="2"/>
      </rPr>
      <t xml:space="preserve"> </t>
    </r>
    <r>
      <rPr>
        <u/>
        <sz val="10"/>
        <rFont val="Arial"/>
        <family val="2"/>
      </rPr>
      <t>electronic notes</t>
    </r>
  </si>
  <si>
    <t>TN2: Tennessee Studies Weekly - Life in the United States</t>
  </si>
  <si>
    <r>
      <t xml:space="preserve">To view corrections with </t>
    </r>
    <r>
      <rPr>
        <b/>
        <i/>
        <u/>
        <sz val="10"/>
        <rFont val="Arial"/>
        <family val="2"/>
      </rPr>
      <t>multiple</t>
    </r>
    <r>
      <rPr>
        <sz val="10"/>
        <color rgb="FF000000"/>
        <rFont val="Arial"/>
        <family val="2"/>
      </rPr>
      <t xml:space="preserve"> links simply </t>
    </r>
    <r>
      <rPr>
        <b/>
        <sz val="10"/>
        <rFont val="Arial"/>
        <family val="2"/>
      </rPr>
      <t>copy/paste URL in</t>
    </r>
    <r>
      <rPr>
        <sz val="10"/>
        <color rgb="FF000000"/>
        <rFont val="Arial"/>
        <family val="2"/>
      </rPr>
      <t xml:space="preserve"> </t>
    </r>
    <r>
      <rPr>
        <sz val="10"/>
        <color rgb="FFFF00FF"/>
        <rFont val="Arial"/>
        <family val="2"/>
      </rPr>
      <t>purple</t>
    </r>
    <r>
      <rPr>
        <sz val="10"/>
        <color rgb="FF000000"/>
        <rFont val="Arial"/>
        <family val="2"/>
      </rPr>
      <t xml:space="preserve"> to browser AFTER signing into the TNadoption online demo account.</t>
    </r>
  </si>
  <si>
    <r>
      <t xml:space="preserve">Corrections with a </t>
    </r>
    <r>
      <rPr>
        <b/>
        <i/>
        <u/>
        <sz val="10"/>
        <rFont val="Arial"/>
        <family val="2"/>
      </rPr>
      <t>single</t>
    </r>
    <r>
      <rPr>
        <i/>
        <sz val="10"/>
        <rFont val="Arial"/>
        <family val="2"/>
      </rPr>
      <t xml:space="preserve"> </t>
    </r>
    <r>
      <rPr>
        <sz val="10"/>
        <color rgb="FF000000"/>
        <rFont val="Arial"/>
        <family val="2"/>
      </rPr>
      <t>link: Select link in this column</t>
    </r>
  </si>
  <si>
    <r>
      <t xml:space="preserve">*Use </t>
    </r>
    <r>
      <rPr>
        <i/>
        <sz val="10"/>
        <rFont val="Arial"/>
        <family val="2"/>
      </rPr>
      <t>digital PDF</t>
    </r>
    <r>
      <rPr>
        <sz val="10"/>
        <color rgb="FF000000"/>
        <rFont val="Arial"/>
        <family val="2"/>
      </rPr>
      <t xml:space="preserve"> </t>
    </r>
    <r>
      <rPr>
        <sz val="10"/>
        <color rgb="FF000000"/>
        <rFont val="Arial"/>
        <family val="2"/>
      </rPr>
      <t>for</t>
    </r>
    <r>
      <rPr>
        <sz val="10"/>
        <color rgb="FF000000"/>
        <rFont val="Arial"/>
        <family val="2"/>
      </rPr>
      <t xml:space="preserve"> </t>
    </r>
    <r>
      <rPr>
        <u/>
        <sz val="10"/>
        <rFont val="Arial"/>
        <family val="2"/>
      </rPr>
      <t>links</t>
    </r>
    <r>
      <rPr>
        <sz val="10"/>
        <color rgb="FF000000"/>
        <rFont val="Arial"/>
        <family val="2"/>
      </rPr>
      <t xml:space="preserve"> </t>
    </r>
    <r>
      <rPr>
        <sz val="10"/>
        <color rgb="FF000000"/>
        <rFont val="Arial"/>
        <family val="2"/>
      </rPr>
      <t>and</t>
    </r>
    <r>
      <rPr>
        <sz val="10"/>
        <color rgb="FF000000"/>
        <rFont val="Arial"/>
        <family val="2"/>
      </rPr>
      <t xml:space="preserve"> </t>
    </r>
    <r>
      <rPr>
        <i/>
        <sz val="10"/>
        <rFont val="Arial"/>
        <family val="2"/>
      </rPr>
      <t>digital spreadsheet</t>
    </r>
    <r>
      <rPr>
        <sz val="10"/>
        <color rgb="FF000000"/>
        <rFont val="Arial"/>
        <family val="2"/>
      </rPr>
      <t xml:space="preserve"> </t>
    </r>
    <r>
      <rPr>
        <sz val="10"/>
        <color rgb="FF000000"/>
        <rFont val="Arial"/>
        <family val="2"/>
      </rPr>
      <t>to take</t>
    </r>
    <r>
      <rPr>
        <sz val="10"/>
        <color rgb="FF000000"/>
        <rFont val="Arial"/>
        <family val="2"/>
      </rPr>
      <t xml:space="preserve"> </t>
    </r>
    <r>
      <rPr>
        <u/>
        <sz val="10"/>
        <rFont val="Arial"/>
        <family val="2"/>
      </rPr>
      <t>electronic notes</t>
    </r>
  </si>
  <si>
    <t xml:space="preserve">                                                          TN0: Tennessee Studies Weekly: The World Around Us</t>
  </si>
  <si>
    <r>
      <t xml:space="preserve">To view corrections with </t>
    </r>
    <r>
      <rPr>
        <b/>
        <i/>
        <u/>
        <sz val="10"/>
        <rFont val="Arial"/>
        <family val="2"/>
      </rPr>
      <t>multiple</t>
    </r>
    <r>
      <rPr>
        <sz val="10"/>
        <color rgb="FF000000"/>
        <rFont val="Arial"/>
        <family val="2"/>
      </rPr>
      <t xml:space="preserve"> links simply </t>
    </r>
    <r>
      <rPr>
        <b/>
        <sz val="10"/>
        <rFont val="Arial"/>
        <family val="2"/>
      </rPr>
      <t>copy/paste URL in</t>
    </r>
    <r>
      <rPr>
        <sz val="10"/>
        <color rgb="FF000000"/>
        <rFont val="Arial"/>
        <family val="2"/>
      </rPr>
      <t xml:space="preserve"> </t>
    </r>
    <r>
      <rPr>
        <sz val="10"/>
        <color rgb="FFFF00FF"/>
        <rFont val="Arial"/>
        <family val="2"/>
      </rPr>
      <t>purple</t>
    </r>
    <r>
      <rPr>
        <sz val="10"/>
        <color rgb="FF000000"/>
        <rFont val="Arial"/>
        <family val="2"/>
      </rPr>
      <t xml:space="preserve"> to browser AFTER signing into the TNadoption online demo account.</t>
    </r>
  </si>
  <si>
    <r>
      <t xml:space="preserve">Corrections with a </t>
    </r>
    <r>
      <rPr>
        <b/>
        <i/>
        <u/>
        <sz val="10"/>
        <rFont val="Arial"/>
        <family val="2"/>
      </rPr>
      <t>single</t>
    </r>
    <r>
      <rPr>
        <i/>
        <sz val="10"/>
        <rFont val="Arial"/>
        <family val="2"/>
      </rPr>
      <t xml:space="preserve"> </t>
    </r>
    <r>
      <rPr>
        <sz val="10"/>
        <color rgb="FF000000"/>
        <rFont val="Arial"/>
        <family val="2"/>
      </rPr>
      <t>link: Select link in this column</t>
    </r>
  </si>
  <si>
    <r>
      <t xml:space="preserve">*Use </t>
    </r>
    <r>
      <rPr>
        <i/>
        <sz val="10"/>
        <rFont val="Arial"/>
        <family val="2"/>
      </rPr>
      <t>digital PDF</t>
    </r>
    <r>
      <rPr>
        <sz val="10"/>
        <color rgb="FF000000"/>
        <rFont val="Arial"/>
        <family val="2"/>
      </rPr>
      <t xml:space="preserve"> </t>
    </r>
    <r>
      <rPr>
        <sz val="10"/>
        <color rgb="FF000000"/>
        <rFont val="Arial"/>
        <family val="2"/>
      </rPr>
      <t>for</t>
    </r>
    <r>
      <rPr>
        <sz val="10"/>
        <color rgb="FF000000"/>
        <rFont val="Arial"/>
        <family val="2"/>
      </rPr>
      <t xml:space="preserve"> </t>
    </r>
    <r>
      <rPr>
        <u/>
        <sz val="10"/>
        <rFont val="Arial"/>
        <family val="2"/>
      </rPr>
      <t>links</t>
    </r>
    <r>
      <rPr>
        <sz val="10"/>
        <color rgb="FF000000"/>
        <rFont val="Arial"/>
        <family val="2"/>
      </rPr>
      <t xml:space="preserve"> </t>
    </r>
    <r>
      <rPr>
        <sz val="10"/>
        <color rgb="FF000000"/>
        <rFont val="Arial"/>
        <family val="2"/>
      </rPr>
      <t>and</t>
    </r>
    <r>
      <rPr>
        <sz val="10"/>
        <color rgb="FF000000"/>
        <rFont val="Arial"/>
        <family val="2"/>
      </rPr>
      <t xml:space="preserve"> </t>
    </r>
    <r>
      <rPr>
        <i/>
        <sz val="10"/>
        <rFont val="Arial"/>
        <family val="2"/>
      </rPr>
      <t>digital spreadsheet</t>
    </r>
    <r>
      <rPr>
        <sz val="10"/>
        <color rgb="FF000000"/>
        <rFont val="Arial"/>
        <family val="2"/>
      </rPr>
      <t xml:space="preserve"> </t>
    </r>
    <r>
      <rPr>
        <sz val="10"/>
        <color rgb="FF000000"/>
        <rFont val="Arial"/>
        <family val="2"/>
      </rPr>
      <t>to take</t>
    </r>
    <r>
      <rPr>
        <sz val="10"/>
        <color rgb="FF000000"/>
        <rFont val="Arial"/>
        <family val="2"/>
      </rPr>
      <t xml:space="preserve"> </t>
    </r>
    <r>
      <rPr>
        <u/>
        <sz val="10"/>
        <rFont val="Arial"/>
        <family val="2"/>
      </rPr>
      <t>electronic notes</t>
    </r>
  </si>
  <si>
    <t>Grade</t>
  </si>
  <si>
    <t>TN1: Tennessee Studies Weekly: Our Place in the United States</t>
  </si>
  <si>
    <t>ISBN
(student)</t>
  </si>
  <si>
    <t>Title</t>
  </si>
  <si>
    <t>Standard Number</t>
  </si>
  <si>
    <t>Content Standard</t>
  </si>
  <si>
    <t>Reviewer Feedback (1)</t>
  </si>
  <si>
    <t>Reviewer Feedback (2)</t>
  </si>
  <si>
    <t>Reviewer Feedback (3)</t>
  </si>
  <si>
    <t>Reviewer Feedback (4)</t>
  </si>
  <si>
    <t>Publisher Response to Feedback / Notes Regarding Revisions</t>
  </si>
  <si>
    <t>Reviewer Feedback
(1 Clarified)</t>
  </si>
  <si>
    <t>Publisher revised content
Y or N, Page #</t>
  </si>
  <si>
    <t>Official Reviewer Response to Publisher</t>
  </si>
  <si>
    <t>K</t>
  </si>
  <si>
    <t>25768859</t>
  </si>
  <si>
    <t>Tennessee Studies Weekly: The World Around Us</t>
  </si>
  <si>
    <t>25768735</t>
  </si>
  <si>
    <t>Tennessee Studies Weekly: Life in the United States</t>
  </si>
  <si>
    <t>25768824</t>
  </si>
  <si>
    <t>Tennessee Studies Weekly: Our Place in the United States</t>
  </si>
  <si>
    <t>K.01</t>
  </si>
  <si>
    <t>Describe familiar people, places, things, and events within a student’s home, school, and community.</t>
  </si>
  <si>
    <t>Note: Week 22 – Page 2: Add comma after ‘lunchtime’</t>
  </si>
  <si>
    <r>
      <rPr>
        <b/>
        <sz val="10"/>
        <color rgb="FF0000FF"/>
        <rFont val="Arial"/>
        <family val="2"/>
      </rPr>
      <t>Week 22, page 2:</t>
    </r>
    <r>
      <rPr>
        <sz val="10"/>
        <color rgb="FF000000"/>
        <rFont val="Arial"/>
        <family val="2"/>
      </rPr>
      <t xml:space="preserve"> 
Comma added as suggested.</t>
    </r>
  </si>
  <si>
    <t>Identify various cultural groups within the U.S. and the students’ community.</t>
  </si>
  <si>
    <t>Describe the cultural aspects of a place, including a student’s community and state.</t>
  </si>
  <si>
    <t>Although there is evidence for learning about cultural aspects of Tennessee and encouraging students to think about cultural aspects of their community (SE week 22), that is where it stops. It would be 100 percent alignment if the standard read: Describe cultural aspects of Tennessee and the student’s community. The standard reads: students must describe cultural aspects of a place. I could not find evidence of a lesson, activity, or reading where students would look at another state or country and describe cultural aspects of that place. *see section I part B for additional comments on Week 22 materials.</t>
  </si>
  <si>
    <t>Although some aspects of TN culture are given, specific instruction about cultural aspects is not (culture is never defined; assumed knowledge)
Two large cities are mentioned, but not students’ community.</t>
  </si>
  <si>
    <t>Y</t>
  </si>
  <si>
    <t>Need more rigor of information here along with more information on the various cultural groups only named two groups.</t>
  </si>
  <si>
    <t>This standard is not fully developed. Needs specific instruction giving examples of cultural groups in TN and US.</t>
  </si>
  <si>
    <r>
      <rPr>
        <b/>
        <sz val="10"/>
        <color rgb="FF0000FF"/>
        <rFont val="Arial"/>
        <family val="2"/>
      </rPr>
      <t>Week 22:</t>
    </r>
    <r>
      <rPr>
        <sz val="10"/>
        <color rgb="FF000000"/>
        <rFont val="Arial"/>
        <family val="2"/>
      </rPr>
      <t xml:space="preserve"> 
Added definition of "culture" to article "Tennessee Cultures."
</t>
    </r>
    <r>
      <rPr>
        <sz val="10"/>
        <color rgb="FF9900FF"/>
        <rFont val="Arial"/>
        <family val="2"/>
      </rPr>
      <t>https://app.studiesweekly.com/online/publications/170128/units/170186#/articles/174843</t>
    </r>
    <r>
      <rPr>
        <sz val="10"/>
        <color rgb="FF000000"/>
        <rFont val="Arial"/>
        <family val="2"/>
      </rPr>
      <t xml:space="preserve">
</t>
    </r>
    <r>
      <rPr>
        <b/>
        <sz val="10"/>
        <color rgb="FF0000FF"/>
        <rFont val="Arial"/>
        <family val="2"/>
      </rPr>
      <t>Week 22</t>
    </r>
    <r>
      <rPr>
        <sz val="10"/>
        <color rgb="FF000000"/>
        <rFont val="Arial"/>
        <family val="2"/>
      </rPr>
      <t xml:space="preserve">: 
Replaced Word Search with activity for kids to examine their own community and identify cultural aspects.
</t>
    </r>
    <r>
      <rPr>
        <sz val="10"/>
        <color rgb="FF9900FF"/>
        <rFont val="Arial"/>
        <family val="2"/>
      </rPr>
      <t>https://app.studiesweekly.com/online/publications/170128/units/170186#/articles/175018</t>
    </r>
  </si>
  <si>
    <t xml:space="preserve">Y
</t>
  </si>
  <si>
    <r>
      <rPr>
        <b/>
        <sz val="10"/>
        <color rgb="FF0000FF"/>
        <rFont val="Arial"/>
        <family val="2"/>
      </rPr>
      <t>Week 23:</t>
    </r>
    <r>
      <rPr>
        <sz val="10"/>
        <color rgb="FF000000"/>
        <rFont val="Arial"/>
        <family val="2"/>
      </rPr>
      <t xml:space="preserve"> 
The article: "Diversity can be Found in Nashville, Tennessee" - " People from Southeast Asia and the Middle East now live there. Children from different cultures go to schools in Nashville. They benefit from the many cultures. They are free to share their own cultures and learn to respect the cultures of others." Please edit taking note that the article needs to be culturally specific, not regional. Recommended keeping this sentence "Diversity can be found in Nashville, Tennessee." Changed Southeast Asia and Middle East to Filipenos and Kurds; changed the remaining article to reflect a sentence or two about each culture, origially country/part of the world &amp; a unique celebration.
</t>
    </r>
    <r>
      <rPr>
        <sz val="10"/>
        <color rgb="FF9900FF"/>
        <rFont val="Arial"/>
        <family val="2"/>
      </rPr>
      <t>https://app.studiesweekly.com/online/publications/170129/units/170613#/articles/174773</t>
    </r>
    <r>
      <rPr>
        <sz val="10"/>
        <color rgb="FFFF0000"/>
        <rFont val="Arial"/>
        <family val="2"/>
      </rPr>
      <t xml:space="preserve">
</t>
    </r>
    <r>
      <rPr>
        <sz val="10"/>
        <color rgb="FF000000"/>
        <rFont val="Arial"/>
        <family val="2"/>
      </rPr>
      <t xml:space="preserve">Changed out "Fun &amp; Games" for a matching activity "Circle the items below that are part of the Filipeno culture." "Box the items below that are part of the Kurdish culture." (list 4 items: - 2 celebrations, 2 native countries,or  2 foods, for example) 
</t>
    </r>
    <r>
      <rPr>
        <sz val="10"/>
        <color rgb="FF9900FF"/>
        <rFont val="Arial"/>
        <family val="2"/>
      </rPr>
      <t>https://app.studiesweekly.com/online/publications/170129/units/170613#/articles/182388</t>
    </r>
    <r>
      <rPr>
        <sz val="10"/>
        <color rgb="FF000000"/>
        <rFont val="Arial"/>
        <family val="2"/>
      </rPr>
      <t xml:space="preserve">
</t>
    </r>
  </si>
  <si>
    <t>K.02</t>
  </si>
  <si>
    <t>Compare and contrast family traditions and customs, including: food, clothing, homes, and games.</t>
  </si>
  <si>
    <t>Week 23 –Page 3: Kongki Noli is not consistently capitalized
Week 24 –Page 2: Do not capitalize the word ‘the’ in the titles please</t>
  </si>
  <si>
    <r>
      <rPr>
        <b/>
        <sz val="10"/>
        <color rgb="FF0000FF"/>
        <rFont val="Arial"/>
        <family val="2"/>
      </rPr>
      <t>Week 23</t>
    </r>
    <r>
      <rPr>
        <sz val="10"/>
        <color rgb="FF000000"/>
        <rFont val="Arial"/>
        <family val="2"/>
      </rPr>
      <t>:
Made kongki noli lowercase in all uses.</t>
    </r>
    <r>
      <rPr>
        <sz val="10"/>
        <color rgb="FFFF0000"/>
        <rFont val="Arial"/>
        <family val="2"/>
      </rPr>
      <t xml:space="preserve">
</t>
    </r>
    <r>
      <rPr>
        <sz val="10"/>
        <color rgb="FF000000"/>
        <rFont val="Arial"/>
        <family val="2"/>
      </rPr>
      <t xml:space="preserve">"Games" article: </t>
    </r>
    <r>
      <rPr>
        <sz val="10"/>
        <color rgb="FF9900FF"/>
        <rFont val="Arial"/>
        <family val="2"/>
      </rPr>
      <t xml:space="preserve">https://app.studiesweekly.com/online/publications/170127/units/170237#/articles/174792
</t>
    </r>
    <r>
      <rPr>
        <sz val="10"/>
        <color rgb="FF000000"/>
        <rFont val="Arial"/>
        <family val="2"/>
      </rPr>
      <t xml:space="preserve">Weekly Assessment:
</t>
    </r>
    <r>
      <rPr>
        <sz val="10"/>
        <color rgb="FF9900FF"/>
        <rFont val="Arial"/>
        <family val="2"/>
      </rPr>
      <t>https://s3-us-west-2.amazonaws.com/static.studiesweekly.com/online/resources/panels_media/Week23Assessment021.pdf</t>
    </r>
    <r>
      <rPr>
        <sz val="10"/>
        <color rgb="FFFF0000"/>
        <rFont val="Arial"/>
        <family val="2"/>
      </rPr>
      <t xml:space="preserve">
</t>
    </r>
    <r>
      <rPr>
        <sz val="10"/>
        <color rgb="FF000000"/>
        <rFont val="Arial"/>
        <family val="2"/>
      </rPr>
      <t xml:space="preserve">Corrected capitalization on page 2; removed "Pin the Tail" article, replaced with "Family Homes"
</t>
    </r>
    <r>
      <rPr>
        <sz val="10"/>
        <color rgb="FF9900FF"/>
        <rFont val="Arial"/>
        <family val="2"/>
      </rPr>
      <t>https://app.studiesweekly.com/online/publications/170127/units/170237#/articles/174787</t>
    </r>
  </si>
  <si>
    <t>K.03</t>
  </si>
  <si>
    <t>Distinguish between wants and needs.</t>
  </si>
  <si>
    <t>*Just as a side note, the picture of the two children on page 3 in week 27 shows two children looking very surprised/scared. Whatever they are looking at is covered. This should be changed.</t>
  </si>
  <si>
    <t>Both are mentioned in wk 27 however, needs are taught more explicitly throughout wk 5, 27, 28, and 29. Wants are only mentioned a couple of times in wk 27 and could be made clearer by including more relevant examples for students to relate to.</t>
  </si>
  <si>
    <r>
      <rPr>
        <b/>
        <sz val="10"/>
        <color rgb="FF0000FF"/>
        <rFont val="Arial"/>
        <family val="2"/>
      </rPr>
      <t>Week 27:</t>
    </r>
    <r>
      <rPr>
        <sz val="10"/>
        <color rgb="FF000000"/>
        <rFont val="Arial"/>
        <family val="2"/>
      </rPr>
      <t xml:space="preserve"> 
Replaced image found with article "Families Can Work Together" - the image shows scared/surprised children - doesn't really fit in with the article. Image now shows smiling family members.
</t>
    </r>
    <r>
      <rPr>
        <sz val="10"/>
        <color rgb="FF9900FF"/>
        <rFont val="Arial"/>
        <family val="2"/>
      </rPr>
      <t>https://app.studiesweekly.com/online/publications/170127/units/170244#/articles/175084</t>
    </r>
    <r>
      <rPr>
        <sz val="10"/>
        <color rgb="FF000000"/>
        <rFont val="Arial"/>
        <family val="2"/>
      </rPr>
      <t xml:space="preserve">
</t>
    </r>
    <r>
      <rPr>
        <b/>
        <sz val="10"/>
        <color rgb="FF0000FF"/>
        <rFont val="Arial"/>
        <family val="2"/>
      </rPr>
      <t>Week 27</t>
    </r>
    <r>
      <rPr>
        <sz val="10"/>
        <color rgb="FF000000"/>
        <rFont val="Arial"/>
        <family val="2"/>
      </rPr>
      <t xml:space="preserve">: 
"What is a Want" article - replaced image of money with items kids might actually want (candy and toys).
</t>
    </r>
    <r>
      <rPr>
        <sz val="10"/>
        <color rgb="FF9900FF"/>
        <rFont val="Arial"/>
        <family val="2"/>
      </rPr>
      <t>https://app.studiesweekly.com/online/publications/170127/units/170244#/articles/175085</t>
    </r>
  </si>
  <si>
    <t>K.06</t>
  </si>
  <si>
    <t xml:space="preserve">Compare and contrast the beliefs, customs, ceremonies, and traditions of the various cultures represented in the U.S.
</t>
  </si>
  <si>
    <t>Recognize and describe different types of jobs, including work done in the home, school, and community.</t>
  </si>
  <si>
    <t>*Week 31 (p.3) states that when parents work at home they do not get paid. This discounts people who work from home or run a home based business. I would leave that sentence out.</t>
  </si>
  <si>
    <r>
      <rPr>
        <b/>
        <sz val="10"/>
        <color rgb="FF0000FF"/>
        <rFont val="Arial"/>
        <family val="2"/>
      </rPr>
      <t>Week 31:</t>
    </r>
    <r>
      <rPr>
        <sz val="10"/>
        <color rgb="FF000000"/>
        <rFont val="Arial"/>
        <family val="2"/>
      </rPr>
      <t xml:space="preserve"> 
Article "Getting Paid to Work" - replaced this sentence: "When parents work at home, they do not get paid. They work to take care of the family." Changed to "Sometimes, parents do other jobs from home. People may get paid for only some kinds of work they do at home."
</t>
    </r>
    <r>
      <rPr>
        <sz val="10"/>
        <color rgb="FF9900FF"/>
        <rFont val="Arial"/>
        <family val="2"/>
      </rPr>
      <t>https://app.studiesweekly.com/online/publications/170127/units/170250#/articles/175109</t>
    </r>
  </si>
  <si>
    <t>K.08</t>
  </si>
  <si>
    <t>Use personal directions such as: up, down, near, far, left, right, in front of, and behind.</t>
  </si>
  <si>
    <t>Page 2 – Clarify by adding ‘of’ to make it ‘in front of’</t>
  </si>
  <si>
    <t>Up/down and in front/behind are not taught; Only stated that they are direction words.</t>
  </si>
  <si>
    <t>Would be helpful to add labels to some of the pictures for students to see.</t>
  </si>
  <si>
    <r>
      <rPr>
        <b/>
        <sz val="10"/>
        <color rgb="FF0000FF"/>
        <rFont val="Arial"/>
        <family val="2"/>
      </rPr>
      <t>Week 1:</t>
    </r>
    <r>
      <rPr>
        <sz val="10"/>
        <color rgb="FF000000"/>
        <rFont val="Arial"/>
        <family val="2"/>
      </rPr>
      <t xml:space="preserve"> 
"Directions" article: Added the word "of" to make it "in front of"
</t>
    </r>
    <r>
      <rPr>
        <sz val="10"/>
        <color rgb="FF9900FF"/>
        <rFont val="Arial"/>
        <family val="2"/>
      </rPr>
      <t xml:space="preserve">https://app.studiesweekly.com/online/publications/170127/units/170156#/articles/173911
</t>
    </r>
    <r>
      <rPr>
        <sz val="10"/>
        <color rgb="FFFF0000"/>
        <rFont val="Arial"/>
        <family val="2"/>
      </rPr>
      <t xml:space="preserve">
</t>
    </r>
    <r>
      <rPr>
        <sz val="10"/>
        <color rgb="FF000000"/>
        <rFont val="Arial"/>
        <family val="2"/>
      </rPr>
      <t xml:space="preserve">Article "Left and Right" added labels to the image "LEFT", "RIGHT", "UP", and "DOWN"
</t>
    </r>
    <r>
      <rPr>
        <sz val="10"/>
        <color rgb="FF9900FF"/>
        <rFont val="Arial"/>
        <family val="2"/>
      </rPr>
      <t xml:space="preserve">https://app.studiesweekly.com/online/publications/170127/units/170156#/articles/173913
https://app.studiesweekly.com/online/publications/170127/units/170156#/articles/173910
https://app.studiesweekly.com/online/publications/170127/units/170156#/articles/173912
https://app.studiesweekly.com/online/publications/170127/units/170156#/articles/173909
</t>
    </r>
    <r>
      <rPr>
        <sz val="10"/>
        <color rgb="FFFF0000"/>
        <rFont val="Arial"/>
        <family val="2"/>
      </rPr>
      <t xml:space="preserve">
</t>
    </r>
  </si>
  <si>
    <t>This is all about music needs more information representing other beliefs, ceremonies, etc.</t>
  </si>
  <si>
    <t>K.09</t>
  </si>
  <si>
    <t>Explain what a map and globe represent.</t>
  </si>
  <si>
    <t>Again, would be helpful to label the pictures of the map and the globe so students can see the difference.</t>
  </si>
  <si>
    <t>Define multiculturalism as many different cultures living within a community and state.</t>
  </si>
  <si>
    <r>
      <rPr>
        <b/>
        <sz val="10"/>
        <color rgb="FF0000FF"/>
        <rFont val="Arial"/>
        <family val="2"/>
      </rPr>
      <t>Week 2:</t>
    </r>
    <r>
      <rPr>
        <sz val="10"/>
        <color rgb="FF000000"/>
        <rFont val="Arial"/>
        <family val="2"/>
      </rPr>
      <t xml:space="preserve"> 
On the article "Globes" added labels "Map" and "Globe" with arrows pointing to the items within the image. 
</t>
    </r>
    <r>
      <rPr>
        <sz val="10"/>
        <color rgb="FF9900FF"/>
        <rFont val="Arial"/>
        <family val="2"/>
      </rPr>
      <t xml:space="preserve">https://app.studiesweekly.com/online/publications/170127/units/170158#/articles/173919
</t>
    </r>
    <r>
      <rPr>
        <sz val="10"/>
        <color rgb="FF000000"/>
        <rFont val="Arial"/>
        <family val="2"/>
      </rPr>
      <t>Repeated labeling with the article "Compare Maps and Globes."</t>
    </r>
    <r>
      <rPr>
        <sz val="10"/>
        <color rgb="FFFF0000"/>
        <rFont val="Arial"/>
        <family val="2"/>
      </rPr>
      <t xml:space="preserve">
</t>
    </r>
    <r>
      <rPr>
        <sz val="10"/>
        <color rgb="FF9900FF"/>
        <rFont val="Arial"/>
        <family val="2"/>
      </rPr>
      <t>https://app.studiesweekly.com/online/publications/170127/units/170158#/articles/173918</t>
    </r>
  </si>
  <si>
    <t>K.11</t>
  </si>
  <si>
    <t>Give examples of the following concepts: authority, fairness, responsibility, and rules.</t>
  </si>
  <si>
    <t>Authority is not addressed, although it is hinted at, it should be explicitly taught</t>
  </si>
  <si>
    <t xml:space="preserve">SE Week 23 highlights Chickasaw, Cherokee, and Scotch-Irish Cultures *see section I part B TE third quarter pg 70 Question 3  
TE Activity “Different Traditions in TN”  TE Activity “Family Culture Interview” SE Week 24
</t>
  </si>
  <si>
    <t>Week 24 may be attempting to cover this standard however only discusses music. Customs, Ceremonies, and Traditions of various cultures is not addressed in this week’s spread or any other.</t>
  </si>
  <si>
    <r>
      <rPr>
        <b/>
        <sz val="10"/>
        <color rgb="FF0000FF"/>
        <rFont val="Arial"/>
        <family val="2"/>
      </rPr>
      <t xml:space="preserve">Week 12
</t>
    </r>
    <r>
      <rPr>
        <sz val="10"/>
        <color rgb="FF000000"/>
        <rFont val="Arial"/>
        <family val="2"/>
      </rPr>
      <t xml:space="preserve">Article "Who Makes the Rules?" added another sentence to end of this "It is important to follow rules. Listen to parents and other adults." Added: "They are in charge."
</t>
    </r>
    <r>
      <rPr>
        <sz val="10"/>
        <color rgb="FF9900FF"/>
        <rFont val="Arial"/>
        <family val="2"/>
      </rPr>
      <t>https://app.studiesweekly.com/online/publications/170127/units/170205#/articles/174430</t>
    </r>
  </si>
  <si>
    <t>Only focuses on music – other beliefs, ceremonies, customs not mentioned.</t>
  </si>
  <si>
    <t>*Disconnected Facts: Text focuses on various types of music. The focus of this standard is a comparison of the various beliefs, customs, ceremonies, traditions, etc. The text contains none of the aforementioned. *Week 24</t>
  </si>
  <si>
    <t>Multiculturalism is defined as “many cultures,” but “many different cultures living within a community or state” is not explained.</t>
  </si>
  <si>
    <t>K.18</t>
  </si>
  <si>
    <t>Identify days of the week and months of the year.</t>
  </si>
  <si>
    <t>The activity on wk 6 pg. 4 is asking for information that is not taught until wk 8. This could be confusing.</t>
  </si>
  <si>
    <r>
      <rPr>
        <b/>
        <sz val="10"/>
        <color rgb="FF0000FF"/>
        <rFont val="Arial"/>
        <family val="2"/>
      </rPr>
      <t>Week 6:</t>
    </r>
    <r>
      <rPr>
        <sz val="10"/>
        <color rgb="FF000000"/>
        <rFont val="Arial"/>
        <family val="2"/>
      </rPr>
      <t xml:space="preserve"> 
Added two labels to image of article "Calendars"  - circle and label month, circle and label year.</t>
    </r>
  </si>
  <si>
    <r>
      <rPr>
        <b/>
        <sz val="10"/>
        <color rgb="FF0000FF"/>
        <rFont val="Arial"/>
        <family val="2"/>
      </rPr>
      <t xml:space="preserve">Week 24:
</t>
    </r>
    <r>
      <rPr>
        <sz val="10"/>
        <color rgb="FF000000"/>
        <rFont val="Arial"/>
        <family val="2"/>
      </rPr>
      <t xml:space="preserve">Replaced Week 24 with relevant content to meet standard from other publications; Completed rewrite.
</t>
    </r>
    <r>
      <rPr>
        <sz val="10"/>
        <color rgb="FF9900FF"/>
        <rFont val="Arial"/>
        <family val="2"/>
      </rPr>
      <t>https://app.studiesweekly.com/online/publications/170129/units/170614#/articles/182447
https://app.studiesweekly.com/online/publications/170129/units/170614#/articles/182448
https://app.studiesweekly.com/online/publications/170129/units/170614#/articles/182449
https://app.studiesweekly.com/online/publications/170129/units/170614#/articles/182450
https://app.studiesweekly.com/online/publications/170129/units/170614#/articles/182452
https://app.studiesweekly.com/online/publications/170129/units/170614#/articles/182453
https://app.studiesweekly.com/online/publications/170129/units/170614#/articles/182454</t>
    </r>
  </si>
  <si>
    <r>
      <rPr>
        <b/>
        <sz val="10"/>
        <color rgb="FF0000FF"/>
        <rFont val="Arial"/>
        <family val="2"/>
      </rPr>
      <t>Week 23:</t>
    </r>
    <r>
      <rPr>
        <sz val="10"/>
        <color rgb="FF000000"/>
        <rFont val="Arial"/>
        <family val="2"/>
      </rPr>
      <t xml:space="preserve"> 
Added to "Multicultural Party" and expanded the sentence to include: "This means many cultures many different cultures living within a community or state."
</t>
    </r>
  </si>
  <si>
    <t>SECTION I. Alignment to Tennessee State Social Studies Standards
Part B. Focus:</t>
  </si>
  <si>
    <t>Distinguish how people from various cultures in the community and nation share principles, goals, and traditions.</t>
  </si>
  <si>
    <t>Week 25 is titled “Communicating Principles” however does not clearly cover the standard. The words “Principles, Goals, or Traditions” are not used at all throughout the curriculum other than the title. The concept is not evident and students will not have a clear understanding of this standard to show mastery. Tradition may be touched on when describing the clothing and recreation, but without making it clear what tradition is and “why” these things are important, the information given is not adequate to completely cover the standard.</t>
  </si>
  <si>
    <t>Materials focus on the grade level standards (i.e., does not include information from outside of the scope of the grade level standards or use disconnected facts and details).</t>
  </si>
  <si>
    <t>Some cultural aspects mentioned, but nothing explaining how people in a community/nation share principles and goals. Seems to not align with standard.</t>
  </si>
  <si>
    <t xml:space="preserve">Week #14 – leave out Betsy Ross.  This is not a K standard and there is no actual historical evidence that she sewed the 1st American flag
Week #15 – Students are asked to identify several people (determine if they have been president) whom students will not be introduced until later grades (ex. Ben Franken, Barack Obama)
</t>
  </si>
  <si>
    <t>*Disconnected facts: The text focuses on how people communicate their own history and culture. The focus of this standard is the concept of the “melting pot” in our community and nation: despite various cultures, people can share similar principals, goals, and traditions. *Week 25</t>
  </si>
  <si>
    <r>
      <rPr>
        <b/>
        <sz val="10"/>
        <color rgb="FF0000FF"/>
        <rFont val="Arial"/>
        <family val="2"/>
      </rPr>
      <t>Week 14:</t>
    </r>
    <r>
      <rPr>
        <sz val="10"/>
        <color rgb="FF000000"/>
        <rFont val="Arial"/>
        <family val="2"/>
      </rPr>
      <t xml:space="preserve"> 
Removed Betsy Ross; replaced with a new article about proper care of the US and TN flags.
</t>
    </r>
    <r>
      <rPr>
        <sz val="10"/>
        <color rgb="FF9900FF"/>
        <rFont val="Arial"/>
        <family val="2"/>
      </rPr>
      <t>https://app.studiesweekly.com/online/publications/170127/units/170208#/articles/174408</t>
    </r>
    <r>
      <rPr>
        <sz val="10"/>
        <color rgb="FF000000"/>
        <rFont val="Arial"/>
        <family val="2"/>
      </rPr>
      <t xml:space="preserve">
</t>
    </r>
    <r>
      <rPr>
        <b/>
        <sz val="10"/>
        <color rgb="FF0000FF"/>
        <rFont val="Arial"/>
        <family val="2"/>
      </rPr>
      <t>Week 15:</t>
    </r>
    <r>
      <rPr>
        <sz val="10"/>
        <color rgb="FF000000"/>
        <rFont val="Arial"/>
        <family val="2"/>
      </rPr>
      <t xml:space="preserve"> 
Removed "Our Presidents" activity and replaced with "Draw a picture of you as the President." Added box for drawing.
</t>
    </r>
    <r>
      <rPr>
        <sz val="10"/>
        <color rgb="FF9900FF"/>
        <rFont val="Arial"/>
        <family val="2"/>
      </rPr>
      <t>https://app.studiesweekly.com/online/publications/170127/units/170210#/articles/174528</t>
    </r>
  </si>
  <si>
    <t>Recognize major products and industries found in Tennessee (e.g., agriculture, manufacturing, mining, music, and tourism).</t>
  </si>
  <si>
    <t xml:space="preserve">The standard reads: recognize major products found in TN. In SE 29 agriculture is mentioned; but then, generically, toys, candles, and guitars are mentioned. Only one major industry: agriculture is mentioned. Tennessee has products like the Moon Pie, Bush’s Baked Beans, Master Craft Boats, Coca-Cola (first bottling plant in Chattanooga). In SE 30, tourism is mentioned, but some of the major tourist attractions are left off and students from different parts of the state could recognize and relate to them. The standard is not to recognize a good or industry but to recognize major ones found in TN.
Evidence of mining TE week 20 “Mining TN”
  See IB
</t>
  </si>
  <si>
    <t>Materials are accurate and grade level appropriate.</t>
  </si>
  <si>
    <t>Accuracy issue: Week 31 (p.3) states that when parents work at home they do not get paid. This discounts people who work from home or run a home based business. I would leave that sentence out.</t>
  </si>
  <si>
    <r>
      <rPr>
        <b/>
        <sz val="10"/>
        <color rgb="FF0000FF"/>
        <rFont val="Arial"/>
        <family val="2"/>
      </rPr>
      <t>Week 29:</t>
    </r>
    <r>
      <rPr>
        <sz val="10"/>
        <color rgb="FF000000"/>
        <rFont val="Arial"/>
        <family val="2"/>
      </rPr>
      <t xml:space="preserve"> 
Replaced 3 articles on toys, candles, guitars with Moon Pie, Bush's Baked Beans, and Master Craft Boats. The standard requires students to recongize goods/industries that are found in TN (not just to identify what a good/industry is).
</t>
    </r>
    <r>
      <rPr>
        <sz val="10"/>
        <color rgb="FF9900FF"/>
        <rFont val="Arial"/>
        <family val="2"/>
      </rPr>
      <t>https://app.studiesweekly.com/online/publications/170128/units/170224#/articles/175251
https://app.studiesweekly.com/online/publications/170128/units/170224#/articles/175225
https://app.studiesweekly.com/online/publications/170128/units/170224#/articles/175252</t>
    </r>
    <r>
      <rPr>
        <sz val="10"/>
        <color rgb="FF000000"/>
        <rFont val="Arial"/>
        <family val="2"/>
      </rPr>
      <t xml:space="preserve">
Replaced article "Services" with one that helps student recognize this good is made in TN. Added four pictures: Moon Pie, Master Craft Boat, Bush's Baked Beans, Key Lime Pie with the directions: "Mark the items that are made in Tennessee."
</t>
    </r>
    <r>
      <rPr>
        <sz val="10"/>
        <color rgb="FF9900FF"/>
        <rFont val="Arial"/>
        <family val="2"/>
      </rPr>
      <t>https://app.studiesweekly.com/online/publications/170128/units/170224#/articles/175226</t>
    </r>
    <r>
      <rPr>
        <sz val="10"/>
        <color rgb="FF000000"/>
        <rFont val="Arial"/>
        <family val="2"/>
      </rPr>
      <t xml:space="preserve">
</t>
    </r>
    <r>
      <rPr>
        <b/>
        <sz val="10"/>
        <color rgb="FF0000FF"/>
        <rFont val="Arial"/>
        <family val="2"/>
      </rPr>
      <t>Week 30:</t>
    </r>
    <r>
      <rPr>
        <sz val="10"/>
        <color rgb="FF000000"/>
        <rFont val="Arial"/>
        <family val="2"/>
      </rPr>
      <t xml:space="preserve"> The standard requires students to recongize goods/industries that are found in TN (not just to identify what a good/industry is); Removed "Rhymes" and replaced with three pictures of tourist/music industries. Students will mark which ones are in TN (example: TN Aquarium, Graceland/Elvis, and Orange Trees).
</t>
    </r>
    <r>
      <rPr>
        <sz val="10"/>
        <color rgb="FF9900FF"/>
        <rFont val="Arial"/>
        <family val="2"/>
      </rPr>
      <t>https://app.studiesweekly.com/online/publications/170128/units/170226#/articles/175230</t>
    </r>
    <r>
      <rPr>
        <sz val="10"/>
        <color rgb="FFFF0000"/>
        <rFont val="Arial"/>
        <family val="2"/>
      </rPr>
      <t xml:space="preserve">
</t>
    </r>
  </si>
  <si>
    <r>
      <rPr>
        <b/>
        <sz val="10"/>
        <color rgb="FF0000FF"/>
        <rFont val="Arial"/>
        <family val="2"/>
      </rPr>
      <t>Week 25:</t>
    </r>
    <r>
      <rPr>
        <sz val="10"/>
        <color rgb="FF000000"/>
        <rFont val="Arial"/>
        <family val="2"/>
      </rPr>
      <t xml:space="preserve"> 
Rewrote the issue; addressed the standard: 2.03 - Distinguish how people from various cultures in the community and nation share principles, goals, and traditions.
</t>
    </r>
    <r>
      <rPr>
        <b/>
        <sz val="10"/>
        <rFont val="Arial"/>
        <family val="2"/>
      </rPr>
      <t>Articles:</t>
    </r>
    <r>
      <rPr>
        <sz val="10"/>
        <color rgb="FF000000"/>
        <rFont val="Arial"/>
        <family val="2"/>
      </rPr>
      <t xml:space="preserve">
"Culture and Traditions"
</t>
    </r>
    <r>
      <rPr>
        <sz val="10"/>
        <color rgb="FF9900FF"/>
        <rFont val="Arial"/>
        <family val="2"/>
      </rPr>
      <t xml:space="preserve">https://app.studiesweekly.com/online/publications/170129/units/170615#/articles/182413
</t>
    </r>
    <r>
      <rPr>
        <sz val="10"/>
        <color rgb="FF000000"/>
        <rFont val="Arial"/>
        <family val="2"/>
      </rPr>
      <t xml:space="preserve">"Halloween"
</t>
    </r>
    <r>
      <rPr>
        <sz val="10"/>
        <color rgb="FF9900FF"/>
        <rFont val="Arial"/>
        <family val="2"/>
      </rPr>
      <t xml:space="preserve">https://app.studiesweekly.com/online/publications/170129/units/170615#/articles/182414
</t>
    </r>
    <r>
      <rPr>
        <sz val="10"/>
        <color rgb="FF000000"/>
        <rFont val="Arial"/>
        <family val="2"/>
      </rPr>
      <t xml:space="preserve">"Independence Day"
</t>
    </r>
    <r>
      <rPr>
        <sz val="10"/>
        <color rgb="FF9900FF"/>
        <rFont val="Arial"/>
        <family val="2"/>
      </rPr>
      <t xml:space="preserve">https://app.studiesweekly.com/online/publications/170129/units/170615#/articles/182415
</t>
    </r>
    <r>
      <rPr>
        <sz val="10"/>
        <color rgb="FF000000"/>
        <rFont val="Arial"/>
        <family val="2"/>
      </rPr>
      <t xml:space="preserve">"Principles and Goals"
</t>
    </r>
    <r>
      <rPr>
        <sz val="10"/>
        <color rgb="FF9900FF"/>
        <rFont val="Arial"/>
        <family val="2"/>
      </rPr>
      <t xml:space="preserve">https://app.studiesweekly.com/online/publications/170129/units/170615#/articles/182417
</t>
    </r>
    <r>
      <rPr>
        <sz val="10"/>
        <color rgb="FF000000"/>
        <rFont val="Arial"/>
        <family val="2"/>
      </rPr>
      <t xml:space="preserve">"American Principles"
</t>
    </r>
    <r>
      <rPr>
        <sz val="10"/>
        <color rgb="FF9900FF"/>
        <rFont val="Arial"/>
        <family val="2"/>
      </rPr>
      <t xml:space="preserve">https://app.studiesweekly.com/online/publications/170129/units/170615#/articles/182418
</t>
    </r>
    <r>
      <rPr>
        <sz val="10"/>
        <color rgb="FF000000"/>
        <rFont val="Arial"/>
        <family val="2"/>
      </rPr>
      <t xml:space="preserve">"South Korea"
</t>
    </r>
    <r>
      <rPr>
        <sz val="10"/>
        <color rgb="FF9900FF"/>
        <rFont val="Arial"/>
        <family val="2"/>
      </rPr>
      <t xml:space="preserve">https://app.studiesweekly.com/online/publications/170129/units/170615#/articles/182419
</t>
    </r>
    <r>
      <rPr>
        <sz val="10"/>
        <color rgb="FF000000"/>
        <rFont val="Arial"/>
        <family val="2"/>
      </rPr>
      <t xml:space="preserve">"Germany"
</t>
    </r>
    <r>
      <rPr>
        <sz val="10"/>
        <color rgb="FF9900FF"/>
        <rFont val="Arial"/>
        <family val="2"/>
      </rPr>
      <t xml:space="preserve">https://app.studiesweekly.com/online/publications/170129/units/170615#/articles/182420
</t>
    </r>
    <r>
      <rPr>
        <sz val="10"/>
        <color rgb="FF000000"/>
        <rFont val="Arial"/>
        <family val="2"/>
      </rPr>
      <t xml:space="preserve">"Chile"
</t>
    </r>
    <r>
      <rPr>
        <sz val="10"/>
        <color rgb="FF9900FF"/>
        <rFont val="Arial"/>
        <family val="2"/>
      </rPr>
      <t xml:space="preserve">https://app.studiesweekly.com/online/publications/170129/units/170615#/articles/182421
</t>
    </r>
    <r>
      <rPr>
        <sz val="10"/>
        <color rgb="FF000000"/>
        <rFont val="Arial"/>
        <family val="2"/>
      </rPr>
      <t xml:space="preserve">"Write a Sentence" (Principles)
</t>
    </r>
    <r>
      <rPr>
        <sz val="10"/>
        <color rgb="FF9900FF"/>
        <rFont val="Arial"/>
        <family val="2"/>
      </rPr>
      <t xml:space="preserve">https://app.studiesweekly.com/online/publications/170129/units/170615#/articles/182421
</t>
    </r>
    <r>
      <rPr>
        <sz val="10"/>
        <color rgb="FF000000"/>
        <rFont val="Arial"/>
        <family val="2"/>
      </rPr>
      <t xml:space="preserve">"Draw a Picture" (Goals)
</t>
    </r>
    <r>
      <rPr>
        <sz val="10"/>
        <color rgb="FF9900FF"/>
        <rFont val="Arial"/>
        <family val="2"/>
      </rPr>
      <t xml:space="preserve">https://app.studiesweekly.com/online/publications/170129/units/170615#/articles/182422
</t>
    </r>
    <r>
      <rPr>
        <sz val="10"/>
        <color rgb="FF000000"/>
        <rFont val="Arial"/>
        <family val="2"/>
      </rPr>
      <t xml:space="preserve">"Matching Game" (Principles)
</t>
    </r>
    <r>
      <rPr>
        <sz val="10"/>
        <color rgb="FF9900FF"/>
        <rFont val="Arial"/>
        <family val="2"/>
      </rPr>
      <t>https://app.studiesweekly.com/online/publications/170129/units/170615#/articles/182423</t>
    </r>
  </si>
  <si>
    <t xml:space="preserve">Y
</t>
  </si>
  <si>
    <r>
      <rPr>
        <b/>
        <sz val="10"/>
        <color rgb="FF0000FF"/>
        <rFont val="Arial"/>
        <family val="2"/>
      </rPr>
      <t>Week 31:</t>
    </r>
    <r>
      <rPr>
        <sz val="10"/>
        <color rgb="FF000000"/>
        <rFont val="Arial"/>
        <family val="2"/>
      </rPr>
      <t xml:space="preserve"> 
Article "Getting Paid to Work" replaced this sentence: "When parents work at home, they do not get paid. They work to take care of the family." Replaced with: "Parents work at home to take care of the family and house. Sometimes, parents do other jobs from home. People may get paid for only some kinds of work they do at home."
</t>
    </r>
    <r>
      <rPr>
        <sz val="10"/>
        <color rgb="FF9900FF"/>
        <rFont val="Arial"/>
        <family val="2"/>
      </rPr>
      <t>https://app.studiesweekly.com/online/publications/170127/units/170250#/articles/175109</t>
    </r>
    <r>
      <rPr>
        <sz val="10"/>
        <color rgb="FF000000"/>
        <rFont val="Arial"/>
        <family val="2"/>
      </rPr>
      <t xml:space="preserve">
</t>
    </r>
  </si>
  <si>
    <t>N</t>
  </si>
  <si>
    <t>1.10.</t>
  </si>
  <si>
    <t>Recognize basic map symbols, including: cities, land, roads, and water.</t>
  </si>
  <si>
    <t>Wk 32 includes information teaching goods and services which is not addressed until 1st grade.</t>
  </si>
  <si>
    <t>No instruction on finding cities</t>
  </si>
  <si>
    <t>Examine different types of producers and consumers in the U.S.</t>
  </si>
  <si>
    <t>No evidence of city symbol. Evidence of land, roads and water – Week 2, pg 2.</t>
  </si>
  <si>
    <t>Not enough examples of producers and consumers in the U.S</t>
  </si>
  <si>
    <t xml:space="preserve">Need more examples of producers and consumers in the United States.  </t>
  </si>
  <si>
    <r>
      <rPr>
        <b/>
        <sz val="10"/>
        <color rgb="FF0000FF"/>
        <rFont val="Arial"/>
        <family val="2"/>
      </rPr>
      <t>Week 2:</t>
    </r>
    <r>
      <rPr>
        <sz val="10"/>
        <color rgb="FF000000"/>
        <rFont val="Arial"/>
        <family val="2"/>
      </rPr>
      <t xml:space="preserve"> 
Removed article "Other Map Symbols" and covered the part of the standard that specifically addresses recognizing map symbols = cities using a simple map of TN with four major cities identified and explained in a map key.</t>
    </r>
  </si>
  <si>
    <r>
      <rPr>
        <b/>
        <sz val="10"/>
        <color rgb="FF0000FF"/>
        <rFont val="Arial"/>
        <family val="2"/>
      </rPr>
      <t>Week 32:</t>
    </r>
    <r>
      <rPr>
        <sz val="10"/>
        <color rgb="FF000000"/>
        <rFont val="Arial"/>
        <family val="2"/>
      </rPr>
      <t xml:space="preserve"> 
Article - "United States Money" added image of coins.
</t>
    </r>
    <r>
      <rPr>
        <sz val="10"/>
        <color rgb="FF9900FF"/>
        <rFont val="Arial"/>
        <family val="2"/>
      </rPr>
      <t>https://app.studiesweekly.com/online/publications/170127/units/170252#/articles/175114</t>
    </r>
    <r>
      <rPr>
        <sz val="10"/>
        <color rgb="FFFF0000"/>
        <rFont val="Arial"/>
        <family val="2"/>
      </rPr>
      <t xml:space="preserve">
</t>
    </r>
    <r>
      <rPr>
        <sz val="10"/>
        <color rgb="FF000000"/>
        <rFont val="Arial"/>
        <family val="2"/>
      </rPr>
      <t>Article titled "Money" we removed "goods and services' replaced with "things like food and toys."</t>
    </r>
    <r>
      <rPr>
        <sz val="10"/>
        <color rgb="FFFF0000"/>
        <rFont val="Arial"/>
        <family val="2"/>
      </rPr>
      <t xml:space="preserve">
</t>
    </r>
    <r>
      <rPr>
        <sz val="10"/>
        <color rgb="FF9900FF"/>
        <rFont val="Arial"/>
        <family val="2"/>
      </rPr>
      <t xml:space="preserve">https://app.studiesweekly.com/online/publications/170127/units/170252#/articles/175116
</t>
    </r>
    <r>
      <rPr>
        <sz val="10"/>
        <color rgb="FF000000"/>
        <rFont val="Arial"/>
        <family val="2"/>
      </rPr>
      <t xml:space="preserve">Replaced "Mark the Answer" with something more age-appropriate "Sizzling Summer Fun."
</t>
    </r>
    <r>
      <rPr>
        <sz val="10"/>
        <color rgb="FF9900FF"/>
        <rFont val="Arial"/>
        <family val="2"/>
      </rPr>
      <t xml:space="preserve">https://app.studiesweekly.com/online/publications/170127/units/170252#/articles/175209
</t>
    </r>
  </si>
  <si>
    <t>Locate Tennessee, Nashville, and Washington, D.C. on a U.S. map.</t>
  </si>
  <si>
    <t>Although it is covered, I would recommend also including a full US map actually showing both Nashville and DC (rather than just a zoomed in one)</t>
  </si>
  <si>
    <r>
      <rPr>
        <b/>
        <sz val="10"/>
        <color rgb="FF0000FF"/>
        <rFont val="Arial"/>
        <family val="2"/>
      </rPr>
      <t>Week 3:</t>
    </r>
    <r>
      <rPr>
        <sz val="10"/>
        <color rgb="FF000000"/>
        <rFont val="Arial"/>
        <family val="2"/>
      </rPr>
      <t xml:space="preserve"> Not enough space in the pub to feature a full map that would have text large enough for students to clearly identify Nashville, &amp; D.C.</t>
    </r>
  </si>
  <si>
    <r>
      <rPr>
        <b/>
        <sz val="10"/>
        <color rgb="FF0000FF"/>
        <rFont val="Arial"/>
        <family val="2"/>
      </rPr>
      <t>Week 26:</t>
    </r>
    <r>
      <rPr>
        <sz val="10"/>
        <color rgb="FF000000"/>
        <rFont val="Arial"/>
        <family val="2"/>
      </rPr>
      <t xml:space="preserve"> 
We added the follwoing sentences to p. 2 article titled "Producer and Consumer": 
"You, your parents, or anyone who buys things is a consumer. In America, we love movies. We consume movies, popcorn and soda. Some American stores buy things made in China. 
"American companies can buy things from all over the world."
"Did you know Crayola Crayons are produced in the U.S.A.?" 
"Walmart and McDonald’s are American producers."
</t>
    </r>
    <r>
      <rPr>
        <sz val="10"/>
        <color rgb="FF9900FF"/>
        <rFont val="Arial"/>
        <family val="2"/>
      </rPr>
      <t xml:space="preserve">https://app.studiesweekly.com/online/publications/170129/units/170616#/articles/174863
</t>
    </r>
    <r>
      <rPr>
        <sz val="10"/>
        <color rgb="FF000000"/>
        <rFont val="Arial"/>
        <family val="2"/>
      </rPr>
      <t xml:space="preserve">We added the following sentences to p. 3 article titled "We Need Each Other!":
"American farmers grow food like corn." 
"Stores buy the corn from the farmer." 
"Your family buys the corn at the store." 
</t>
    </r>
    <r>
      <rPr>
        <sz val="10"/>
        <color rgb="FF9900FF"/>
        <rFont val="Arial"/>
        <family val="2"/>
      </rPr>
      <t>https://app.studiesweekly.com/online/publications/170129/units/170616#/articles/174860</t>
    </r>
  </si>
  <si>
    <t>Explain that voting is a way of making choices and decisions.</t>
  </si>
  <si>
    <t>This is included in week 18, but teacher guide is missing this correlation. I would add for teacher clarity.</t>
  </si>
  <si>
    <t>Recognize major U.S. industries and their products, including: agriculture, manufacturing, tourism, transportation, etc.</t>
  </si>
  <si>
    <t>Adding the term agriculture to page 2 will complete this standard</t>
  </si>
  <si>
    <r>
      <rPr>
        <b/>
        <sz val="10"/>
        <color rgb="FF0000FF"/>
        <rFont val="Arial"/>
        <family val="2"/>
      </rPr>
      <t>In Week 18 TS</t>
    </r>
    <r>
      <rPr>
        <sz val="10"/>
        <color rgb="FF000000"/>
        <rFont val="Arial"/>
        <family val="2"/>
      </rPr>
      <t xml:space="preserve">:
Voting (making choices &amp; decisions) is included in Week 18, but Teacher Supplement was missing this correlation. We added the Standard 1.19 citation in Week 18 and in appropriate articles.
</t>
    </r>
  </si>
  <si>
    <r>
      <rPr>
        <b/>
        <sz val="10"/>
        <color rgb="FF0000FF"/>
        <rFont val="Arial"/>
        <family val="2"/>
      </rPr>
      <t>Week 27:</t>
    </r>
    <r>
      <rPr>
        <sz val="10"/>
        <color rgb="FF000000"/>
        <rFont val="Arial"/>
        <family val="2"/>
      </rPr>
      <t xml:space="preserve"> 
Added the sentence "This is called agriculture." to "Goods &amp; Producers" article on page 2.
</t>
    </r>
    <r>
      <rPr>
        <sz val="10"/>
        <color rgb="FF9900FF"/>
        <rFont val="Arial"/>
        <family val="2"/>
      </rPr>
      <t>https://app.studiesweekly.com/online/publications/170129/units/170617#/articles/174866</t>
    </r>
  </si>
  <si>
    <t>Identify Tennessee symbols, including: state flag, state tree, state flower, state bird, state animal, and the significance of the state nickname.</t>
  </si>
  <si>
    <t>Missing state animal (raccoon)</t>
  </si>
  <si>
    <t>Incorrect. State animal is raccoon, and it lists the state reptile. Week 20, pgs. 2 - 3</t>
  </si>
  <si>
    <t>Compare how maps and globes depict geographical information in different ways.</t>
  </si>
  <si>
    <r>
      <rPr>
        <b/>
        <sz val="10"/>
        <color rgb="FF0000FF"/>
        <rFont val="Arial"/>
        <family val="2"/>
      </rPr>
      <t>Week 21</t>
    </r>
    <r>
      <rPr>
        <sz val="10"/>
        <color rgb="FF000000"/>
        <rFont val="Arial"/>
        <family val="2"/>
      </rPr>
      <t>: 
On article "More Tennessee Symbols" - removed state reptile sentence and replaced with state animal: the raccoon.</t>
    </r>
  </si>
  <si>
    <t>*Per standard, maps and globes should be included. Rewrite text to include depiction and description of a globe. *Week 1</t>
  </si>
  <si>
    <r>
      <rPr>
        <b/>
        <sz val="10"/>
        <color rgb="FF0000FF"/>
        <rFont val="Arial"/>
        <family val="2"/>
      </rPr>
      <t xml:space="preserve">Week 1:
</t>
    </r>
    <r>
      <rPr>
        <sz val="10"/>
        <color rgb="FF000000"/>
        <rFont val="Arial"/>
        <family val="2"/>
      </rPr>
      <t xml:space="preserve">Added depiction &amp; description of globes.
"Globes" article:
</t>
    </r>
    <r>
      <rPr>
        <sz val="10"/>
        <color rgb="FF9900FF"/>
        <rFont val="Arial"/>
        <family val="2"/>
      </rPr>
      <t xml:space="preserve">https://app.studiesweekly.com/online/publications/170129/units/170590#/articles/182289
</t>
    </r>
    <r>
      <rPr>
        <sz val="10"/>
        <color rgb="FF000000"/>
        <rFont val="Arial"/>
        <family val="2"/>
      </rPr>
      <t xml:space="preserve">"Globe Shape" article:
</t>
    </r>
    <r>
      <rPr>
        <sz val="10"/>
        <color rgb="FF9900FF"/>
        <rFont val="Arial"/>
        <family val="2"/>
      </rPr>
      <t>https://app.studiesweekly.com/online/publications/170129/units/170590#/articles/182290</t>
    </r>
    <r>
      <rPr>
        <sz val="10"/>
        <color rgb="FF000000"/>
        <rFont val="Arial"/>
        <family val="2"/>
      </rPr>
      <t xml:space="preserve">
</t>
    </r>
  </si>
  <si>
    <t>Interpret information from simple timelines.</t>
  </si>
  <si>
    <t>Timelines are explained but not interpreted</t>
  </si>
  <si>
    <t>Identify and locate the four hemispheres (i.e., Northern, Southern, Eastern, and Western), equator, prime meridian, North and South Poles, and the seven continents.</t>
  </si>
  <si>
    <r>
      <rPr>
        <b/>
        <sz val="10"/>
        <color rgb="FF0000FF"/>
        <rFont val="Arial"/>
        <family val="2"/>
      </rPr>
      <t xml:space="preserve">Week 6: 
</t>
    </r>
    <r>
      <rPr>
        <sz val="10"/>
        <color rgb="FF000000"/>
        <rFont val="Arial"/>
        <family val="2"/>
      </rPr>
      <t>Replaced "Ms. Johnson's Timeline" with an activity for students to interpret information with simple timelines. Created a timeline that provides students with the opportunity to answer 2 or 3 questions. Example: Timeline of a sunrise, sun high in the sky, sunset, nighttime with labels. Questions can include: 1. What happens first? 2. What happens after the sunset?</t>
    </r>
  </si>
  <si>
    <t>Although the poles are mentioned, they are not shown on a map. A map would allow the location to be taught.</t>
  </si>
  <si>
    <r>
      <rPr>
        <b/>
        <sz val="10"/>
        <color rgb="FF0000FF"/>
        <rFont val="Arial"/>
        <family val="2"/>
      </rPr>
      <t>Week 2:</t>
    </r>
    <r>
      <rPr>
        <sz val="10"/>
        <color rgb="FF000000"/>
        <rFont val="Arial"/>
        <family val="2"/>
      </rPr>
      <t xml:space="preserve"> 
"Continents and Hemispheres "article - The image has been replaced with 2 globes (eastern/western hemispheres); added text to identify the following items on the globes: Identify and locate the four hemispheres (i.e., Northern, Southern, Eastern, and Western), equator, prime meridian, North and South Poles, and the seven continents. 
Provided a map key for students to identify each item on the globes with a number. Example: The number 1 is on the equator. The map key has the number 1 with a blank. The student writes "equator" on the line next to the number 1.</t>
    </r>
  </si>
  <si>
    <t xml:space="preserve">Part B: Focus
</t>
  </si>
  <si>
    <t>Two standards were not at the level articulate within the standards.  See above 1.01 and 1.07</t>
  </si>
  <si>
    <t>Week 12 – Specific TN heroes moves into content from a later grade and instructed unnecessary information</t>
  </si>
  <si>
    <r>
      <rPr>
        <b/>
        <sz val="10"/>
        <color rgb="FF0000FF"/>
        <rFont val="Arial"/>
        <family val="2"/>
      </rPr>
      <t xml:space="preserve">Week 12: 
</t>
    </r>
    <r>
      <rPr>
        <sz val="10"/>
        <color rgb="FF000000"/>
        <rFont val="Arial"/>
        <family val="2"/>
      </rPr>
      <t>Removed articles on John Sevier, David Crockett and Billy Jean Grinder. Replaced with content more directly focused on Memorial Day itself, such as its origins following the Civil War.</t>
    </r>
  </si>
  <si>
    <t>Compare physical features of the earth, including:
Island, Lake, Mountain, Ocean, Peninsula, Plain, Plateau, River, Valley</t>
  </si>
  <si>
    <t>Need more visuals to determine these features.</t>
  </si>
  <si>
    <t>Island, ocean, peninsula not covered.</t>
  </si>
  <si>
    <t>*Oceans and Islands are not discussed in the text. Rewrite text to include descriptions of each physical feature including oceans and islands.</t>
  </si>
  <si>
    <t>Part B: Focus</t>
  </si>
  <si>
    <t xml:space="preserve">I believe the Pilgrims came to America in 1620, not 1610. SE Week 16 “The Pilgrims”
Also, see additional comments for possible edits or partially correct statements.
</t>
  </si>
  <si>
    <r>
      <rPr>
        <b/>
        <sz val="10"/>
        <color rgb="FF0000FF"/>
        <rFont val="Arial"/>
        <family val="2"/>
      </rPr>
      <t>Week 6:</t>
    </r>
    <r>
      <rPr>
        <sz val="10"/>
        <color rgb="FF000000"/>
        <rFont val="Arial"/>
        <family val="2"/>
      </rPr>
      <t xml:space="preserve"> 
Oceans, peninsulas, and islands discussed in the text so the standard is covered. Replaced the "Fun Facts" artcle with one that includes descriptions of each physical feature including oceans, peninsula, and islands along with images of each.
</t>
    </r>
    <r>
      <rPr>
        <sz val="10"/>
        <color rgb="FF9900FF"/>
        <rFont val="Arial"/>
        <family val="2"/>
      </rPr>
      <t>https://app.studiesweekly.com/online/publications/170129/units/170595#/articles/182286</t>
    </r>
    <r>
      <rPr>
        <sz val="10"/>
        <color rgb="FF000000"/>
        <rFont val="Arial"/>
        <family val="2"/>
      </rPr>
      <t xml:space="preserve">
"Exploring Our State" article has been rewritten.
</t>
    </r>
    <r>
      <rPr>
        <sz val="10"/>
        <color rgb="FF9900FF"/>
        <rFont val="Arial"/>
        <family val="2"/>
      </rPr>
      <t>https://app.studiesweekly.com/online/publications/170129/units/170595#/articles/174059</t>
    </r>
  </si>
  <si>
    <t>I would definitely leave out the TN heroes in week 12 – Students do not have knowledge of terms such as frontiersman, guardsmen, combat, etc. These are not grade/age level appropriate. Also, mayor is defined only as leader of a city; include town</t>
  </si>
  <si>
    <r>
      <rPr>
        <b/>
        <sz val="10"/>
        <color rgb="FF0000FF"/>
        <rFont val="Arial"/>
        <family val="2"/>
      </rPr>
      <t>Week 16:</t>
    </r>
    <r>
      <rPr>
        <sz val="10"/>
        <color rgb="FF000000"/>
        <rFont val="Arial"/>
        <family val="2"/>
      </rPr>
      <t xml:space="preserve"> 
Changed year from 1610 to 1620 in article about Pilgrims.
</t>
    </r>
    <r>
      <rPr>
        <sz val="10"/>
        <color rgb="FF9900FF"/>
        <rFont val="Arial"/>
        <family val="2"/>
      </rPr>
      <t>https://app.studiesweekly.com/online/publications/170128/units/170177#/articles/174463</t>
    </r>
    <r>
      <rPr>
        <sz val="10"/>
        <color rgb="FF000000"/>
        <rFont val="Arial"/>
        <family val="2"/>
      </rPr>
      <t xml:space="preserve">
</t>
    </r>
    <r>
      <rPr>
        <b/>
        <sz val="10"/>
        <color rgb="FF0000FF"/>
        <rFont val="Arial"/>
        <family val="2"/>
      </rPr>
      <t>Week 12</t>
    </r>
    <r>
      <rPr>
        <sz val="10"/>
        <color rgb="FF000000"/>
        <rFont val="Arial"/>
        <family val="2"/>
      </rPr>
      <t xml:space="preserve">: 
Articles on heroes replaced with more content about Memorial Day.
</t>
    </r>
    <r>
      <rPr>
        <sz val="10"/>
        <color rgb="FF9900FF"/>
        <rFont val="Arial"/>
        <family val="2"/>
      </rPr>
      <t>https://app.studiesweekly.com/online/publications/170128/units/170172#/articles/174440</t>
    </r>
  </si>
  <si>
    <t>Compare and contrast regions of the U.S. (i.e., Southeast, Northeast, Great Plains, Southwest, Rocky Mountain, and Pacific Northwest) in terms of climate, physical features, and population.</t>
  </si>
  <si>
    <t>Regions are compared very well in Weeks 7/8 however there is no mention or comparison of population in either week.</t>
  </si>
  <si>
    <t>Uses different terms for regions than used in standards on map – very confusing
Standard not fully or completely addressed</t>
  </si>
  <si>
    <r>
      <rPr>
        <b/>
        <sz val="10"/>
        <color rgb="FF0000FF"/>
        <rFont val="Arial"/>
        <family val="2"/>
      </rPr>
      <t xml:space="preserve">Weeks 7: </t>
    </r>
    <r>
      <rPr>
        <sz val="10"/>
        <color rgb="FF000000"/>
        <rFont val="Arial"/>
        <family val="2"/>
      </rPr>
      <t xml:space="preserve">
Reviewed the names of each region to ensure they are exactly the way TN standard 2.17 states (example: "There is the Northeast, the Southeast and the Great Plains, sometimes called the Midwest." Remove Midwest - it's not part of the standards language.) TN has 6 regions.
</t>
    </r>
    <r>
      <rPr>
        <sz val="10"/>
        <color rgb="FF9900FF"/>
        <rFont val="Arial"/>
        <family val="2"/>
      </rPr>
      <t>https://app.studiesweekly.com/online/publications/170129/units/170596#/articles/174063
https://app.studiesweekly.com/online/publications/170129/units/170596#/articles/174061
https://app.studiesweekly.com/online/publications/170129/units/170596#/articles/174065</t>
    </r>
    <r>
      <rPr>
        <sz val="10"/>
        <color rgb="FF000000"/>
        <rFont val="Arial"/>
        <family val="2"/>
      </rPr>
      <t xml:space="preserve">
Let's Write prompt has new map to showcase the 6 regions. 
</t>
    </r>
    <r>
      <rPr>
        <sz val="10"/>
        <color rgb="FF9900FF"/>
        <rFont val="Arial"/>
        <family val="2"/>
      </rPr>
      <t>https://app.studiesweekly.com/online/publications/170129/units/170596#/articles/174140</t>
    </r>
    <r>
      <rPr>
        <sz val="10"/>
        <color rgb="FF000000"/>
        <rFont val="Arial"/>
        <family val="2"/>
      </rPr>
      <t xml:space="preserve">
Population comparison added:
</t>
    </r>
    <r>
      <rPr>
        <sz val="10"/>
        <color rgb="FF9900FF"/>
        <rFont val="Arial"/>
        <family val="2"/>
      </rPr>
      <t>https://app.studiesweekly.com/online/publications/170129/units/170596#/articles/174063
https://app.studiesweekly.com/online/publications/170129/units/170596#/articles/174061
https://app.studiesweekly.com/online/publications/170129/units/170596#/articles/174065</t>
    </r>
  </si>
  <si>
    <t>Analyze how the location of regions affects the way people live, including their: food, clothing, shelter, transportation, and recreation.</t>
  </si>
  <si>
    <t>Need more information here on shelter and recreation.</t>
  </si>
  <si>
    <t>Week 8 only covers food and clothing but does not discuss shelter, transportation, or recreation when comparing regions.</t>
  </si>
  <si>
    <t>Not all components covered; limited analysis</t>
  </si>
  <si>
    <r>
      <rPr>
        <b/>
        <sz val="10"/>
        <color rgb="FF0000FF"/>
        <rFont val="Arial"/>
        <family val="2"/>
      </rPr>
      <t>Week 8:</t>
    </r>
    <r>
      <rPr>
        <sz val="10"/>
        <color rgb="FF000000"/>
        <rFont val="Arial"/>
        <family val="2"/>
      </rPr>
      <t xml:space="preserve"> 
We added shelter, transportation, and recreation in the text for students to analyze.
</t>
    </r>
    <r>
      <rPr>
        <sz val="10"/>
        <color rgb="FF9900FF"/>
        <rFont val="Arial"/>
        <family val="2"/>
      </rPr>
      <t xml:space="preserve">https://app.studiesweekly.com/online/publications/170129/units/170597#/articles/182405
https://app.studiesweekly.com/online/publications/170129/units/170597#/articles/174066
https://app.studiesweekly.com/online/publications/170129/units/170597#/articles/182406
https://app.studiesweekly.com/online/publications/170129/units/170597#/articles/182407
</t>
    </r>
  </si>
  <si>
    <t>Recall the origins, meaning, and lyrics of the “Star Spangled Banner”.</t>
  </si>
  <si>
    <t>*Standard is not completely covered. Rewrite text to include the lyrics to ensure student mastery of the standard. *Week 13</t>
  </si>
  <si>
    <r>
      <rPr>
        <b/>
        <sz val="10"/>
        <color rgb="FF0000FF"/>
        <rFont val="Arial"/>
        <family val="2"/>
      </rPr>
      <t xml:space="preserve">Week 13: 
</t>
    </r>
    <r>
      <rPr>
        <sz val="10"/>
        <color rgb="FF000000"/>
        <rFont val="Arial"/>
        <family val="2"/>
      </rPr>
      <t>Replaced articles "National Symbols and Let's Draw" with the full lyrics of the "Star Spangled Banner" - images may need to be replaced.</t>
    </r>
  </si>
  <si>
    <t>Identify and examine the significance of well-known national symbols and landmarks, including: Mt. Rushmore, the White House, Statue of Liberty, and bald eagle.</t>
  </si>
  <si>
    <t>*Historical inaccuracy: The story about Ben Franklin and the turkey is merely a myth and should be removed or reworded to reflect this. *Week 14</t>
  </si>
  <si>
    <r>
      <t xml:space="preserve">To view corrections with </t>
    </r>
    <r>
      <rPr>
        <b/>
        <i/>
        <u/>
        <sz val="10"/>
        <rFont val="Arial"/>
        <family val="2"/>
      </rPr>
      <t>multiple</t>
    </r>
    <r>
      <rPr>
        <sz val="10"/>
        <color rgb="FF000000"/>
        <rFont val="Arial"/>
        <family val="2"/>
      </rPr>
      <t xml:space="preserve"> links simply </t>
    </r>
    <r>
      <rPr>
        <b/>
        <sz val="10"/>
        <rFont val="Arial"/>
        <family val="2"/>
      </rPr>
      <t>copy/paste URL in</t>
    </r>
    <r>
      <rPr>
        <sz val="10"/>
        <color rgb="FF000000"/>
        <rFont val="Arial"/>
        <family val="2"/>
      </rPr>
      <t xml:space="preserve"> </t>
    </r>
    <r>
      <rPr>
        <sz val="10"/>
        <color rgb="FFFF00FF"/>
        <rFont val="Arial"/>
        <family val="2"/>
      </rPr>
      <t>purple</t>
    </r>
    <r>
      <rPr>
        <sz val="10"/>
        <color rgb="FF000000"/>
        <rFont val="Arial"/>
        <family val="2"/>
      </rPr>
      <t xml:space="preserve"> to browser AFTER signing into the TNadoption online demo account.</t>
    </r>
  </si>
  <si>
    <r>
      <rPr>
        <b/>
        <sz val="10"/>
        <color rgb="FF0000FF"/>
        <rFont val="Arial"/>
        <family val="2"/>
      </rPr>
      <t>Week 14:</t>
    </r>
    <r>
      <rPr>
        <sz val="10"/>
        <color rgb="FF000000"/>
        <rFont val="Arial"/>
        <family val="2"/>
      </rPr>
      <t xml:space="preserve"> 
Rewrote the article "The Bald Eagle" due to historical inaccuracy: The story about Ben Franklin and the turkey is merely a myth and should be removed or reworded to reflect this.
</t>
    </r>
    <r>
      <rPr>
        <sz val="10"/>
        <color rgb="FF9900FF"/>
        <rFont val="Arial"/>
        <family val="2"/>
      </rPr>
      <t>https://app.studiesweekly.com/online/publications/170129/units/170604#/articles/174012</t>
    </r>
    <r>
      <rPr>
        <sz val="10"/>
        <color rgb="FF000000"/>
        <rFont val="Arial"/>
        <family val="2"/>
      </rPr>
      <t xml:space="preserve">
Also needed to update the "True or False" activity - we removed and replaced Ben Franklin's turkey reference.
</t>
    </r>
    <r>
      <rPr>
        <sz val="10"/>
        <color rgb="FF9900FF"/>
        <rFont val="Arial"/>
        <family val="2"/>
      </rPr>
      <t>https://app.studiesweekly.com/online/publications/170129/units/170604#/articles/174013</t>
    </r>
  </si>
  <si>
    <r>
      <t xml:space="preserve">Corrections with a </t>
    </r>
    <r>
      <rPr>
        <b/>
        <i/>
        <u/>
        <sz val="10"/>
        <rFont val="Arial"/>
        <family val="2"/>
      </rPr>
      <t>single</t>
    </r>
    <r>
      <rPr>
        <i/>
        <sz val="10"/>
        <rFont val="Arial"/>
        <family val="2"/>
      </rPr>
      <t xml:space="preserve"> </t>
    </r>
    <r>
      <rPr>
        <sz val="10"/>
        <color rgb="FF000000"/>
        <rFont val="Arial"/>
        <family val="2"/>
      </rPr>
      <t>link: Select link in this column</t>
    </r>
  </si>
  <si>
    <r>
      <t xml:space="preserve">*Use </t>
    </r>
    <r>
      <rPr>
        <i/>
        <sz val="10"/>
        <rFont val="Arial"/>
        <family val="2"/>
      </rPr>
      <t>digital PDF</t>
    </r>
    <r>
      <rPr>
        <sz val="10"/>
        <color rgb="FF000000"/>
        <rFont val="Arial"/>
        <family val="2"/>
      </rPr>
      <t xml:space="preserve"> </t>
    </r>
    <r>
      <rPr>
        <sz val="10"/>
        <color rgb="FF000000"/>
        <rFont val="Arial"/>
        <family val="2"/>
      </rPr>
      <t>for</t>
    </r>
    <r>
      <rPr>
        <sz val="10"/>
        <color rgb="FF000000"/>
        <rFont val="Arial"/>
        <family val="2"/>
      </rPr>
      <t xml:space="preserve"> </t>
    </r>
    <r>
      <rPr>
        <u/>
        <sz val="10"/>
        <rFont val="Arial"/>
        <family val="2"/>
      </rPr>
      <t>links</t>
    </r>
    <r>
      <rPr>
        <sz val="10"/>
        <color rgb="FF000000"/>
        <rFont val="Arial"/>
        <family val="2"/>
      </rPr>
      <t xml:space="preserve"> </t>
    </r>
    <r>
      <rPr>
        <sz val="10"/>
        <color rgb="FF000000"/>
        <rFont val="Arial"/>
        <family val="2"/>
      </rPr>
      <t>and</t>
    </r>
    <r>
      <rPr>
        <sz val="10"/>
        <color rgb="FF000000"/>
        <rFont val="Arial"/>
        <family val="2"/>
      </rPr>
      <t xml:space="preserve"> </t>
    </r>
    <r>
      <rPr>
        <i/>
        <sz val="10"/>
        <rFont val="Arial"/>
        <family val="2"/>
      </rPr>
      <t>digital spreadsheet</t>
    </r>
    <r>
      <rPr>
        <sz val="10"/>
        <color rgb="FF000000"/>
        <rFont val="Arial"/>
        <family val="2"/>
      </rPr>
      <t xml:space="preserve"> </t>
    </r>
    <r>
      <rPr>
        <sz val="10"/>
        <color rgb="FF000000"/>
        <rFont val="Arial"/>
        <family val="2"/>
      </rPr>
      <t>to take</t>
    </r>
    <r>
      <rPr>
        <sz val="10"/>
        <color rgb="FF000000"/>
        <rFont val="Arial"/>
        <family val="2"/>
      </rPr>
      <t xml:space="preserve"> </t>
    </r>
    <r>
      <rPr>
        <u/>
        <sz val="10"/>
        <rFont val="Arial"/>
        <family val="2"/>
      </rPr>
      <t>electronic notes</t>
    </r>
  </si>
  <si>
    <t>TN3: Tennessee Studies Weekly - Geography, Economics &amp; Early History</t>
  </si>
  <si>
    <t>Describe the fundamental principles of American democracy, including: equality, fair treatment for all, and respect for the property of others.</t>
  </si>
  <si>
    <t>Needs more information on fair treatment for all, and respect for the property of others.</t>
  </si>
  <si>
    <t>Need to give students clear examples of how people are treated fairly through the democratic process, along with respect for other peoples property.</t>
  </si>
  <si>
    <r>
      <rPr>
        <b/>
        <sz val="10"/>
        <color rgb="FF0000FF"/>
        <rFont val="Arial"/>
        <family val="2"/>
      </rPr>
      <t>Week 22:</t>
    </r>
    <r>
      <rPr>
        <sz val="10"/>
        <color rgb="FF000000"/>
        <rFont val="Arial"/>
        <family val="2"/>
      </rPr>
      <t xml:space="preserve">
Article titled "Fairness for All" -  a sentence was added:
"In our country, democracy means we all have the same rights. We get a fair chance to tell our side of a story."
</t>
    </r>
    <r>
      <rPr>
        <sz val="10"/>
        <color rgb="FF9900FF"/>
        <rFont val="Arial"/>
        <family val="2"/>
      </rPr>
      <t>https://app.studiesweekly.com/online/publications/170129/units/170612#/articles/174742</t>
    </r>
    <r>
      <rPr>
        <sz val="10"/>
        <color rgb="FF000000"/>
        <rFont val="Arial"/>
        <family val="2"/>
      </rPr>
      <t xml:space="preserve">
Article titled "What is Democracy?" - two sentences were added:
"In a democracy, we care for other people. We let them take care of their own things. We respect their property."
</t>
    </r>
    <r>
      <rPr>
        <sz val="10"/>
        <color rgb="FF9900FF"/>
        <rFont val="Arial"/>
        <family val="2"/>
      </rPr>
      <t>https://app.studiesweekly.com/online/publications/170129/units/170612#/articles/174744</t>
    </r>
  </si>
  <si>
    <t>Reviewer Feedback (2)
(Clarified)</t>
  </si>
  <si>
    <t>Examine the significant contributions made by people of the U.S., including: Neil Armstrong, David Crockett, Benjamin Franklin, Martin Luther King, Jr., Rosa Parks, Jackie Robinson, Wilma Rudolph, Sequoyah, George Washington</t>
  </si>
  <si>
    <t>Need more on why it was significant on Neil Armstrong, George Washington, and David Crockett.</t>
  </si>
  <si>
    <t xml:space="preserve">Need to explain how the contributions of Neil Armstrong, George Washington, and David Crockett were significant to the world around them (United States). </t>
  </si>
  <si>
    <r>
      <t xml:space="preserve">To view corrections with </t>
    </r>
    <r>
      <rPr>
        <b/>
        <i/>
        <u/>
        <sz val="10"/>
        <rFont val="Arial"/>
        <family val="2"/>
      </rPr>
      <t>multiple</t>
    </r>
    <r>
      <rPr>
        <sz val="10"/>
        <color rgb="FF000000"/>
        <rFont val="Arial"/>
        <family val="2"/>
      </rPr>
      <t xml:space="preserve"> links simply </t>
    </r>
    <r>
      <rPr>
        <b/>
        <sz val="10"/>
        <rFont val="Arial"/>
        <family val="2"/>
      </rPr>
      <t>copy/paste URL in</t>
    </r>
    <r>
      <rPr>
        <sz val="10"/>
        <color rgb="FF000000"/>
        <rFont val="Arial"/>
        <family val="2"/>
      </rPr>
      <t xml:space="preserve"> </t>
    </r>
    <r>
      <rPr>
        <sz val="10"/>
        <color rgb="FFFF00FF"/>
        <rFont val="Arial"/>
        <family val="2"/>
      </rPr>
      <t>purple</t>
    </r>
    <r>
      <rPr>
        <sz val="10"/>
        <color rgb="FF000000"/>
        <rFont val="Arial"/>
        <family val="2"/>
      </rPr>
      <t xml:space="preserve"> to browser AFTER signing into the TNadoption online demo account.</t>
    </r>
  </si>
  <si>
    <r>
      <t xml:space="preserve">Corrections with a </t>
    </r>
    <r>
      <rPr>
        <b/>
        <i/>
        <u/>
        <sz val="10"/>
        <rFont val="Arial"/>
        <family val="2"/>
      </rPr>
      <t>single</t>
    </r>
    <r>
      <rPr>
        <i/>
        <sz val="10"/>
        <rFont val="Arial"/>
        <family val="2"/>
      </rPr>
      <t xml:space="preserve"> </t>
    </r>
    <r>
      <rPr>
        <sz val="10"/>
        <color rgb="FF000000"/>
        <rFont val="Arial"/>
        <family val="2"/>
      </rPr>
      <t>link: Select link in this column</t>
    </r>
  </si>
  <si>
    <r>
      <t xml:space="preserve">*Use </t>
    </r>
    <r>
      <rPr>
        <i/>
        <sz val="10"/>
        <rFont val="Arial"/>
        <family val="2"/>
      </rPr>
      <t>digital PDF</t>
    </r>
    <r>
      <rPr>
        <sz val="10"/>
        <color rgb="FF000000"/>
        <rFont val="Arial"/>
        <family val="2"/>
      </rPr>
      <t xml:space="preserve"> </t>
    </r>
    <r>
      <rPr>
        <sz val="10"/>
        <color rgb="FF000000"/>
        <rFont val="Arial"/>
        <family val="2"/>
      </rPr>
      <t>for</t>
    </r>
    <r>
      <rPr>
        <sz val="10"/>
        <color rgb="FF000000"/>
        <rFont val="Arial"/>
        <family val="2"/>
      </rPr>
      <t xml:space="preserve"> </t>
    </r>
    <r>
      <rPr>
        <u/>
        <sz val="10"/>
        <rFont val="Arial"/>
        <family val="2"/>
      </rPr>
      <t>links</t>
    </r>
    <r>
      <rPr>
        <sz val="10"/>
        <color rgb="FF000000"/>
        <rFont val="Arial"/>
        <family val="2"/>
      </rPr>
      <t xml:space="preserve"> </t>
    </r>
    <r>
      <rPr>
        <sz val="10"/>
        <color rgb="FF000000"/>
        <rFont val="Arial"/>
        <family val="2"/>
      </rPr>
      <t>and</t>
    </r>
    <r>
      <rPr>
        <sz val="10"/>
        <color rgb="FF000000"/>
        <rFont val="Arial"/>
        <family val="2"/>
      </rPr>
      <t xml:space="preserve"> </t>
    </r>
    <r>
      <rPr>
        <i/>
        <sz val="10"/>
        <rFont val="Arial"/>
        <family val="2"/>
      </rPr>
      <t>digital spreadsheet</t>
    </r>
    <r>
      <rPr>
        <sz val="10"/>
        <color rgb="FF000000"/>
        <rFont val="Arial"/>
        <family val="2"/>
      </rPr>
      <t xml:space="preserve"> </t>
    </r>
    <r>
      <rPr>
        <sz val="10"/>
        <color rgb="FF000000"/>
        <rFont val="Arial"/>
        <family val="2"/>
      </rPr>
      <t>to take</t>
    </r>
    <r>
      <rPr>
        <sz val="10"/>
        <color rgb="FF000000"/>
        <rFont val="Arial"/>
        <family val="2"/>
      </rPr>
      <t xml:space="preserve"> </t>
    </r>
    <r>
      <rPr>
        <u/>
        <sz val="10"/>
        <rFont val="Arial"/>
        <family val="2"/>
      </rPr>
      <t>electronic notes</t>
    </r>
  </si>
  <si>
    <r>
      <rPr>
        <b/>
        <sz val="10"/>
        <color rgb="FF0000FF"/>
        <rFont val="Arial"/>
        <family val="2"/>
      </rPr>
      <t xml:space="preserve">Week 9:
</t>
    </r>
    <r>
      <rPr>
        <sz val="10"/>
        <color rgb="FF000000"/>
        <rFont val="Arial"/>
        <family val="2"/>
      </rPr>
      <t xml:space="preserve">Article titled "Courageous Americans" - sentences added:
"He was brave. He opened the door to space exploration!"
"He explored new lands. He made friends with American Indians. He was the “King of the Wild Frontier.” He helped others have a better life."
</t>
    </r>
    <r>
      <rPr>
        <sz val="10"/>
        <color rgb="FF9900FF"/>
        <rFont val="Arial"/>
        <family val="2"/>
      </rPr>
      <t xml:space="preserve">https://app.studiesweekly.com/online/publications/170129/units/170598#/articles/173971
</t>
    </r>
    <r>
      <rPr>
        <sz val="10"/>
        <color rgb="FF000000"/>
        <rFont val="Arial"/>
        <family val="2"/>
      </rPr>
      <t xml:space="preserve">Article titled "Courageous Americans cont." - sentences added:
"George Washington was once a farmer. He was also a brave army commander. He became the first President of the United States. He helped create the United States of America! 
</t>
    </r>
    <r>
      <rPr>
        <sz val="10"/>
        <color rgb="FF9900FF"/>
        <rFont val="Arial"/>
        <family val="2"/>
      </rPr>
      <t xml:space="preserve">https://app.studiesweekly.com/online/publications/170129/units/170598#/articles/173972 </t>
    </r>
  </si>
  <si>
    <t>TN4: U.S. History Studies Weekly - Colonization to Reconstruction</t>
  </si>
  <si>
    <t>25768751</t>
  </si>
  <si>
    <t>Tennessee Studies Weekly: Geography, Economics &amp; Early History</t>
  </si>
  <si>
    <t>Analyze and interpret events placed chronologically on a timeline.</t>
  </si>
  <si>
    <t>Need more timelines.</t>
  </si>
  <si>
    <t xml:space="preserve">Need to produce more timelines for students to use throughout the standards. For example a timeline of the times the explorers explored and where they explored, a timeline of Lewis and Clark's exploration, A timeline of the Trail of Tears, etc. </t>
  </si>
  <si>
    <r>
      <rPr>
        <b/>
        <sz val="10"/>
        <color rgb="FF0000FF"/>
        <rFont val="Arial"/>
        <family val="2"/>
      </rPr>
      <t>Week 9:</t>
    </r>
    <r>
      <rPr>
        <sz val="10"/>
        <color rgb="FF000000"/>
        <rFont val="Arial"/>
        <family val="2"/>
      </rPr>
      <t xml:space="preserve">
Article titled "Courageous Americans cont." - timeline of George Washington's life was added:
</t>
    </r>
    <r>
      <rPr>
        <sz val="10"/>
        <color rgb="FF9900FF"/>
        <rFont val="Arial"/>
        <family val="2"/>
      </rPr>
      <t xml:space="preserve">https://app.studiesweekly.com/online/publications/170129/units/170598#/articles/173972 
</t>
    </r>
    <r>
      <rPr>
        <b/>
        <sz val="10"/>
        <color rgb="FF0000FF"/>
        <rFont val="Arial"/>
        <family val="2"/>
      </rPr>
      <t xml:space="preserve">Week 10:
</t>
    </r>
    <r>
      <rPr>
        <sz val="10"/>
        <color rgb="FF000000"/>
        <rFont val="Arial"/>
        <family val="2"/>
      </rPr>
      <t xml:space="preserve">Article titled "My Timeline" - timeline was added:
</t>
    </r>
    <r>
      <rPr>
        <sz val="10"/>
        <color rgb="FF9900FF"/>
        <rFont val="Arial"/>
        <family val="2"/>
      </rPr>
      <t>https://app.studiesweekly.com/online/publications/170129/units/170599#/articles/182493</t>
    </r>
  </si>
  <si>
    <t>Contrast primary and secondary sources.</t>
  </si>
  <si>
    <t>Need more examples of primary sources.</t>
  </si>
  <si>
    <t>Here is where the additional maps and charts could provide enough sources for students to use and would take care of the "need more examples of primary sources."</t>
  </si>
  <si>
    <t>Analyze maps and globes using common terms, including:</t>
  </si>
  <si>
    <t>Need more maps and examples here for analysis.</t>
  </si>
  <si>
    <t>*No map or visual representation of a globe provided to analyze.
*Standard is about maps and globes.  Resource only gives a written description of the geographic terms.
*Week 1</t>
  </si>
  <si>
    <r>
      <rPr>
        <b/>
        <sz val="10"/>
        <color rgb="FF0000FF"/>
        <rFont val="Arial"/>
        <family val="2"/>
      </rPr>
      <t>Week 1:</t>
    </r>
    <r>
      <rPr>
        <b/>
        <sz val="10"/>
        <rFont val="Arial"/>
        <family val="2"/>
      </rPr>
      <t xml:space="preserve">
</t>
    </r>
    <r>
      <rPr>
        <sz val="10"/>
        <color rgb="FF000000"/>
        <rFont val="Arial"/>
        <family val="2"/>
      </rPr>
      <t>Added: videos of maps &amp; globes
"Making the Mark on the Map" article: Revised and added "identify parts of map/globe" with terminology used in standard 3.01.</t>
    </r>
  </si>
  <si>
    <r>
      <rPr>
        <b/>
        <sz val="10"/>
        <color rgb="FF0000FF"/>
        <rFont val="Arial"/>
        <family val="2"/>
      </rPr>
      <t xml:space="preserve">Week 3:
</t>
    </r>
    <r>
      <rPr>
        <sz val="10"/>
        <color rgb="FF000000"/>
        <rFont val="Arial"/>
        <family val="2"/>
      </rPr>
      <t xml:space="preserve">Article titled "Niagara Falls" - new article created and added a primary source photo of Niagara Falls.
</t>
    </r>
    <r>
      <rPr>
        <sz val="10"/>
        <color rgb="FF9900FF"/>
        <rFont val="Arial"/>
        <family val="2"/>
      </rPr>
      <t xml:space="preserve">https://app.studiesweekly.com/online/publications/170129/units/170592#/articles/182693
</t>
    </r>
    <r>
      <rPr>
        <b/>
        <sz val="10"/>
        <color rgb="FF0000FF"/>
        <rFont val="Arial"/>
        <family val="2"/>
      </rPr>
      <t xml:space="preserve">Week 17:
</t>
    </r>
    <r>
      <rPr>
        <sz val="10"/>
        <color rgb="FF000000"/>
        <rFont val="Arial"/>
        <family val="2"/>
      </rPr>
      <t xml:space="preserve">Article titled  "This Week's Question" - new primary source document added The Constitution
</t>
    </r>
    <r>
      <rPr>
        <sz val="10"/>
        <color rgb="FF9900FF"/>
        <rFont val="Arial"/>
        <family val="2"/>
      </rPr>
      <t xml:space="preserve">https://app.studiesweekly.com/online/publications/170129/units/170607#/articles/182694
</t>
    </r>
    <r>
      <rPr>
        <b/>
        <sz val="10"/>
        <color rgb="FF0000FF"/>
        <rFont val="Arial"/>
        <family val="2"/>
      </rPr>
      <t xml:space="preserve">Week 18:
</t>
    </r>
    <r>
      <rPr>
        <sz val="10"/>
        <color rgb="FF000000"/>
        <rFont val="Arial"/>
        <family val="2"/>
      </rPr>
      <t xml:space="preserve">Article titled "Making Laws" - new article created and added a primary source photo of Congress
</t>
    </r>
    <r>
      <rPr>
        <sz val="10"/>
        <color rgb="FF9900FF"/>
        <rFont val="Arial"/>
        <family val="2"/>
      </rPr>
      <t xml:space="preserve">https://app.studiesweekly.com/online/publications/170129/units/170608#/articles/182701
</t>
    </r>
    <r>
      <rPr>
        <b/>
        <sz val="10"/>
        <color rgb="FF0000FF"/>
        <rFont val="Arial"/>
        <family val="2"/>
      </rPr>
      <t xml:space="preserve">Week 28:
</t>
    </r>
    <r>
      <rPr>
        <sz val="10"/>
        <color rgb="FF000000"/>
        <rFont val="Arial"/>
        <family val="2"/>
      </rPr>
      <t xml:space="preserve">Article titled "Buying Fuits and Vegetables in the Winter?" - new article and added a primary source photo of farm during winter time
</t>
    </r>
    <r>
      <rPr>
        <sz val="10"/>
        <color rgb="FF9900FF"/>
        <rFont val="Arial"/>
        <family val="2"/>
      </rPr>
      <t xml:space="preserve">https://app.studiesweekly.com/online/publications/170129/units/170618#/articles/182707
</t>
    </r>
  </si>
  <si>
    <t>Section A</t>
  </si>
  <si>
    <t>25768778</t>
  </si>
  <si>
    <t>The instructional materials reviewed in section IA represents 100% alignment with the Tennessee Social Studies Standards and explicitly focuses teaching and learning on the grade level standards at a level of rigor necessary for students to reach mastery.</t>
  </si>
  <si>
    <t>U.S. History Studies Weekly: Colonization to Reconstruction</t>
  </si>
  <si>
    <t>Although the layout of the curriculum is child friendly, there are some missing pieces to some of the standards including 2.02, 2.03, 2.17, and 2.18 (see above for details.) By adding information to fully cover the standard will create better alignment with TN Standards.</t>
  </si>
  <si>
    <t>Describe the contributions of Benjamin Franklin during this era, including the development of the Albany Plan of Union and the “Join or Die” political cartoon.</t>
  </si>
  <si>
    <t xml:space="preserve">SE Week 2: Although the political cartoon is shown, and there are questions about it, and there is a video as well as an article on Ben Franklin, I don’t see where students must describe the contributions of Benjamin Franklin or specific questions that address this.
Studies Weekly is describing the contributions, but students are not.
*Consider changing the “Let’s Write” to: Describe two ways in which Benjamin Franklin contributed to this era in history…and/or add questions to the assessment to address this.
</t>
  </si>
  <si>
    <r>
      <t xml:space="preserve">Updates addressing 2.02, 2.03, 2.17, and 2.18 are being made based on reviewers' feedback.
Please see </t>
    </r>
    <r>
      <rPr>
        <b/>
        <sz val="10"/>
        <color rgb="FF0000FF"/>
        <rFont val="Arial"/>
        <family val="2"/>
      </rPr>
      <t>Weeks 7, 8, 24, and 25.</t>
    </r>
    <r>
      <rPr>
        <sz val="10"/>
        <color rgb="FF000000"/>
        <rFont val="Arial"/>
        <family val="2"/>
      </rPr>
      <t xml:space="preserve"> 
</t>
    </r>
  </si>
  <si>
    <t>SSP.01</t>
  </si>
  <si>
    <t>Gather information from a variety of primary and secondary sources.</t>
  </si>
  <si>
    <r>
      <rPr>
        <b/>
        <sz val="10"/>
        <color rgb="FF0000FF"/>
        <rFont val="Arial"/>
        <family val="2"/>
      </rPr>
      <t xml:space="preserve">Week 2:
</t>
    </r>
    <r>
      <rPr>
        <sz val="10"/>
        <color rgb="FF000000"/>
        <rFont val="Arial"/>
        <family val="2"/>
      </rPr>
      <t>Removed "Let’s Write” prompt and changed to: "Describe two ways in which Benjamin Franklin contributed to this era in history…"</t>
    </r>
    <r>
      <rPr>
        <sz val="10"/>
        <color rgb="FFFF0000"/>
        <rFont val="Arial"/>
        <family val="2"/>
      </rPr>
      <t xml:space="preserve"> 
</t>
    </r>
    <r>
      <rPr>
        <sz val="10"/>
        <color rgb="FF9900FF"/>
        <rFont val="Arial"/>
        <family val="2"/>
      </rPr>
      <t xml:space="preserve">https://app.studiesweekly.com/online/publications/170131/units/170173#/articles/174924
</t>
    </r>
    <r>
      <rPr>
        <sz val="10"/>
        <color rgb="FF000000"/>
        <rFont val="Arial"/>
        <family val="2"/>
      </rPr>
      <t xml:space="preserve">Also added questions to the assessment to address having students describe Franklin's contributions.
</t>
    </r>
    <r>
      <rPr>
        <sz val="10"/>
        <color rgb="FF9900FF"/>
        <rFont val="Arial"/>
        <family val="2"/>
      </rPr>
      <t>https://s3-us-west-2.amazonaws.com/static.studiesweekly.com/online/resources/panels_media/Week%202%20Assessment015.pdf</t>
    </r>
  </si>
  <si>
    <t>Analyze the causes and consequences of the French and Indian War, and recognize Fort Loudoun’s role in it.</t>
  </si>
  <si>
    <t>Need more information on Fort Loudon. The story telling element takes away the rigor.</t>
  </si>
  <si>
    <r>
      <t xml:space="preserve">Please see </t>
    </r>
    <r>
      <rPr>
        <b/>
        <sz val="10"/>
        <color rgb="FF0000FF"/>
        <rFont val="Arial"/>
        <family val="2"/>
      </rPr>
      <t xml:space="preserve">Weeks 3, 17, 18, and 28.
Week 3:
</t>
    </r>
    <r>
      <rPr>
        <sz val="10"/>
        <color rgb="FF9900FF"/>
        <rFont val="Arial"/>
        <family val="2"/>
      </rPr>
      <t xml:space="preserve">https://app.studiesweekly.com/online/publications/170129/units/170592#/articles/174025
https://app.studiesweekly.com/online/publications/170129/units/170592#/articles/174028https://s3-us-west-2.amazonaws.com/static.studiesweekly.com/online/resources/panels_media/worksheet1week3001.pdf
https://app.studiesweekly.com/online/publications/170129/units/170592#/articles/182693
</t>
    </r>
    <r>
      <rPr>
        <b/>
        <sz val="10"/>
        <color rgb="FF0000FF"/>
        <rFont val="Arial"/>
        <family val="2"/>
      </rPr>
      <t xml:space="preserve">Week 17:
</t>
    </r>
    <r>
      <rPr>
        <sz val="10"/>
        <color rgb="FF9900FF"/>
        <rFont val="Arial"/>
        <family val="2"/>
      </rPr>
      <t xml:space="preserve">https://app.studiesweekly.com/online/publications/170129/units/170607#/articles/182694
https://app.studiesweekly.com/online/publications/170129/units/170607#/articles/174710
https://app.studiesweekly.com/online/publications/170129/units/170607#/articles/174714
https://app.studiesweekly.com/online/publications/170129/units/170607#/articles/174712
https://app.studiesweekly.com/online/publications/170129/units/170607#/articles/174713
</t>
    </r>
    <r>
      <rPr>
        <b/>
        <sz val="10"/>
        <color rgb="FF0000FF"/>
        <rFont val="Arial"/>
        <family val="2"/>
      </rPr>
      <t xml:space="preserve">Week 18:
</t>
    </r>
    <r>
      <rPr>
        <sz val="10"/>
        <color rgb="FF9900FF"/>
        <rFont val="Arial"/>
        <family val="2"/>
      </rPr>
      <t xml:space="preserve">https://app.studiesweekly.com/online/publications/170129/units/170608#/articles/182701
https://app.studiesweekly.com/online/publications/170129/units/170608#/articles/174717
https://app.studiesweekly.com/online/publications/170129/units/170608#/articles/174718
</t>
    </r>
    <r>
      <rPr>
        <b/>
        <sz val="10"/>
        <color rgb="FF0000FF"/>
        <rFont val="Arial"/>
        <family val="2"/>
      </rPr>
      <t xml:space="preserve">Week 28:
</t>
    </r>
    <r>
      <rPr>
        <sz val="10"/>
        <color rgb="FF9900FF"/>
        <rFont val="Arial"/>
        <family val="2"/>
      </rPr>
      <t xml:space="preserve">https://app.studiesweekly.com/online/publications/170129/units/170618#/articles/182707
https://app.studiesweekly.com/online/publications/170129/units/170618#/articles/174871
https://app.studiesweekly.com/online/publications/170129/units/170618#/articles/174873
</t>
    </r>
  </si>
  <si>
    <t>SSP.02</t>
  </si>
  <si>
    <t>Critically examine primary or secondary source(s).</t>
  </si>
  <si>
    <t>Explain the different forms of protests colonists used to promote change in British policies, including: the Boston Tea Party, tarring and feathering, letter writing, and boycotts.</t>
  </si>
  <si>
    <t>Needs more rigor for deeper conceptual understanding of concepts.</t>
  </si>
  <si>
    <t xml:space="preserve">SE Week 5-“Unfair” and other articles
TE Week 5-Day 2 lesson-students explain various ways the colonists protested British power
*I think it would be helpful to have an assessment question that covered this standard more thoroughly.  What were ways that colonists worked to promote change in British policies? Explain at least two using evidence from the text.
</t>
  </si>
  <si>
    <r>
      <rPr>
        <b/>
        <sz val="10"/>
        <color rgb="FF0000FF"/>
        <rFont val="Arial"/>
        <family val="2"/>
      </rPr>
      <t xml:space="preserve">Week 5:
</t>
    </r>
    <r>
      <rPr>
        <sz val="10"/>
        <color rgb="FF000000"/>
        <rFont val="Arial"/>
        <family val="2"/>
      </rPr>
      <t xml:space="preserve">Added a question to Think &amp; Review: "What were ways that colonists worked to promote change in British policies? Explain at least two using evidence from the text."
</t>
    </r>
  </si>
  <si>
    <t>Use cardinal directions, intermediate directions, map scales, legends, and grids to locate major cities in Tennessee and the U.S.</t>
  </si>
  <si>
    <r>
      <t xml:space="preserve">Please see </t>
    </r>
    <r>
      <rPr>
        <b/>
        <sz val="10"/>
        <color rgb="FF0000FF"/>
        <rFont val="Arial"/>
        <family val="2"/>
      </rPr>
      <t xml:space="preserve">Weeks 3, 17, 18, and 28.
Week 3:
</t>
    </r>
    <r>
      <rPr>
        <sz val="10"/>
        <color rgb="FF9900FF"/>
        <rFont val="Arial"/>
        <family val="2"/>
      </rPr>
      <t xml:space="preserve">https://app.studiesweekly.com/online/publications/170129/units/170592#/articles/174025
https://app.studiesweekly.com/online/publications/170129/units/170592#/articles/174028https://s3-us-west-2.amazonaws.com/static.studiesweekly.com/online/resources/panels_media/worksheet1week3001.pdf
https://app.studiesweekly.com/online/publications/170129/units/170592#/articles/182693
</t>
    </r>
    <r>
      <rPr>
        <b/>
        <sz val="10"/>
        <color rgb="FF0000FF"/>
        <rFont val="Arial"/>
        <family val="2"/>
      </rPr>
      <t xml:space="preserve">Week 17:
</t>
    </r>
    <r>
      <rPr>
        <sz val="10"/>
        <color rgb="FF9900FF"/>
        <rFont val="Arial"/>
        <family val="2"/>
      </rPr>
      <t xml:space="preserve">https://app.studiesweekly.com/online/publications/170129/units/170607#/articles/182694
https://app.studiesweekly.com/online/publications/170129/units/170607#/articles/174710
https://app.studiesweekly.com/online/publications/170129/units/170607#/articles/174714
https://app.studiesweekly.com/online/publications/170129/units/170607#/articles/174712
https://app.studiesweekly.com/online/publications/170129/units/170607#/articles/174713
</t>
    </r>
    <r>
      <rPr>
        <b/>
        <sz val="10"/>
        <color rgb="FF0000FF"/>
        <rFont val="Arial"/>
        <family val="2"/>
      </rPr>
      <t xml:space="preserve">Week 18:
</t>
    </r>
    <r>
      <rPr>
        <sz val="10"/>
        <color rgb="FF9900FF"/>
        <rFont val="Arial"/>
        <family val="2"/>
      </rPr>
      <t xml:space="preserve">https://app.studiesweekly.com/online/publications/170129/units/170608#/articles/182701
https://app.studiesweekly.com/online/publications/170129/units/170608#/articles/174717
https://app.studiesweekly.com/online/publications/170129/units/170608#/articles/174718
</t>
    </r>
    <r>
      <rPr>
        <b/>
        <sz val="10"/>
        <color rgb="FF0000FF"/>
        <rFont val="Arial"/>
        <family val="2"/>
      </rPr>
      <t xml:space="preserve">Week 28:
</t>
    </r>
    <r>
      <rPr>
        <sz val="10"/>
        <color rgb="FF9900FF"/>
        <rFont val="Arial"/>
        <family val="2"/>
      </rPr>
      <t xml:space="preserve">https://app.studiesweekly.com/online/publications/170129/units/170618#/articles/182707
https://app.studiesweekly.com/online/publications/170129/units/170618#/articles/174871
https://app.studiesweekly.com/online/publications/170129/units/170618#/articles/174873
</t>
    </r>
  </si>
  <si>
    <t>Need larger maps with the items listed in the standard for the students to visualize.</t>
  </si>
  <si>
    <t>SSP.03</t>
  </si>
  <si>
    <t>Determine the historical and present-day significance of the Declaration of Independence, including the roles of Thomas Jefferson and John Hancock. (T.C.A. § 49-6-1028)</t>
  </si>
  <si>
    <t>Organize data from a variety of sources.</t>
  </si>
  <si>
    <t>*I think there should be a question about John Hancock in the assessment.</t>
  </si>
  <si>
    <t>Missing grids; limited attention to intermediate directions
Note: the 3 maps on front page would be useful, but are too small to read</t>
  </si>
  <si>
    <t>Need more primary sources available.</t>
  </si>
  <si>
    <t>*Large map should be included in the reading of the text with compass rose, map scale, legend and grids to aid students in locating major cities in TN and the US.  Students do not come into contact with these until the Week 2 Assessment.  Students need exposure before an assessment is given.
*Mastery cannot be achieved with the provided resources. *Week 2</t>
  </si>
  <si>
    <t xml:space="preserve">Again, with the additions of the above mentions, charts, maps, timelines and documents would cover this need. </t>
  </si>
  <si>
    <r>
      <rPr>
        <b/>
        <sz val="10"/>
        <color rgb="FF0000FF"/>
        <rFont val="Arial"/>
        <family val="2"/>
      </rPr>
      <t xml:space="preserve">Week 6:
</t>
    </r>
    <r>
      <rPr>
        <sz val="10"/>
        <color rgb="FF000000"/>
        <rFont val="Arial"/>
        <family val="2"/>
      </rPr>
      <t>Added a question to Think &amp; Review: developed a question about John Hancock that asks about his role and significance of the Declaration of Independence.</t>
    </r>
  </si>
  <si>
    <r>
      <rPr>
        <b/>
        <sz val="10"/>
        <color rgb="FF0000FF"/>
        <rFont val="Arial"/>
        <family val="2"/>
      </rPr>
      <t>Week 2:</t>
    </r>
    <r>
      <rPr>
        <b/>
        <sz val="10"/>
        <rFont val="Arial"/>
        <family val="2"/>
      </rPr>
      <t xml:space="preserve">
</t>
    </r>
    <r>
      <rPr>
        <sz val="10"/>
        <color rgb="FF000000"/>
        <rFont val="Arial"/>
        <family val="2"/>
      </rPr>
      <t xml:space="preserve">Article: "How to Figure Distances ... " - replaced the map illustration with one that covers the standard: Used cardinal directions, intermediate directions, map scales, legends, and grids to locate major cities in Tennessee and the U.S.
</t>
    </r>
    <r>
      <rPr>
        <sz val="10"/>
        <color rgb="FF9900FF"/>
        <rFont val="Arial"/>
        <family val="2"/>
      </rPr>
      <t>https://app.studiesweekly.com/online/publications/170130/units/170270#/articles/173730</t>
    </r>
    <r>
      <rPr>
        <sz val="10"/>
        <color rgb="FF000000"/>
        <rFont val="Arial"/>
        <family val="2"/>
      </rPr>
      <t xml:space="preserve">
Also made a worksheet that reinforces that standard: Use cardinal directions, intermediate directions, map scales, legends, and grids to locate major cities in Tennessee and the U.S. We already have a compass rose worksheet, we made a map worksheet.
</t>
    </r>
    <r>
      <rPr>
        <sz val="10"/>
        <color rgb="FF9900FF"/>
        <rFont val="Arial"/>
        <family val="2"/>
      </rPr>
      <t>https://s3-us-west-2.amazonaws.com/static.studiesweekly.com/online/resources/panels_media/week3worksheet3tn3.pdf</t>
    </r>
  </si>
  <si>
    <r>
      <t xml:space="preserve">Please see </t>
    </r>
    <r>
      <rPr>
        <b/>
        <sz val="10"/>
        <color rgb="FF0000FF"/>
        <rFont val="Arial"/>
        <family val="2"/>
      </rPr>
      <t xml:space="preserve">Weeks 3, 17, 18, and 28.
Week 3:
</t>
    </r>
    <r>
      <rPr>
        <sz val="10"/>
        <color rgb="FF9900FF"/>
        <rFont val="Arial"/>
        <family val="2"/>
      </rPr>
      <t xml:space="preserve">https://app.studiesweekly.com/online/publications/170129/units/170592#/articles/174025
https://app.studiesweekly.com/online/publications/170129/units/170592#/articles/174028https://s3-us-west-2.amazonaws.com/static.studiesweekly.com/online/resources/panels_media/worksheet1week3001.pdf
https://app.studiesweekly.com/online/publications/170129/units/170592#/articles/182693
</t>
    </r>
    <r>
      <rPr>
        <b/>
        <sz val="10"/>
        <color rgb="FF0000FF"/>
        <rFont val="Arial"/>
        <family val="2"/>
      </rPr>
      <t xml:space="preserve">Week 17:
</t>
    </r>
    <r>
      <rPr>
        <sz val="10"/>
        <color rgb="FF9900FF"/>
        <rFont val="Arial"/>
        <family val="2"/>
      </rPr>
      <t xml:space="preserve">https://app.studiesweekly.com/online/publications/170129/units/170607#/articles/182694
https://app.studiesweekly.com/online/publications/170129/units/170607#/articles/174710
https://app.studiesweekly.com/online/publications/170129/units/170607#/articles/174714
https://app.studiesweekly.com/online/publications/170129/units/170607#/articles/174712
https://app.studiesweekly.com/online/publications/170129/units/170607#/articles/174713
</t>
    </r>
    <r>
      <rPr>
        <b/>
        <sz val="10"/>
        <color rgb="FF0000FF"/>
        <rFont val="Arial"/>
        <family val="2"/>
      </rPr>
      <t xml:space="preserve">Week 18:
</t>
    </r>
    <r>
      <rPr>
        <sz val="10"/>
        <color rgb="FF9900FF"/>
        <rFont val="Arial"/>
        <family val="2"/>
      </rPr>
      <t xml:space="preserve">https://app.studiesweekly.com/online/publications/170129/units/170608#/articles/182701
https://app.studiesweekly.com/online/publications/170129/units/170608#/articles/174717
https://app.studiesweekly.com/online/publications/170129/units/170608#/articles/174718
</t>
    </r>
    <r>
      <rPr>
        <b/>
        <sz val="10"/>
        <color rgb="FF0000FF"/>
        <rFont val="Arial"/>
        <family val="2"/>
      </rPr>
      <t xml:space="preserve">Week 28:
</t>
    </r>
    <r>
      <rPr>
        <sz val="10"/>
        <color rgb="FF9900FF"/>
        <rFont val="Arial"/>
        <family val="2"/>
      </rPr>
      <t xml:space="preserve">https://app.studiesweekly.com/online/publications/170129/units/170618#/articles/182707
https://app.studiesweekly.com/online/publications/170129/units/170618#/articles/174871
https://app.studiesweekly.com/online/publications/170129/units/170618#/articles/174873
</t>
    </r>
  </si>
  <si>
    <t>Examine the legacy and significance of the presidency of George Washington, including: the creation of cabinet member positions, two-party split, and the push for a strong central government.</t>
  </si>
  <si>
    <t>Need more information on the cabinet member positions.</t>
  </si>
  <si>
    <t>I also think a writing question should address present day significance of the Declaration of Independence where students have to write and give evidence.</t>
  </si>
  <si>
    <t>We appreciate the reviewers' feedback regarding our fourth grade publication. We have opted not to make changes to this content at this time.</t>
  </si>
  <si>
    <t>Map the exploration of the Louisiana Territory, and describe the events, struggles, and successes of the purchase, including the significance of: Meriwether Lewis, William Clark, and Sacagawea.</t>
  </si>
  <si>
    <t>The rigor and lexile level is not high enough for fourth grade. Need more informational excerpts.</t>
  </si>
  <si>
    <t>The present day significance is only dealt with implicitly in SE Week 6.</t>
  </si>
  <si>
    <t>Examine major physical features on globes and maps, including:</t>
  </si>
  <si>
    <t xml:space="preserve">"*Map of TN is the only map provided with which to examine major physical features on globes and maps.  This is located in the teacher resources and not in the reading of the text. Week 3
*Resource gives a written description of the rest of the physical features in the studies weekly (minus a stream, isthmus, and bay).  Students are then asked in the teacher resources page, “Using your Studies Weekly, books, maps, and other classroom resources, complete the chart below by drawing a picture and writing a description of each term.” Students should be able to achieve mastery with the resources provided in the text.
*Outside the grade level scope. Physical maps are the types of maps utilized in grade 3.  Replace the topographic map article with physical maps in Week 3.
*Mastery cannot be achieved with the provided resources.
*Week 4"				</t>
  </si>
  <si>
    <t xml:space="preserve">
Identify major causes, events, and key people of the War of 1812, including:  
Trade restrictions 
Impressment
Battle of New Orleans
Burning of Washington, D.C.
Francis Scott Key
Andrew Jackson
</t>
  </si>
  <si>
    <t>2.24 The materials for this standard includes a section on discrimination, which is not needed or require. (week 18)
Week 11 – Georgia historic event timeline (Trail of Tears, Sequoyah, Cherokee Phoenix)</t>
  </si>
  <si>
    <t>Not enough rigor of content here. The narrative elements of the stories and factual scenarios bring down the rigor level.</t>
  </si>
  <si>
    <t>*Disconnected Facts: Text focuses on various types of music. The focus of this standard is a comparison of the various beliefs, customs, ceremonies, traditions, etc. The text contains none of the aforementioned. Week 24
*Disconnected facts: The text focuses on how people communicate their own history and culture. The focus of this standard is the concept of the “melting pot” in our community and nation: despite various cultures, people can share similar principals, goals, and traditions. Week 25</t>
  </si>
  <si>
    <r>
      <rPr>
        <b/>
        <sz val="10"/>
        <color rgb="FF0000FF"/>
        <rFont val="Arial"/>
        <family val="2"/>
      </rPr>
      <t xml:space="preserve">Week 4: </t>
    </r>
    <r>
      <rPr>
        <sz val="10"/>
        <color rgb="FF000000"/>
        <rFont val="Arial"/>
        <family val="2"/>
      </rPr>
      <t xml:space="preserve">
"X Marks the Spot" - Replaced article with an activity and article titled "Pieces of Panama" that covers that standard 3.03: Examine major physical features on globes and maps, including ..."</t>
    </r>
    <r>
      <rPr>
        <sz val="10"/>
        <color rgb="FFFF0000"/>
        <rFont val="Arial"/>
        <family val="2"/>
      </rPr>
      <t xml:space="preserve">
</t>
    </r>
  </si>
  <si>
    <r>
      <rPr>
        <b/>
        <sz val="10"/>
        <color rgb="FF0000FF"/>
        <rFont val="Arial"/>
        <family val="2"/>
      </rPr>
      <t xml:space="preserve">Week 11:  
</t>
    </r>
    <r>
      <rPr>
        <sz val="10"/>
        <color rgb="FF000000"/>
        <rFont val="Arial"/>
        <family val="2"/>
      </rPr>
      <t xml:space="preserve">Removed "Historic Events" timeline and replaced with Tennessee-specific Historic Events timeline. 
</t>
    </r>
    <r>
      <rPr>
        <sz val="10"/>
        <color rgb="FF9900FF"/>
        <rFont val="Arial"/>
        <family val="2"/>
      </rPr>
      <t>https://app.studiesweekly.com/online/publications/170129/units/170601#/articles/173983</t>
    </r>
    <r>
      <rPr>
        <sz val="10"/>
        <color rgb="FF000000"/>
        <rFont val="Arial"/>
        <family val="2"/>
      </rPr>
      <t xml:space="preserve">
</t>
    </r>
    <r>
      <rPr>
        <b/>
        <sz val="10"/>
        <color rgb="FF0000FF"/>
        <rFont val="Arial"/>
        <family val="2"/>
      </rPr>
      <t>Week 18:</t>
    </r>
    <r>
      <rPr>
        <sz val="10"/>
        <color rgb="FF000000"/>
        <rFont val="Arial"/>
        <family val="2"/>
      </rPr>
      <t xml:space="preserve"> 
The publisher feels that the article about discrimination is acceptable because standard 2.24 "Recognize that our nation makes laws and that there are consequences for breaking them" and discrimination is against the law.
</t>
    </r>
    <r>
      <rPr>
        <sz val="10"/>
        <color rgb="FF9900FF"/>
        <rFont val="Arial"/>
        <family val="2"/>
      </rPr>
      <t>https://app.studiesweekly.com/online/publications/170129/units/170608#/articles/174721</t>
    </r>
    <r>
      <rPr>
        <sz val="10"/>
        <color rgb="FF000000"/>
        <rFont val="Arial"/>
        <family val="2"/>
      </rPr>
      <t xml:space="preserve">
</t>
    </r>
    <r>
      <rPr>
        <b/>
        <sz val="10"/>
        <color rgb="FF0000FF"/>
        <rFont val="Arial"/>
        <family val="2"/>
      </rPr>
      <t>Week 24 &amp; Week 25</t>
    </r>
    <r>
      <rPr>
        <sz val="10"/>
        <color rgb="FF000000"/>
        <rFont val="Arial"/>
        <family val="2"/>
      </rPr>
      <t>: 
Please see changes above.</t>
    </r>
  </si>
  <si>
    <t>Analyze the impact of Andrew Jackson’s presidency, including: the Indian Removal Act, Trail of Tears, and preservation of the union.</t>
  </si>
  <si>
    <t>Again need more rigor</t>
  </si>
  <si>
    <t xml:space="preserve">Analyze the impact of the American Industrial Revolution, including the significance of:
Watermills (influence of geography)
Robert Fulton (steamboats)
Samuel Slater (factory system)
Eli Whitney (cotton gin)
</t>
  </si>
  <si>
    <t>SE Week 17
I could not find evidence of the Watermills (influence on geography)
I did find elements of influences of the North and South differences based on geography but not watermills in relation to this.
*Remove questions 2 and 7 that are dealing specifically with proper nouns and parts of speech on the assessment.  That can be embedded elsewhere.  Our TNReady Social Studies test will correlate to our social studies standards.  
More questions should be focused on assessing students’ mastery of the standards.
Week 17 Edits:
“The Industrial Revolution:Eli Whitney”
“Short-staple cotton, and long-staple cotton.
(remove comma after cotton.  Insert ellipse after cotton…because there isn’t a complete sentence)
“That’s fifty times more cotton than a slave could process by hand.” said Steven.
(Change period after hand to a comma)</t>
  </si>
  <si>
    <t>*Historical inaccuracy: The story about Ben Franklin and the turkey is merely a myth and should be removed or reworded to reflect this. Week 14</t>
  </si>
  <si>
    <t>Use different types of maps (e.g., political, physical, population, resource, and climate), graphs, and charts to interpret geographic information.</t>
  </si>
  <si>
    <t>Not enough types for students to use and interpret geographical information from.</t>
  </si>
  <si>
    <r>
      <rPr>
        <b/>
        <sz val="10"/>
        <color rgb="FF0000FF"/>
        <rFont val="Arial"/>
        <family val="2"/>
      </rPr>
      <t>Week 14</t>
    </r>
    <r>
      <rPr>
        <sz val="10"/>
        <color rgb="FF000000"/>
        <rFont val="Arial"/>
        <family val="2"/>
      </rPr>
      <t xml:space="preserve">: 
</t>
    </r>
    <r>
      <rPr>
        <sz val="10"/>
        <color rgb="FF9900FF"/>
        <rFont val="Arial"/>
        <family val="2"/>
      </rPr>
      <t>https://app.studiesweekly.com/online/publications/170129/units/170604#/articles/174012
https://app.studiesweekly.com/online/publications/170129/units/170604#/articles/174013</t>
    </r>
  </si>
  <si>
    <t xml:space="preserve">In this area these maps need to be bigger and set apart from one another for better clarification and understanding. The maps are very tiny and are placed to where it is confusing to students.The standard states that students must be able to "use" different maps.  However the article with the definitions is solid. </t>
  </si>
  <si>
    <r>
      <rPr>
        <b/>
        <sz val="10"/>
        <color rgb="FF0000FF"/>
        <rFont val="Arial"/>
        <family val="2"/>
      </rPr>
      <t xml:space="preserve">Week 17:
</t>
    </r>
    <r>
      <rPr>
        <sz val="10"/>
        <color rgb="FF000000"/>
        <rFont val="Arial"/>
        <family val="2"/>
      </rPr>
      <t xml:space="preserve">Rewrote "Robert Fulton and the Steamboat" with an additional discussion of watermills (influence of geography).
</t>
    </r>
    <r>
      <rPr>
        <sz val="10"/>
        <color rgb="FF9900FF"/>
        <rFont val="Arial"/>
        <family val="2"/>
      </rPr>
      <t>https://app.studiesweekly.com/online/publications/170131/units/170216#/articles/182471</t>
    </r>
    <r>
      <rPr>
        <sz val="10"/>
        <color rgb="FF000000"/>
        <rFont val="Arial"/>
        <family val="2"/>
      </rPr>
      <t xml:space="preserve">
Edits completed in the article “The Industrial Revolution:Eli Whitney” per Reviewer's feedback.
</t>
    </r>
    <r>
      <rPr>
        <sz val="10"/>
        <color rgb="FF9900FF"/>
        <rFont val="Arial"/>
        <family val="2"/>
      </rPr>
      <t>https://app.studiesweekly.com/online/publications/170131/units/170216#/articles/175601</t>
    </r>
    <r>
      <rPr>
        <sz val="10"/>
        <color rgb="FF000000"/>
        <rFont val="Arial"/>
        <family val="2"/>
      </rPr>
      <t xml:space="preserve">
</t>
    </r>
  </si>
  <si>
    <t>Compare and contrast the characteristics of slave life in plantations, cities, and other farms.</t>
  </si>
  <si>
    <t>SE Week 17
*An assessment or activity should including a compare and contrast writing, venn-diagram, or table to complete so students can compare and contrast.  The comparing and contrasting is being done by the author of the text, not the student</t>
  </si>
  <si>
    <r>
      <rPr>
        <b/>
        <sz val="10"/>
        <color rgb="FF0000FF"/>
        <rFont val="Arial"/>
        <family val="2"/>
      </rPr>
      <t xml:space="preserve">Week 17:
</t>
    </r>
    <r>
      <rPr>
        <sz val="10"/>
        <color rgb="FF000000"/>
        <rFont val="Arial"/>
        <family val="2"/>
      </rPr>
      <t xml:space="preserve">Added a compare/contrast triple Venn diagram worksheet to cover the standard 4.21 "Compare and contrast the characteristics of slave life in plantations, cities, and other farms."
</t>
    </r>
  </si>
  <si>
    <t>Reviewer requested larger maps. When students and teachers go online, any image, including maps, can be clicked to enlarge.</t>
  </si>
  <si>
    <t>Describe the experiences of settlers on the overland trails to the West, including the purpose of the journeys and influence of geography.</t>
  </si>
  <si>
    <t>SE Week 18
Purposes-Question 1 Think and Review
Question 3
Dangers/Experiences-Question 10 Assessment TE Week 18
*I don’t see where students are asked a question or given an activity that attends to describing the influence of geography.
I see influence of geography and travels within the text; however, the author is describing this, not the student.
Edits Week 18:
“The Oregon, Mormon, and Bozeman Trails”
Some people might have thought there was a single road to the West, or perhaps no road at al…
(remove comma after West)</t>
  </si>
  <si>
    <r>
      <rPr>
        <b/>
        <sz val="10"/>
        <color rgb="FF0000FF"/>
        <rFont val="Arial"/>
        <family val="2"/>
      </rPr>
      <t xml:space="preserve">Week 18:
</t>
    </r>
    <r>
      <rPr>
        <sz val="10"/>
        <color rgb="FF000000"/>
        <rFont val="Arial"/>
        <family val="2"/>
      </rPr>
      <t>Added a worksheet: Students are given an activity that attends to describing the influence of geography.</t>
    </r>
    <r>
      <rPr>
        <sz val="10"/>
        <color rgb="FFFF0000"/>
        <rFont val="Arial"/>
        <family val="2"/>
      </rPr>
      <t xml:space="preserve">
</t>
    </r>
  </si>
  <si>
    <t>Identify and locate the major continents and oceans using maps and globes:</t>
  </si>
  <si>
    <t>SE Week 7, p. 1-4 All oceans are not visible on the map on page 1. Adjust the map to show all the oceans. The Southern Ocean and the Indian Ocean need to be visible on the map. Adding all oceans on page 2-3 will fix this issue. The standard says, “locate.”</t>
  </si>
  <si>
    <t>Examine the impact of President James K. Polk’s view of Manifest Destiny on westward expansion.</t>
  </si>
  <si>
    <t>The map with the 7 continents is good but need one that is clear.</t>
  </si>
  <si>
    <t>Need more information on Polk’s view, not enough depth or rigor.</t>
  </si>
  <si>
    <t xml:space="preserve">Analyze the sectional differences between the North and the Antebellum South, including:
Economic
Political
Population
Social
Transportation
</t>
  </si>
  <si>
    <t xml:space="preserve">*No identifying or locating of oceans.
*Week 7 assessment focuses on types of maps."				
That is standard 3.05.				
*Week 7				</t>
  </si>
  <si>
    <t>Need to add to the sectionalism piece to tie it all together.</t>
  </si>
  <si>
    <r>
      <rPr>
        <b/>
        <sz val="10"/>
        <color rgb="FF0000FF"/>
        <rFont val="Arial"/>
        <family val="2"/>
      </rPr>
      <t xml:space="preserve">Week 7: </t>
    </r>
    <r>
      <rPr>
        <b/>
        <sz val="10"/>
        <rFont val="Arial"/>
        <family val="2"/>
      </rPr>
      <t xml:space="preserve">
</t>
    </r>
    <r>
      <rPr>
        <sz val="10"/>
        <color rgb="FF000000"/>
        <rFont val="Arial"/>
        <family val="2"/>
      </rPr>
      <t xml:space="preserve">Article "Our Five Oceans": Added lines for students to label/locate the continents on the map provided; added a word bank for the names of the oceans along with directions of labeling the map with the location of the 5 oceans.
</t>
    </r>
    <r>
      <rPr>
        <sz val="10"/>
        <color rgb="FF9900FF"/>
        <rFont val="Arial"/>
        <family val="2"/>
      </rPr>
      <t>https://app.studiesweekly.com/online/publications/170130/units/170280#/articles/173779</t>
    </r>
    <r>
      <rPr>
        <sz val="10"/>
        <color rgb="FFFF0000"/>
        <rFont val="Arial"/>
        <family val="2"/>
      </rPr>
      <t xml:space="preserve">
</t>
    </r>
    <r>
      <rPr>
        <sz val="10"/>
        <color rgb="FF000000"/>
        <rFont val="Arial"/>
        <family val="2"/>
      </rPr>
      <t xml:space="preserve">Added Southern Ocean to page 1 map.
</t>
    </r>
    <r>
      <rPr>
        <sz val="10"/>
        <color rgb="FF9900FF"/>
        <rFont val="Arial"/>
        <family val="2"/>
      </rPr>
      <t>https://app.studiesweekly.com/online/publications/170130/units/170280#/articles/173777</t>
    </r>
  </si>
  <si>
    <t xml:space="preserve">Explain how slavery became a national issue during the mid-19th century, including the significance of:
Missouri Compromise 
Compromise of 1850
Uncle Tom’s Cabin
Kansas-Nebraska Act 
Dred Scott v. Sandford decision 
John Brown’s Raid (on Harper’s Ferry)
</t>
  </si>
  <si>
    <t>Need information on Uncle Tom’s cabin need an excerpt that can be analyzed.</t>
  </si>
  <si>
    <t>SE Week 23
*The three events: Missouri Compromise, Compromise of 1850, and Kansas-Nebraska Act 
Are not covered in enough depth, in the text, that students could explain the significance of these events. The videos on the Missouri Compromise and the Compromise of 1850 do fill in the holes.  The Missouri Compromise Line should be in color on the map on page 1 of Week 23 and also labeled 36/30.  
The word’s popular sovereignty should be identified in relation to Kansas-Nebraska Act.  Bleeding Kansas should be used to refer to the violence that broke out in Kansas.  Steven should also explain why the Dred Scott decision declared the Missouri Compromise unconstitutional (there is not enough explanation for a 4th grader to understand why this would be).  Also, it should be explained how the Kansas-Nebraska Act nullified the Missouri Compromise.  
I don’t see a place where students do activities or assessment questions where students are asked questions so that they are explaining the significance of these events.
*I think that Standard 4.27 and 4.28 should have two separate weeks.  4.27 is a big standard with a lot of information.  Week 19 has excess information because much of what is needed for standard 4.22 is in week 18; however, 4.27 and 4.28 should be separate.</t>
  </si>
  <si>
    <t>Compare and contrast the various sectional stances on states’ rights and slavery represented by the presidential candidates in the election of 1860, including Abraham Lincoln and Stephen A. Douglas.</t>
  </si>
  <si>
    <t>Identify and locate major countries, including: ● Brazil ● India ● China ● Italy ● Egypt ● Japan ● France Great Britain ● Russia ● Spain</t>
  </si>
  <si>
    <t>Need more depth of knowledge.</t>
  </si>
  <si>
    <t>NEED More Maps</t>
  </si>
  <si>
    <t>Explain the efforts of both the Union and the Confederacy to secure the border states for their causes.</t>
  </si>
  <si>
    <t>No map shown (no location) – Not all countries are covered</t>
  </si>
  <si>
    <t>SE week 24
TE Week 24 Worksheet 2
As a fourth grader, if I was given the task that this standard gives, I don’t believe I could do the task fully with the information given.
I could list the border states and their locations.  I could explain their purpose and reason for being called border states.  I could explain why the North and South wanted them.  I could explain the border states’ stances.  I just cannot explain the efforts of the Union and the Confederacy to secure them to the Union.  What did the Union do to secure the border states? What did the Confederacy do? (These are the questions the student would not have answers to with the information given)
*I would check with the state on this standard to see what efforts are being looked for in each case, and I would add these elements to the text in Week 24.
Edits Week 24
“What is secession?”
The new coach knows you love basketball, but says you’re going to play baseball instead.
(remove comma after basketball)</t>
  </si>
  <si>
    <t xml:space="preserve">*No identifying or locating of any country in the text.  No map at all.				
*In the Assessment, students are required to locate				
"countries on small maps with no prior exposure.
*Mastery cannot be achieved with the provided"				
resources.				
*Week 8				</t>
  </si>
  <si>
    <t xml:space="preserve">Examine the significance and outcomes of key battles and events of the Civil War, including: 
First Battle of Bull Run
Battle of Shiloh
Battle of Gettysburg
Battle of Antietam
</t>
  </si>
  <si>
    <r>
      <rPr>
        <b/>
        <sz val="10"/>
        <color rgb="FF0000FF"/>
        <rFont val="Arial"/>
        <family val="2"/>
      </rPr>
      <t xml:space="preserve">Week 8:
</t>
    </r>
    <r>
      <rPr>
        <sz val="10"/>
        <color rgb="FF000000"/>
        <rFont val="Arial"/>
        <family val="2"/>
      </rPr>
      <t xml:space="preserve">Removed "Travel with Us" article and added a world map that has students identify and locate major countries as identified in the standards (Identify and locate major countries, including: ● Brazil ● India ● China ● Italy ● Egypt ● Japan ● France Great Britain ● Russia ● Spain). Updated the articles "Around the World in a Day" to identify some of the countries required in the standard (Brazil, India, China, Japan, and "Globe Trotting" to identify the rest (Italy, Egypt, Russia, Spain, Great Britain, France)
</t>
    </r>
    <r>
      <rPr>
        <sz val="10"/>
        <color rgb="FF9900FF"/>
        <rFont val="Arial"/>
        <family val="2"/>
      </rPr>
      <t>https://app.studiesweekly.com/online/publications/170130/units/170282#/articles/173784
https://app.studiesweekly.com/online/publications/170130/units/170282#/articles/173787
https://app.studiesweekly.com/online/publications/170130/units/170282#/articles/173788</t>
    </r>
  </si>
  <si>
    <t>Need more information on the battles.</t>
  </si>
  <si>
    <t>Identify major physical features of the world, including:
●    Rivers—Amazon, Nile
●    Mountains and Ranges—Alps, Andes, Himalayas
●    Deserts— Gobi, Sahara
●    Bodies of Water—Mediterranean Sea, Straits of Magellan
●    Landforms—Great Barrier Reef, Niagara Falls</t>
  </si>
  <si>
    <t>Describe the physical, social, political, and economic consequences of the Civil War on the southern U.S after the surrender at Appomattox Court House.</t>
  </si>
  <si>
    <t>Need more on the Appomattox Court House.</t>
  </si>
  <si>
    <t xml:space="preserve">SE Week 29
Question 9 TE Week 29 assessment 
The text states: The South was politically and physically torn apart. 
Some of this physical destruction is mentioned:
As a result, the war left many cities, roads, railroads, and homes in ruins.  One in four men in the South had lost their lives.  The South was also bankrupt.
*Information about and pictures of Confederate money could be helpful.
*There is not enough information for a student to write or talk about political consequences and social consequences without just stating there were social and political consequences or devastation.
*A table for students to fill out, more questions about consequences, or a writing activity where students described two consequences or a consequence from each category would help students meet this standard.
When the text explains the information but students are not asked to describe or held accountable for this, they are not meeting the full standard.
</t>
  </si>
  <si>
    <t>SECTION I. Alignment to Tennessee State Social Studies Standards (Grade 4) Part B</t>
  </si>
  <si>
    <t>Some of the story telling elements and scenarios are below grade level reading.</t>
  </si>
  <si>
    <t>MAPS to be able to have students connect visually.</t>
  </si>
  <si>
    <t>Extensive coverage of Niagara Falls. Section on Great Barrier Reef. Appalachian trail section, but it is not part of the standard. Other aspects of standard are not taught.</t>
  </si>
  <si>
    <t>*Missing the Straits of Magellan and the Alps.
*Week 9</t>
  </si>
  <si>
    <t>Economics</t>
  </si>
  <si>
    <t>Use economic reasoning skills and knowledge of major economic concepts, issues, and systems.</t>
  </si>
  <si>
    <t>Need more rigorous reading material in order to use reasoning skills.</t>
  </si>
  <si>
    <t>History</t>
  </si>
  <si>
    <r>
      <rPr>
        <b/>
        <sz val="10"/>
        <color rgb="FF0000FF"/>
        <rFont val="Arial"/>
        <family val="2"/>
      </rPr>
      <t xml:space="preserve">Week 9:
</t>
    </r>
    <r>
      <rPr>
        <sz val="10"/>
        <color rgb="FF000000"/>
        <rFont val="Arial"/>
        <family val="2"/>
      </rPr>
      <t>Removed article "Hiking the Applachian Trail" and replaced with a world map that includes: Identify major physical features of the world, including:
●    Rivers—Amazon, Nile
●    Mountains and Ranges—Alps, Andes, Himalayas
●    Deserts— Gobi, Sahara
●    Bodies of Water—Mediterranean Sea, Straits of Magellan
●    Landforms—Great Barrier Reef, Niagara Falls
Added a sentence or two about each major physical feature.</t>
    </r>
    <r>
      <rPr>
        <sz val="10"/>
        <color rgb="FFFF0000"/>
        <rFont val="Arial"/>
        <family val="2"/>
      </rPr>
      <t xml:space="preserve">
</t>
    </r>
    <r>
      <rPr>
        <sz val="10"/>
        <color rgb="FF9900FF"/>
        <rFont val="Arial"/>
        <family val="2"/>
      </rPr>
      <t>https://app.studiesweekly.com/online/publications/170130/units/170284#/articles/173799</t>
    </r>
    <r>
      <rPr>
        <sz val="10"/>
        <color rgb="FFFF0000"/>
        <rFont val="Arial"/>
        <family val="2"/>
      </rPr>
      <t xml:space="preserve">
</t>
    </r>
    <r>
      <rPr>
        <sz val="10"/>
        <color rgb="FF000000"/>
        <rFont val="Arial"/>
        <family val="2"/>
      </rPr>
      <t xml:space="preserve">Removed "Jerrie Mock" article and replaced with an article that is specifically about the Sahara Desert - included a map that lists map scale, compass rose with N, E,S, W, NW, SW, NE, SE, and legend.
</t>
    </r>
    <r>
      <rPr>
        <sz val="10"/>
        <color rgb="FF9900FF"/>
        <rFont val="Arial"/>
        <family val="2"/>
      </rPr>
      <t>https://app.studiesweekly.com/online/publications/170130/units/170284#/articles/173797</t>
    </r>
  </si>
  <si>
    <t>Use materials drawn from the diversity of the human experience to analyze and interpret significant events, patterns, and themes in history.</t>
  </si>
  <si>
    <t>Need more primary documents.</t>
  </si>
  <si>
    <t>Tennessee History</t>
  </si>
  <si>
    <t xml:space="preserve">Students will use materials drawn from various sources to explore history through a Tennessee lens while focusing on the events, patterns, and themes that impacted both the U.S. and Tennessee. 
This course has embedded and implied Tennessee history content.
</t>
  </si>
  <si>
    <t xml:space="preserve">
Need more information provided by primary documents.
</t>
  </si>
  <si>
    <t>Identify and locate the fifty states of the U.S.</t>
  </si>
  <si>
    <t>MAP!</t>
  </si>
  <si>
    <t>Need more primary documents</t>
  </si>
  <si>
    <t>Entire first page is about the Treaty of Paris – not a standard; focuses on colonies, but no map of U.S.
Includes Boston Tea Party and War of 1812( 4th grade standards)</t>
  </si>
  <si>
    <t>*Disconnected facts: Text only lists the 50 states in order of the date they achieved statehood. No map in text to locate any state.
*Out of scope: History of 13 colonies, War of 1812, Treaty of Paris, Boston Tea Party (No connection as to how this helps a student identify and locate the 50 states).
*Weekly resource gives map of US but lists names of states in abbreviations and asks students to color states by order in which they joined the Union.
*Week 10</t>
  </si>
  <si>
    <t>More primary documents needed</t>
  </si>
  <si>
    <r>
      <rPr>
        <b/>
        <sz val="10"/>
        <color rgb="FF0000FF"/>
        <rFont val="Arial"/>
        <family val="2"/>
      </rPr>
      <t xml:space="preserve">Week 10:
</t>
    </r>
    <r>
      <rPr>
        <sz val="10"/>
        <color rgb="FF000000"/>
        <rFont val="Arial"/>
        <family val="2"/>
      </rPr>
      <t xml:space="preserve">Removed article "The Boston Tea Party" and replaced it with a large map of the USA (including Alaska &amp; Hawaii).  Students will identify and locate the 50 states. We put the first letter with the appropriate number of blank lines for each state. Example: F_ _ _ _ _ _ (Florida).
</t>
    </r>
  </si>
  <si>
    <t>Part C. The Content Strands:</t>
  </si>
  <si>
    <t>Make informed choices as producers, consumers, savers, investors, workers, and citizens in an interdependent world.</t>
  </si>
  <si>
    <t>I did not find an activity where student has to practice these concepts.</t>
  </si>
  <si>
    <r>
      <rPr>
        <b/>
        <sz val="10"/>
        <color rgb="FF0000FF"/>
        <rFont val="Arial"/>
        <family val="2"/>
      </rPr>
      <t xml:space="preserve">Week 5:
</t>
    </r>
    <r>
      <rPr>
        <sz val="10"/>
        <color rgb="FF000000"/>
        <rFont val="Arial"/>
        <family val="2"/>
      </rPr>
      <t>Created a worksheet: mini lesson on producers/consumers</t>
    </r>
  </si>
  <si>
    <t>Identify and locate major cities in the U.S., including:
●    Chicago                                                   ●    New York City
●    Los Angeles                                             ●    Seattle
●    Miami                                                      ●    Washington, D.C.</t>
  </si>
  <si>
    <t>Add a U.S. map of the cities. The standard says, “locate.” Se Week 11, p. 1-4
Standard 3.10 in SE Week 11 on page 2-3 needs a map identifying the major cities, since the standard uses the verb, “locate.”</t>
  </si>
  <si>
    <t>Only covers NYC, mentions of a person from Chicago; other cities not covered</t>
  </si>
  <si>
    <t>*Text names the state in which Miami and Seattle are located.  Text does not give written location nor does it map the location of the cities.
*Teacher Resources gives written location and a map.  However, the resources provided do not allow a student to achieve mastery of this standard.
*Week 11</t>
  </si>
  <si>
    <t>Geography</t>
  </si>
  <si>
    <t>Explain the interactions that occur in an increasingly interdependent world.</t>
  </si>
  <si>
    <t>I did not locate an activity where students explained this interaction.</t>
  </si>
  <si>
    <r>
      <rPr>
        <b/>
        <sz val="10"/>
        <color rgb="FF0000FF"/>
        <rFont val="Arial"/>
        <family val="2"/>
      </rPr>
      <t xml:space="preserve">Week 11:
</t>
    </r>
    <r>
      <rPr>
        <sz val="10"/>
        <color rgb="FF000000"/>
        <rFont val="Arial"/>
        <family val="2"/>
      </rPr>
      <t xml:space="preserve">Removed article: "Visiting the Big Apple" and replaced with mapping activity that covers the standard 3.10: Identify and locate major cities in the U.S., including:
●    Chicago                                                   ●    New York City
●    Los Angeles                                             ●    Seattle
●    Miami                                                      ●    Washington, D.C.
We also added a paragraph about each city.
</t>
    </r>
  </si>
  <si>
    <t>Identify major physical features of the U.S., including: ● Rivers—Colorado, Mississippi, Ohio, Rio Grande ● Mountains—Alaska Range, Appalachian, Rockies ● Bodies of Water—Great Lakes, Gulf of Mexico ● Desert— Great Basin ● Landforms—Grand Canyon, Great Plains</t>
  </si>
  <si>
    <t>Some rivers highlighted do not align with the standards –Rio Grande not included; Hudson and Arkansas are, but they are not part of the standard</t>
  </si>
  <si>
    <r>
      <rPr>
        <b/>
        <sz val="10"/>
        <color rgb="FF0000FF"/>
        <rFont val="Arial"/>
        <family val="2"/>
      </rPr>
      <t xml:space="preserve">Week 12:
</t>
    </r>
    <r>
      <rPr>
        <sz val="10"/>
        <color rgb="FF000000"/>
        <rFont val="Arial"/>
        <family val="2"/>
      </rPr>
      <t xml:space="preserve">In the article "Physical Features of the US" we added the rivers to the map and a map key indicating that students should trace over the river with a specific color crayon. (Example Ohio River = color red) -- Identify major physical features of the U.S., including: ● Rivers—Colorado, Mississippi, Ohio, Rio Grande ● Mountains—Alaska Range, Appalachian, Rockies ● Bodies of Water—Great Lakes, Gulf of Mexico ● Desert— Great Basin ● Landforms—Grand Canyon, Great Plains
</t>
    </r>
    <r>
      <rPr>
        <sz val="10"/>
        <color rgb="FF9900FF"/>
        <rFont val="Arial"/>
        <family val="2"/>
      </rPr>
      <t>https://app.studiesweekly.com/online/publications/170130/units/170288#/articles/173835</t>
    </r>
  </si>
  <si>
    <r>
      <t xml:space="preserve">To view corrections with </t>
    </r>
    <r>
      <rPr>
        <b/>
        <i/>
        <u/>
        <sz val="10"/>
        <rFont val="Arial"/>
        <family val="2"/>
      </rPr>
      <t>multiple</t>
    </r>
    <r>
      <rPr>
        <sz val="10"/>
        <color rgb="FF000000"/>
        <rFont val="Arial"/>
        <family val="2"/>
      </rPr>
      <t xml:space="preserve"> links simply </t>
    </r>
    <r>
      <rPr>
        <b/>
        <sz val="10"/>
        <rFont val="Arial"/>
        <family val="2"/>
      </rPr>
      <t>copy/paste URL in</t>
    </r>
    <r>
      <rPr>
        <sz val="10"/>
        <color rgb="FF000000"/>
        <rFont val="Arial"/>
        <family val="2"/>
      </rPr>
      <t xml:space="preserve"> </t>
    </r>
    <r>
      <rPr>
        <sz val="10"/>
        <color rgb="FFFF00FF"/>
        <rFont val="Arial"/>
        <family val="2"/>
      </rPr>
      <t>purple</t>
    </r>
    <r>
      <rPr>
        <sz val="10"/>
        <color rgb="FF000000"/>
        <rFont val="Arial"/>
        <family val="2"/>
      </rPr>
      <t xml:space="preserve"> to browser AFTER signing into the TNadoption online demo account.</t>
    </r>
  </si>
  <si>
    <r>
      <t xml:space="preserve">Corrections with a </t>
    </r>
    <r>
      <rPr>
        <b/>
        <i/>
        <u/>
        <sz val="10"/>
        <rFont val="Arial"/>
        <family val="2"/>
      </rPr>
      <t>single</t>
    </r>
    <r>
      <rPr>
        <i/>
        <sz val="10"/>
        <rFont val="Arial"/>
        <family val="2"/>
      </rPr>
      <t xml:space="preserve"> </t>
    </r>
    <r>
      <rPr>
        <sz val="10"/>
        <color rgb="FF000000"/>
        <rFont val="Arial"/>
        <family val="2"/>
      </rPr>
      <t>link: Select link in this column</t>
    </r>
  </si>
  <si>
    <t>Compare natural resources within the three grand divisions of Tennessee, and trace the development of a product from natural resource to a finished product.</t>
  </si>
  <si>
    <r>
      <t xml:space="preserve">*Use </t>
    </r>
    <r>
      <rPr>
        <i/>
        <sz val="10"/>
        <rFont val="Arial"/>
        <family val="2"/>
      </rPr>
      <t>digital PDF</t>
    </r>
    <r>
      <rPr>
        <sz val="10"/>
        <color rgb="FF000000"/>
        <rFont val="Arial"/>
        <family val="2"/>
      </rPr>
      <t xml:space="preserve"> </t>
    </r>
    <r>
      <rPr>
        <sz val="10"/>
        <color rgb="FF000000"/>
        <rFont val="Arial"/>
        <family val="2"/>
      </rPr>
      <t>for</t>
    </r>
    <r>
      <rPr>
        <sz val="10"/>
        <color rgb="FF000000"/>
        <rFont val="Arial"/>
        <family val="2"/>
      </rPr>
      <t xml:space="preserve"> </t>
    </r>
    <r>
      <rPr>
        <u/>
        <sz val="10"/>
        <rFont val="Arial"/>
        <family val="2"/>
      </rPr>
      <t>links</t>
    </r>
    <r>
      <rPr>
        <sz val="10"/>
        <color rgb="FF000000"/>
        <rFont val="Arial"/>
        <family val="2"/>
      </rPr>
      <t xml:space="preserve"> </t>
    </r>
    <r>
      <rPr>
        <sz val="10"/>
        <color rgb="FF000000"/>
        <rFont val="Arial"/>
        <family val="2"/>
      </rPr>
      <t>and</t>
    </r>
    <r>
      <rPr>
        <sz val="10"/>
        <color rgb="FF000000"/>
        <rFont val="Arial"/>
        <family val="2"/>
      </rPr>
      <t xml:space="preserve"> </t>
    </r>
    <r>
      <rPr>
        <i/>
        <sz val="10"/>
        <rFont val="Arial"/>
        <family val="2"/>
      </rPr>
      <t>digital spreadsheet</t>
    </r>
    <r>
      <rPr>
        <sz val="10"/>
        <color rgb="FF000000"/>
        <rFont val="Arial"/>
        <family val="2"/>
      </rPr>
      <t xml:space="preserve"> </t>
    </r>
    <r>
      <rPr>
        <sz val="10"/>
        <color rgb="FF000000"/>
        <rFont val="Arial"/>
        <family val="2"/>
      </rPr>
      <t>to take</t>
    </r>
    <r>
      <rPr>
        <sz val="10"/>
        <color rgb="FF000000"/>
        <rFont val="Arial"/>
        <family val="2"/>
      </rPr>
      <t xml:space="preserve"> </t>
    </r>
    <r>
      <rPr>
        <u/>
        <sz val="10"/>
        <rFont val="Arial"/>
        <family val="2"/>
      </rPr>
      <t>electronic notes</t>
    </r>
  </si>
  <si>
    <t>*Text does not complete standard.  A few natural resources are listed for East TN but only farmland is listed for Middle and West Tennessee.
*The resources provided do not allow a student to achieve mastery of this standard.
*Information about Amish is disconnected and out of place in this article concerning the comparing within the three grand divisions of Tennessee’s natural resources.
*Week 28</t>
  </si>
  <si>
    <r>
      <rPr>
        <b/>
        <sz val="10"/>
        <color rgb="FF0000FF"/>
        <rFont val="Arial"/>
        <family val="2"/>
      </rPr>
      <t xml:space="preserve">Week 28:
</t>
    </r>
    <r>
      <rPr>
        <sz val="10"/>
        <color rgb="FF000000"/>
        <rFont val="Arial"/>
        <family val="2"/>
      </rPr>
      <t xml:space="preserve">In the article "Three Grand Divisions" we removed the paragraph that discusses the Amish. We added resources for Middle &amp; Western TN (beyond farmland).
</t>
    </r>
  </si>
  <si>
    <t>TN5: U.S. History Studies Weekly - Industrialization to the Civil Rights Movement</t>
  </si>
  <si>
    <t>Compare and contrast how goods and services are exchanged on local and regional levels.</t>
  </si>
  <si>
    <t>Need more information.</t>
  </si>
  <si>
    <t xml:space="preserve">This narrative did not give enough detailed information on how compare and contrasting goods and services are exchanged. </t>
  </si>
  <si>
    <r>
      <rPr>
        <b/>
        <sz val="10"/>
        <color rgb="FF0000FF"/>
        <rFont val="Arial"/>
        <family val="2"/>
      </rPr>
      <t xml:space="preserve">Week 31:
</t>
    </r>
    <r>
      <rPr>
        <sz val="10"/>
        <color rgb="FF000000"/>
        <rFont val="Arial"/>
        <family val="2"/>
      </rPr>
      <t xml:space="preserve">Article "History of Money" -- added several sentences and a paragraph.
</t>
    </r>
  </si>
  <si>
    <t>Analyze how people interact with their environment to satisfy basic needs and wants, including: housing, industry, transportation, and communication.</t>
  </si>
  <si>
    <t>*Text is off base with this standard.  Standard refers to the need for fresh water, mild climates, natural resources, etc. and how the environment helps people satisfy those needs. Also, refers to the endless wants people can have and how those affect the environment. This standard leads into the next section on early American history. Week 32</t>
  </si>
  <si>
    <t>25768794</t>
  </si>
  <si>
    <t>U.S. History Studies Weekly: Industrialization to the Civil Rights Movement</t>
  </si>
  <si>
    <t>Explain the need for the South’s move toward industrialization after the Civil War.</t>
  </si>
  <si>
    <r>
      <rPr>
        <b/>
        <sz val="10"/>
        <color rgb="FF0000FF"/>
        <rFont val="Arial"/>
        <family val="2"/>
      </rPr>
      <t>Week 32:</t>
    </r>
    <r>
      <rPr>
        <sz val="10"/>
        <color rgb="FF000000"/>
        <rFont val="Arial"/>
        <family val="2"/>
      </rPr>
      <t xml:space="preserve">
Features several articles that help the student to analyze how people interact with their environment to satisfy basic needs and wants, including: housing, industry, transportation, and communication.
</t>
    </r>
    <r>
      <rPr>
        <sz val="10"/>
        <color rgb="FF9900FF"/>
        <rFont val="Arial"/>
        <family val="2"/>
      </rPr>
      <t>https://app.studiesweekly.com/online/publications/170130/units/170317#/articles/174705
https://app.studiesweekly.com/online/publications/170130/units/170317#/articles/174707
https://app.studiesweekly.com/online/publications/170130/units/170317#/articles/174704
https://app.studiesweekly.com/online/publications/170130/units/170317#/articles/174703
https://app.studiesweekly.com/online/publications/170130/units/170317#/articles/174708
https://s3-us-west-2.amazonaws.com/static.studiesweekly.com/online/resources/panels_media/worksheet1week32005.pdf</t>
    </r>
  </si>
  <si>
    <t>ICS - Institute of Curriculum Services - Jewish Alliance</t>
  </si>
  <si>
    <t>Part B. Focus: Instruction centers on the grade level topic, content strands, and Social Studies Practices at the level articulated within the standards.</t>
  </si>
  <si>
    <t xml:space="preserve">SE Week 1 articles
*In Week 16 in 4th grade, “A Store Filled with Wonders” states: “The Industrial Revolution. That’s the period from about 1760 to about 1840, when machines began to make all sorts of products…
In Week 1 in 5th Grade “Industrial Age in the New South” states: There was a huge industrial boom after 1870 that lasted almost 50 years.  This period is called the Industrial Revolution.
I think it is important to point out in 4th grade that the 1760 time period was the First Industrial Revolution that affected Britain, but then had its influences on other countries, but the U.S would be impacted later with its own industrial revolution.  For the United States, in 5th grade, I think it is important to point out that this time period is considered the second Industrial Revolution.  Otherwise, this information will confuse students and also teachers new to teaching social studies and using the textbook as guidance. 
*I’m not really sure why the title is “New Industries in Tennessee”.  The article has information on new industries, but it does not include information on how this relates to TN.
Industries in TN were coal, timber, iron, and also the Coca-Cola bottling plant in Chattanooga is important.  It is important to also note that agriculture still remained an industry.  
The article “Industrial Age in the New South” has more of this information.  Maybe the two title should be swapped?
*Where do students explain why the South had to move toward industrialization? This would be good in a written response or in a question where students had to complete a table or do a multi-select of the reasons why the South could not continue to be a primarily agrarian society.
Edits Week 1
“Starting Over After the War”
She told me I could bring a friend want to help?
(put a semicolon after friend)
</t>
  </si>
  <si>
    <t>Materials focus on the grade level standards (i.e., do not include information from outside of the scope of the grade level standards or use disconnected facts and details).</t>
  </si>
  <si>
    <t>Cartography and map making specifically addressed in week #2 – not standards
Week #3 – entire section about raccoons; not a standard Week #4 – Large section on Grand Strand which is not standard
Week #10 – Entire first page is about the Treaty of Paris; not a standard; Includes Boston Tea Party and War of 1812( 4th​  grade standards)
Week #28- Section on history of TN flag not a 3rd​  grade standard
Week #31 -  Confederate money section is not related to standard, and students do not have previous knowledge of Civil War</t>
  </si>
  <si>
    <t>*Week 1 “Making Their Mark on the Map is completely outside the scope of the grade level standards and unnecessary. *Outside the grade level scope. Physical maps are the types of maps utilized in grade 3. Replace the topographic map article with physical maps in Week 3. *Disconnected facts: Text only lists the 50 states in order of the date they achieved statehood. No map in text to locate any state. *Out of scope: History of 13 colonies, War of 1812, Treaty of Paris, Boston Tea Party (No connection as to how this helps a student identify and locate the 50 states). Week 10 *Activity and questions in text should focus on the physical features of the US. Change activity to match standard. *Week 12 *Information about Amish is disconnected and out of place in this article concerning the comparing within the three grand divisions of Tennessee’s natural resources. *Week 28 *Text is off base with this standard (3.18). Standard refers to the need for fresh water, mild climates, natural resources, etc. and how the environment helps people satisfy those needs. Also, refers to the endless wants people can have and how those affect the environment. This standard leads into the next section on early American history. Week 32</t>
  </si>
  <si>
    <r>
      <rPr>
        <b/>
        <sz val="10"/>
        <color rgb="FF0000FF"/>
        <rFont val="Arial"/>
        <family val="2"/>
      </rPr>
      <t>Weeks 1, 2, 3, 4, 10, 12, 28, 31 and 32</t>
    </r>
    <r>
      <rPr>
        <sz val="10"/>
        <color rgb="FF000000"/>
        <rFont val="Arial"/>
        <family val="2"/>
      </rPr>
      <t xml:space="preserve"> were addressed above.</t>
    </r>
  </si>
  <si>
    <r>
      <rPr>
        <b/>
        <sz val="10"/>
        <color rgb="FF0000FF"/>
        <rFont val="Arial"/>
        <family val="2"/>
      </rPr>
      <t>Week 1:</t>
    </r>
    <r>
      <rPr>
        <sz val="10"/>
        <color rgb="FF000000"/>
        <rFont val="Arial"/>
        <family val="2"/>
      </rPr>
      <t xml:space="preserve">
"</t>
    </r>
    <r>
      <rPr>
        <b/>
        <sz val="10"/>
        <rFont val="Arial"/>
        <family val="2"/>
      </rPr>
      <t>Industrial Age in the New South"</t>
    </r>
    <r>
      <rPr>
        <sz val="10"/>
        <color rgb="FF000000"/>
        <rFont val="Arial"/>
        <family val="2"/>
      </rPr>
      <t xml:space="preserve">: </t>
    </r>
    <r>
      <rPr>
        <u/>
        <sz val="10"/>
        <rFont val="Arial"/>
        <family val="2"/>
      </rPr>
      <t>Updated/changed</t>
    </r>
    <r>
      <rPr>
        <sz val="10"/>
        <color rgb="FF000000"/>
        <rFont val="Arial"/>
        <family val="2"/>
      </rPr>
      <t>: Between 1760 - 1840, the North and Great Brittan were experiencing the Industrial Revolution, while the South remained a farming economy. In 1870, the South experienced the Industrial Revolution, which lasted 50 years.:</t>
    </r>
    <r>
      <rPr>
        <sz val="10"/>
        <color rgb="FF9900FF"/>
        <rFont val="Arial"/>
        <family val="2"/>
      </rPr>
      <t xml:space="preserve"> https://app.studiesweekly.com/online/publications/170132/units/170263#/articles/173715</t>
    </r>
    <r>
      <rPr>
        <sz val="10"/>
        <color rgb="FF000000"/>
        <rFont val="Arial"/>
        <family val="2"/>
      </rPr>
      <t xml:space="preserve">
"</t>
    </r>
    <r>
      <rPr>
        <b/>
        <sz val="10"/>
        <rFont val="Arial"/>
        <family val="2"/>
      </rPr>
      <t>New Industries in TN</t>
    </r>
    <r>
      <rPr>
        <sz val="10"/>
        <color rgb="FF000000"/>
        <rFont val="Arial"/>
        <family val="2"/>
      </rPr>
      <t>" - Changed title to "</t>
    </r>
    <r>
      <rPr>
        <b/>
        <sz val="10"/>
        <rFont val="Arial"/>
        <family val="2"/>
      </rPr>
      <t>New Industries</t>
    </r>
    <r>
      <rPr>
        <sz val="10"/>
        <color rgb="FF000000"/>
        <rFont val="Arial"/>
        <family val="2"/>
      </rPr>
      <t xml:space="preserve">": </t>
    </r>
    <r>
      <rPr>
        <sz val="10"/>
        <color rgb="FF9900FF"/>
        <rFont val="Arial"/>
        <family val="2"/>
      </rPr>
      <t>https://app.studiesweekly.com/online/publications/170132/units/170263#/articles/173711</t>
    </r>
    <r>
      <rPr>
        <sz val="10"/>
        <color rgb="FF000000"/>
        <rFont val="Arial"/>
        <family val="2"/>
      </rPr>
      <t xml:space="preserve">
Changed the "</t>
    </r>
    <r>
      <rPr>
        <b/>
        <sz val="10"/>
        <rFont val="Arial"/>
        <family val="2"/>
      </rPr>
      <t>Let's Write</t>
    </r>
    <r>
      <rPr>
        <sz val="10"/>
        <color rgb="FF000000"/>
        <rFont val="Arial"/>
        <family val="2"/>
      </rPr>
      <t>" to Explain why the South had to move toward industrialization:</t>
    </r>
    <r>
      <rPr>
        <sz val="10"/>
        <color rgb="FF980000"/>
        <rFont val="Arial"/>
        <family val="2"/>
      </rPr>
      <t xml:space="preserve"> </t>
    </r>
    <r>
      <rPr>
        <sz val="10"/>
        <color rgb="FF9900FF"/>
        <rFont val="Arial"/>
        <family val="2"/>
      </rPr>
      <t>https://app.studiesweekly.com/online/publications/170132/units/170263#/articles/173717</t>
    </r>
    <r>
      <rPr>
        <sz val="10"/>
        <color rgb="FF000000"/>
        <rFont val="Arial"/>
        <family val="2"/>
      </rPr>
      <t xml:space="preserve">
"</t>
    </r>
    <r>
      <rPr>
        <b/>
        <sz val="10"/>
        <rFont val="Arial"/>
        <family val="2"/>
      </rPr>
      <t>Starting Over After the War</t>
    </r>
    <r>
      <rPr>
        <sz val="10"/>
        <color rgb="FF000000"/>
        <rFont val="Arial"/>
        <family val="2"/>
      </rPr>
      <t xml:space="preserve">" - She told me I could bring a friend want to help?
</t>
    </r>
    <r>
      <rPr>
        <u/>
        <sz val="10"/>
        <rFont val="Arial"/>
        <family val="2"/>
      </rPr>
      <t>Changed to</t>
    </r>
    <r>
      <rPr>
        <sz val="10"/>
        <color rgb="FF000000"/>
        <rFont val="Arial"/>
        <family val="2"/>
      </rPr>
      <t xml:space="preserve">: She told me I could bring a friend. Want to help?: </t>
    </r>
    <r>
      <rPr>
        <sz val="10"/>
        <color rgb="FF9900FF"/>
        <rFont val="Arial"/>
        <family val="2"/>
      </rPr>
      <t>https://app.studiesweekly.com/online/publications/170132/units/170263#/articles/173709</t>
    </r>
    <r>
      <rPr>
        <sz val="10"/>
        <color rgb="FF000000"/>
        <rFont val="Arial"/>
        <family val="2"/>
      </rPr>
      <t xml:space="preserve">
</t>
    </r>
  </si>
  <si>
    <t>*Language throughout the texts is completely inappropriate for students at this grade level. Ex.—fabricated, verify, establishes, false declaration, *Week 1 “Making Their Mark on the Map” is not a grade level appropriate story for this age. *Not grade level appropriate for this age: Old Man River  Songs and Nicknames. Strike this completely. Week 12</t>
  </si>
  <si>
    <r>
      <rPr>
        <b/>
        <sz val="10"/>
        <color rgb="FF0000FF"/>
        <rFont val="Arial"/>
        <family val="2"/>
      </rPr>
      <t xml:space="preserve">Week 1: 
</t>
    </r>
    <r>
      <rPr>
        <sz val="10"/>
        <color rgb="FF000000"/>
        <rFont val="Arial"/>
        <family val="2"/>
      </rPr>
      <t xml:space="preserve">Addressed above; "Marking Thier Mark on the Map" changed.
</t>
    </r>
    <r>
      <rPr>
        <sz val="10"/>
        <color rgb="FF9900FF"/>
        <rFont val="Arial"/>
        <family val="2"/>
      </rPr>
      <t>https://app.studiesweekly.com/online/publications/170130/units/170268#/articles/173707</t>
    </r>
    <r>
      <rPr>
        <sz val="10"/>
        <color rgb="FF000000"/>
        <rFont val="Arial"/>
        <family val="2"/>
      </rPr>
      <t xml:space="preserve"> 
</t>
    </r>
    <r>
      <rPr>
        <b/>
        <sz val="10"/>
        <color rgb="FF0000FF"/>
        <rFont val="Arial"/>
        <family val="2"/>
      </rPr>
      <t xml:space="preserve">Week 12:
</t>
    </r>
    <r>
      <rPr>
        <sz val="10"/>
        <color rgb="FF000000"/>
        <rFont val="Arial"/>
        <family val="2"/>
      </rPr>
      <t>Addressed above; "Old Man River" was removed.</t>
    </r>
  </si>
  <si>
    <t>ICS - Institute of Curriculum Services - Jewish Alliance: https://docs.google.com/document/d/1ZmPfWS6xpqjA0mXNkEeKcAldR4IEot1Vtv3udDV_pVk/edit?usp=sharing</t>
  </si>
  <si>
    <t xml:space="preserve">Grade </t>
  </si>
  <si>
    <t>SECTION I. Alignment to Tennessee State Social Studies Standards Part B. Focus: Instruction centers on the grade level topic, content strands, and Social Studies Practices at the level articulated within the standards.</t>
  </si>
  <si>
    <t>Examine the appeal and challenges of settling the Great Plains from various cultural perspectives, including: settlers, immigrants, Buffalo Soldiers, and American Indians.</t>
  </si>
  <si>
    <t>*Strike line in “A Tale of Two Sides” relating to fighting over nature and religion as well as the line stating religious conversion.  These are outside the scope and stated in a subjective manner.  They are also not fully explained to ensure historical accuracy.  *Week 16</t>
  </si>
  <si>
    <t>SE Week 2 Let’s Write
Buffalo Soldiers treatment Chief Black Kettle
Recall of Indian Removal Act
The perspective of the settlers is not really given in the 5th​  grade text aside from the appeal of the Homestead Act.  It would be important to recall Manifest Destiny and also point out experiences of the settlers as they made their way west.  Also, experiences of homesteaders and struggles they faced would be important.</t>
  </si>
  <si>
    <r>
      <rPr>
        <b/>
        <sz val="10"/>
        <color rgb="FF0000FF"/>
        <rFont val="Arial"/>
        <family val="2"/>
      </rPr>
      <t xml:space="preserve">Week 16:
</t>
    </r>
    <r>
      <rPr>
        <sz val="10"/>
        <color rgb="FF000000"/>
        <rFont val="Arial"/>
        <family val="2"/>
      </rPr>
      <t xml:space="preserve">Revised the article: “A Tale of Two Sides” removed parts relating to fighting over nature and religion as well as the line stating religious conversion. </t>
    </r>
  </si>
  <si>
    <t>ISBN (student)</t>
  </si>
  <si>
    <t xml:space="preserve">Title </t>
  </si>
  <si>
    <t>*Language throughout the texts is completely inappropriate for students at this grade level.
Ex.—ill-equipped, mourn the friendship, wreaking havoc, endeavor, thrive</t>
  </si>
  <si>
    <r>
      <rPr>
        <b/>
        <sz val="10"/>
        <color rgb="FF0000FF"/>
        <rFont val="Arial"/>
        <family val="2"/>
      </rPr>
      <t>Week 2</t>
    </r>
    <r>
      <rPr>
        <sz val="10"/>
        <color rgb="FF000000"/>
        <rFont val="Arial"/>
        <family val="2"/>
      </rPr>
      <t xml:space="preserve">: 
Removed "Wonders of the West" article; replaced with a new article (same title) that covers the perspective of the settlers and Manifest Desitiny. 
</t>
    </r>
  </si>
  <si>
    <t xml:space="preserve">Internal Use </t>
  </si>
  <si>
    <t>Students will use materials drawn from various sources to explore history through a Tennessee lens while focusing on the events, patterns, and themes that impacted both the U.S. and Tennessee.
This course has embedded and implied Tennessee history content.</t>
  </si>
  <si>
    <t>Need more primary Sources.</t>
  </si>
  <si>
    <t>See Below for examples of items to be added.</t>
  </si>
  <si>
    <r>
      <t xml:space="preserve">Examples of materials drawn from various sources to explore history through a Tennessee lens while focusing on the events, patterns, and themes that impacted both the U.S. and Tennessee.
</t>
    </r>
    <r>
      <rPr>
        <b/>
        <sz val="10"/>
        <color rgb="FF0000FF"/>
        <rFont val="Arial"/>
        <family val="2"/>
      </rPr>
      <t>Week 2:</t>
    </r>
    <r>
      <rPr>
        <sz val="10"/>
        <color rgb="FF000000"/>
        <rFont val="Arial"/>
        <family val="2"/>
      </rPr>
      <t xml:space="preserve">
</t>
    </r>
    <r>
      <rPr>
        <sz val="10"/>
        <color rgb="FF9900FF"/>
        <rFont val="Arial"/>
        <family val="2"/>
      </rPr>
      <t>https://app.studiesweekly.com/online/publications/170130/units/170270#/articles/173726
https://app.studiesweekly.com/online/publications/170130/units/170270/related_media/173726
https://app.studiesweekly.com/online/publications/170130/units/170270#/articles/173730
https://app.studiesweekly.com/online/publications/170130/units/170270/related_media/173725</t>
    </r>
    <r>
      <rPr>
        <sz val="10"/>
        <color rgb="FF000000"/>
        <rFont val="Arial"/>
        <family val="2"/>
      </rPr>
      <t xml:space="preserve">
</t>
    </r>
    <r>
      <rPr>
        <b/>
        <sz val="10"/>
        <color rgb="FF0000FF"/>
        <rFont val="Arial"/>
        <family val="2"/>
      </rPr>
      <t xml:space="preserve">Week 3:
</t>
    </r>
    <r>
      <rPr>
        <sz val="10"/>
        <color rgb="FF9900FF"/>
        <rFont val="Arial"/>
        <family val="2"/>
      </rPr>
      <t>https://app.studiesweekly.com/online/publications/170130/units/170271#/articles/173741
https://app.studiesweekly.com/online/publications/170130/units/170271/related_media/173741
https://app.studiesweekly.com/online/publications/170130/units/170271#/articles/173732
https://app.studiesweekly.com/online/publications/170130/units/170271/related_media/173732
https://app.studiesweekly.com/online/publications/170130/units/170271/related_media/173735</t>
    </r>
    <r>
      <rPr>
        <sz val="10"/>
        <color rgb="FF000000"/>
        <rFont val="Arial"/>
        <family val="2"/>
      </rPr>
      <t xml:space="preserve">
</t>
    </r>
    <r>
      <rPr>
        <b/>
        <sz val="10"/>
        <color rgb="FF0000FF"/>
        <rFont val="Arial"/>
        <family val="2"/>
      </rPr>
      <t xml:space="preserve">Week 5:
</t>
    </r>
    <r>
      <rPr>
        <sz val="10"/>
        <color rgb="FF9900FF"/>
        <rFont val="Arial"/>
        <family val="2"/>
      </rPr>
      <t>https://app.studiesweekly.com/online/publications/170130/units/170274/related_media/173761
https://app.studiesweekly.com/online/publications/170130/units/170274/related_media/173754
https://app.studiesweekly.com/online/publications/170130/units/170274#/articles/173755</t>
    </r>
    <r>
      <rPr>
        <sz val="10"/>
        <color rgb="FF000000"/>
        <rFont val="Arial"/>
        <family val="2"/>
      </rPr>
      <t xml:space="preserve">
</t>
    </r>
    <r>
      <rPr>
        <b/>
        <sz val="10"/>
        <color rgb="FF0000FF"/>
        <rFont val="Arial"/>
        <family val="2"/>
      </rPr>
      <t xml:space="preserve">Week 6:
</t>
    </r>
    <r>
      <rPr>
        <sz val="10"/>
        <color rgb="FF9900FF"/>
        <rFont val="Arial"/>
        <family val="2"/>
      </rPr>
      <t>https://app.studiesweekly.com/online/publications/170130/units/170275#/articles/173771
https://app.studiesweekly.com/online/publications/170130/units/170275/related_media/173771
Week 17:
https://app.studiesweekly.com/online/publications/170130/units/170295#/articles/174236
https://app.studiesweekly.com/online/publications/170130/units/170295/related_media/174236</t>
    </r>
    <r>
      <rPr>
        <sz val="10"/>
        <color rgb="FF000000"/>
        <rFont val="Arial"/>
        <family val="2"/>
      </rPr>
      <t xml:space="preserve">
</t>
    </r>
    <r>
      <rPr>
        <b/>
        <sz val="10"/>
        <color rgb="FF0000FF"/>
        <rFont val="Arial"/>
        <family val="2"/>
      </rPr>
      <t xml:space="preserve">Week 18:
</t>
    </r>
    <r>
      <rPr>
        <sz val="10"/>
        <color rgb="FF9900FF"/>
        <rFont val="Arial"/>
        <family val="2"/>
      </rPr>
      <t>https://app.studiesweekly.com/online/publications/170130/units/170297/related_media/174256
https://app.studiesweekly.com/online/publications/170130/units/170297#/articles/174256</t>
    </r>
    <r>
      <rPr>
        <sz val="10"/>
        <color rgb="FF000000"/>
        <rFont val="Arial"/>
        <family val="2"/>
      </rPr>
      <t xml:space="preserve">
</t>
    </r>
    <r>
      <rPr>
        <b/>
        <sz val="10"/>
        <color rgb="FF0000FF"/>
        <rFont val="Arial"/>
        <family val="2"/>
      </rPr>
      <t xml:space="preserve">Week 26:
</t>
    </r>
    <r>
      <rPr>
        <sz val="10"/>
        <color rgb="FF9900FF"/>
        <rFont val="Arial"/>
        <family val="2"/>
      </rPr>
      <t>https://app.studiesweekly.com/online/publications/170130/units/170309#/articles/174588
https://app.studiesweekly.com/online/publications/170130/units/170309/related_media/174588
https://app.studiesweekly.com/online/publications/170130/units/170309/related_media/174579
https://app.studiesweekly.com/online/publications/170130/units/170309/related_media/174583</t>
    </r>
    <r>
      <rPr>
        <sz val="10"/>
        <color rgb="FF000000"/>
        <rFont val="Arial"/>
        <family val="2"/>
      </rPr>
      <t xml:space="preserve">
</t>
    </r>
    <r>
      <rPr>
        <b/>
        <sz val="10"/>
        <color rgb="FF0000FF"/>
        <rFont val="Arial"/>
        <family val="2"/>
      </rPr>
      <t xml:space="preserve">Week 27:
</t>
    </r>
    <r>
      <rPr>
        <sz val="10"/>
        <color rgb="FF9900FF"/>
        <rFont val="Arial"/>
        <family val="2"/>
      </rPr>
      <t>https://app.studiesweekly.com/online/publications/170130/units/170310#/articles/174673
https://app.studiesweekly.com/online/publications/170130/units/170310/related_media/174673
https://app.studiesweekly.com/online/publications/170130/units/170310#/articles/174675https://app.studiesweekly.com/online/publications/170130/units/170310/related_media/174675</t>
    </r>
    <r>
      <rPr>
        <sz val="10"/>
        <color rgb="FF000000"/>
        <rFont val="Arial"/>
        <family val="2"/>
      </rPr>
      <t xml:space="preserve">
</t>
    </r>
    <r>
      <rPr>
        <b/>
        <sz val="10"/>
        <color rgb="FF0000FF"/>
        <rFont val="Arial"/>
        <family val="2"/>
      </rPr>
      <t xml:space="preserve">Week 28:
</t>
    </r>
    <r>
      <rPr>
        <sz val="10"/>
        <color rgb="FF9900FF"/>
        <rFont val="Arial"/>
        <family val="2"/>
      </rPr>
      <t>https://app.studiesweekly.com/online/publications/170130/units/170311/related_media/174687
https://app.studiesweekly.com/online/publications/170130/units/170311/related_media/174687
https://app.studiesweekly.com/online/publications/170130/units/170311/related_media/174683
https://app.studiesweekly.com/online/publications/170130/units/170311#/articles/174685
https://app.studiesweekly.com/online/publications/170130/units/170311#/articles/174686
https://app.studiesweekly.com/online/publications/170130/units/170311/related_media/174686</t>
    </r>
    <r>
      <rPr>
        <sz val="10"/>
        <color rgb="FF000000"/>
        <rFont val="Arial"/>
        <family val="2"/>
      </rPr>
      <t xml:space="preserve">
</t>
    </r>
    <r>
      <rPr>
        <b/>
        <sz val="10"/>
        <color rgb="FF0000FF"/>
        <rFont val="Arial"/>
        <family val="2"/>
      </rPr>
      <t xml:space="preserve">Week 29:
</t>
    </r>
    <r>
      <rPr>
        <sz val="10"/>
        <color rgb="FF9900FF"/>
        <rFont val="Arial"/>
        <family val="2"/>
      </rPr>
      <t>https://app.studiesweekly.com/online/publications/170130/units/170312#/articles/174596
https://app.studiesweekly.com/online/publications/170130/units/170312#/articles/174600</t>
    </r>
    <r>
      <rPr>
        <sz val="10"/>
        <color rgb="FF000000"/>
        <rFont val="Arial"/>
        <family val="2"/>
      </rPr>
      <t xml:space="preserve">
</t>
    </r>
    <r>
      <rPr>
        <b/>
        <sz val="10"/>
        <color rgb="FF0000FF"/>
        <rFont val="Arial"/>
        <family val="2"/>
      </rPr>
      <t>Week 31:</t>
    </r>
    <r>
      <rPr>
        <sz val="10"/>
        <color rgb="FF000000"/>
        <rFont val="Arial"/>
        <family val="2"/>
      </rPr>
      <t xml:space="preserve">
</t>
    </r>
    <r>
      <rPr>
        <sz val="10"/>
        <color rgb="FF9900FF"/>
        <rFont val="Arial"/>
        <family val="2"/>
      </rPr>
      <t xml:space="preserve">https://app.studiesweekly.com/online/publications/170130/units/170315#/articles/174695
https://app.studiesweekly.com/online/publications/170130/units/170315#/articles/174691
</t>
    </r>
    <r>
      <rPr>
        <b/>
        <sz val="10"/>
        <color rgb="FF0000FF"/>
        <rFont val="Arial"/>
        <family val="2"/>
      </rPr>
      <t>Week 32:</t>
    </r>
    <r>
      <rPr>
        <sz val="10"/>
        <color rgb="FF000000"/>
        <rFont val="Arial"/>
        <family val="2"/>
      </rPr>
      <t xml:space="preserve">
</t>
    </r>
    <r>
      <rPr>
        <sz val="10"/>
        <color rgb="FF9900FF"/>
        <rFont val="Arial"/>
        <family val="2"/>
      </rPr>
      <t>https://app.studiesweekly.com/online/publications/170130/units/170317#/articles/174703</t>
    </r>
  </si>
  <si>
    <t>Analyze the ideas and events of the Gilded Age, including economic disparity (e.g., mistrust of money) and industrial capitalists (e.g., John D. Rockefeller).</t>
  </si>
  <si>
    <t>Need more information here on events.</t>
  </si>
  <si>
    <t xml:space="preserve">The article “A Tale of Today,” does not go into ideas and events. It merely gives a brief description of what Gilded means. “John Rockefeller,” gives very little information on his influences and how he gave back to the nation and became a leader (there is literally five, one and two sentence paragraphs which give surface information, not the in depth events and ideas of capitalists). 
“Gilded Age,” How did they help the poor? Need more in depth information on this. Again there is literally two and three sentences on this topic does not allow for students to analyze. 
What are the ideas and events specifically and go into depth to explain how those ideas and events lead to the Gilded age. 
</t>
  </si>
  <si>
    <t>Need more primary sources</t>
  </si>
  <si>
    <t xml:space="preserve">Here there needs to be more maps, charts, and graphs. For example, A full accurate map of the Three Grand Divisions of TN and the importance of each. Actual copy of the Mayflower Compact where students can have a visual example of this primary document. A better and more defined map of the 13 colonies and the products goods, exports, imports that each set of colonies was known for and enlarged with color codeing. Good use of timelines. Map of the explorers routes enlarged and color coded with the Explorers route to and from the countries they explored and sailed for. </t>
  </si>
  <si>
    <t>Week</t>
  </si>
  <si>
    <t>Assigned To</t>
  </si>
  <si>
    <r>
      <rPr>
        <b/>
        <sz val="10"/>
        <color rgb="FF0000FF"/>
        <rFont val="Arial"/>
        <family val="2"/>
      </rPr>
      <t xml:space="preserve">Week 3:
</t>
    </r>
    <r>
      <rPr>
        <sz val="10"/>
        <color rgb="FF000000"/>
        <rFont val="Arial"/>
        <family val="2"/>
      </rPr>
      <t>Article titled “</t>
    </r>
    <r>
      <rPr>
        <b/>
        <sz val="10"/>
        <rFont val="Arial"/>
        <family val="2"/>
      </rPr>
      <t>A Tale of Today”</t>
    </r>
    <r>
      <rPr>
        <sz val="10"/>
        <color rgb="FF000000"/>
        <rFont val="Arial"/>
        <family val="2"/>
      </rPr>
      <t xml:space="preserve"> goes into ideas and events of the Gilded Age. We added text to the article
</t>
    </r>
    <r>
      <rPr>
        <sz val="10"/>
        <color rgb="FF9900FF"/>
        <rFont val="Arial"/>
        <family val="2"/>
      </rPr>
      <t xml:space="preserve">https://app.studiesweekly.com/online/publications/170132/units/170265#/articles/173903
</t>
    </r>
    <r>
      <rPr>
        <sz val="10"/>
        <color rgb="FF000000"/>
        <rFont val="Arial"/>
        <family val="2"/>
      </rPr>
      <t xml:space="preserve">Article titled </t>
    </r>
    <r>
      <rPr>
        <b/>
        <sz val="10"/>
        <rFont val="Arial"/>
        <family val="2"/>
      </rPr>
      <t xml:space="preserve">"Who was John D. Rockefeller?” </t>
    </r>
    <r>
      <rPr>
        <sz val="10"/>
        <color rgb="FF000000"/>
        <rFont val="Arial"/>
        <family val="2"/>
      </rPr>
      <t xml:space="preserve">now provides information on his influences and how he gave back to the nation and became a leader. Several sentences were added to the article.
</t>
    </r>
    <r>
      <rPr>
        <sz val="10"/>
        <color rgb="FF9900FF"/>
        <rFont val="Arial"/>
        <family val="2"/>
      </rPr>
      <t xml:space="preserve">https://app.studiesweekly.com/online/publications/170132/units/170265#/articles/173900
</t>
    </r>
    <r>
      <rPr>
        <sz val="10"/>
        <color rgb="FF000000"/>
        <rFont val="Arial"/>
        <family val="2"/>
      </rPr>
      <t xml:space="preserve">Article titled </t>
    </r>
    <r>
      <rPr>
        <b/>
        <sz val="10"/>
        <rFont val="Arial"/>
        <family val="2"/>
      </rPr>
      <t xml:space="preserve">“The Gilded Age” </t>
    </r>
    <r>
      <rPr>
        <sz val="10"/>
        <color rgb="FF000000"/>
        <rFont val="Arial"/>
        <family val="2"/>
      </rPr>
      <t xml:space="preserve">now has in depth information including the ideas and events that led to the Gilded Age. TWe added several sentences to the article.
</t>
    </r>
    <r>
      <rPr>
        <sz val="10"/>
        <color rgb="FF9900FF"/>
        <rFont val="Arial"/>
        <family val="2"/>
      </rPr>
      <t xml:space="preserve">https://app.studiesweekly.com/online/publications/170132/units/170265#/articles/173908
</t>
    </r>
    <r>
      <rPr>
        <sz val="10"/>
        <color rgb="FF000000"/>
        <rFont val="Arial"/>
        <family val="2"/>
      </rPr>
      <t>Article titled "</t>
    </r>
    <r>
      <rPr>
        <b/>
        <sz val="10"/>
        <rFont val="Arial"/>
        <family val="2"/>
      </rPr>
      <t>Changes in Labor Union Timeline" was updated to "Gilded Age Timeline"</t>
    </r>
    <r>
      <rPr>
        <sz val="10"/>
        <color rgb="FF000000"/>
        <rFont val="Arial"/>
        <family val="2"/>
      </rPr>
      <t xml:space="preserve">
</t>
    </r>
    <r>
      <rPr>
        <sz val="10"/>
        <color rgb="FF9900FF"/>
        <rFont val="Arial"/>
        <family val="2"/>
      </rPr>
      <t xml:space="preserve">https://app.studiesweekly.com/online/publications/170132/units/170265#/articles/173901
</t>
    </r>
    <r>
      <rPr>
        <sz val="10"/>
        <color rgb="FF000000"/>
        <rFont val="Arial"/>
        <family val="2"/>
      </rPr>
      <t xml:space="preserve">
Significant events and people were added to the timeline:
</t>
    </r>
    <r>
      <rPr>
        <sz val="10"/>
        <color rgb="FF9900FF"/>
        <rFont val="Arial"/>
        <family val="2"/>
      </rPr>
      <t xml:space="preserve">https://app.studiesweekly.com/online/publications/170132/units/170265#/articles/173901
</t>
    </r>
    <r>
      <rPr>
        <sz val="10"/>
        <color rgb="FF000000"/>
        <rFont val="Arial"/>
        <family val="2"/>
      </rPr>
      <t xml:space="preserve">
Two questions added to the bottom of the timeline article:
</t>
    </r>
    <r>
      <rPr>
        <sz val="10"/>
        <color rgb="FF9900FF"/>
        <rFont val="Arial"/>
        <family val="2"/>
      </rPr>
      <t>https://app.studiesweekly.com/online/publications/170132/units/170265#/articles/173901</t>
    </r>
    <r>
      <rPr>
        <sz val="10"/>
        <color rgb="FF000000"/>
        <rFont val="Arial"/>
        <family val="2"/>
      </rPr>
      <t xml:space="preserve">
</t>
    </r>
  </si>
  <si>
    <t>Correction Made</t>
  </si>
  <si>
    <t>Analyze the causes, course, and consequences of the Spanish-American War, including: ● Imperialism ● Rough Riders ● USS Maine ● Yellow journalism</t>
  </si>
  <si>
    <t>Need more rigor in the passages.</t>
  </si>
  <si>
    <r>
      <rPr>
        <b/>
        <sz val="10"/>
        <color rgb="FF0000FF"/>
        <rFont val="Arial"/>
        <family val="2"/>
      </rPr>
      <t xml:space="preserve">Week 17:
</t>
    </r>
    <r>
      <rPr>
        <sz val="10"/>
        <color rgb="FF000000"/>
        <rFont val="Arial"/>
        <family val="2"/>
      </rPr>
      <t>Map of the explorers' route that are color coded. Students and teachers may click on the image of the map to enlarge. Teachers and students may also right click on the image of the map and save and/or print</t>
    </r>
    <r>
      <rPr>
        <b/>
        <sz val="10"/>
        <color rgb="FF0000FF"/>
        <rFont val="Arial"/>
        <family val="2"/>
      </rPr>
      <t xml:space="preserve">.
</t>
    </r>
    <r>
      <rPr>
        <sz val="10"/>
        <color rgb="FF9900FF"/>
        <rFont val="Arial"/>
        <family val="2"/>
      </rPr>
      <t xml:space="preserve">https://app.studiesweekly.com/online/publications/170130/units/170295#/articles/174247
https://app.studiesweekly.com/online/publications/170130/units/170295/related_media/174247
https://app.studiesweekly.com/online/publications/170130/units/170295/related_media/174248
https://app.studiesweekly.com/online/publications/170130/units/170295#/articles/174243
</t>
    </r>
    <r>
      <rPr>
        <b/>
        <sz val="10"/>
        <color rgb="FF0000FF"/>
        <rFont val="Arial"/>
        <family val="2"/>
      </rPr>
      <t xml:space="preserve">Week 21:
</t>
    </r>
    <r>
      <rPr>
        <sz val="10"/>
        <color rgb="FF000000"/>
        <rFont val="Arial"/>
        <family val="2"/>
      </rPr>
      <t xml:space="preserve">The Mayflower Compact primary source document:
</t>
    </r>
    <r>
      <rPr>
        <sz val="10"/>
        <color rgb="FF9900FF"/>
        <rFont val="Arial"/>
        <family val="2"/>
      </rPr>
      <t>https://app.studiesweekly.com/online/publications/170130/units/170302/related_media/174282</t>
    </r>
    <r>
      <rPr>
        <b/>
        <sz val="10"/>
        <color rgb="FF9900FF"/>
        <rFont val="Arial"/>
        <family val="2"/>
      </rPr>
      <t xml:space="preserve">
</t>
    </r>
    <r>
      <rPr>
        <b/>
        <sz val="10"/>
        <color rgb="FF0000FF"/>
        <rFont val="Arial"/>
        <family val="2"/>
      </rPr>
      <t xml:space="preserve">Week 22:
</t>
    </r>
    <r>
      <rPr>
        <sz val="10"/>
        <color rgb="FF000000"/>
        <rFont val="Arial"/>
        <family val="2"/>
      </rPr>
      <t xml:space="preserve">Map of the 13 Colonies
</t>
    </r>
    <r>
      <rPr>
        <sz val="10"/>
        <color rgb="FF9900FF"/>
        <rFont val="Arial"/>
        <family val="2"/>
      </rPr>
      <t xml:space="preserve">https://app.studiesweekly.com/online/publications/170130/units/170304#/articles/174293
</t>
    </r>
    <r>
      <rPr>
        <sz val="10"/>
        <color rgb="FF000000"/>
        <rFont val="Arial"/>
        <family val="2"/>
      </rPr>
      <t xml:space="preserve">13 Colonies goods, exports, and imports:
</t>
    </r>
    <r>
      <rPr>
        <sz val="10"/>
        <color rgb="FF9900FF"/>
        <rFont val="Arial"/>
        <family val="2"/>
      </rPr>
      <t>https://app.studiesweekly.com/online/publications/170130/units/170304#/articles/174293
https://app.studiesweekly.com/online/publications/170130/units/170304#/articles/174299
https://app.studiesweekly.com/online/publications/170130/units/170304/related_media/174298
https://app.studiesweekly.com/online/publications/170130/units/170304/related_media/174299
https://app.studiesweekly.com/online/publications/170130/units/170304/related_media/174293</t>
    </r>
    <r>
      <rPr>
        <b/>
        <sz val="10"/>
        <color rgb="FF9900FF"/>
        <rFont val="Arial"/>
        <family val="2"/>
      </rPr>
      <t xml:space="preserve">
</t>
    </r>
    <r>
      <rPr>
        <b/>
        <sz val="10"/>
        <color rgb="FF0000FF"/>
        <rFont val="Arial"/>
        <family val="2"/>
      </rPr>
      <t xml:space="preserve">Week 28:
</t>
    </r>
    <r>
      <rPr>
        <sz val="10"/>
        <color rgb="FF9900FF"/>
        <rFont val="Arial"/>
        <family val="2"/>
      </rPr>
      <t>https://app.studiesweekly.com/online/publications/170130/units/170311#/articles/174683</t>
    </r>
    <r>
      <rPr>
        <sz val="10"/>
        <color rgb="FFFF0000"/>
        <rFont val="Arial"/>
        <family val="2"/>
      </rPr>
      <t xml:space="preserve">
</t>
    </r>
    <r>
      <rPr>
        <b/>
        <sz val="10"/>
        <color rgb="FF0000FF"/>
        <rFont val="Arial"/>
        <family val="2"/>
      </rPr>
      <t xml:space="preserve">Week 29:
</t>
    </r>
    <r>
      <rPr>
        <sz val="10"/>
        <color rgb="FF000000"/>
        <rFont val="Arial"/>
        <family val="2"/>
      </rPr>
      <t xml:space="preserve">Charts and graphs
</t>
    </r>
    <r>
      <rPr>
        <sz val="10"/>
        <color rgb="FF9900FF"/>
        <rFont val="Arial"/>
        <family val="2"/>
      </rPr>
      <t>https://app.studiesweekly.com/online/publications/170130/units/170312#/articles/174592</t>
    </r>
  </si>
  <si>
    <t xml:space="preserve">Not enough information on Lusitania and events leading up to the war.
“Telegraphing the News,” This was a narrative written story that never went into depth about who and what the Central/Allied powers were and where they were located. 
“War Half a World Away,” did not explain the tensions between the countries, only gave oe specific event did not cover the bigger picture. Again short surface information will not allow students to make connectiosn.
“The Attack on Lusitania,” was given one paragraph where it again touched on surface information (how many people died). Why did the German Empire send underwater boats to sink ships? Why did the captains ignore warnings about the U-Boats? Why did Americans sympathize with the Allied Powers.
Zimmerman telegraph-although the two sentences were outlined in the article, Why did those sentences/message cause so much trouble?
</t>
  </si>
  <si>
    <t>*Timeline states that the Treaty of Paris ended the Spanish-American War but does not clearly explain the American Imperialism that emerged from the treaty.  Text only states that US was given control of Guam, the Philippines, and Puerto Rico.  Text needs to explicitly discuss the emergence of American Imperialism. Week 5</t>
  </si>
  <si>
    <t>See above information for examples of items to be added.</t>
  </si>
  <si>
    <r>
      <rPr>
        <b/>
        <sz val="10"/>
        <color rgb="FF0000FF"/>
        <rFont val="Arial"/>
        <family val="2"/>
      </rPr>
      <t xml:space="preserve">Week 5: 
</t>
    </r>
    <r>
      <rPr>
        <sz val="10"/>
        <color rgb="FF000000"/>
        <rFont val="Arial"/>
        <family val="2"/>
      </rPr>
      <t>Removed "This Week's Question" and replaced with an article that explains how American Imperalism grew after the Spanish-American War.</t>
    </r>
  </si>
  <si>
    <r>
      <rPr>
        <b/>
        <sz val="10"/>
        <color rgb="FF0000FF"/>
        <rFont val="Arial"/>
        <family val="2"/>
      </rPr>
      <t xml:space="preserve">Week 17:
</t>
    </r>
    <r>
      <rPr>
        <sz val="10"/>
        <color rgb="FF000000"/>
        <rFont val="Arial"/>
        <family val="2"/>
      </rPr>
      <t>Map of the explorers' route that are color coded. Students and teachers may click on the image of the map to enlarge. Teachers and students may also right click on the image of the map and save and/or print</t>
    </r>
    <r>
      <rPr>
        <b/>
        <sz val="10"/>
        <color rgb="FF0000FF"/>
        <rFont val="Arial"/>
        <family val="2"/>
      </rPr>
      <t xml:space="preserve">.
</t>
    </r>
    <r>
      <rPr>
        <sz val="10"/>
        <color rgb="FF9900FF"/>
        <rFont val="Arial"/>
        <family val="2"/>
      </rPr>
      <t xml:space="preserve">https://app.studiesweekly.com/online/publications/170130/units/170295#/articles/174247
https://app.studiesweekly.com/online/publications/170130/units/170295/related_media/174247
https://app.studiesweekly.com/online/publications/170130/units/170295/related_media/174248
https://app.studiesweekly.com/online/publications/170130/units/170295#/articles/174243
</t>
    </r>
    <r>
      <rPr>
        <b/>
        <sz val="10"/>
        <color rgb="FF0000FF"/>
        <rFont val="Arial"/>
        <family val="2"/>
      </rPr>
      <t xml:space="preserve">Week 21:
</t>
    </r>
    <r>
      <rPr>
        <sz val="10"/>
        <color rgb="FF000000"/>
        <rFont val="Arial"/>
        <family val="2"/>
      </rPr>
      <t xml:space="preserve">The Mayflower Compact primary source document:
</t>
    </r>
    <r>
      <rPr>
        <sz val="10"/>
        <color rgb="FF9900FF"/>
        <rFont val="Arial"/>
        <family val="2"/>
      </rPr>
      <t>https://app.studiesweekly.com/online/publications/170130/units/170302/related_media/174282</t>
    </r>
    <r>
      <rPr>
        <b/>
        <sz val="10"/>
        <color rgb="FF9900FF"/>
        <rFont val="Arial"/>
        <family val="2"/>
      </rPr>
      <t xml:space="preserve">
</t>
    </r>
    <r>
      <rPr>
        <b/>
        <sz val="10"/>
        <color rgb="FF0000FF"/>
        <rFont val="Arial"/>
        <family val="2"/>
      </rPr>
      <t xml:space="preserve">Week 22:
</t>
    </r>
    <r>
      <rPr>
        <sz val="10"/>
        <color rgb="FF000000"/>
        <rFont val="Arial"/>
        <family val="2"/>
      </rPr>
      <t xml:space="preserve">Map of the 13 Colonies
</t>
    </r>
    <r>
      <rPr>
        <sz val="10"/>
        <color rgb="FF9900FF"/>
        <rFont val="Arial"/>
        <family val="2"/>
      </rPr>
      <t xml:space="preserve">https://app.studiesweekly.com/online/publications/170130/units/170304#/articles/174293
</t>
    </r>
    <r>
      <rPr>
        <sz val="10"/>
        <color rgb="FF000000"/>
        <rFont val="Arial"/>
        <family val="2"/>
      </rPr>
      <t xml:space="preserve">13 Colonies goods, exports, and imports:
</t>
    </r>
    <r>
      <rPr>
        <sz val="10"/>
        <color rgb="FF9900FF"/>
        <rFont val="Arial"/>
        <family val="2"/>
      </rPr>
      <t>https://app.studiesweekly.com/online/publications/170130/units/170304#/articles/174293
https://app.studiesweekly.com/online/publications/170130/units/170304#/articles/174299
https://app.studiesweekly.com/online/publications/170130/units/170304/related_media/174298
https://app.studiesweekly.com/online/publications/170130/units/170304/related_media/174299
https://app.studiesweekly.com/online/publications/170130/units/170304/related_media/174293</t>
    </r>
    <r>
      <rPr>
        <b/>
        <sz val="10"/>
        <color rgb="FF9900FF"/>
        <rFont val="Arial"/>
        <family val="2"/>
      </rPr>
      <t xml:space="preserve">
</t>
    </r>
    <r>
      <rPr>
        <b/>
        <sz val="10"/>
        <color rgb="FF0000FF"/>
        <rFont val="Arial"/>
        <family val="2"/>
      </rPr>
      <t xml:space="preserve">Week 28:
</t>
    </r>
    <r>
      <rPr>
        <sz val="10"/>
        <color rgb="FF9900FF"/>
        <rFont val="Arial"/>
        <family val="2"/>
      </rPr>
      <t>https://app.studiesweekly.com/online/publications/170130/units/170311#/articles/174683</t>
    </r>
  </si>
  <si>
    <t>Describe the challenges of the journey and process for successful entry into the U.S. through Ellis Island and Angel Island, and examine the role of immigrants in the development of the U.S.</t>
  </si>
  <si>
    <t>Need more variety of sources</t>
  </si>
  <si>
    <t>Again, see above for sources.</t>
  </si>
  <si>
    <t>*The challenges of entry into the US through Angel Island were quite different from the challenges through Ellis Island.  These need to be highlighted in the text. Week 6
*This section must include the “role of immigrants in the development of the US”: Example: building of the Central Pacific railroad system and the Union Pacific Railroad systems by the Chinese and Irish immigrants. Week 6</t>
  </si>
  <si>
    <r>
      <rPr>
        <b/>
        <sz val="10"/>
        <color rgb="FF0000FF"/>
        <rFont val="Arial"/>
        <family val="2"/>
      </rPr>
      <t>Week 6:</t>
    </r>
    <r>
      <rPr>
        <b/>
        <sz val="10"/>
        <rFont val="Arial"/>
        <family val="2"/>
      </rPr>
      <t xml:space="preserve">
</t>
    </r>
    <r>
      <rPr>
        <sz val="10"/>
        <color rgb="FF000000"/>
        <rFont val="Arial"/>
        <family val="2"/>
      </rPr>
      <t xml:space="preserve">Removed "Liberty Enlighting" article; replaced with an article that discusses the challenges immigrants faced that were specific to Angel Island and their contributions. </t>
    </r>
    <r>
      <rPr>
        <sz val="10"/>
        <color rgb="FF9900FF"/>
        <rFont val="Arial"/>
        <family val="2"/>
      </rPr>
      <t>https://app.studiesweekly.com/online/publications/170132/units/170273#/articles/174033</t>
    </r>
    <r>
      <rPr>
        <sz val="10"/>
        <color rgb="FF000000"/>
        <rFont val="Arial"/>
        <family val="2"/>
      </rPr>
      <t xml:space="preserve">
Think &amp; Review question to be revised due to change in articles.
</t>
    </r>
    <r>
      <rPr>
        <sz val="10"/>
        <color rgb="FF9900FF"/>
        <rFont val="Arial"/>
        <family val="2"/>
      </rPr>
      <t>https://app.studiesweekly.com/online/publications/170132/units/170273#/articles/174037</t>
    </r>
    <r>
      <rPr>
        <sz val="10"/>
        <color rgb="FFFF0000"/>
        <rFont val="Arial"/>
        <family val="2"/>
      </rPr>
      <t xml:space="preserve">
</t>
    </r>
  </si>
  <si>
    <r>
      <rPr>
        <b/>
        <sz val="10"/>
        <color rgb="FF0000FF"/>
        <rFont val="Arial"/>
        <family val="2"/>
      </rPr>
      <t xml:space="preserve">Week 17:
</t>
    </r>
    <r>
      <rPr>
        <sz val="10"/>
        <color rgb="FF000000"/>
        <rFont val="Arial"/>
        <family val="2"/>
      </rPr>
      <t>Map of the explorers' route that are color coded. Students and teachers may click on the image of the map to enlarge. Teachers and students may also right click on the image of the map and save and/or print</t>
    </r>
    <r>
      <rPr>
        <b/>
        <sz val="10"/>
        <color rgb="FF0000FF"/>
        <rFont val="Arial"/>
        <family val="2"/>
      </rPr>
      <t xml:space="preserve">.
</t>
    </r>
    <r>
      <rPr>
        <sz val="10"/>
        <color rgb="FF9900FF"/>
        <rFont val="Arial"/>
        <family val="2"/>
      </rPr>
      <t xml:space="preserve">https://app.studiesweekly.com/online/publications/170130/units/170295#/articles/174247
https://app.studiesweekly.com/online/publications/170130/units/170295/related_media/174247
https://app.studiesweekly.com/online/publications/170130/units/170295/related_media/174248
https://app.studiesweekly.com/online/publications/170130/units/170295#/articles/174243
</t>
    </r>
    <r>
      <rPr>
        <b/>
        <sz val="10"/>
        <color rgb="FF0000FF"/>
        <rFont val="Arial"/>
        <family val="2"/>
      </rPr>
      <t xml:space="preserve">Week 21:
</t>
    </r>
    <r>
      <rPr>
        <sz val="10"/>
        <color rgb="FF000000"/>
        <rFont val="Arial"/>
        <family val="2"/>
      </rPr>
      <t xml:space="preserve">The Mayflower Compact primary source document:
</t>
    </r>
    <r>
      <rPr>
        <sz val="10"/>
        <color rgb="FF9900FF"/>
        <rFont val="Arial"/>
        <family val="2"/>
      </rPr>
      <t>https://app.studiesweekly.com/online/publications/170130/units/170302/related_media/174282</t>
    </r>
    <r>
      <rPr>
        <b/>
        <sz val="10"/>
        <color rgb="FF9900FF"/>
        <rFont val="Arial"/>
        <family val="2"/>
      </rPr>
      <t xml:space="preserve">
</t>
    </r>
    <r>
      <rPr>
        <b/>
        <sz val="10"/>
        <color rgb="FF0000FF"/>
        <rFont val="Arial"/>
        <family val="2"/>
      </rPr>
      <t xml:space="preserve">Week 22:
</t>
    </r>
    <r>
      <rPr>
        <sz val="10"/>
        <color rgb="FF000000"/>
        <rFont val="Arial"/>
        <family val="2"/>
      </rPr>
      <t xml:space="preserve">Map of the 13 Colonies
</t>
    </r>
    <r>
      <rPr>
        <sz val="10"/>
        <color rgb="FF9900FF"/>
        <rFont val="Arial"/>
        <family val="2"/>
      </rPr>
      <t xml:space="preserve">https://app.studiesweekly.com/online/publications/170130/units/170304#/articles/174293
</t>
    </r>
    <r>
      <rPr>
        <sz val="10"/>
        <color rgb="FF000000"/>
        <rFont val="Arial"/>
        <family val="2"/>
      </rPr>
      <t xml:space="preserve">13 Colonies goods, exports, and imports:
</t>
    </r>
    <r>
      <rPr>
        <sz val="10"/>
        <color rgb="FF9900FF"/>
        <rFont val="Arial"/>
        <family val="2"/>
      </rPr>
      <t>https://app.studiesweekly.com/online/publications/170130/units/170304#/articles/174293
https://app.studiesweekly.com/online/publications/170130/units/170304#/articles/174299
https://app.studiesweekly.com/online/publications/170130/units/170304/related_media/174298
https://app.studiesweekly.com/online/publications/170130/units/170304/related_media/174299
https://app.studiesweekly.com/online/publications/170130/units/170304/related_media/174293</t>
    </r>
    <r>
      <rPr>
        <b/>
        <sz val="10"/>
        <color rgb="FF9900FF"/>
        <rFont val="Arial"/>
        <family val="2"/>
      </rPr>
      <t xml:space="preserve">
</t>
    </r>
    <r>
      <rPr>
        <b/>
        <sz val="10"/>
        <color rgb="FF0000FF"/>
        <rFont val="Arial"/>
        <family val="2"/>
      </rPr>
      <t xml:space="preserve">Week 28:
</t>
    </r>
    <r>
      <rPr>
        <sz val="10"/>
        <color rgb="FF9900FF"/>
        <rFont val="Arial"/>
        <family val="2"/>
      </rPr>
      <t>https://app.studiesweekly.com/online/publications/170130/units/170311#/articles/174683</t>
    </r>
  </si>
  <si>
    <t>Summarize the events leading to U.S. entry into World War I, including the attack on the RMS Lusitania and the Zimmerman Telegram.</t>
  </si>
  <si>
    <t>Not enough information on Lusitania and events leading up to the war.</t>
  </si>
  <si>
    <t>Identify the routes and contributions of early explorers of the Americas, including: Christopher Columbus, Hernando de Soto, Ferdinand Magellan, and Amerigo Vespucci.</t>
  </si>
  <si>
    <t>Need a completed map of the explorers routes.</t>
  </si>
  <si>
    <t xml:space="preserve">This needs to be a color coded map with the exact routes to and from each explorers country and the country they sailed to and the country they sailed for in their careers. </t>
  </si>
  <si>
    <r>
      <rPr>
        <b/>
        <sz val="10"/>
        <color rgb="FF0000FF"/>
        <rFont val="Arial"/>
        <family val="2"/>
      </rPr>
      <t>Week 17:</t>
    </r>
    <r>
      <rPr>
        <sz val="10"/>
        <color rgb="FF000000"/>
        <rFont val="Arial"/>
        <family val="2"/>
      </rPr>
      <t xml:space="preserve">
Map of the explorers' route that are color coded. Students and teachers may click on the image of the map to enlarge. Teachers and students may also right click on the image of the map and save and/or print.
</t>
    </r>
    <r>
      <rPr>
        <sz val="10"/>
        <color rgb="FF9900FF"/>
        <rFont val="Arial"/>
        <family val="2"/>
      </rPr>
      <t>https://app.studiesweekly.com/online/publications/170130/units/170295#/articles/174247
https://app.studiesweekly.com/online/publications/170130/units/170295/related_media/174247
https://app.studiesweekly.com/online/publications/170130/units/170295/related_media/174248
https://app.studiesweekly.com/online/publications/170130/units/170295#/articles/174243</t>
    </r>
  </si>
  <si>
    <r>
      <rPr>
        <b/>
        <sz val="10"/>
        <color rgb="FF0000FF"/>
        <rFont val="Arial"/>
        <family val="2"/>
      </rPr>
      <t>Week 8</t>
    </r>
    <r>
      <rPr>
        <sz val="10"/>
        <color rgb="FF000000"/>
        <rFont val="Arial"/>
        <family val="2"/>
      </rPr>
      <t xml:space="preserve">:
Lusitania information and events leading up to the war are covered within the weekly unit. Some examples below:
</t>
    </r>
    <r>
      <rPr>
        <b/>
        <sz val="10"/>
        <color rgb="FF0000FF"/>
        <rFont val="Arial"/>
        <family val="2"/>
      </rPr>
      <t>The article "Telegraphing the News":</t>
    </r>
    <r>
      <rPr>
        <sz val="10"/>
        <color rgb="FF000000"/>
        <rFont val="Arial"/>
        <family val="2"/>
      </rPr>
      <t xml:space="preserve">
"Okay," Jackson said. "It looks like Great Britain, France, Russia and Italy were the Allied Powers."
"According to this book," Alana shared, "the Central powers were Germany, Austria-Hungary, Bulgaria and the Ottoman Empire. I think that last country became Turkey after the war."
The friends read quietly for a few more minutes before Alana spoke again. "From what I can see, there was some kind of alliance, or agreement, between the four Central Powers countries before the war started. They were also called the Quadruple Alliance. I think they each had different reasons for wanting to defeat each of the countries in the other group, but I'm still reading about that."
"The Allied Powers had another name, too," Jackson said. "They were called the Triple Entente. It looks like Italy already had a treaty with Germany, but they secretly joined with the Allies. This says that Serbia and Belgium were part of the group, too."
Alana looked at her book for a moment longer, then she said, "Hmm, it seems that some members of the Quadruple Alliance came together because of national pride and because they had lost land to some of the Allied countries; the Ottoman Empire thought it was a good economic strategy for them to join with Germany. They mobilized more than 25 million soldiers for World War I, and more than 3 million were killed during the fighting.
</t>
    </r>
    <r>
      <rPr>
        <b/>
        <sz val="10"/>
        <rFont val="Arial"/>
        <family val="2"/>
      </rPr>
      <t xml:space="preserve">There is also a very descriptive map included with the article.
</t>
    </r>
    <r>
      <rPr>
        <sz val="10"/>
        <color rgb="FF9900FF"/>
        <rFont val="Arial"/>
        <family val="2"/>
      </rPr>
      <t xml:space="preserve">https://app.studiesweekly.com/online/publications/170132/units/170277#/articles/174171
</t>
    </r>
    <r>
      <rPr>
        <b/>
        <sz val="10"/>
        <color rgb="FF0000FF"/>
        <rFont val="Arial"/>
        <family val="2"/>
      </rPr>
      <t>The article "War Half a World Away" we revised content on the Lusitania:</t>
    </r>
    <r>
      <rPr>
        <sz val="10"/>
        <color rgb="FF000000"/>
        <rFont val="Arial"/>
        <family val="2"/>
      </rPr>
      <t xml:space="preserve">
At the start, the U.S. didn't fight but did send money and weapons to the Allies. Even so, some Americans got hurt by the war.
"Germany had a large navy, but its ships were kept close to port due an English blockade. In retaliation, U-boats (submarines) had fanned out across the Atlantic and started sinking merchant ships in the waters off England and France. They almost brought merchant shipping to a standstill. Germany declared waters that were off the coasts of its enemies as war zones. On May 7, 1915, the British passenger ship RMS Lusitania was sunk by a U-boat. Nearly 1,200 aboard died, including 128 Americans. Germany claimed that the ship was carrying ammunition from the U.S. to England, so attacking it was justified. It was, in fact, carrying ammunition, but the public didn't know for sure until years after the war.
In the spring of 1915, a British passenger ship, the Lusitania, left New York with almost 2,000 passengers and war goods. A U-boat caught the ship off the coast of Ireland and torpedoed it. Almost 1,200 on board died, including 100 Americans. By the end of the war, U-boats and other submarines had destroyed more than 4,800 ships.
Americans were angry with Germany. Germany agreed not to attack passenger ships. Even so, many believed that the U.S. should prepare for possible war after the Lusitania sank."</t>
    </r>
    <r>
      <rPr>
        <sz val="10"/>
        <color rgb="FF9900FF"/>
        <rFont val="Arial"/>
        <family val="2"/>
      </rPr>
      <t xml:space="preserve">
</t>
    </r>
    <r>
      <rPr>
        <b/>
        <sz val="10"/>
        <color rgb="FF0000FF"/>
        <rFont val="Arial"/>
        <family val="2"/>
      </rPr>
      <t>The article "War Half a World Away" makes the implications of the Zimmermann Telegram clear—Germany intended to wage war against the U.S. and ally themselves with Mexico in that aim</t>
    </r>
    <r>
      <rPr>
        <sz val="10"/>
        <color rgb="FF9900FF"/>
        <rFont val="Arial"/>
        <family val="2"/>
      </rPr>
      <t xml:space="preserve">:
</t>
    </r>
    <r>
      <rPr>
        <sz val="10"/>
        <color rgb="FF000000"/>
        <rFont val="Arial"/>
        <family val="2"/>
      </rPr>
      <t>"Things continued this way for a while. The straw that broke the camel's back came in January 1917. British agents got hold of a telegram sent from Germany to Mexico. This message is called the Zimmermann Telegram. The message is short, but its consequences were enormous. The first two sentences read:
"We intend to begin on the first of February unrestricted submarine warfare. We shall endeavor in spite of this to keep the United States of America neutral."
This was enough to cause trouble. Germany was going back on its promise not to attack non-military ships. This meant more Americans could die in U-boat attacks. And as the letter continued, the U.S. government became even more troubled. Germany made an offer to Mexico:
"[W]e make Mexico a proposal of alliance on the following basis: make war together, make peace together, generous financial support and an understanding on our part that Mexico is to reconquer the lost territory in Texas, New Mexico, and Arizona."
This meant that Germany and Mexico would fight together. In return, Germany would help Mexico fight the U.S. and take over states that were once Mexican territory: Texas, New Mexico and Arizona. This clearly meant that Germany intended to go to war with the U.S. True to their word, German U-boats sunk two American ships in February."</t>
    </r>
    <r>
      <rPr>
        <sz val="10"/>
        <color rgb="FF9900FF"/>
        <rFont val="Arial"/>
        <family val="2"/>
      </rPr>
      <t xml:space="preserve">
https://app.studiesweekly.com/online/publications/170132/units/170277#/articles/174177</t>
    </r>
    <r>
      <rPr>
        <sz val="10"/>
        <color rgb="FF000000"/>
        <rFont val="Arial"/>
        <family val="2"/>
      </rPr>
      <t xml:space="preserve">
</t>
    </r>
  </si>
  <si>
    <t>Identify the economic, political, and religious reasons for founding the Thirteen Colonies and the role of indentured servitude and slavery in their settlement.</t>
  </si>
  <si>
    <t>Describe the impact of U.S. involvement on World War I.</t>
  </si>
  <si>
    <t>SE Week 9
Think and Review 1,4
*There is much information on the U.S and Tennessee’s involvement in WWI.  Where do students attend to describing the impact? What things would not have occurred if U.S was not involved in WWI? Or…Describe two impacts of the
U.S involvement in WWI.  Or…Choose all of the impacts that apply to the U.S involvement in WWI.
The focus question for Week 9 is: Why did the U.S join in a war that was not originally theirs to fight? However…this is not the goal of this standard.
The focus question should be: What were the impacts of U.S involvement on WWI?
Students should be focused in this direction to attend to the standard.</t>
  </si>
  <si>
    <t>*Text is based more on why certain people came to the colonies as opposed to the reasoning for the founding of the 13 colonies. Text does not address the standard.
*Week 23</t>
  </si>
  <si>
    <r>
      <rPr>
        <b/>
        <sz val="10"/>
        <color rgb="FF0000FF"/>
        <rFont val="Arial"/>
        <family val="2"/>
      </rPr>
      <t>Week 9:</t>
    </r>
    <r>
      <rPr>
        <sz val="10"/>
        <color rgb="FF9900FF"/>
        <rFont val="Arial"/>
        <family val="2"/>
      </rPr>
      <t xml:space="preserve">
</t>
    </r>
    <r>
      <rPr>
        <sz val="10"/>
        <color rgb="FF000000"/>
        <rFont val="Arial"/>
        <family val="2"/>
      </rPr>
      <t xml:space="preserve">Replaced Think &amp; Review Question #2 (update TS) with:
"Describe two impacts of the U.S involvement in WWI."
</t>
    </r>
  </si>
  <si>
    <r>
      <t xml:space="preserve">Reasons why the 13 colonies were founded
</t>
    </r>
    <r>
      <rPr>
        <b/>
        <sz val="10"/>
        <color rgb="FF0000FF"/>
        <rFont val="Arial"/>
        <family val="2"/>
      </rPr>
      <t xml:space="preserve">Week 19:
</t>
    </r>
    <r>
      <rPr>
        <sz val="10"/>
        <color rgb="FF9900FF"/>
        <rFont val="Arial"/>
        <family val="2"/>
      </rPr>
      <t xml:space="preserve">https://app.studiesweekly.com/online/publications/170130/units/170299#/articles/174262
</t>
    </r>
    <r>
      <rPr>
        <b/>
        <sz val="10"/>
        <color rgb="FF0000FF"/>
        <rFont val="Arial"/>
        <family val="2"/>
      </rPr>
      <t xml:space="preserve">Week 20:
</t>
    </r>
    <r>
      <rPr>
        <sz val="10"/>
        <color rgb="FF9900FF"/>
        <rFont val="Arial"/>
        <family val="2"/>
      </rPr>
      <t xml:space="preserve">https://app.studiesweekly.com/online/publications/170130/units/170301#/articles/174270
https://app.studiesweekly.com/online/publications/170130/units/170301#/articles/174277
</t>
    </r>
    <r>
      <rPr>
        <b/>
        <sz val="10"/>
        <color rgb="FF0000FF"/>
        <rFont val="Arial"/>
        <family val="2"/>
      </rPr>
      <t xml:space="preserve">Week 22:
</t>
    </r>
    <r>
      <rPr>
        <sz val="10"/>
        <color rgb="FF9900FF"/>
        <rFont val="Arial"/>
        <family val="2"/>
      </rPr>
      <t xml:space="preserve">https://app.studiesweekly.com/online/publications/170130/units/170304#/articles/174298
</t>
    </r>
    <r>
      <rPr>
        <b/>
        <sz val="10"/>
        <color rgb="FF0000FF"/>
        <rFont val="Arial"/>
        <family val="2"/>
      </rPr>
      <t xml:space="preserve">Week 23:
</t>
    </r>
    <r>
      <rPr>
        <sz val="10"/>
        <color rgb="FF9900FF"/>
        <rFont val="Arial"/>
        <family val="2"/>
      </rPr>
      <t>https://app.studiesweekly.com/online/publications/170130/units/170305#/articles/174312</t>
    </r>
  </si>
  <si>
    <t>Explain the aims of world leaders in the Treaty of Versailles and why the
U.S. Senate rejected President Woodrow Wilson’s League of Nations.</t>
  </si>
  <si>
    <t>Need more on aims of world leaders, strong start but needs more information.</t>
  </si>
  <si>
    <t>Need more</t>
  </si>
  <si>
    <t>Here I would like to see more examples of strategies that students could use to show their skills of concepts such as making economic connections.</t>
  </si>
  <si>
    <r>
      <rPr>
        <b/>
        <sz val="10"/>
        <color rgb="FF0000FF"/>
        <rFont val="Arial"/>
        <family val="2"/>
      </rPr>
      <t xml:space="preserve">Week 9:
</t>
    </r>
    <r>
      <rPr>
        <sz val="10"/>
        <color rgb="FF000000"/>
        <rFont val="Arial"/>
        <family val="2"/>
      </rPr>
      <t xml:space="preserve">Article "Woodrow Wilson and League of Nations" -- we added several sentences and replaced two sentences.
</t>
    </r>
  </si>
  <si>
    <r>
      <rPr>
        <b/>
        <sz val="10"/>
        <color rgb="FF0000FF"/>
        <rFont val="Arial"/>
        <family val="2"/>
      </rPr>
      <t xml:space="preserve">Week 31:
</t>
    </r>
    <r>
      <rPr>
        <sz val="10"/>
        <color rgb="FF000000"/>
        <rFont val="Arial"/>
        <family val="2"/>
      </rPr>
      <t xml:space="preserve">Added a worksheet so students could use to show their skills of concepts such as making economic connections.
</t>
    </r>
    <r>
      <rPr>
        <sz val="10"/>
        <color rgb="FF9900FF"/>
        <rFont val="Arial"/>
        <family val="2"/>
      </rPr>
      <t xml:space="preserve">
</t>
    </r>
    <r>
      <rPr>
        <sz val="10"/>
        <color rgb="FF000000"/>
        <rFont val="Arial"/>
        <family val="2"/>
      </rPr>
      <t xml:space="preserve">
</t>
    </r>
  </si>
  <si>
    <t>Describe how New Deal policies of President Franklin D. Roosevelt impacted American society with government-funded programs, including: Social Security, expansion and development of the national parks, and creation of jobs.</t>
  </si>
  <si>
    <t xml:space="preserve">Intro U.S. Culture </t>
  </si>
  <si>
    <t>Need more paragraphs here, not enough information for students to dig into.</t>
  </si>
  <si>
    <t>Politics (Politics/ Government)</t>
  </si>
  <si>
    <t xml:space="preserve">Need more paragraphs here, not enough information for students to dig into.
“TN and New Deal,” One sentence about Federal Emergency Relief Act and aid! This is not enough information. The students need to know how and why this act helped people and what was the background to it being developed. 
The “National Parks article I felt was strong however. 
</t>
  </si>
  <si>
    <t>Loki</t>
  </si>
  <si>
    <t>Use knowledge of the rights and responsibilities of citizenship in order to examine and evaluate civic ideals and to participate in community life and the American democratic system.</t>
  </si>
  <si>
    <r>
      <rPr>
        <b/>
        <sz val="10"/>
        <color rgb="FF0000FF"/>
        <rFont val="Arial"/>
        <family val="2"/>
      </rPr>
      <t xml:space="preserve">Week 12:
</t>
    </r>
    <r>
      <rPr>
        <sz val="10"/>
        <color rgb="FF000000"/>
        <rFont val="Arial"/>
        <family val="2"/>
      </rPr>
      <t xml:space="preserve">Article "Tennessee and the New Deal" -- Added info about FERA in the middle of the article and added info at the end of the article.
</t>
    </r>
  </si>
  <si>
    <t xml:space="preserve">This would be a great place for bills, laws, three branches of the governement charts and graphs to give students an example of how the governement works and how the democratic system works.  </t>
  </si>
  <si>
    <t>In process</t>
  </si>
  <si>
    <t>Analyze the key people and events of the Civil Rights Movement, including: ● Martin Luther King Jr. and non-violent protests ● Montgomery Bus Boycott and Rosa Parks ● Brown v. Board of Education and Thurgood Marshall ● Freedom Riders and Diane Nash</t>
  </si>
  <si>
    <t xml:space="preserve">Need more on MLK Jr.’s speech and more primary documents.				</t>
  </si>
  <si>
    <t xml:space="preserve">Need more on MLK Jr.’s speech and more primary documents.
“Martin Luther King Jr,” put his speech in to provide a primary document for students to analyze and get in depth idea of what this speech was about. Having just the, “I have a Dream,” sentence is insufficient for students to analyze. 
</t>
  </si>
  <si>
    <r>
      <t xml:space="preserve">The following weeks focus on some aspects of rights and responsibilities of citizenship in order to examine and evaluate civic ideals and to participate in community life and the American democratic system.  
</t>
    </r>
    <r>
      <rPr>
        <b/>
        <sz val="10"/>
        <color rgb="FF0000FF"/>
        <rFont val="Arial"/>
        <family val="2"/>
      </rPr>
      <t>Week 14:</t>
    </r>
    <r>
      <rPr>
        <sz val="10"/>
        <color rgb="FF000000"/>
        <rFont val="Arial"/>
        <family val="2"/>
      </rPr>
      <t xml:space="preserve">
</t>
    </r>
    <r>
      <rPr>
        <sz val="10"/>
        <color rgb="FF9900FF"/>
        <rFont val="Arial"/>
        <family val="2"/>
      </rPr>
      <t>https://app.studiesweekly.com/online/publications/170130/units/170290#/articles/173856</t>
    </r>
    <r>
      <rPr>
        <sz val="10"/>
        <color rgb="FF000000"/>
        <rFont val="Arial"/>
        <family val="2"/>
      </rPr>
      <t xml:space="preserve">
</t>
    </r>
    <r>
      <rPr>
        <b/>
        <sz val="10"/>
        <color rgb="FF0000FF"/>
        <rFont val="Arial"/>
        <family val="2"/>
      </rPr>
      <t xml:space="preserve">Week 24:
</t>
    </r>
    <r>
      <rPr>
        <sz val="10"/>
        <color rgb="FF9900FF"/>
        <rFont val="Arial"/>
        <family val="2"/>
      </rPr>
      <t>https://app.studiesweekly.com/online/publications/170130/units/170306/related_media/174319</t>
    </r>
    <r>
      <rPr>
        <sz val="10"/>
        <color rgb="FF000000"/>
        <rFont val="Arial"/>
        <family val="2"/>
      </rPr>
      <t xml:space="preserve">
</t>
    </r>
    <r>
      <rPr>
        <sz val="10"/>
        <color rgb="FF9900FF"/>
        <rFont val="Arial"/>
        <family val="2"/>
      </rPr>
      <t>https://app.studiesweekly.com/online/publications/170130/units/170306/related_media/174319
https://app.studiesweekly.com/online/publications/170130/units/170306#/articles/174317
https://app.studiesweekly.com/online/publications/170130/units/170306/related_media/174317
https://app.studiesweekly.com/online/publications/170130/units/170306#/articles/174316
https://app.studiesweekly.com/online/publications/170130/units/170306/related_media/174316
https://app.studiesweekly.com/online/publications/170130/units/170306/related_media/174320
https://app.studiesweekly.com/online/publications/170130/units/170306#/articles/174322</t>
    </r>
    <r>
      <rPr>
        <sz val="10"/>
        <color rgb="FF000000"/>
        <rFont val="Arial"/>
        <family val="2"/>
      </rPr>
      <t xml:space="preserve">
</t>
    </r>
    <r>
      <rPr>
        <b/>
        <sz val="10"/>
        <color rgb="FF0000FF"/>
        <rFont val="Arial"/>
        <family val="2"/>
      </rPr>
      <t>Week 29:</t>
    </r>
    <r>
      <rPr>
        <sz val="10"/>
        <color rgb="FF000000"/>
        <rFont val="Arial"/>
        <family val="2"/>
      </rPr>
      <t xml:space="preserve">
Charts and graphs
</t>
    </r>
    <r>
      <rPr>
        <sz val="10"/>
        <color rgb="FF9900FF"/>
        <rFont val="Arial"/>
        <family val="2"/>
      </rPr>
      <t>https://app.studiesweekly.com/online/publications/170130/units/170312#/articles/174592</t>
    </r>
  </si>
  <si>
    <r>
      <rPr>
        <b/>
        <sz val="10"/>
        <color rgb="FF0000FF"/>
        <rFont val="Arial"/>
        <family val="2"/>
      </rPr>
      <t>Week 19:</t>
    </r>
    <r>
      <rPr>
        <sz val="10"/>
        <color rgb="FF000000"/>
        <rFont val="Arial"/>
        <family val="2"/>
      </rPr>
      <t xml:space="preserve">
Article "Martin Luther King Jr.: The Dream of the Civil Rights Movement": We replaced paragraph 6. We also added a question towards the bottom of the article. </t>
    </r>
    <r>
      <rPr>
        <b/>
        <sz val="10"/>
        <rFont val="Arial"/>
        <family val="2"/>
      </rPr>
      <t xml:space="preserve">
</t>
    </r>
    <r>
      <rPr>
        <sz val="10"/>
        <color rgb="FF9900FF"/>
        <rFont val="Arial"/>
        <family val="2"/>
      </rPr>
      <t>https://app.studiesweekly.com/online/publications/170132/units/170307#/articles/176241
https://app.studiesweekly.com/online/publications/170132/units/170307/related_media/176241 (includes MLK's famous "I Have a Dream" speech as well as multiple primary sources)</t>
    </r>
  </si>
  <si>
    <t>1st</t>
  </si>
  <si>
    <t>Tennessee History (Part C)</t>
  </si>
  <si>
    <t>Part C. The Content Strands: History</t>
  </si>
  <si>
    <t>Need more primary sources in this area.</t>
  </si>
  <si>
    <t>MLK’s speech
 Brown vs. Board
 Zimmerman Telegraph
 Treaty of Versailles
 New Deal Policy
 Maps of Axis and Allied Powers
 Maps of major countries accurately outlined of Allied Powers and Central Powers during WWI</t>
  </si>
  <si>
    <t>Once the above sources are added this would then take care of this item.</t>
  </si>
  <si>
    <r>
      <t xml:space="preserve">The following weeks focus on some aspects of rights and responsibilities of citizenship in order to examine and evaluate civic ideals and to participate in community life and the American democratic system.  
</t>
    </r>
    <r>
      <rPr>
        <b/>
        <sz val="10"/>
        <color rgb="FF0000FF"/>
        <rFont val="Arial"/>
        <family val="2"/>
      </rPr>
      <t>Week 14:</t>
    </r>
    <r>
      <rPr>
        <sz val="10"/>
        <color rgb="FF000000"/>
        <rFont val="Arial"/>
        <family val="2"/>
      </rPr>
      <t xml:space="preserve">
</t>
    </r>
    <r>
      <rPr>
        <sz val="10"/>
        <color rgb="FF9900FF"/>
        <rFont val="Arial"/>
        <family val="2"/>
      </rPr>
      <t>https://app.studiesweekly.com/online/publications/170130/units/170290#/articles/173856</t>
    </r>
    <r>
      <rPr>
        <sz val="10"/>
        <color rgb="FF000000"/>
        <rFont val="Arial"/>
        <family val="2"/>
      </rPr>
      <t xml:space="preserve">
</t>
    </r>
    <r>
      <rPr>
        <b/>
        <sz val="10"/>
        <color rgb="FF0000FF"/>
        <rFont val="Arial"/>
        <family val="2"/>
      </rPr>
      <t xml:space="preserve">Week 24:
</t>
    </r>
    <r>
      <rPr>
        <sz val="10"/>
        <color rgb="FF9900FF"/>
        <rFont val="Arial"/>
        <family val="2"/>
      </rPr>
      <t>https://app.studiesweekly.com/online/publications/170130/units/170306/related_media/174319</t>
    </r>
    <r>
      <rPr>
        <sz val="10"/>
        <color rgb="FF000000"/>
        <rFont val="Arial"/>
        <family val="2"/>
      </rPr>
      <t xml:space="preserve">
</t>
    </r>
    <r>
      <rPr>
        <sz val="10"/>
        <color rgb="FF9900FF"/>
        <rFont val="Arial"/>
        <family val="2"/>
      </rPr>
      <t>https://app.studiesweekly.com/online/publications/170130/units/170306/related_media/174319
https://app.studiesweekly.com/online/publications/170130/units/170306#/articles/174317
https://app.studiesweekly.com/online/publications/170130/units/170306/related_media/174317
https://app.studiesweekly.com/online/publications/170130/units/170306#/articles/174316
https://app.studiesweekly.com/online/publications/170130/units/170306/related_media/174316
https://app.studiesweekly.com/online/publications/170130/units/170306/related_media/174320
https://app.studiesweekly.com/online/publications/170130/units/170306#/articles/174322</t>
    </r>
    <r>
      <rPr>
        <sz val="10"/>
        <color rgb="FF000000"/>
        <rFont val="Arial"/>
        <family val="2"/>
      </rPr>
      <t xml:space="preserve">
</t>
    </r>
  </si>
  <si>
    <t>A variety of Cultures, Content Videos, “Diversity and Culture” Intro video, Minute 1:16 - 1:32</t>
  </si>
  <si>
    <t>Part D Social Studies Practices</t>
  </si>
  <si>
    <r>
      <rPr>
        <b/>
        <sz val="10"/>
        <color rgb="FF0000FF"/>
        <rFont val="Arial"/>
        <family val="2"/>
      </rPr>
      <t xml:space="preserve">MLK’s speech - Week 19
</t>
    </r>
    <r>
      <rPr>
        <sz val="10"/>
        <color rgb="FF9900FF"/>
        <rFont val="Arial"/>
        <family val="2"/>
      </rPr>
      <t>https://app.studiesweekly.com/online/publications/170132/units/170307#/articles/176241
https://app.studiesweekly.com/online/publications/170132/units/170307/related_media/176241 (includes MLK's famous "I Have a Dream" speech as well as multiple primary sources)
https://s3-us-west-2.amazonaws.com/static.studiesweekly.com/online/resources/panels_media/assessment19.pdf</t>
    </r>
    <r>
      <rPr>
        <sz val="10"/>
        <color rgb="FF000000"/>
        <rFont val="Arial"/>
        <family val="2"/>
      </rPr>
      <t xml:space="preserve">
</t>
    </r>
    <r>
      <rPr>
        <b/>
        <sz val="10"/>
        <color rgb="FF0000FF"/>
        <rFont val="Arial"/>
        <family val="2"/>
      </rPr>
      <t xml:space="preserve">Brown vs. Board - Week 19
</t>
    </r>
    <r>
      <rPr>
        <sz val="10"/>
        <color rgb="FF9900FF"/>
        <rFont val="Arial"/>
        <family val="2"/>
      </rPr>
      <t>https://app.studiesweekly.com/online/publications/170132/units/170307#/articles/176237</t>
    </r>
    <r>
      <rPr>
        <sz val="10"/>
        <color rgb="FF000000"/>
        <rFont val="Arial"/>
        <family val="2"/>
      </rPr>
      <t xml:space="preserve">
</t>
    </r>
    <r>
      <rPr>
        <b/>
        <sz val="10"/>
        <color rgb="FF0000FF"/>
        <rFont val="Arial"/>
        <family val="2"/>
      </rPr>
      <t xml:space="preserve">Zimmerman Telegraph - Week 8
</t>
    </r>
    <r>
      <rPr>
        <sz val="10"/>
        <color rgb="FF9900FF"/>
        <rFont val="Arial"/>
        <family val="2"/>
      </rPr>
      <t>https://app.studiesweekly.com/online/publications/170132/units/170277#/articles/174177</t>
    </r>
    <r>
      <rPr>
        <sz val="10"/>
        <color rgb="FF000000"/>
        <rFont val="Arial"/>
        <family val="2"/>
      </rPr>
      <t xml:space="preserve">
</t>
    </r>
    <r>
      <rPr>
        <b/>
        <sz val="10"/>
        <color rgb="FF0000FF"/>
        <rFont val="Arial"/>
        <family val="2"/>
      </rPr>
      <t>Treaty of Versailles - Week 9</t>
    </r>
    <r>
      <rPr>
        <sz val="10"/>
        <color rgb="FF000000"/>
        <rFont val="Arial"/>
        <family val="2"/>
      </rPr>
      <t xml:space="preserve">
</t>
    </r>
    <r>
      <rPr>
        <sz val="10"/>
        <color rgb="FF9900FF"/>
        <rFont val="Arial"/>
        <family val="2"/>
      </rPr>
      <t>https://app.studiesweekly.com/online/publications/170132/units/170278#/articles/174186
https://app.studiesweekly.com/online/publications/170132/units/170278#/articles/174182</t>
    </r>
    <r>
      <rPr>
        <sz val="10"/>
        <color rgb="FF000000"/>
        <rFont val="Arial"/>
        <family val="2"/>
      </rPr>
      <t xml:space="preserve">
</t>
    </r>
    <r>
      <rPr>
        <b/>
        <sz val="10"/>
        <color rgb="FF0000FF"/>
        <rFont val="Arial"/>
        <family val="2"/>
      </rPr>
      <t>New Deal Policy - Week 11 &amp; Week 12</t>
    </r>
    <r>
      <rPr>
        <sz val="10"/>
        <color rgb="FF000000"/>
        <rFont val="Arial"/>
        <family val="2"/>
      </rPr>
      <t xml:space="preserve">
</t>
    </r>
    <r>
      <rPr>
        <sz val="10"/>
        <color rgb="FF9900FF"/>
        <rFont val="Arial"/>
        <family val="2"/>
      </rPr>
      <t>https://app.studiesweekly.com/online/publications/170132/units/170283/related_media/174212
https://app.studiesweekly.com/online/publications/170132/units/170286#/articles/174327
https://app.studiesweekly.com/online/publications/170132/units/170286#/articles/174332
https://app.studiesweekly.com/online/publications/170132/units/170286#/articles/174323
https://app.studiesweekly.com/online/publications/170132/units/170286#/articles/174331
https://app.studiesweekly.com/online/publications/170132/units/170286/related_media/174327
https://app.studiesweekly.com/online/publications/170132/units/170286/related_media/174323</t>
    </r>
    <r>
      <rPr>
        <sz val="10"/>
        <color rgb="FF000000"/>
        <rFont val="Arial"/>
        <family val="2"/>
      </rPr>
      <t xml:space="preserve">
</t>
    </r>
    <r>
      <rPr>
        <b/>
        <sz val="10"/>
        <color rgb="FF0000FF"/>
        <rFont val="Arial"/>
        <family val="2"/>
      </rPr>
      <t xml:space="preserve">Maps of Axis and Allied Powers - Week 13 &amp; Week 14
</t>
    </r>
    <r>
      <rPr>
        <sz val="10"/>
        <color rgb="FF9900FF"/>
        <rFont val="Arial"/>
        <family val="2"/>
      </rPr>
      <t>https://app.studiesweekly.com/online/publications/170132/units/170294#/articles/174344
https://app.studiesweekly.com/online/publications/170132/units/170294#/articles/174335
https://app.studiesweekly.com/online/publications/170132/units/170294/related_media/174335
https://app.studiesweekly.com/online/publications/170132/units/170294#/articles/174336
https://app.studiesweekly.com/online/publications/170132/units/170294/related_media/174337
https://app.studiesweekly.com/online/publications/170132/units/170294/related_media/174340
https://app.studiesweekly.com/online/publications/170132/units/170291#/articles/174357
https://app.studiesweekly.com/online/publications/170132/units/170291#/articles/174356
https://s3-us-west-2.amazonaws.com/static.studiesweekly.com/online/resources/panels_media/worksheet1wk13001.pdf</t>
    </r>
    <r>
      <rPr>
        <sz val="10"/>
        <color rgb="FF000000"/>
        <rFont val="Arial"/>
        <family val="2"/>
      </rPr>
      <t xml:space="preserve">
</t>
    </r>
    <r>
      <rPr>
        <b/>
        <sz val="10"/>
        <color rgb="FF0000FF"/>
        <rFont val="Arial"/>
        <family val="2"/>
      </rPr>
      <t xml:space="preserve">Maps of major countries accurately outlined of Allied Powers and Central Powers during WWI - Week 8
</t>
    </r>
    <r>
      <rPr>
        <sz val="10"/>
        <color rgb="FF9900FF"/>
        <rFont val="Arial"/>
        <family val="2"/>
      </rPr>
      <t>https://app.studiesweekly.com/online/publications/170132/units/170277#/articles/174171
https://app.studiesweekly.com/online/publications/170132/units/170277#/articles/174177</t>
    </r>
  </si>
  <si>
    <t>Part D. Social Studies Practices:</t>
  </si>
  <si>
    <t>Need more primary sources for students to analyze.</t>
  </si>
  <si>
    <t xml:space="preserve">18th and 19th AmendmentMLK’s speech
Brown vs. Board
Zimmerman Telegraph
Treaty of Versailles
New Deal Policy
Maps of Axis and Allied Powers
Maps of major countries accurately outlined of Allied Powers and Central Powers during WWI
18th and 19th Amendment
</t>
  </si>
  <si>
    <r>
      <rPr>
        <b/>
        <sz val="10"/>
        <color rgb="FF0000FF"/>
        <rFont val="Arial"/>
        <family val="2"/>
      </rPr>
      <t xml:space="preserve">MLK’s speech - Week 19
</t>
    </r>
    <r>
      <rPr>
        <sz val="10"/>
        <color rgb="FF9900FF"/>
        <rFont val="Arial"/>
        <family val="2"/>
      </rPr>
      <t>https://app.studiesweekly.com/online/publications/170132/units/170307#/articles/176241
https://app.studiesweekly.com/online/publications/170132/units/170307/related_media/176241 (includes MLK's famous "I Have a Dream" speech as well as multiple primary sources)
https://s3-us-west-2.amazonaws.com/static.studiesweekly.com/online/resources/panels_media/assessment19.pdf</t>
    </r>
    <r>
      <rPr>
        <sz val="10"/>
        <color rgb="FF000000"/>
        <rFont val="Arial"/>
        <family val="2"/>
      </rPr>
      <t xml:space="preserve">
</t>
    </r>
    <r>
      <rPr>
        <b/>
        <sz val="10"/>
        <color rgb="FF0000FF"/>
        <rFont val="Arial"/>
        <family val="2"/>
      </rPr>
      <t xml:space="preserve">Brown vs. Board - Week 19
</t>
    </r>
    <r>
      <rPr>
        <sz val="10"/>
        <color rgb="FF9900FF"/>
        <rFont val="Arial"/>
        <family val="2"/>
      </rPr>
      <t>https://app.studiesweekly.com/online/publications/170132/units/170307#/articles/176237</t>
    </r>
    <r>
      <rPr>
        <sz val="10"/>
        <color rgb="FF000000"/>
        <rFont val="Arial"/>
        <family val="2"/>
      </rPr>
      <t xml:space="preserve">
</t>
    </r>
    <r>
      <rPr>
        <b/>
        <sz val="10"/>
        <color rgb="FF0000FF"/>
        <rFont val="Arial"/>
        <family val="2"/>
      </rPr>
      <t xml:space="preserve">Zimmerman Telegraph - Week 8
</t>
    </r>
    <r>
      <rPr>
        <sz val="10"/>
        <color rgb="FF9900FF"/>
        <rFont val="Arial"/>
        <family val="2"/>
      </rPr>
      <t>https://app.studiesweekly.com/online/publications/170132/units/170277#/articles/174177</t>
    </r>
    <r>
      <rPr>
        <sz val="10"/>
        <color rgb="FF000000"/>
        <rFont val="Arial"/>
        <family val="2"/>
      </rPr>
      <t xml:space="preserve">
</t>
    </r>
    <r>
      <rPr>
        <b/>
        <sz val="10"/>
        <color rgb="FF0000FF"/>
        <rFont val="Arial"/>
        <family val="2"/>
      </rPr>
      <t>Treaty of Versailles - Week 9</t>
    </r>
    <r>
      <rPr>
        <sz val="10"/>
        <color rgb="FF000000"/>
        <rFont val="Arial"/>
        <family val="2"/>
      </rPr>
      <t xml:space="preserve">
</t>
    </r>
    <r>
      <rPr>
        <sz val="10"/>
        <color rgb="FF9900FF"/>
        <rFont val="Arial"/>
        <family val="2"/>
      </rPr>
      <t>https://app.studiesweekly.com/online/publications/170132/units/170278#/articles/174186
https://app.studiesweekly.com/online/publications/170132/units/170278#/articles/174182</t>
    </r>
    <r>
      <rPr>
        <sz val="10"/>
        <color rgb="FF000000"/>
        <rFont val="Arial"/>
        <family val="2"/>
      </rPr>
      <t xml:space="preserve">
</t>
    </r>
    <r>
      <rPr>
        <b/>
        <sz val="10"/>
        <color rgb="FF0000FF"/>
        <rFont val="Arial"/>
        <family val="2"/>
      </rPr>
      <t>New Deal Policy - Week 11 &amp; Week 12</t>
    </r>
    <r>
      <rPr>
        <sz val="10"/>
        <color rgb="FF000000"/>
        <rFont val="Arial"/>
        <family val="2"/>
      </rPr>
      <t xml:space="preserve">
</t>
    </r>
    <r>
      <rPr>
        <sz val="10"/>
        <color rgb="FF9900FF"/>
        <rFont val="Arial"/>
        <family val="2"/>
      </rPr>
      <t>https://app.studiesweekly.com/online/publications/170132/units/170283/related_media/174212
https://app.studiesweekly.com/online/publications/170132/units/170286#/articles/174327
https://app.studiesweekly.com/online/publications/170132/units/170286#/articles/174332
https://app.studiesweekly.com/online/publications/170132/units/170286#/articles/174323
https://app.studiesweekly.com/online/publications/170132/units/170286#/articles/174331
https://app.studiesweekly.com/online/publications/170132/units/170286/related_media/174327
https://app.studiesweekly.com/online/publications/170132/units/170286/related_media/174323</t>
    </r>
    <r>
      <rPr>
        <sz val="10"/>
        <color rgb="FF000000"/>
        <rFont val="Arial"/>
        <family val="2"/>
      </rPr>
      <t xml:space="preserve">
</t>
    </r>
    <r>
      <rPr>
        <b/>
        <sz val="10"/>
        <color rgb="FF0000FF"/>
        <rFont val="Arial"/>
        <family val="2"/>
      </rPr>
      <t xml:space="preserve">Maps of Axis and Allied Powers - Week 13 &amp; Week 14
</t>
    </r>
    <r>
      <rPr>
        <sz val="10"/>
        <color rgb="FF9900FF"/>
        <rFont val="Arial"/>
        <family val="2"/>
      </rPr>
      <t>https://app.studiesweekly.com/online/publications/170132/units/170294#/articles/174344
https://app.studiesweekly.com/online/publications/170132/units/170294#/articles/174335
https://app.studiesweekly.com/online/publications/170132/units/170294/related_media/174335
https://app.studiesweekly.com/online/publications/170132/units/170294#/articles/174336
https://app.studiesweekly.com/online/publications/170132/units/170294/related_media/174337
https://app.studiesweekly.com/online/publications/170132/units/170294/related_media/174340
https://app.studiesweekly.com/online/publications/170132/units/170291#/articles/174357
https://app.studiesweekly.com/online/publications/170132/units/170291#/articles/174356
https://s3-us-west-2.amazonaws.com/static.studiesweekly.com/online/resources/panels_media/worksheet1wk13001.pdf</t>
    </r>
    <r>
      <rPr>
        <sz val="10"/>
        <color rgb="FF000000"/>
        <rFont val="Arial"/>
        <family val="2"/>
      </rPr>
      <t xml:space="preserve">
</t>
    </r>
    <r>
      <rPr>
        <b/>
        <sz val="10"/>
        <color rgb="FF0000FF"/>
        <rFont val="Arial"/>
        <family val="2"/>
      </rPr>
      <t xml:space="preserve">Maps of major countries accurately outlined of Allied Powers and Central Powers during WWI - Week 8
</t>
    </r>
    <r>
      <rPr>
        <sz val="10"/>
        <color rgb="FF9900FF"/>
        <rFont val="Arial"/>
        <family val="2"/>
      </rPr>
      <t>https://app.studiesweekly.com/online/publications/170132/units/170277#/articles/174171
https://app.studiesweekly.com/online/publications/170132/units/170277#/articles/174177</t>
    </r>
  </si>
  <si>
    <r>
      <t xml:space="preserve">The following weeks focus on some aspects of rights and responsibilities of citizenship in order to examine and evaluate civic ideals and to participate in community life and the American democratic system.  
</t>
    </r>
    <r>
      <rPr>
        <b/>
        <sz val="10"/>
        <color rgb="FF0000FF"/>
        <rFont val="Arial"/>
        <family val="2"/>
      </rPr>
      <t>Week 14:</t>
    </r>
    <r>
      <rPr>
        <sz val="10"/>
        <color rgb="FF000000"/>
        <rFont val="Arial"/>
        <family val="2"/>
      </rPr>
      <t xml:space="preserve">
</t>
    </r>
    <r>
      <rPr>
        <sz val="10"/>
        <color rgb="FF9900FF"/>
        <rFont val="Arial"/>
        <family val="2"/>
      </rPr>
      <t>https://app.studiesweekly.com/online/publications/170130/units/170290#/articles/173856</t>
    </r>
    <r>
      <rPr>
        <sz val="10"/>
        <color rgb="FF000000"/>
        <rFont val="Arial"/>
        <family val="2"/>
      </rPr>
      <t xml:space="preserve">
</t>
    </r>
    <r>
      <rPr>
        <b/>
        <sz val="10"/>
        <color rgb="FF0000FF"/>
        <rFont val="Arial"/>
        <family val="2"/>
      </rPr>
      <t xml:space="preserve">Week 24:
</t>
    </r>
    <r>
      <rPr>
        <sz val="10"/>
        <color rgb="FF9900FF"/>
        <rFont val="Arial"/>
        <family val="2"/>
      </rPr>
      <t>https://app.studiesweekly.com/online/publications/170130/units/170306/related_media/174319</t>
    </r>
    <r>
      <rPr>
        <sz val="10"/>
        <color rgb="FF000000"/>
        <rFont val="Arial"/>
        <family val="2"/>
      </rPr>
      <t xml:space="preserve">
</t>
    </r>
    <r>
      <rPr>
        <sz val="10"/>
        <color rgb="FF9900FF"/>
        <rFont val="Arial"/>
        <family val="2"/>
      </rPr>
      <t>https://app.studiesweekly.com/online/publications/170130/units/170306/related_media/174319
https://app.studiesweekly.com/online/publications/170130/units/170306#/articles/174317
https://app.studiesweekly.com/online/publications/170130/units/170306/related_media/174317
https://app.studiesweekly.com/online/publications/170130/units/170306#/articles/174316
https://app.studiesweekly.com/online/publications/170130/units/170306/related_media/174316
https://app.studiesweekly.com/online/publications/170130/units/170306/related_media/174320
https://app.studiesweekly.com/online/publications/170130/units/170306#/articles/174322</t>
    </r>
    <r>
      <rPr>
        <sz val="10"/>
        <color rgb="FF000000"/>
        <rFont val="Arial"/>
        <family val="2"/>
      </rPr>
      <t xml:space="preserve">
</t>
    </r>
  </si>
  <si>
    <t>2nd</t>
  </si>
  <si>
    <t>See above list</t>
  </si>
  <si>
    <r>
      <rPr>
        <b/>
        <sz val="10"/>
        <color rgb="FF0000FF"/>
        <rFont val="Arial"/>
        <family val="2"/>
      </rPr>
      <t xml:space="preserve">MLK’s speech - Week 19
</t>
    </r>
    <r>
      <rPr>
        <sz val="10"/>
        <color rgb="FF9900FF"/>
        <rFont val="Arial"/>
        <family val="2"/>
      </rPr>
      <t>https://app.studiesweekly.com/online/publications/170132/units/170307#/articles/176241
https://app.studiesweekly.com/online/publications/170132/units/170307/related_media/176241 (includes MLK's famous "I Have a Dream" speech as well as multiple primary sources)
https://s3-us-west-2.amazonaws.com/static.studiesweekly.com/online/resources/panels_media/assessment19.pdf</t>
    </r>
    <r>
      <rPr>
        <sz val="10"/>
        <color rgb="FF000000"/>
        <rFont val="Arial"/>
        <family val="2"/>
      </rPr>
      <t xml:space="preserve">
</t>
    </r>
    <r>
      <rPr>
        <b/>
        <sz val="10"/>
        <color rgb="FF0000FF"/>
        <rFont val="Arial"/>
        <family val="2"/>
      </rPr>
      <t xml:space="preserve">Brown vs. Board - Week 19
</t>
    </r>
    <r>
      <rPr>
        <sz val="10"/>
        <color rgb="FF9900FF"/>
        <rFont val="Arial"/>
        <family val="2"/>
      </rPr>
      <t>https://app.studiesweekly.com/online/publications/170132/units/170307#/articles/176237</t>
    </r>
    <r>
      <rPr>
        <sz val="10"/>
        <color rgb="FF000000"/>
        <rFont val="Arial"/>
        <family val="2"/>
      </rPr>
      <t xml:space="preserve">
</t>
    </r>
    <r>
      <rPr>
        <b/>
        <sz val="10"/>
        <color rgb="FF0000FF"/>
        <rFont val="Arial"/>
        <family val="2"/>
      </rPr>
      <t xml:space="preserve">Zimmerman Telegraph - Week 8
</t>
    </r>
    <r>
      <rPr>
        <sz val="10"/>
        <color rgb="FF9900FF"/>
        <rFont val="Arial"/>
        <family val="2"/>
      </rPr>
      <t>https://app.studiesweekly.com/online/publications/170132/units/170277#/articles/174177</t>
    </r>
    <r>
      <rPr>
        <sz val="10"/>
        <color rgb="FF000000"/>
        <rFont val="Arial"/>
        <family val="2"/>
      </rPr>
      <t xml:space="preserve">
</t>
    </r>
    <r>
      <rPr>
        <b/>
        <sz val="10"/>
        <color rgb="FF0000FF"/>
        <rFont val="Arial"/>
        <family val="2"/>
      </rPr>
      <t>Treaty of Versailles - Week 9</t>
    </r>
    <r>
      <rPr>
        <sz val="10"/>
        <color rgb="FF000000"/>
        <rFont val="Arial"/>
        <family val="2"/>
      </rPr>
      <t xml:space="preserve">
</t>
    </r>
    <r>
      <rPr>
        <sz val="10"/>
        <color rgb="FF9900FF"/>
        <rFont val="Arial"/>
        <family val="2"/>
      </rPr>
      <t>https://app.studiesweekly.com/online/publications/170132/units/170278#/articles/174186
https://app.studiesweekly.com/online/publications/170132/units/170278#/articles/174182</t>
    </r>
    <r>
      <rPr>
        <sz val="10"/>
        <color rgb="FF000000"/>
        <rFont val="Arial"/>
        <family val="2"/>
      </rPr>
      <t xml:space="preserve">
</t>
    </r>
    <r>
      <rPr>
        <b/>
        <sz val="10"/>
        <color rgb="FF0000FF"/>
        <rFont val="Arial"/>
        <family val="2"/>
      </rPr>
      <t>New Deal Policy - Week 11 &amp; Week 12</t>
    </r>
    <r>
      <rPr>
        <sz val="10"/>
        <color rgb="FF000000"/>
        <rFont val="Arial"/>
        <family val="2"/>
      </rPr>
      <t xml:space="preserve">
</t>
    </r>
    <r>
      <rPr>
        <sz val="10"/>
        <color rgb="FF9900FF"/>
        <rFont val="Arial"/>
        <family val="2"/>
      </rPr>
      <t>https://app.studiesweekly.com/online/publications/170132/units/170283/related_media/174212
https://app.studiesweekly.com/online/publications/170132/units/170286#/articles/174327
https://app.studiesweekly.com/online/publications/170132/units/170286#/articles/174332
https://app.studiesweekly.com/online/publications/170132/units/170286#/articles/174323
https://app.studiesweekly.com/online/publications/170132/units/170286#/articles/174331
https://app.studiesweekly.com/online/publications/170132/units/170286/related_media/174327
https://app.studiesweekly.com/online/publications/170132/units/170286/related_media/174323</t>
    </r>
    <r>
      <rPr>
        <sz val="10"/>
        <color rgb="FF000000"/>
        <rFont val="Arial"/>
        <family val="2"/>
      </rPr>
      <t xml:space="preserve">
</t>
    </r>
    <r>
      <rPr>
        <b/>
        <sz val="10"/>
        <color rgb="FF0000FF"/>
        <rFont val="Arial"/>
        <family val="2"/>
      </rPr>
      <t xml:space="preserve">Maps of Axis and Allied Powers - Week 13 &amp; Week 14
</t>
    </r>
    <r>
      <rPr>
        <sz val="10"/>
        <color rgb="FF9900FF"/>
        <rFont val="Arial"/>
        <family val="2"/>
      </rPr>
      <t>https://app.studiesweekly.com/online/publications/170132/units/170294#/articles/174344
https://app.studiesweekly.com/online/publications/170132/units/170294#/articles/174335
https://app.studiesweekly.com/online/publications/170132/units/170294/related_media/174335
https://app.studiesweekly.com/online/publications/170132/units/170294#/articles/174336
https://app.studiesweekly.com/online/publications/170132/units/170294/related_media/174337
https://app.studiesweekly.com/online/publications/170132/units/170294/related_media/174340
https://app.studiesweekly.com/online/publications/170132/units/170291#/articles/174357
https://app.studiesweekly.com/online/publications/170132/units/170291#/articles/174356
https://s3-us-west-2.amazonaws.com/static.studiesweekly.com/online/resources/panels_media/worksheet1wk13001.pdf</t>
    </r>
    <r>
      <rPr>
        <sz val="10"/>
        <color rgb="FF000000"/>
        <rFont val="Arial"/>
        <family val="2"/>
      </rPr>
      <t xml:space="preserve">
</t>
    </r>
    <r>
      <rPr>
        <b/>
        <sz val="10"/>
        <color rgb="FF0000FF"/>
        <rFont val="Arial"/>
        <family val="2"/>
      </rPr>
      <t xml:space="preserve">Maps of major countries accurately outlined of Allied Powers and Central Powers during WWI - Week 8
</t>
    </r>
    <r>
      <rPr>
        <sz val="10"/>
        <color rgb="FF9900FF"/>
        <rFont val="Arial"/>
        <family val="2"/>
      </rPr>
      <t>https://app.studiesweekly.com/online/publications/170132/units/170277#/articles/174171
https://app.studiesweekly.com/online/publications/170132/units/170277#/articles/174177</t>
    </r>
  </si>
  <si>
    <t>Our World, Statue of Liberty Introduction Content Videos, text, paragraph 2</t>
  </si>
  <si>
    <t>Need more variety of sources for students to analyze.</t>
  </si>
  <si>
    <r>
      <t xml:space="preserve">The following weeks focus on some aspects of rights and responsibilities of citizenship in order to examine and evaluate civic ideals and to participate in community life and the American democratic system.  
</t>
    </r>
    <r>
      <rPr>
        <b/>
        <sz val="10"/>
        <color rgb="FF0000FF"/>
        <rFont val="Arial"/>
        <family val="2"/>
      </rPr>
      <t>Week 14:</t>
    </r>
    <r>
      <rPr>
        <sz val="10"/>
        <color rgb="FF000000"/>
        <rFont val="Arial"/>
        <family val="2"/>
      </rPr>
      <t xml:space="preserve">
</t>
    </r>
    <r>
      <rPr>
        <sz val="10"/>
        <color rgb="FF9900FF"/>
        <rFont val="Arial"/>
        <family val="2"/>
      </rPr>
      <t>https://app.studiesweekly.com/online/publications/170130/units/170290#/articles/173856</t>
    </r>
    <r>
      <rPr>
        <sz val="10"/>
        <color rgb="FF000000"/>
        <rFont val="Arial"/>
        <family val="2"/>
      </rPr>
      <t xml:space="preserve">
</t>
    </r>
    <r>
      <rPr>
        <b/>
        <sz val="10"/>
        <color rgb="FF0000FF"/>
        <rFont val="Arial"/>
        <family val="2"/>
      </rPr>
      <t xml:space="preserve">Week 24:
</t>
    </r>
    <r>
      <rPr>
        <sz val="10"/>
        <color rgb="FF9900FF"/>
        <rFont val="Arial"/>
        <family val="2"/>
      </rPr>
      <t xml:space="preserve">https://app.studiesweekly.com/online/publications/170130/units/170306/related_media/174319
</t>
    </r>
    <r>
      <rPr>
        <sz val="10"/>
        <color rgb="FF000000"/>
        <rFont val="Arial"/>
        <family val="2"/>
      </rPr>
      <t xml:space="preserve">
</t>
    </r>
    <r>
      <rPr>
        <sz val="10"/>
        <color rgb="FF9900FF"/>
        <rFont val="Arial"/>
        <family val="2"/>
      </rPr>
      <t>https://app.studiesweekly.com/online/publications/170130/units/170306/related_media/174319
https://app.studiesweekly.com/online/publications/170130/units/170306#/articles/174317
https://app.studiesweekly.com/online/publications/170130/units/170306/related_media/174317
https://app.studiesweekly.com/online/publications/170130/units/170306#/articles/174316
https://app.studiesweekly.com/online/publications/170130/units/170306/related_media/174316
https://app.studiesweekly.com/online/publications/170130/units/170306/related_media/174320
https://app.studiesweekly.com/online/publications/170130/units/170306#/articles/174322</t>
    </r>
    <r>
      <rPr>
        <sz val="10"/>
        <color rgb="FF000000"/>
        <rFont val="Arial"/>
        <family val="2"/>
      </rPr>
      <t xml:space="preserve">
</t>
    </r>
  </si>
  <si>
    <r>
      <rPr>
        <b/>
        <sz val="10"/>
        <color rgb="FF0000FF"/>
        <rFont val="Arial"/>
        <family val="2"/>
      </rPr>
      <t xml:space="preserve">MLK’s speech - Week 19
</t>
    </r>
    <r>
      <rPr>
        <sz val="10"/>
        <color rgb="FF9900FF"/>
        <rFont val="Arial"/>
        <family val="2"/>
      </rPr>
      <t>https://app.studiesweekly.com/online/publications/170132/units/170307#/articles/176241
https://app.studiesweekly.com/online/publications/170132/units/170307/related_media/176241 (includes MLK's famous "I Have a Dream" speech as well as multiple primary sources)
https://s3-us-west-2.amazonaws.com/static.studiesweekly.com/online/resources/panels_media/assessment19.pdf</t>
    </r>
    <r>
      <rPr>
        <sz val="10"/>
        <color rgb="FF000000"/>
        <rFont val="Arial"/>
        <family val="2"/>
      </rPr>
      <t xml:space="preserve">
</t>
    </r>
    <r>
      <rPr>
        <b/>
        <sz val="10"/>
        <color rgb="FF0000FF"/>
        <rFont val="Arial"/>
        <family val="2"/>
      </rPr>
      <t xml:space="preserve">Brown vs. Board - Week 19
</t>
    </r>
    <r>
      <rPr>
        <sz val="10"/>
        <color rgb="FF9900FF"/>
        <rFont val="Arial"/>
        <family val="2"/>
      </rPr>
      <t>https://app.studiesweekly.com/online/publications/170132/units/170307#/articles/176237</t>
    </r>
    <r>
      <rPr>
        <sz val="10"/>
        <color rgb="FF000000"/>
        <rFont val="Arial"/>
        <family val="2"/>
      </rPr>
      <t xml:space="preserve">
</t>
    </r>
    <r>
      <rPr>
        <b/>
        <sz val="10"/>
        <color rgb="FF0000FF"/>
        <rFont val="Arial"/>
        <family val="2"/>
      </rPr>
      <t xml:space="preserve">Zimmerman Telegraph - Week 8
</t>
    </r>
    <r>
      <rPr>
        <sz val="10"/>
        <color rgb="FF9900FF"/>
        <rFont val="Arial"/>
        <family val="2"/>
      </rPr>
      <t>https://app.studiesweekly.com/online/publications/170132/units/170277#/articles/174177</t>
    </r>
    <r>
      <rPr>
        <sz val="10"/>
        <color rgb="FF000000"/>
        <rFont val="Arial"/>
        <family val="2"/>
      </rPr>
      <t xml:space="preserve">
</t>
    </r>
    <r>
      <rPr>
        <b/>
        <sz val="10"/>
        <color rgb="FF0000FF"/>
        <rFont val="Arial"/>
        <family val="2"/>
      </rPr>
      <t>Treaty of Versailles - Week 9</t>
    </r>
    <r>
      <rPr>
        <sz val="10"/>
        <color rgb="FF000000"/>
        <rFont val="Arial"/>
        <family val="2"/>
      </rPr>
      <t xml:space="preserve">
</t>
    </r>
    <r>
      <rPr>
        <sz val="10"/>
        <color rgb="FF9900FF"/>
        <rFont val="Arial"/>
        <family val="2"/>
      </rPr>
      <t>https://app.studiesweekly.com/online/publications/170132/units/170278#/articles/174186
https://app.studiesweekly.com/online/publications/170132/units/170278#/articles/174182</t>
    </r>
    <r>
      <rPr>
        <sz val="10"/>
        <color rgb="FF000000"/>
        <rFont val="Arial"/>
        <family val="2"/>
      </rPr>
      <t xml:space="preserve">
</t>
    </r>
    <r>
      <rPr>
        <b/>
        <sz val="10"/>
        <color rgb="FF0000FF"/>
        <rFont val="Arial"/>
        <family val="2"/>
      </rPr>
      <t>New Deal Policy - Week 11 &amp; Week 12</t>
    </r>
    <r>
      <rPr>
        <sz val="10"/>
        <color rgb="FF000000"/>
        <rFont val="Arial"/>
        <family val="2"/>
      </rPr>
      <t xml:space="preserve">
</t>
    </r>
    <r>
      <rPr>
        <sz val="10"/>
        <color rgb="FF9900FF"/>
        <rFont val="Arial"/>
        <family val="2"/>
      </rPr>
      <t>https://app.studiesweekly.com/online/publications/170132/units/170283/related_media/174212
https://app.studiesweekly.com/online/publications/170132/units/170286#/articles/174327
https://app.studiesweekly.com/online/publications/170132/units/170286#/articles/174332
https://app.studiesweekly.com/online/publications/170132/units/170286#/articles/174323
https://app.studiesweekly.com/online/publications/170132/units/170286#/articles/174331
https://app.studiesweekly.com/online/publications/170132/units/170286/related_media/174327
https://app.studiesweekly.com/online/publications/170132/units/170286/related_media/174323</t>
    </r>
    <r>
      <rPr>
        <sz val="10"/>
        <color rgb="FF000000"/>
        <rFont val="Arial"/>
        <family val="2"/>
      </rPr>
      <t xml:space="preserve">
</t>
    </r>
    <r>
      <rPr>
        <b/>
        <sz val="10"/>
        <color rgb="FF0000FF"/>
        <rFont val="Arial"/>
        <family val="2"/>
      </rPr>
      <t xml:space="preserve">Maps of Axis and Allied Powers - Week 13 &amp; Week 14
</t>
    </r>
    <r>
      <rPr>
        <sz val="10"/>
        <color rgb="FF9900FF"/>
        <rFont val="Arial"/>
        <family val="2"/>
      </rPr>
      <t>https://app.studiesweekly.com/online/publications/170132/units/170294#/articles/174344
https://app.studiesweekly.com/online/publications/170132/units/170294#/articles/174335
https://app.studiesweekly.com/online/publications/170132/units/170294/related_media/174335
https://app.studiesweekly.com/online/publications/170132/units/170294#/articles/174336
https://app.studiesweekly.com/online/publications/170132/units/170294/related_media/174337
https://app.studiesweekly.com/online/publications/170132/units/170294/related_media/174340
https://app.studiesweekly.com/online/publications/170132/units/170291#/articles/174357
https://app.studiesweekly.com/online/publications/170132/units/170291#/articles/174356
https://s3-us-west-2.amazonaws.com/static.studiesweekly.com/online/resources/panels_media/worksheet1wk13001.pdf</t>
    </r>
    <r>
      <rPr>
        <sz val="10"/>
        <color rgb="FF000000"/>
        <rFont val="Arial"/>
        <family val="2"/>
      </rPr>
      <t xml:space="preserve">
</t>
    </r>
    <r>
      <rPr>
        <b/>
        <sz val="10"/>
        <color rgb="FF0000FF"/>
        <rFont val="Arial"/>
        <family val="2"/>
      </rPr>
      <t xml:space="preserve">Maps of major countries accurately outlined of Allied Powers and Central Powers during WWI - Week 8
</t>
    </r>
    <r>
      <rPr>
        <sz val="10"/>
        <color rgb="FF9900FF"/>
        <rFont val="Arial"/>
        <family val="2"/>
      </rPr>
      <t>https://app.studiesweekly.com/online/publications/170132/units/170277#/articles/174171
https://app.studiesweekly.com/online/publications/170132/units/170277#/articles/174177</t>
    </r>
  </si>
  <si>
    <t>Explain how the name “Tennessee” originated from the Yuchi word Tana-tsee, referring to where the rivers come together.</t>
  </si>
  <si>
    <t>Need more rigor of content here.</t>
  </si>
  <si>
    <t xml:space="preserve">There is ONE paragraph here. There needs to be more that the students can dig into the sentence states, “The word means, “meeting place,” or joining or two rivers. This is not enough information need to go into depth about the Yuchi and Tanatsee. </t>
  </si>
  <si>
    <t>We removed "Dear Diary - A Primary Source video" - we will replace the video in the future with the ICS's recommendation from the Jewish Women’s Archive has a wonderful teacher's guide (see “Heart of a Wife: The Diary of a Southern Jewish Woman” in Reading Series a Place in History. Jewish Women’s Archive. https://jwa.org/discover/inthepast/readingseries/apte. Accessed June 1, 2018).</t>
  </si>
  <si>
    <r>
      <rPr>
        <b/>
        <sz val="10"/>
        <color rgb="FF0000FF"/>
        <rFont val="Arial"/>
        <family val="2"/>
      </rPr>
      <t>Week 21:</t>
    </r>
    <r>
      <rPr>
        <sz val="10"/>
        <color rgb="FF000000"/>
        <rFont val="Arial"/>
        <family val="2"/>
      </rPr>
      <t xml:space="preserve">
Article "Name that State" - completed replaced and rewrote the article.
</t>
    </r>
  </si>
  <si>
    <t>Loki; web content</t>
  </si>
  <si>
    <t>Identify the cultures of the major indigenous settlements in Tennessee, including: the Paleo (Coats-Hines Site), Archaic, Woodland (Old Stone Fort, Pinson Mounds), and Mississippian (Chucalissa Indian Village).</t>
  </si>
  <si>
    <t>Need more information of the indigenous settlements.</t>
  </si>
  <si>
    <t xml:space="preserve">Need more information of the indigenous settlements. 
This would be a great place for a chart and timeline to give a visual representation to the students of time periods, and cultures of each of the indigenous. 
</t>
  </si>
  <si>
    <r>
      <t xml:space="preserve">The following weeks focus on some aspects of rights and responsibilities of citizenship in order to examine and evaluate civic ideals and to participate in community life and the American democratic system.  
</t>
    </r>
    <r>
      <rPr>
        <b/>
        <sz val="10"/>
        <color rgb="FF0000FF"/>
        <rFont val="Arial"/>
        <family val="2"/>
      </rPr>
      <t>Week 14:</t>
    </r>
    <r>
      <rPr>
        <sz val="10"/>
        <color rgb="FF000000"/>
        <rFont val="Arial"/>
        <family val="2"/>
      </rPr>
      <t xml:space="preserve">
</t>
    </r>
    <r>
      <rPr>
        <sz val="10"/>
        <color rgb="FF9900FF"/>
        <rFont val="Arial"/>
        <family val="2"/>
      </rPr>
      <t>https://app.studiesweekly.com/online/publications/170130/units/170290#/articles/173856</t>
    </r>
    <r>
      <rPr>
        <sz val="10"/>
        <color rgb="FF000000"/>
        <rFont val="Arial"/>
        <family val="2"/>
      </rPr>
      <t xml:space="preserve">
</t>
    </r>
    <r>
      <rPr>
        <b/>
        <sz val="10"/>
        <color rgb="FF0000FF"/>
        <rFont val="Arial"/>
        <family val="2"/>
      </rPr>
      <t xml:space="preserve">Week 24:
</t>
    </r>
    <r>
      <rPr>
        <sz val="10"/>
        <color rgb="FF9900FF"/>
        <rFont val="Arial"/>
        <family val="2"/>
      </rPr>
      <t xml:space="preserve">https://app.studiesweekly.com/online/publications/170130/units/170306/related_media/174319
</t>
    </r>
    <r>
      <rPr>
        <sz val="10"/>
        <color rgb="FF000000"/>
        <rFont val="Arial"/>
        <family val="2"/>
      </rPr>
      <t xml:space="preserve">
</t>
    </r>
    <r>
      <rPr>
        <sz val="10"/>
        <color rgb="FF9900FF"/>
        <rFont val="Arial"/>
        <family val="2"/>
      </rPr>
      <t>https://app.studiesweekly.com/online/publications/170130/units/170306/related_media/174319
https://app.studiesweekly.com/online/publications/170130/units/170306#/articles/174317
https://app.studiesweekly.com/online/publications/170130/units/170306/related_media/174317
https://app.studiesweekly.com/online/publications/170130/units/170306#/articles/174316
https://app.studiesweekly.com/online/publications/170130/units/170306/related_media/174316
https://app.studiesweekly.com/online/publications/170130/units/170306/related_media/174320
https://app.studiesweekly.com/online/publications/170130/units/170306#/articles/174322</t>
    </r>
    <r>
      <rPr>
        <sz val="10"/>
        <color rgb="FF000000"/>
        <rFont val="Arial"/>
        <family val="2"/>
      </rPr>
      <t xml:space="preserve">
</t>
    </r>
  </si>
  <si>
    <t>3rd</t>
  </si>
  <si>
    <r>
      <rPr>
        <b/>
        <sz val="10"/>
        <color rgb="FF0000FF"/>
        <rFont val="Arial"/>
        <family val="2"/>
      </rPr>
      <t xml:space="preserve">Week 21:
</t>
    </r>
    <r>
      <rPr>
        <sz val="10"/>
        <color rgb="FF000000"/>
        <rFont val="Arial"/>
        <family val="2"/>
      </rPr>
      <t xml:space="preserve">Time periods were already listed with each group.
Article "An Overview of Early American Time Periods" we added the following to the subtopics: 
</t>
    </r>
    <r>
      <rPr>
        <b/>
        <sz val="10"/>
        <rFont val="Arial"/>
        <family val="2"/>
      </rPr>
      <t>Added to Paleo</t>
    </r>
    <r>
      <rPr>
        <sz val="10"/>
        <color rgb="FF000000"/>
        <rFont val="Arial"/>
        <family val="2"/>
      </rPr>
      <t xml:space="preserve">:
Coats-Hines is near I-65 in Williamson County. In addition to mastodon skeletons, several ancient stone tools have been found there.
</t>
    </r>
    <r>
      <rPr>
        <b/>
        <sz val="10"/>
        <rFont val="Arial"/>
        <family val="2"/>
      </rPr>
      <t>Added to Archaic</t>
    </r>
    <r>
      <rPr>
        <sz val="10"/>
        <color rgb="FF000000"/>
        <rFont val="Arial"/>
        <family val="2"/>
      </rPr>
      <t xml:space="preserve">:
Pinson Mounds, in Madison County, are now part of a state archaeological park. There are at least 15 American Indian mounds.
</t>
    </r>
    <r>
      <rPr>
        <b/>
        <sz val="10"/>
        <rFont val="Arial"/>
        <family val="2"/>
      </rPr>
      <t>Added to Woodland:</t>
    </r>
    <r>
      <rPr>
        <sz val="10"/>
        <color rgb="FF000000"/>
        <rFont val="Arial"/>
        <family val="2"/>
      </rPr>
      <t xml:space="preserve">
Old Stone Fort, another state archaeological park location, is located in Manchester. The Woodland Indians used this beautiful site as a ceremonial meeting place.
</t>
    </r>
    <r>
      <rPr>
        <b/>
        <sz val="10"/>
        <rFont val="Arial"/>
        <family val="2"/>
      </rPr>
      <t>Added to Mississippian:</t>
    </r>
    <r>
      <rPr>
        <sz val="10"/>
        <color rgb="FF000000"/>
        <rFont val="Arial"/>
        <family val="2"/>
      </rPr>
      <t xml:space="preserve">
Chucalissa is Choctaw for “abandoned house.” It’s in Memphis, overlooking the Mississippi River. The well-preserved village is on the National Registration of Historic Places.
</t>
    </r>
  </si>
  <si>
    <t>SSP.06</t>
  </si>
  <si>
    <t>Need more maps</t>
  </si>
  <si>
    <t>Maps of the routes of the explorers, maps such as the political, physical, (as stated above). These items would be taken care of with the addition of the abovve suggested items.</t>
  </si>
  <si>
    <t>Explain the importance of Tennesseans (i.e., Overmountain Men) in the Battle of Kings Mountain during the American Revolution.</t>
  </si>
  <si>
    <t>Need more information here.</t>
  </si>
  <si>
    <r>
      <rPr>
        <b/>
        <sz val="10"/>
        <color rgb="FF0000FF"/>
        <rFont val="Arial"/>
        <family val="2"/>
      </rPr>
      <t>Week 17:</t>
    </r>
    <r>
      <rPr>
        <sz val="10"/>
        <color rgb="FF000000"/>
        <rFont val="Arial"/>
        <family val="2"/>
      </rPr>
      <t xml:space="preserve">
Map of the explorers' route that are color coded. Students and teachers may click on the image of the map to enlarge. Teachers and students may also right click on the image of the map and save and/or print.
</t>
    </r>
    <r>
      <rPr>
        <sz val="10"/>
        <color rgb="FF9900FF"/>
        <rFont val="Arial"/>
        <family val="2"/>
      </rPr>
      <t>https://app.studiesweekly.com/online/publications/170130/units/170295#/articles/174247
https://app.studiesweekly.com/online/publications/170130/units/170295/related_media/174247
https://app.studiesweekly.com/online/publications/170130/units/170295/related_media/174248
https://app.studiesweekly.com/online/publications/170130/units/170295#/articles/174243</t>
    </r>
  </si>
  <si>
    <t xml:space="preserve">In the article "Battles of King's Mountain," the article explained who the mountain men were and how they fought but not their importance in the Battle and their importance in the American Revolution. There were two paragraphs with just a few sentences that were about the Battle and the Overmountain men. this is not adequate or rigorous enough information for students to explain. </t>
  </si>
  <si>
    <t>E-C</t>
  </si>
  <si>
    <r>
      <rPr>
        <b/>
        <sz val="10"/>
        <color rgb="FF0000FF"/>
        <rFont val="Arial"/>
        <family val="2"/>
      </rPr>
      <t xml:space="preserve">Week 23:
</t>
    </r>
    <r>
      <rPr>
        <sz val="10"/>
        <color rgb="FF000000"/>
        <rFont val="Arial"/>
        <family val="2"/>
      </rPr>
      <t xml:space="preserve">Article "Battle of Kings Mountain" -- we added a new paragraph to fully explain the battle and the Overmountain men. </t>
    </r>
  </si>
  <si>
    <t>Identify the Lost State of Franklin as Tennessee’s first attempt at statehood, and explain the reasons for its failure.</t>
  </si>
  <si>
    <t>Not enough rigor.</t>
  </si>
  <si>
    <t xml:space="preserve">Again this is a narrative story that while we do want our students to be able to read and comprehend these tyoes of stories the factual information gets lost in the story telling elements. </t>
  </si>
  <si>
    <r>
      <rPr>
        <b/>
        <sz val="10"/>
        <color rgb="FF0000FF"/>
        <rFont val="Arial"/>
        <family val="2"/>
      </rPr>
      <t>Week 24:</t>
    </r>
    <r>
      <rPr>
        <sz val="10"/>
        <color rgb="FF000000"/>
        <rFont val="Arial"/>
        <family val="2"/>
      </rPr>
      <t xml:space="preserve">
Article "Where Did It Go?" - we rewrote most of the article to ensure students would identify the Lost State of Franklin as Tennessee’s first attempt at statehood, and explain the reasons for its failure.</t>
    </r>
  </si>
  <si>
    <t>Locate the Territory South of the River Ohio (i.e., Southwest Territory), identify its leaders, and explain how it was the first step to Tennessee’s statehood.</t>
  </si>
  <si>
    <t>*Section on William Blount contains controversial and unnecessary information to the understanding of the leaders of the Southwest Territory. Strike information that does not pertain to the Territory South of the River Ohio. Week 24
*” The Southwest Territory” section is very disconnected.  A reader will have difficulty mastering the content using this section.  Also, the map makes it seem as if Tennessee already had control of the lands that the Jackson Purchase secured.
Week 24</t>
  </si>
  <si>
    <t xml:space="preserve">3rd </t>
  </si>
  <si>
    <r>
      <rPr>
        <b/>
        <sz val="10"/>
        <color rgb="FF0000FF"/>
        <rFont val="Arial"/>
        <family val="2"/>
      </rPr>
      <t xml:space="preserve">Week 24:
</t>
    </r>
    <r>
      <rPr>
        <sz val="10"/>
        <color rgb="FF000000"/>
        <rFont val="Arial"/>
        <family val="2"/>
      </rPr>
      <t xml:space="preserve">Article: "The Southwest Territory" - Revised the section on Blount: Removed "Because of some land deals, he was the first U.S. public official to face impeachment. To impeach is to accuse a person in a high political office of a crime. Blount was still popular."
</t>
    </r>
    <r>
      <rPr>
        <sz val="10"/>
        <color rgb="FF9900FF"/>
        <rFont val="Arial"/>
        <family val="2"/>
      </rPr>
      <t>https://app.studiesweekly.com/online/publications/170132/units/170320#/articles/176294</t>
    </r>
    <r>
      <rPr>
        <sz val="10"/>
        <color rgb="FFFF0000"/>
        <rFont val="Arial"/>
        <family val="2"/>
      </rPr>
      <t xml:space="preserve">
</t>
    </r>
    <r>
      <rPr>
        <sz val="10"/>
        <color rgb="FF000000"/>
        <rFont val="Arial"/>
        <family val="2"/>
      </rPr>
      <t xml:space="preserve">Map shows U.S. in 1795, but it shows areas of the Jackson Purchase as already belonging to the U.S., even though that purchase did not occur until 1818. The map was modified to exclude the Jackson Purchase/designated as an area added to the U.S. in 1818.
</t>
    </r>
    <r>
      <rPr>
        <sz val="10"/>
        <color rgb="FF9900FF"/>
        <rFont val="Arial"/>
        <family val="2"/>
      </rPr>
      <t>https://app.studiesweekly.com/online/publications/170132/units/170320#/articles/176294</t>
    </r>
    <r>
      <rPr>
        <sz val="10"/>
        <color rgb="FF000000"/>
        <rFont val="Arial"/>
        <family val="2"/>
      </rPr>
      <t xml:space="preserve">
</t>
    </r>
  </si>
  <si>
    <t>Describe Tennessee’s involvement in the War of 1812, including: Andrew Jackson, the Tennessee volunteers, and Battle of Horseshoe Bend.</t>
  </si>
  <si>
    <t>Need less story telling and more rigor here.</t>
  </si>
  <si>
    <t xml:space="preserve">Read above comment. </t>
  </si>
  <si>
    <r>
      <rPr>
        <b/>
        <sz val="10"/>
        <color rgb="FF0000FF"/>
        <rFont val="Arial"/>
        <family val="2"/>
      </rPr>
      <t xml:space="preserve">Week 24:
</t>
    </r>
    <r>
      <rPr>
        <sz val="10"/>
        <color rgb="FF000000"/>
        <rFont val="Arial"/>
        <family val="2"/>
      </rPr>
      <t xml:space="preserve">Article "Tennessee and the War of 1812" we changed the article to include more informational text about Tennessee's involvement in the War of 1812, including Andrew Jackson, the Tennessee volunteers, and Battle of Horseshoe Bend. We removed some of the story-telling aspects. </t>
    </r>
  </si>
  <si>
    <t>Examine the issue of slavery in the three grand divisions and the impact their differences had on Tennessee’s secession from the Union.</t>
  </si>
  <si>
    <t>Need more factual information here.</t>
  </si>
  <si>
    <t>Comment didn't come through on spreadsheet received from DOE. Lacey from DOE said to just move on from this comment. We added more factual information that we thought would meet the Reviewer's request.</t>
  </si>
  <si>
    <r>
      <rPr>
        <b/>
        <sz val="10"/>
        <color rgb="FF0000FF"/>
        <rFont val="Arial"/>
        <family val="2"/>
      </rPr>
      <t xml:space="preserve">Week 28:
</t>
    </r>
    <r>
      <rPr>
        <sz val="10"/>
        <color rgb="FF000000"/>
        <rFont val="Arial"/>
        <family val="2"/>
      </rPr>
      <t>Article "Slavery and the Grand Divisions" - we added a paragraph about how geography played a large role in secession decisions.</t>
    </r>
  </si>
  <si>
    <t>Explain the impact of the Tennessee Constitutional Convention of 1870, including: poll taxes, segregation, and funds for public education.
(T.C.A. § 49-6-1028)</t>
  </si>
  <si>
    <t>4th</t>
  </si>
  <si>
    <r>
      <t xml:space="preserve">5.43 is not thorough enough to be at the level articulated within the standard.   </t>
    </r>
    <r>
      <rPr>
        <b/>
        <sz val="10"/>
        <rFont val="Arial"/>
        <family val="2"/>
      </rPr>
      <t xml:space="preserve">  </t>
    </r>
    <r>
      <rPr>
        <sz val="10"/>
        <color rgb="FF000000"/>
        <rFont val="Arial"/>
        <family val="2"/>
      </rPr>
      <t xml:space="preserve">                           
SE Week 29
This week is hard to follow in relation to what the Tennessee Constitutional Convention was and why it convened in the first place.
From there, students need to understand what occurred at that convention and the impact it had. The impacts are written about, but this connection is not made clear.  It would be good to have a separate article on the Tennessee Constitutional Convention of 1870.</t>
    </r>
  </si>
  <si>
    <r>
      <rPr>
        <b/>
        <sz val="10"/>
        <color rgb="FF0000FF"/>
        <rFont val="Arial"/>
        <family val="2"/>
      </rPr>
      <t xml:space="preserve">Week 29:
</t>
    </r>
    <r>
      <rPr>
        <sz val="10"/>
        <color rgb="FF000000"/>
        <rFont val="Arial"/>
        <family val="2"/>
      </rPr>
      <t xml:space="preserve">Made the "Reconstruction Categories" article a worksheet:
</t>
    </r>
    <r>
      <rPr>
        <sz val="10"/>
        <color rgb="FF9900FF"/>
        <rFont val="Arial"/>
        <family val="2"/>
      </rPr>
      <t xml:space="preserve">https://s3-us-west-2.amazonaws.com/static.studiesweekly.com/online/resources/panels_media/worksheet3week29.pdf
</t>
    </r>
    <r>
      <rPr>
        <sz val="10"/>
        <color rgb="FF000000"/>
        <rFont val="Arial"/>
        <family val="2"/>
      </rPr>
      <t xml:space="preserve">Wrote a new article about the TN Constitutional Convention of 1870 - what is was, what happened, and some examples of impacts.
</t>
    </r>
    <r>
      <rPr>
        <sz val="10"/>
        <color rgb="FF9900FF"/>
        <rFont val="Arial"/>
        <family val="2"/>
      </rPr>
      <t>https://app.studiesweekly.com/online/publications/170132/units/170325#/articles/176345</t>
    </r>
  </si>
  <si>
    <t>Explain the development and efforts of the Freedmen’s Bureau in helping former slaves begin a new life, including Fisk University.</t>
  </si>
  <si>
    <t xml:space="preserve">Did not see the article Questions, Questions… So Many questions and did not use that to factor into my decision. </t>
  </si>
  <si>
    <r>
      <rPr>
        <b/>
        <sz val="10"/>
        <color rgb="FF0000FF"/>
        <rFont val="Arial"/>
        <family val="2"/>
      </rPr>
      <t xml:space="preserve">Week 30:
</t>
    </r>
    <r>
      <rPr>
        <sz val="10"/>
        <color rgb="FF000000"/>
        <rFont val="Arial"/>
        <family val="2"/>
      </rPr>
      <t>Reviewer is OK with this week.</t>
    </r>
  </si>
  <si>
    <t>Identify how the rise of vigilante justice (e.g., Ku Klux Klan), black codes, and Jim Crow laws impacted Tennessee and the nation.</t>
  </si>
  <si>
    <t>Need more information and content needs to be more rigorous.</t>
  </si>
  <si>
    <t>*Jim Crow laws need to be expanded upon to ensure the reader is able to understand the impact these laws had on TN and on the nation.   Week 30</t>
  </si>
  <si>
    <r>
      <rPr>
        <b/>
        <sz val="10"/>
        <color rgb="FF0000FF"/>
        <rFont val="Arial"/>
        <family val="2"/>
      </rPr>
      <t xml:space="preserve">Week 30:
</t>
    </r>
    <r>
      <rPr>
        <sz val="10"/>
        <color rgb="FF000000"/>
        <rFont val="Arial"/>
        <family val="2"/>
      </rPr>
      <t>Replace "This Week's Question" with article about Jim Crow Laws, pick up where Continuing Racism finished on the topic.</t>
    </r>
  </si>
  <si>
    <t>Identify Tennessee’s role in the passage of the 19th​  Amendment, including the impact of Anne Dallas Dudley and Harry Burn.</t>
  </si>
  <si>
    <t>Need more information and  not in a consecutive manner confusing</t>
  </si>
  <si>
    <t xml:space="preserve">For this standard the educator must go back to week 7 which can be a little confusing. In the article The Life of Secrecy, there is not enough information about Anne Dallas Dudley. There needs to be more information about her and her life. </t>
  </si>
  <si>
    <t>Point of View: Religion in the Revolution - Bonus Sources - Foundations of Christianity video</t>
  </si>
  <si>
    <r>
      <rPr>
        <b/>
        <sz val="10"/>
        <color rgb="FF0000FF"/>
        <rFont val="Arial"/>
        <family val="2"/>
      </rPr>
      <t>Week 7:</t>
    </r>
    <r>
      <rPr>
        <sz val="10"/>
        <color rgb="FF000000"/>
        <rFont val="Arial"/>
        <family val="2"/>
      </rPr>
      <t xml:space="preserve">
Article "Tennessee Influences the Vote" -- we added another paragraph about Anne Dallas Dudley. She is briefly mentioned in the first article of the unit "The Life of Secrecy: The Progressive Era", however the next article "Tennessee Influences the Vote" is all about Dudley.</t>
    </r>
  </si>
  <si>
    <t>In Process</t>
  </si>
  <si>
    <t>Describe the effects of the Great Depression on Tennessee and the impact of New Deal policies in the state (i.e., Tennessee Valley Authority and Civilian Conservation Corps).</t>
  </si>
  <si>
    <t>Need more information and not laid out in a consecutive way for clarity.</t>
  </si>
  <si>
    <r>
      <rPr>
        <b/>
        <sz val="10"/>
        <color rgb="FF0000FF"/>
        <rFont val="Arial"/>
        <family val="2"/>
      </rPr>
      <t xml:space="preserve">Week 11:
</t>
    </r>
    <r>
      <rPr>
        <sz val="10"/>
        <color rgb="FF000000"/>
        <rFont val="Arial"/>
        <family val="2"/>
      </rPr>
      <t>Article "Help for Americans in Tennessee" -- we added a new paragraph to the top of the article that provides more information about the New Deal policies.</t>
    </r>
  </si>
  <si>
    <t>5th</t>
  </si>
  <si>
    <t>Describe Tennessee’s contributions during World War I and World War II, including: the conversion of factories to wartime production, the importance of Oak Ridge, and the influence of Tennesseans (i.e., Cornelia Fort, Cordell Hull, and Alvin C. York).</t>
  </si>
  <si>
    <t xml:space="preserve">Again laid out in a confusing manner. Need more information.			</t>
  </si>
  <si>
    <t xml:space="preserve">For this standard the educator must go back to Week 9, and Week 15 in order to find the information they would need to teach this lesson. To me this was a little confusing. Also needed more information about TN's contributions during World War I and II. The articles are brief and sparse. </t>
  </si>
  <si>
    <r>
      <rPr>
        <b/>
        <sz val="10"/>
        <color rgb="FF0000FF"/>
        <rFont val="Arial"/>
        <family val="2"/>
      </rPr>
      <t xml:space="preserve">Week 9:
</t>
    </r>
    <r>
      <rPr>
        <sz val="10"/>
        <color rgb="FF000000"/>
        <rFont val="Arial"/>
        <family val="2"/>
      </rPr>
      <t xml:space="preserve">Article "Tennessee Helps Win the War" -- we added an additional pragraph describing the conversion of factories to wartime production.
</t>
    </r>
    <r>
      <rPr>
        <sz val="10"/>
        <color rgb="FF9900FF"/>
        <rFont val="Arial"/>
        <family val="2"/>
      </rPr>
      <t xml:space="preserve">https://app.studiesweekly.com/online/publications/170132/units/170278#/articles/174187
</t>
    </r>
    <r>
      <rPr>
        <sz val="10"/>
        <color rgb="FF000000"/>
        <rFont val="Arial"/>
        <family val="2"/>
      </rPr>
      <t xml:space="preserve">Article "Alvin C. York: Pacifist War Hero" discusses Alvin C. York in Week 9.
</t>
    </r>
    <r>
      <rPr>
        <sz val="10"/>
        <color rgb="FF9900FF"/>
        <rFont val="Arial"/>
        <family val="2"/>
      </rPr>
      <t xml:space="preserve">https://app.studiesweekly.com/online/publications/170132/units/170278#/articles/174184
</t>
    </r>
  </si>
  <si>
    <t>SECTION I. Alignment to Tennessee State Social Studies Standards Part B. Focus:</t>
  </si>
  <si>
    <t>5.02 and 5.12 need to be revisited to make sure they are at the level articulated within the standard.</t>
  </si>
  <si>
    <t>*Section on William Blount contains controversial and unnecessary information to the understanding of the leaders of the Southwest Territory. Strike information that does not pertain to the Territory South of the River Ohio. Week 24
* ”The Southwest Territory” section is very disconnected. A reader will have difficulty mastering the content using this section.  Week 24</t>
  </si>
  <si>
    <r>
      <t xml:space="preserve">Concerns addressed in </t>
    </r>
    <r>
      <rPr>
        <b/>
        <sz val="10"/>
        <color rgb="FF0000FF"/>
        <rFont val="Arial"/>
        <family val="2"/>
      </rPr>
      <t>Week 24</t>
    </r>
    <r>
      <rPr>
        <sz val="10"/>
        <color rgb="FF000000"/>
        <rFont val="Arial"/>
        <family val="2"/>
      </rPr>
      <t xml:space="preserve"> responses.
Article: "The Southwest Territory" - Revised the section on Blount: Removed "Because of some land deals, he was the first U.S. public official to face impeachment. To impeach is to accuse a person in a high political office of a crime. Blount was still popular."
</t>
    </r>
    <r>
      <rPr>
        <sz val="10"/>
        <color rgb="FF9900FF"/>
        <rFont val="Arial"/>
        <family val="2"/>
      </rPr>
      <t>https://app.studiesweekly.com/online/publications/170132/units/170320#/articles/176294</t>
    </r>
    <r>
      <rPr>
        <sz val="10"/>
        <color rgb="FF000000"/>
        <rFont val="Arial"/>
        <family val="2"/>
      </rPr>
      <t xml:space="preserve">
Map shows U.S. in 1795, but it shows areas of the Jackson Purchase as already belonging to the U.S., even though that purchase did not occur until 1818. The map was modified to exclude the Jackson Purchase/designated as an area added to the U.S. in 1818.
</t>
    </r>
    <r>
      <rPr>
        <sz val="10"/>
        <color rgb="FF9900FF"/>
        <rFont val="Arial"/>
        <family val="2"/>
      </rPr>
      <t>https://app.studiesweekly.com/online/publications/170132/units/170320#/articles/176294</t>
    </r>
  </si>
  <si>
    <t xml:space="preserve">Concern Topic </t>
  </si>
  <si>
    <t>Materials are accurate but there are many areas where the information is not age appropriate or rigorous enough.</t>
  </si>
  <si>
    <r>
      <rPr>
        <b/>
        <sz val="10"/>
        <rFont val="Arial"/>
        <family val="2"/>
      </rPr>
      <t xml:space="preserve">See edits and comments in Part A on each standard.
</t>
    </r>
    <r>
      <rPr>
        <sz val="10"/>
        <color rgb="FF000000"/>
        <rFont val="Arial"/>
        <family val="2"/>
      </rPr>
      <t>See other edits and comments in Part A
Week 7 “Tennessee Influences the Vote”
Tennessee is called the Perfect 36 because it was the 36th​  vote needed to ratify the 19th​  Amendment.
The text reads that Harry Burn’s vote allowed the state to become the 39th​  and final state needed to ratify the 19th​  Amendment.
Week 16: I am not sure that putting that Gay people were also killed during the Holocaust is grade level appropriate.  This one point could cause a lot of questions and discussions that are not appropriate for the 5th​  grade classroom because parents have not yet decided to have these discussions with their children. It puts teachers and students in an uncomfortable, and often compromised position.  I feel like writing that not only Jews were killed or persecuted; any people from different countries, cultures, or beliefs that did not fit the Nazi ideal were also subject to harm, would be appropriate.</t>
    </r>
  </si>
  <si>
    <t>*The map is inaccurate and portrays Tennessee as already having control of the lands prior to the Jackson Purchase. Week 24</t>
  </si>
  <si>
    <r>
      <t xml:space="preserve">Map inaccuracy addressed in </t>
    </r>
    <r>
      <rPr>
        <b/>
        <sz val="10"/>
        <color rgb="FF0000FF"/>
        <rFont val="Arial"/>
        <family val="2"/>
      </rPr>
      <t>Week 24</t>
    </r>
    <r>
      <rPr>
        <sz val="10"/>
        <color rgb="FF000000"/>
        <rFont val="Arial"/>
        <family val="2"/>
      </rPr>
      <t xml:space="preserve"> comments of this document.
</t>
    </r>
    <r>
      <rPr>
        <b/>
        <sz val="10"/>
        <color rgb="FF0000FF"/>
        <rFont val="Arial"/>
        <family val="2"/>
      </rPr>
      <t>Week 7:</t>
    </r>
    <r>
      <rPr>
        <sz val="10"/>
        <color rgb="FF000000"/>
        <rFont val="Arial"/>
        <family val="2"/>
      </rPr>
      <t xml:space="preserve"> Replaced "His vote allowed the state to become the 39th and final state needed to ratify the 19th Amendment."
</t>
    </r>
    <r>
      <rPr>
        <sz val="10"/>
        <color rgb="FF9900FF"/>
        <rFont val="Arial"/>
        <family val="2"/>
      </rPr>
      <t>https://app.studiesweekly.com/online/publications/170132/units/170276#/articles/174157</t>
    </r>
    <r>
      <rPr>
        <sz val="10"/>
        <color rgb="FF000000"/>
        <rFont val="Arial"/>
        <family val="2"/>
      </rPr>
      <t xml:space="preserve">
</t>
    </r>
    <r>
      <rPr>
        <b/>
        <sz val="10"/>
        <color rgb="FF0000FF"/>
        <rFont val="Arial"/>
        <family val="2"/>
      </rPr>
      <t>Week 16:</t>
    </r>
    <r>
      <rPr>
        <sz val="10"/>
        <color rgb="FF000000"/>
        <rFont val="Arial"/>
        <family val="2"/>
      </rPr>
      <t xml:space="preserve"> Removed sentence "Gay people were also killed." 
</t>
    </r>
    <r>
      <rPr>
        <sz val="10"/>
        <color rgb="FF9900FF"/>
        <rFont val="Arial"/>
        <family val="2"/>
      </rPr>
      <t>https://app.studiesweekly.com/online/publications/170132/units/170298#/articles/174378</t>
    </r>
  </si>
  <si>
    <t>Specific Updated Requested</t>
  </si>
  <si>
    <t>Evidence of this in an activity is not seen</t>
  </si>
  <si>
    <r>
      <t xml:space="preserve">Added a worksheet to </t>
    </r>
    <r>
      <rPr>
        <b/>
        <sz val="10"/>
        <color rgb="FF0000FF"/>
        <rFont val="Arial"/>
        <family val="2"/>
      </rPr>
      <t>Week 17</t>
    </r>
    <r>
      <rPr>
        <sz val="10"/>
        <color rgb="FF000000"/>
        <rFont val="Arial"/>
        <family val="2"/>
      </rPr>
      <t>: Make informed choices as producers, consumers, savers, investors, workers, and citizens in an interdependent world.</t>
    </r>
  </si>
  <si>
    <t>Use knowledge of geographic locations, patterns, and processes to show the interrelationship between the physical environment and human activity.</t>
  </si>
  <si>
    <t>Need more charts, keys, and maps.</t>
  </si>
  <si>
    <r>
      <t xml:space="preserve">Charts, keys, and maps are available:
</t>
    </r>
    <r>
      <rPr>
        <b/>
        <sz val="13"/>
        <color rgb="FF0000FF"/>
        <rFont val="Arial"/>
        <family val="2"/>
      </rPr>
      <t>Week 1</t>
    </r>
    <r>
      <rPr>
        <sz val="10"/>
        <color rgb="FF000000"/>
        <rFont val="Arial"/>
        <family val="2"/>
      </rPr>
      <t xml:space="preserve"> (SE) 
</t>
    </r>
    <r>
      <rPr>
        <sz val="13"/>
        <color rgb="FF9900FF"/>
        <rFont val="Arial"/>
        <family val="2"/>
      </rPr>
      <t>https://app.studiesweekly.com/online/publications/170132/units/170263#/articles/173719</t>
    </r>
    <r>
      <rPr>
        <b/>
        <sz val="10"/>
        <color rgb="FF0000FF"/>
        <rFont val="Arial"/>
        <family val="2"/>
      </rPr>
      <t xml:space="preserve">
Week 2</t>
    </r>
    <r>
      <rPr>
        <sz val="10"/>
        <color rgb="FF000000"/>
        <rFont val="Arial"/>
        <family val="2"/>
      </rPr>
      <t xml:space="preserve"> (SE and worksheets)
</t>
    </r>
    <r>
      <rPr>
        <sz val="10"/>
        <color rgb="FF9900FF"/>
        <rFont val="Arial"/>
        <family val="2"/>
      </rPr>
      <t xml:space="preserve">https://app.studiesweekly.com/online/publications/170132/units/170264#/articles/173886
https://s3-us-west-2.amazonaws.com/static.studiesweekly.com/online/resources/panels_media/worksheet2wk2.pdf
</t>
    </r>
    <r>
      <rPr>
        <b/>
        <sz val="10"/>
        <color rgb="FF0000FF"/>
        <rFont val="Arial"/>
        <family val="2"/>
      </rPr>
      <t xml:space="preserve">Week 6 </t>
    </r>
    <r>
      <rPr>
        <sz val="10"/>
        <color rgb="FF000000"/>
        <rFont val="Arial"/>
        <family val="2"/>
      </rPr>
      <t xml:space="preserve">(SE)
</t>
    </r>
    <r>
      <rPr>
        <sz val="10"/>
        <color rgb="FF9900FF"/>
        <rFont val="Arial"/>
        <family val="2"/>
      </rPr>
      <t xml:space="preserve">https://app.studiesweekly.com/online/publications/170132/units/170273#/articles/174033
https://app.studiesweekly.com/online/publications/170132/units/170273#/articles/174034
</t>
    </r>
    <r>
      <rPr>
        <b/>
        <sz val="10"/>
        <color rgb="FF0000FF"/>
        <rFont val="Arial"/>
        <family val="2"/>
      </rPr>
      <t>Week 8</t>
    </r>
    <r>
      <rPr>
        <sz val="10"/>
        <color rgb="FF000000"/>
        <rFont val="Arial"/>
        <family val="2"/>
      </rPr>
      <t xml:space="preserve"> (SE)
</t>
    </r>
    <r>
      <rPr>
        <sz val="10"/>
        <color rgb="FF9900FF"/>
        <rFont val="Arial"/>
        <family val="2"/>
      </rPr>
      <t xml:space="preserve">https://app.studiesweekly.com/online/publications/170132/units/170277#/articles/174171
https://app.studiesweekly.com/online/publications/170132/units/170277#/articles/174177
</t>
    </r>
    <r>
      <rPr>
        <b/>
        <sz val="10"/>
        <color rgb="FF0000FF"/>
        <rFont val="Arial"/>
        <family val="2"/>
      </rPr>
      <t xml:space="preserve">Week 9 </t>
    </r>
    <r>
      <rPr>
        <sz val="10"/>
        <color rgb="FF000000"/>
        <rFont val="Arial"/>
        <family val="2"/>
      </rPr>
      <t xml:space="preserve">(SE)
</t>
    </r>
    <r>
      <rPr>
        <sz val="10"/>
        <color rgb="FF9900FF"/>
        <rFont val="Arial"/>
        <family val="2"/>
      </rPr>
      <t xml:space="preserve">https://app.studiesweekly.com/online/publications/170132/units/170278#/articles/174186
</t>
    </r>
    <r>
      <rPr>
        <b/>
        <sz val="10"/>
        <color rgb="FF0000FF"/>
        <rFont val="Arial"/>
        <family val="2"/>
      </rPr>
      <t>Week 11</t>
    </r>
    <r>
      <rPr>
        <sz val="10"/>
        <color rgb="FF000000"/>
        <rFont val="Arial"/>
        <family val="2"/>
      </rPr>
      <t xml:space="preserve"> (SE)
</t>
    </r>
    <r>
      <rPr>
        <sz val="10"/>
        <color rgb="FF9900FF"/>
        <rFont val="Arial"/>
        <family val="2"/>
      </rPr>
      <t xml:space="preserve">https://app.studiesweekly.com/online/publications/170132/units/170283#/articles/174212
</t>
    </r>
    <r>
      <rPr>
        <b/>
        <sz val="10"/>
        <color rgb="FF0000FF"/>
        <rFont val="Arial"/>
        <family val="2"/>
      </rPr>
      <t>Week 12</t>
    </r>
    <r>
      <rPr>
        <sz val="10"/>
        <color rgb="FF000000"/>
        <rFont val="Arial"/>
        <family val="2"/>
      </rPr>
      <t xml:space="preserve"> (worksheet)
</t>
    </r>
    <r>
      <rPr>
        <sz val="10"/>
        <color rgb="FF9900FF"/>
        <rFont val="Arial"/>
        <family val="2"/>
      </rPr>
      <t xml:space="preserve">https://s3-us-west-2.amazonaws.com/static.studiesweekly.com/online/resources/panels_media/worksheet1wk12001.pdf
</t>
    </r>
    <r>
      <rPr>
        <b/>
        <sz val="10"/>
        <color rgb="FF0000FF"/>
        <rFont val="Arial"/>
        <family val="2"/>
      </rPr>
      <t>Week 13</t>
    </r>
    <r>
      <rPr>
        <sz val="10"/>
        <color rgb="FF000000"/>
        <rFont val="Arial"/>
        <family val="2"/>
      </rPr>
      <t xml:space="preserve"> (SE &amp; worksheet)
</t>
    </r>
    <r>
      <rPr>
        <sz val="10"/>
        <color rgb="FF9900FF"/>
        <rFont val="Arial"/>
        <family val="2"/>
      </rPr>
      <t xml:space="preserve">https://app.studiesweekly.com/online/publications/170132/units/170294#/articles/174344
https://app.studiesweekly.com/online/publications/170132/units/170294#/articles/174335
https://app.studiesweekly.com/online/publications/170132/units/170294#/articles/174336
https://s3-us-west-2.amazonaws.com/static.studiesweekly.com/online/resources/panels_media/worksheet1wk13001.pdf
</t>
    </r>
    <r>
      <rPr>
        <b/>
        <sz val="10"/>
        <color rgb="FF0000FF"/>
        <rFont val="Arial"/>
        <family val="2"/>
      </rPr>
      <t>Week 14</t>
    </r>
    <r>
      <rPr>
        <sz val="10"/>
        <color rgb="FF000000"/>
        <rFont val="Arial"/>
        <family val="2"/>
      </rPr>
      <t xml:space="preserve"> (SE)
</t>
    </r>
    <r>
      <rPr>
        <sz val="10"/>
        <color rgb="FF9900FF"/>
        <rFont val="Arial"/>
        <family val="2"/>
      </rPr>
      <t xml:space="preserve">https://app.studiesweekly.com/online/publications/170132/units/170291#/articles/174357
https://app.studiesweekly.com/online/publications/170132/units/170291#/articles/174356
</t>
    </r>
    <r>
      <rPr>
        <b/>
        <sz val="10"/>
        <color rgb="FF0000FF"/>
        <rFont val="Arial"/>
        <family val="2"/>
      </rPr>
      <t>Week 16</t>
    </r>
    <r>
      <rPr>
        <sz val="10"/>
        <color rgb="FF000000"/>
        <rFont val="Arial"/>
        <family val="2"/>
      </rPr>
      <t xml:space="preserve"> (SE &amp; Assessment)
</t>
    </r>
    <r>
      <rPr>
        <sz val="10"/>
        <color rgb="FF9900FF"/>
        <rFont val="Arial"/>
        <family val="2"/>
      </rPr>
      <t>https://app.studiesweekly.com/online/publications/170132/units/170298#/articles/174376
https://s3-us-west-2.amazonaws.com/static.studiesweekly.com/online/resources/panels_media/assessment16006.pdf</t>
    </r>
    <r>
      <rPr>
        <sz val="10"/>
        <color rgb="FF000000"/>
        <rFont val="Arial"/>
        <family val="2"/>
      </rPr>
      <t xml:space="preserve">
</t>
    </r>
    <r>
      <rPr>
        <b/>
        <sz val="10"/>
        <color rgb="FF0000FF"/>
        <rFont val="Arial"/>
        <family val="2"/>
      </rPr>
      <t>Week 17</t>
    </r>
    <r>
      <rPr>
        <sz val="10"/>
        <color rgb="FF000000"/>
        <rFont val="Arial"/>
        <family val="2"/>
      </rPr>
      <t xml:space="preserve"> (SE)
</t>
    </r>
    <r>
      <rPr>
        <sz val="10"/>
        <color rgb="FF9900FF"/>
        <rFont val="Arial"/>
        <family val="2"/>
      </rPr>
      <t xml:space="preserve">https://app.studiesweekly.com/online/publications/170132/units/170300#/articles/176213
</t>
    </r>
    <r>
      <rPr>
        <b/>
        <sz val="10"/>
        <color rgb="FF0000FF"/>
        <rFont val="Arial"/>
        <family val="2"/>
      </rPr>
      <t xml:space="preserve">Week 18 </t>
    </r>
    <r>
      <rPr>
        <sz val="10"/>
        <color rgb="FF000000"/>
        <rFont val="Arial"/>
        <family val="2"/>
      </rPr>
      <t xml:space="preserve">(SE)
</t>
    </r>
    <r>
      <rPr>
        <sz val="10"/>
        <color rgb="FF9900FF"/>
        <rFont val="Arial"/>
        <family val="2"/>
      </rPr>
      <t xml:space="preserve">https://app.studiesweekly.com/online/publications/170132/units/170303#/articles/176225
</t>
    </r>
    <r>
      <rPr>
        <b/>
        <sz val="10"/>
        <color rgb="FF0000FF"/>
        <rFont val="Arial"/>
        <family val="2"/>
      </rPr>
      <t xml:space="preserve">Week 22 </t>
    </r>
    <r>
      <rPr>
        <sz val="10"/>
        <color rgb="FF000000"/>
        <rFont val="Arial"/>
        <family val="2"/>
      </rPr>
      <t xml:space="preserve">(SE)
</t>
    </r>
    <r>
      <rPr>
        <sz val="10"/>
        <color rgb="FF9900FF"/>
        <rFont val="Arial"/>
        <family val="2"/>
      </rPr>
      <t xml:space="preserve">https://app.studiesweekly.com/online/publications/170132/units/170318#/articles/176273
</t>
    </r>
    <r>
      <rPr>
        <b/>
        <sz val="10"/>
        <color rgb="FF0000FF"/>
        <rFont val="Arial"/>
        <family val="2"/>
      </rPr>
      <t>Week 23</t>
    </r>
    <r>
      <rPr>
        <sz val="10"/>
        <color rgb="FF000000"/>
        <rFont val="Arial"/>
        <family val="2"/>
      </rPr>
      <t xml:space="preserve"> (SE)
</t>
    </r>
    <r>
      <rPr>
        <sz val="10"/>
        <color rgb="FF9900FF"/>
        <rFont val="Arial"/>
        <family val="2"/>
      </rPr>
      <t>https://app.studiesweekly.com/online/publications/170132/units/170319#/articles/176280
https://app.studiesweekly.com/online/publications/170132/units/170319#/articles/176284</t>
    </r>
    <r>
      <rPr>
        <sz val="10"/>
        <color rgb="FF000000"/>
        <rFont val="Arial"/>
        <family val="2"/>
      </rPr>
      <t xml:space="preserve">
</t>
    </r>
    <r>
      <rPr>
        <b/>
        <sz val="10"/>
        <color rgb="FF0000FF"/>
        <rFont val="Arial"/>
        <family val="2"/>
      </rPr>
      <t>Week 24</t>
    </r>
    <r>
      <rPr>
        <sz val="10"/>
        <color rgb="FF000000"/>
        <rFont val="Arial"/>
        <family val="2"/>
      </rPr>
      <t xml:space="preserve"> (SE)
</t>
    </r>
    <r>
      <rPr>
        <sz val="10"/>
        <color rgb="FF9900FF"/>
        <rFont val="Arial"/>
        <family val="2"/>
      </rPr>
      <t>https://app.studiesweekly.com/online/publications/170132/units/170320#/articles/176294
https://app.studiesweekly.com/online/publications/170132/units/170320#/articles/176295</t>
    </r>
    <r>
      <rPr>
        <sz val="10"/>
        <color rgb="FF000000"/>
        <rFont val="Arial"/>
        <family val="2"/>
      </rPr>
      <t xml:space="preserve">
</t>
    </r>
    <r>
      <rPr>
        <b/>
        <sz val="10"/>
        <color rgb="FF0000FF"/>
        <rFont val="Arial"/>
        <family val="2"/>
      </rPr>
      <t xml:space="preserve">Week 26 </t>
    </r>
    <r>
      <rPr>
        <sz val="10"/>
        <color rgb="FF000000"/>
        <rFont val="Arial"/>
        <family val="2"/>
      </rPr>
      <t xml:space="preserve">(SE)
</t>
    </r>
    <r>
      <rPr>
        <sz val="10"/>
        <color rgb="FF9900FF"/>
        <rFont val="Arial"/>
        <family val="2"/>
      </rPr>
      <t>https://app.studiesweekly.com/online/publications/170132/units/170322#/articles/176316
https://app.studiesweekly.com/online/publications/170132/units/170322#/articles/176312</t>
    </r>
    <r>
      <rPr>
        <sz val="10"/>
        <color rgb="FF000000"/>
        <rFont val="Arial"/>
        <family val="2"/>
      </rPr>
      <t xml:space="preserve">
</t>
    </r>
    <r>
      <rPr>
        <b/>
        <sz val="10"/>
        <color rgb="FF0000FF"/>
        <rFont val="Arial"/>
        <family val="2"/>
      </rPr>
      <t>Week 27</t>
    </r>
    <r>
      <rPr>
        <sz val="10"/>
        <color rgb="FF000000"/>
        <rFont val="Arial"/>
        <family val="2"/>
      </rPr>
      <t xml:space="preserve"> (SE &amp; Worksheet)
</t>
    </r>
    <r>
      <rPr>
        <sz val="10"/>
        <color rgb="FF9900FF"/>
        <rFont val="Arial"/>
        <family val="2"/>
      </rPr>
      <t xml:space="preserve">https://app.studiesweekly.com/online/publications/170132/units/170323#/articles/176323
https://app.studiesweekly.com/online/publications/170132/units/170323#/articles/176321
https://app.studiesweekly.com/online/publications/170132/units/170323#/articles/176326
https://s3-us-west-2.amazonaws.com/static.studiesweekly.com/online/resources/panels_media/worksheet1wk27.pdf
</t>
    </r>
    <r>
      <rPr>
        <b/>
        <sz val="10"/>
        <color rgb="FF0000FF"/>
        <rFont val="Arial"/>
        <family val="2"/>
      </rPr>
      <t>Week 28</t>
    </r>
    <r>
      <rPr>
        <sz val="10"/>
        <color rgb="FF000000"/>
        <rFont val="Arial"/>
        <family val="2"/>
      </rPr>
      <t xml:space="preserve"> (SE)
</t>
    </r>
    <r>
      <rPr>
        <sz val="10"/>
        <color rgb="FF9900FF"/>
        <rFont val="Arial"/>
        <family val="2"/>
      </rPr>
      <t>https://app.studiesweekly.com/online/publications/170132/units/170324#/articles/176333
https://app.studiesweekly.com/online/publications/170132/units/170324#/articles/176338
https://app.studiesweekly.com/online/publications/170132/units/170324#/articles/176331
https://app.studiesweekly.com/online/publications/170132/units/170324#/articles/176335</t>
    </r>
    <r>
      <rPr>
        <sz val="10"/>
        <color rgb="FF000000"/>
        <rFont val="Arial"/>
        <family val="2"/>
      </rPr>
      <t xml:space="preserve">
</t>
    </r>
    <r>
      <rPr>
        <b/>
        <sz val="10"/>
        <color rgb="FF0000FF"/>
        <rFont val="Arial"/>
        <family val="2"/>
      </rPr>
      <t>Week 32</t>
    </r>
    <r>
      <rPr>
        <sz val="10"/>
        <color rgb="FF000000"/>
        <rFont val="Arial"/>
        <family val="2"/>
      </rPr>
      <t xml:space="preserve"> (SE &amp; Worksheet)
</t>
    </r>
    <r>
      <rPr>
        <sz val="10"/>
        <color rgb="FF9900FF"/>
        <rFont val="Arial"/>
        <family val="2"/>
      </rPr>
      <t>https://app.studiesweekly.com/online/publications/170132/units/170328#/articles/176380
https://app.studiesweekly.com/online/publications/170132/units/170328#/articles/176372
https://app.studiesweekly.com/online/publications/170132/units/170328#/articles/176369
https://s3-us-west-2.amazonaws.com/static.studiesweekly.com/online/resources/panels_media/worksheet1week32006.pdf</t>
    </r>
  </si>
  <si>
    <t>Need more primary sources.</t>
  </si>
  <si>
    <t xml:space="preserve">MLK’s speech
Brown vs. Board
Zimmerman Telegraph
Treaty of Versailles
New Deal Policy
Maps of Axis and Allied Powers
Maps of major countries accurately outlined of Allied Powers and Central Powers during WWI
18th and 19th Amendment
</t>
  </si>
  <si>
    <r>
      <t>Please see additional Primary Sources added to:</t>
    </r>
    <r>
      <rPr>
        <sz val="10"/>
        <color rgb="FFFF0000"/>
        <rFont val="Arial"/>
        <family val="2"/>
      </rPr>
      <t xml:space="preserve">
</t>
    </r>
    <r>
      <rPr>
        <b/>
        <sz val="10"/>
        <color rgb="FF0000FF"/>
        <rFont val="Arial"/>
        <family val="2"/>
      </rPr>
      <t>Week 7:</t>
    </r>
    <r>
      <rPr>
        <b/>
        <sz val="10"/>
        <color rgb="FFFF0000"/>
        <rFont val="Arial"/>
        <family val="2"/>
      </rPr>
      <t xml:space="preserve">
</t>
    </r>
    <r>
      <rPr>
        <sz val="10"/>
        <color rgb="FF9900FF"/>
        <rFont val="Arial"/>
        <family val="2"/>
      </rPr>
      <t xml:space="preserve">https://app.studiesweekly.com/online/publications/170132/units/170276#/articles/182816
</t>
    </r>
    <r>
      <rPr>
        <sz val="10"/>
        <color rgb="FF0000FF"/>
        <rFont val="Arial"/>
        <family val="2"/>
      </rPr>
      <t xml:space="preserve">
</t>
    </r>
    <r>
      <rPr>
        <b/>
        <sz val="10"/>
        <color rgb="FF0000FF"/>
        <rFont val="Arial"/>
        <family val="2"/>
      </rPr>
      <t xml:space="preserve">Week 19:
</t>
    </r>
    <r>
      <rPr>
        <sz val="10"/>
        <color rgb="FF9900FF"/>
        <rFont val="Arial"/>
        <family val="2"/>
      </rPr>
      <t>https://app.studiesweekly.com/online/publications/170132/units/170307#/articles/176236</t>
    </r>
    <r>
      <rPr>
        <sz val="10"/>
        <color rgb="FF0000FF"/>
        <rFont val="Arial"/>
        <family val="2"/>
      </rPr>
      <t xml:space="preserve">
</t>
    </r>
    <r>
      <rPr>
        <b/>
        <sz val="10"/>
        <color rgb="FF0000FF"/>
        <rFont val="Arial"/>
        <family val="2"/>
      </rPr>
      <t>Week 26:</t>
    </r>
    <r>
      <rPr>
        <b/>
        <sz val="10"/>
        <color rgb="FF9900FF"/>
        <rFont val="Arial"/>
        <family val="2"/>
      </rPr>
      <t xml:space="preserve">
</t>
    </r>
    <r>
      <rPr>
        <sz val="10"/>
        <color rgb="FF9900FF"/>
        <rFont val="Arial"/>
        <family val="2"/>
      </rPr>
      <t>https://app.studiesweekly.com/online/publications/170132/units/170322#/articles/182820</t>
    </r>
    <r>
      <rPr>
        <sz val="10"/>
        <color rgb="FF000000"/>
        <rFont val="Arial"/>
        <family val="2"/>
      </rPr>
      <t xml:space="preserve">
</t>
    </r>
    <r>
      <rPr>
        <b/>
        <sz val="10"/>
        <color rgb="FF0000FF"/>
        <rFont val="Arial"/>
        <family val="2"/>
      </rPr>
      <t xml:space="preserve">Week 27:
</t>
    </r>
    <r>
      <rPr>
        <sz val="10"/>
        <color rgb="FF9900FF"/>
        <rFont val="Arial"/>
        <family val="2"/>
      </rPr>
      <t>https://app.studiesweekly.com/online/publications/170132/units/170323#/articles/176319</t>
    </r>
    <r>
      <rPr>
        <b/>
        <sz val="10"/>
        <color rgb="FF0000FF"/>
        <rFont val="Arial"/>
        <family val="2"/>
      </rPr>
      <t xml:space="preserve">
MLK’s speech: Week 19 - 
</t>
    </r>
    <r>
      <rPr>
        <sz val="10"/>
        <color rgb="FF9900FF"/>
        <rFont val="Arial"/>
        <family val="2"/>
      </rPr>
      <t>https://app.studiesweekly.com/online/publications/170132/units/170307/related_media/176241</t>
    </r>
    <r>
      <rPr>
        <b/>
        <sz val="10"/>
        <color rgb="FF0000FF"/>
        <rFont val="Arial"/>
        <family val="2"/>
      </rPr>
      <t xml:space="preserve">
Brown vs. Board - Week 19 - 
</t>
    </r>
    <r>
      <rPr>
        <sz val="10"/>
        <color rgb="FF9900FF"/>
        <rFont val="Arial"/>
        <family val="2"/>
      </rPr>
      <t>https://app.studiesweekly.com/online/publications/170132/units/170307#/articles/176237</t>
    </r>
    <r>
      <rPr>
        <b/>
        <sz val="10"/>
        <color rgb="FF0000FF"/>
        <rFont val="Arial"/>
        <family val="2"/>
      </rPr>
      <t xml:space="preserve">
Zimmerman Telegraph: Week 9 - 
</t>
    </r>
    <r>
      <rPr>
        <sz val="10"/>
        <color rgb="FF9900FF"/>
        <rFont val="Arial"/>
        <family val="2"/>
      </rPr>
      <t>https://app.studiesweekly.com/online/publications/170132/units/170278#/articles/174179</t>
    </r>
    <r>
      <rPr>
        <b/>
        <sz val="10"/>
        <color rgb="FF0000FF"/>
        <rFont val="Arial"/>
        <family val="2"/>
      </rPr>
      <t xml:space="preserve">
Treaty of Versailles: Week 9 - 
</t>
    </r>
    <r>
      <rPr>
        <sz val="10"/>
        <color rgb="FF9900FF"/>
        <rFont val="Arial"/>
        <family val="2"/>
      </rPr>
      <t>https://app.studiesweekly.com/online/publications/170132/units/170278#/articles/174186
https://app.studiesweekly.com/online/publications/170132/units/170278#/articles/174179
https://app.studiesweekly.com/online/publications/170132/units/170278#/articles/174182</t>
    </r>
    <r>
      <rPr>
        <b/>
        <sz val="10"/>
        <color rgb="FF0000FF"/>
        <rFont val="Arial"/>
        <family val="2"/>
      </rPr>
      <t xml:space="preserve">
New Deal Policy - Bonus Sourcea -
</t>
    </r>
    <r>
      <rPr>
        <sz val="10"/>
        <color rgb="FF9900FF"/>
        <rFont val="Arial"/>
        <family val="2"/>
      </rPr>
      <t>https://app.studiesweekly.com/online/search?term=New+Deal</t>
    </r>
    <r>
      <rPr>
        <b/>
        <sz val="10"/>
        <color rgb="FF0000FF"/>
        <rFont val="Arial"/>
        <family val="2"/>
      </rPr>
      <t xml:space="preserve">
Maps of Axis and Allied Powers &amp; Maps of major countries accurately outlined of Allied Powers and Central Powers during WWI Week 13 -  
</t>
    </r>
    <r>
      <rPr>
        <sz val="10"/>
        <color rgb="FF9900FF"/>
        <rFont val="Arial"/>
        <family val="2"/>
      </rPr>
      <t>https://app.studiesweekly.com/online/publications/170132/units/170294#/articles/174344
https://app.studiesweekly.com/online/publications/170132/units/170294#/articles/174335
https://app.studiesweekly.com/online/publications/170132/units/170294#/articles/174336
https://app.studiesweekly.com/online/publications/170132/units/170294/related_media/174335
https://app.studiesweekly.com/online/publications/170132/units/170294/related_media/174340</t>
    </r>
    <r>
      <rPr>
        <b/>
        <sz val="10"/>
        <color rgb="FF0000FF"/>
        <rFont val="Arial"/>
        <family val="2"/>
      </rPr>
      <t xml:space="preserve">
18th and 19th Amendment: Week 7 &amp; 8 -
</t>
    </r>
    <r>
      <rPr>
        <sz val="10"/>
        <color rgb="FF9900FF"/>
        <rFont val="Arial"/>
        <family val="2"/>
      </rPr>
      <t>https://app.studiesweekly.com/online/publications/170132/units/170276/related_media/174161
https://app.studiesweekly.com/online/publications/170132/units/170276/related_media/174157</t>
    </r>
  </si>
  <si>
    <t>Need more sources.</t>
  </si>
  <si>
    <r>
      <rPr>
        <b/>
        <sz val="10"/>
        <color rgb="FFFF0000"/>
        <rFont val="Arial"/>
        <family val="2"/>
      </rPr>
      <t xml:space="preserve">Please Note: Please check the original document. 
</t>
    </r>
    <r>
      <rPr>
        <sz val="10"/>
        <color rgb="FF000000"/>
        <rFont val="Arial"/>
        <family val="2"/>
      </rPr>
      <t>edit "Anna Schwartz" article</t>
    </r>
  </si>
  <si>
    <r>
      <t>Please see additional Primary Sources added to:</t>
    </r>
    <r>
      <rPr>
        <sz val="10"/>
        <color rgb="FFFF0000"/>
        <rFont val="Arial"/>
        <family val="2"/>
      </rPr>
      <t xml:space="preserve">
</t>
    </r>
    <r>
      <rPr>
        <b/>
        <sz val="10"/>
        <color rgb="FF0000FF"/>
        <rFont val="Arial"/>
        <family val="2"/>
      </rPr>
      <t>Week 7:</t>
    </r>
    <r>
      <rPr>
        <sz val="10"/>
        <color rgb="FF000000"/>
        <rFont val="Arial"/>
        <family val="2"/>
      </rPr>
      <t xml:space="preserve">
</t>
    </r>
    <r>
      <rPr>
        <sz val="10"/>
        <color rgb="FF9900FF"/>
        <rFont val="Arial"/>
        <family val="2"/>
      </rPr>
      <t>https://app.studiesweekly.com/online/publications/170132/units/170276#/articles/182816</t>
    </r>
    <r>
      <rPr>
        <sz val="10"/>
        <color rgb="FF000000"/>
        <rFont val="Arial"/>
        <family val="2"/>
      </rPr>
      <t xml:space="preserve">
</t>
    </r>
    <r>
      <rPr>
        <b/>
        <sz val="10"/>
        <color rgb="FF0000FF"/>
        <rFont val="Arial"/>
        <family val="2"/>
      </rPr>
      <t>Week 19:</t>
    </r>
    <r>
      <rPr>
        <sz val="10"/>
        <color rgb="FF000000"/>
        <rFont val="Arial"/>
        <family val="2"/>
      </rPr>
      <t xml:space="preserve">
</t>
    </r>
    <r>
      <rPr>
        <sz val="10"/>
        <color rgb="FF9900FF"/>
        <rFont val="Arial"/>
        <family val="2"/>
      </rPr>
      <t>https://app.studiesweekly.com/online/publications/170132/units/170307#/articles/176236</t>
    </r>
    <r>
      <rPr>
        <sz val="10"/>
        <color rgb="FF000000"/>
        <rFont val="Arial"/>
        <family val="2"/>
      </rPr>
      <t xml:space="preserve">
</t>
    </r>
    <r>
      <rPr>
        <b/>
        <sz val="10"/>
        <color rgb="FF0000FF"/>
        <rFont val="Arial"/>
        <family val="2"/>
      </rPr>
      <t>Week 26:</t>
    </r>
    <r>
      <rPr>
        <sz val="10"/>
        <color rgb="FF000000"/>
        <rFont val="Arial"/>
        <family val="2"/>
      </rPr>
      <t xml:space="preserve">
</t>
    </r>
    <r>
      <rPr>
        <sz val="10"/>
        <color rgb="FF9900FF"/>
        <rFont val="Arial"/>
        <family val="2"/>
      </rPr>
      <t xml:space="preserve">https://app.studiesweekly.com/online/publications/170132/units/170322#/articles/182820
</t>
    </r>
    <r>
      <rPr>
        <sz val="10"/>
        <color rgb="FF000000"/>
        <rFont val="Arial"/>
        <family val="2"/>
      </rPr>
      <t xml:space="preserve">
</t>
    </r>
    <r>
      <rPr>
        <b/>
        <sz val="10"/>
        <color rgb="FF0000FF"/>
        <rFont val="Arial"/>
        <family val="2"/>
      </rPr>
      <t xml:space="preserve">Week 27:
</t>
    </r>
    <r>
      <rPr>
        <sz val="10"/>
        <color rgb="FF9900FF"/>
        <rFont val="Arial"/>
        <family val="2"/>
      </rPr>
      <t>https://app.studiesweekly.com/online/publications/170132/units/170323#/articles/176319</t>
    </r>
    <r>
      <rPr>
        <b/>
        <sz val="10"/>
        <color rgb="FF0000FF"/>
        <rFont val="Arial"/>
        <family val="2"/>
      </rPr>
      <t xml:space="preserve">
MLK’s speech: Week 19 - 
</t>
    </r>
    <r>
      <rPr>
        <sz val="10"/>
        <color rgb="FF9900FF"/>
        <rFont val="Arial"/>
        <family val="2"/>
      </rPr>
      <t>https://app.studiesweekly.com/online/publications/170132/units/170307/related_media/176241</t>
    </r>
    <r>
      <rPr>
        <b/>
        <sz val="10"/>
        <color rgb="FF0000FF"/>
        <rFont val="Arial"/>
        <family val="2"/>
      </rPr>
      <t xml:space="preserve">
Brown vs. Board - Week 19 - 
</t>
    </r>
    <r>
      <rPr>
        <sz val="10"/>
        <color rgb="FF9900FF"/>
        <rFont val="Arial"/>
        <family val="2"/>
      </rPr>
      <t>https://app.studiesweekly.com/online/publications/170132/units/170307#/articles/176237</t>
    </r>
    <r>
      <rPr>
        <b/>
        <sz val="10"/>
        <color rgb="FF0000FF"/>
        <rFont val="Arial"/>
        <family val="2"/>
      </rPr>
      <t xml:space="preserve">
Zimmerman Telegraph: Week 9 - 
</t>
    </r>
    <r>
      <rPr>
        <sz val="10"/>
        <color rgb="FF9900FF"/>
        <rFont val="Arial"/>
        <family val="2"/>
      </rPr>
      <t>https://app.studiesweekly.com/online/publications/170132/units/170278#/articles/174179</t>
    </r>
    <r>
      <rPr>
        <b/>
        <sz val="10"/>
        <color rgb="FF0000FF"/>
        <rFont val="Arial"/>
        <family val="2"/>
      </rPr>
      <t xml:space="preserve">
Treaty of Versailles: Week 9 - 
</t>
    </r>
    <r>
      <rPr>
        <sz val="10"/>
        <color rgb="FF9900FF"/>
        <rFont val="Arial"/>
        <family val="2"/>
      </rPr>
      <t>https://app.studiesweekly.com/online/publications/170132/units/170278#/articles/174186
https://app.studiesweekly.com/online/publications/170132/units/170278#/articles/174179
https://app.studiesweekly.com/online/publications/170132/units/170278#/articles/174182</t>
    </r>
    <r>
      <rPr>
        <b/>
        <sz val="10"/>
        <color rgb="FF0000FF"/>
        <rFont val="Arial"/>
        <family val="2"/>
      </rPr>
      <t xml:space="preserve">
New Deal Policy - Bonus Sourcea -
</t>
    </r>
    <r>
      <rPr>
        <sz val="10"/>
        <color rgb="FF9900FF"/>
        <rFont val="Arial"/>
        <family val="2"/>
      </rPr>
      <t>https://app.studiesweekly.com/online/search?term=New+Deal</t>
    </r>
    <r>
      <rPr>
        <b/>
        <sz val="10"/>
        <color rgb="FF0000FF"/>
        <rFont val="Arial"/>
        <family val="2"/>
      </rPr>
      <t xml:space="preserve">
Maps of Axis and Allied Powers &amp; Maps of major countries accurately outlined of Allied Powers and Central Powers during WWI Week 13 -  
</t>
    </r>
    <r>
      <rPr>
        <sz val="10"/>
        <color rgb="FF9900FF"/>
        <rFont val="Arial"/>
        <family val="2"/>
      </rPr>
      <t>https://app.studiesweekly.com/online/publications/170132/units/170294#/articles/174344
https://app.studiesweekly.com/online/publications/170132/units/170294#/articles/174335
https://app.studiesweekly.com/online/publications/170132/units/170294#/articles/174336
https://app.studiesweekly.com/online/publications/170132/units/170294/related_media/174335
https://app.studiesweekly.com/online/publications/170132/units/170294/related_media/174340</t>
    </r>
    <r>
      <rPr>
        <b/>
        <sz val="10"/>
        <color rgb="FF0000FF"/>
        <rFont val="Arial"/>
        <family val="2"/>
      </rPr>
      <t xml:space="preserve">
18th and 19th Amendment: Week 7 &amp; 8 -
</t>
    </r>
    <r>
      <rPr>
        <sz val="10"/>
        <color rgb="FF9900FF"/>
        <rFont val="Arial"/>
        <family val="2"/>
      </rPr>
      <t>https://app.studiesweekly.com/online/publications/170132/units/170276/related_media/174161
https://app.studiesweekly.com/online/publications/170132/units/170276/related_media/174157</t>
    </r>
  </si>
  <si>
    <r>
      <rPr>
        <b/>
        <sz val="10"/>
        <color rgb="FFFF0000"/>
        <rFont val="Arial"/>
        <family val="2"/>
      </rPr>
      <t xml:space="preserve">Please Note: Please check the original document. 
</t>
    </r>
    <r>
      <rPr>
        <sz val="10"/>
        <color rgb="FF000000"/>
        <rFont val="Arial"/>
        <family val="2"/>
      </rPr>
      <t>edit "Tennessee's Early Economy" article</t>
    </r>
  </si>
  <si>
    <t>Need more factual sources for students to analyze.</t>
  </si>
  <si>
    <t xml:space="preserve">See above list for sources. Also, there are so many narrative stories that told in the perspective of a character and not that of factual historical figures. I felt the narrative story telling element altough good in some areas, tended to eliminate the rigor of the learning. </t>
  </si>
  <si>
    <r>
      <t xml:space="preserve">We addressed the narrative stories to include more factual information.
Please see examples in the following weeks:
</t>
    </r>
    <r>
      <rPr>
        <b/>
        <sz val="10"/>
        <color rgb="FF0000FF"/>
        <rFont val="Arial"/>
        <family val="2"/>
      </rPr>
      <t xml:space="preserve">Week 3:
</t>
    </r>
    <r>
      <rPr>
        <sz val="10"/>
        <color rgb="FF9900FF"/>
        <rFont val="Arial"/>
        <family val="2"/>
      </rPr>
      <t>https://app.studiesweekly.com/online/publications/170132/units/170265#/articles/173903</t>
    </r>
    <r>
      <rPr>
        <b/>
        <sz val="10"/>
        <color rgb="FF0000FF"/>
        <rFont val="Arial"/>
        <family val="2"/>
      </rPr>
      <t xml:space="preserve">
Week 12: 
</t>
    </r>
    <r>
      <rPr>
        <sz val="10"/>
        <color rgb="FF9900FF"/>
        <rFont val="Arial"/>
        <family val="2"/>
      </rPr>
      <t>https://app.studiesweekly.com/online/publications/170132/units/170286#/articles/174327</t>
    </r>
    <r>
      <rPr>
        <b/>
        <sz val="10"/>
        <color rgb="FF0000FF"/>
        <rFont val="Arial"/>
        <family val="2"/>
      </rPr>
      <t xml:space="preserve">
Week 23:
</t>
    </r>
    <r>
      <rPr>
        <sz val="10"/>
        <color rgb="FF9900FF"/>
        <rFont val="Arial"/>
        <family val="2"/>
      </rPr>
      <t>https://app.studiesweekly.com/online/publications/170132/units/170319#/articles/176281</t>
    </r>
    <r>
      <rPr>
        <b/>
        <sz val="10"/>
        <color rgb="FF0000FF"/>
        <rFont val="Arial"/>
        <family val="2"/>
      </rPr>
      <t xml:space="preserve">
Week 24:
</t>
    </r>
    <r>
      <rPr>
        <sz val="10"/>
        <color rgb="FF9900FF"/>
        <rFont val="Arial"/>
        <family val="2"/>
      </rPr>
      <t>https://app.studiesweekly.com/online/publications/170132/units/170322#/articles/176313</t>
    </r>
  </si>
  <si>
    <r>
      <rPr>
        <b/>
        <sz val="10"/>
        <color rgb="FFFF0000"/>
        <rFont val="Arial"/>
        <family val="2"/>
      </rPr>
      <t xml:space="preserve">Please Note: Please check the original document. 
</t>
    </r>
    <r>
      <rPr>
        <sz val="10"/>
        <color rgb="FF000000"/>
        <rFont val="Arial"/>
        <family val="2"/>
      </rPr>
      <t>Articles, Religion and Revolution Reading, paragraph 1,</t>
    </r>
  </si>
  <si>
    <t>Develop geographic awareness.</t>
  </si>
  <si>
    <t>Need more charts, graphs, and maps.7</t>
  </si>
  <si>
    <t>Again see above list for sources.</t>
  </si>
  <si>
    <r>
      <rPr>
        <b/>
        <sz val="10"/>
        <color rgb="FFFF0000"/>
        <rFont val="Arial"/>
        <family val="2"/>
      </rPr>
      <t xml:space="preserve">Please Note: The words crossed out, boldfaced or underlined do NOT show up on this spread sheet. Please check the original document. 
</t>
    </r>
    <r>
      <rPr>
        <sz val="10"/>
        <color rgb="FF000000"/>
        <rFont val="Arial"/>
        <family val="2"/>
      </rPr>
      <t xml:space="preserve">Ellis Island, Articles, Immigration in the United States (1880s-1950s), Where Did They Come From, and Why Did They Come?
</t>
    </r>
    <r>
      <rPr>
        <sz val="10"/>
        <color rgb="FF9900FF"/>
        <rFont val="Arial"/>
        <family val="2"/>
      </rPr>
      <t>https://app.studiesweekly.com/online/publications/170132/units/170273#/articles/174032
https://app.studiesweekly.com/online/publications/170132/units/170273#/articles/174039</t>
    </r>
  </si>
  <si>
    <r>
      <rPr>
        <b/>
        <sz val="10"/>
        <color rgb="FFFF0000"/>
        <rFont val="Arial"/>
        <family val="2"/>
      </rPr>
      <t xml:space="preserve">Please Note: The words crossed out, boldfaced or underlined do NOT show up on this spread sheet. Please check the original document. </t>
    </r>
    <r>
      <rPr>
        <sz val="10"/>
        <color rgb="FF000000"/>
        <rFont val="Arial"/>
        <family val="2"/>
      </rPr>
      <t xml:space="preserve">
Immigration in the United States (1880s-1950s), Immigrants’ Impact on the United States</t>
    </r>
  </si>
  <si>
    <r>
      <t xml:space="preserve">Charts, keys, and maps are available:
</t>
    </r>
    <r>
      <rPr>
        <b/>
        <sz val="10"/>
        <color rgb="FF0000FF"/>
        <rFont val="Arial"/>
        <family val="2"/>
      </rPr>
      <t>Week 1</t>
    </r>
    <r>
      <rPr>
        <sz val="10"/>
        <color rgb="FF000000"/>
        <rFont val="Arial"/>
        <family val="2"/>
      </rPr>
      <t xml:space="preserve"> (SE)</t>
    </r>
    <r>
      <rPr>
        <b/>
        <sz val="10"/>
        <rFont val="Arial"/>
        <family val="2"/>
      </rPr>
      <t xml:space="preserve"> </t>
    </r>
    <r>
      <rPr>
        <b/>
        <sz val="10"/>
        <color rgb="FF0000FF"/>
        <rFont val="Arial"/>
        <family val="2"/>
      </rPr>
      <t xml:space="preserve">
</t>
    </r>
    <r>
      <rPr>
        <sz val="10"/>
        <color rgb="FF9900FF"/>
        <rFont val="Arial"/>
        <family val="2"/>
      </rPr>
      <t>https://app.studiesweekly.com/online/publications/170132/units/170263#/articles/173719</t>
    </r>
    <r>
      <rPr>
        <b/>
        <sz val="10"/>
        <color rgb="FF0000FF"/>
        <rFont val="Arial"/>
        <family val="2"/>
      </rPr>
      <t xml:space="preserve">
Week 2</t>
    </r>
    <r>
      <rPr>
        <sz val="10"/>
        <color rgb="FF000000"/>
        <rFont val="Arial"/>
        <family val="2"/>
      </rPr>
      <t xml:space="preserve"> (SE and worksheets)
</t>
    </r>
    <r>
      <rPr>
        <sz val="10"/>
        <color rgb="FF9900FF"/>
        <rFont val="Arial"/>
        <family val="2"/>
      </rPr>
      <t xml:space="preserve">https://app.studiesweekly.com/online/publications/170132/units/170264#/articles/173886
https://s3-us-west-2.amazonaws.com/static.studiesweekly.com/online/resources/panels_media/worksheet2wk2.pdf
</t>
    </r>
    <r>
      <rPr>
        <b/>
        <sz val="10"/>
        <color rgb="FF0000FF"/>
        <rFont val="Arial"/>
        <family val="2"/>
      </rPr>
      <t xml:space="preserve">Week 6 </t>
    </r>
    <r>
      <rPr>
        <sz val="10"/>
        <color rgb="FF000000"/>
        <rFont val="Arial"/>
        <family val="2"/>
      </rPr>
      <t xml:space="preserve">(SE)
</t>
    </r>
    <r>
      <rPr>
        <sz val="10"/>
        <color rgb="FF9900FF"/>
        <rFont val="Arial"/>
        <family val="2"/>
      </rPr>
      <t xml:space="preserve">https://app.studiesweekly.com/online/publications/170132/units/170273#/articles/174033
https://app.studiesweekly.com/online/publications/170132/units/170273#/articles/174034
</t>
    </r>
    <r>
      <rPr>
        <b/>
        <sz val="10"/>
        <color rgb="FF0000FF"/>
        <rFont val="Arial"/>
        <family val="2"/>
      </rPr>
      <t>Week 8</t>
    </r>
    <r>
      <rPr>
        <sz val="10"/>
        <color rgb="FF000000"/>
        <rFont val="Arial"/>
        <family val="2"/>
      </rPr>
      <t xml:space="preserve"> (SE)
</t>
    </r>
    <r>
      <rPr>
        <sz val="10"/>
        <color rgb="FF9900FF"/>
        <rFont val="Arial"/>
        <family val="2"/>
      </rPr>
      <t xml:space="preserve">https://app.studiesweekly.com/online/publications/170132/units/170277#/articles/174171
https://app.studiesweekly.com/online/publications/170132/units/170277#/articles/174177
</t>
    </r>
    <r>
      <rPr>
        <b/>
        <sz val="10"/>
        <color rgb="FF0000FF"/>
        <rFont val="Arial"/>
        <family val="2"/>
      </rPr>
      <t xml:space="preserve">Week 9 </t>
    </r>
    <r>
      <rPr>
        <sz val="10"/>
        <color rgb="FF000000"/>
        <rFont val="Arial"/>
        <family val="2"/>
      </rPr>
      <t xml:space="preserve">(SE)
</t>
    </r>
    <r>
      <rPr>
        <sz val="10"/>
        <color rgb="FF9900FF"/>
        <rFont val="Arial"/>
        <family val="2"/>
      </rPr>
      <t xml:space="preserve">https://app.studiesweekly.com/online/publications/170132/units/170278#/articles/174186
</t>
    </r>
    <r>
      <rPr>
        <b/>
        <sz val="10"/>
        <color rgb="FF0000FF"/>
        <rFont val="Arial"/>
        <family val="2"/>
      </rPr>
      <t>Week 11</t>
    </r>
    <r>
      <rPr>
        <sz val="10"/>
        <color rgb="FF000000"/>
        <rFont val="Arial"/>
        <family val="2"/>
      </rPr>
      <t xml:space="preserve"> (SE)
</t>
    </r>
    <r>
      <rPr>
        <sz val="10"/>
        <color rgb="FF9900FF"/>
        <rFont val="Arial"/>
        <family val="2"/>
      </rPr>
      <t xml:space="preserve">https://app.studiesweekly.com/online/publications/170132/units/170283#/articles/174212
</t>
    </r>
    <r>
      <rPr>
        <b/>
        <sz val="10"/>
        <color rgb="FF0000FF"/>
        <rFont val="Arial"/>
        <family val="2"/>
      </rPr>
      <t>Week 12</t>
    </r>
    <r>
      <rPr>
        <sz val="10"/>
        <color rgb="FF000000"/>
        <rFont val="Arial"/>
        <family val="2"/>
      </rPr>
      <t xml:space="preserve"> (worksheet)
</t>
    </r>
    <r>
      <rPr>
        <sz val="10"/>
        <color rgb="FF9900FF"/>
        <rFont val="Arial"/>
        <family val="2"/>
      </rPr>
      <t xml:space="preserve">https://s3-us-west-2.amazonaws.com/static.studiesweekly.com/online/resources/panels_media/worksheet1wk12001.pdf
</t>
    </r>
    <r>
      <rPr>
        <b/>
        <sz val="10"/>
        <color rgb="FF0000FF"/>
        <rFont val="Arial"/>
        <family val="2"/>
      </rPr>
      <t>Week 13</t>
    </r>
    <r>
      <rPr>
        <sz val="10"/>
        <color rgb="FF000000"/>
        <rFont val="Arial"/>
        <family val="2"/>
      </rPr>
      <t xml:space="preserve"> (SE &amp; worksheet)
</t>
    </r>
    <r>
      <rPr>
        <sz val="10"/>
        <color rgb="FF9900FF"/>
        <rFont val="Arial"/>
        <family val="2"/>
      </rPr>
      <t xml:space="preserve">https://app.studiesweekly.com/online/publications/170132/units/170294#/articles/174344
https://app.studiesweekly.com/online/publications/170132/units/170294#/articles/174335
https://app.studiesweekly.com/online/publications/170132/units/170294#/articles/174336
https://s3-us-west-2.amazonaws.com/static.studiesweekly.com/online/resources/panels_media/worksheet1wk13001.pdf
</t>
    </r>
    <r>
      <rPr>
        <b/>
        <sz val="10"/>
        <color rgb="FF0000FF"/>
        <rFont val="Arial"/>
        <family val="2"/>
      </rPr>
      <t>Week 14</t>
    </r>
    <r>
      <rPr>
        <sz val="10"/>
        <color rgb="FF000000"/>
        <rFont val="Arial"/>
        <family val="2"/>
      </rPr>
      <t xml:space="preserve"> (SE)
</t>
    </r>
    <r>
      <rPr>
        <sz val="10"/>
        <color rgb="FF9900FF"/>
        <rFont val="Arial"/>
        <family val="2"/>
      </rPr>
      <t xml:space="preserve">https://app.studiesweekly.com/online/publications/170132/units/170291#/articles/174357
https://app.studiesweekly.com/online/publications/170132/units/170291#/articles/174356
</t>
    </r>
    <r>
      <rPr>
        <b/>
        <sz val="10"/>
        <color rgb="FF0000FF"/>
        <rFont val="Arial"/>
        <family val="2"/>
      </rPr>
      <t>Week 16</t>
    </r>
    <r>
      <rPr>
        <sz val="10"/>
        <color rgb="FF000000"/>
        <rFont val="Arial"/>
        <family val="2"/>
      </rPr>
      <t xml:space="preserve"> (SE &amp; Assessment)
</t>
    </r>
    <r>
      <rPr>
        <sz val="10"/>
        <color rgb="FF9900FF"/>
        <rFont val="Arial"/>
        <family val="2"/>
      </rPr>
      <t>https://app.studiesweekly.com/online/publications/170132/units/170298#/articles/174376
https://s3-us-west-2.amazonaws.com/static.studiesweekly.com/online/resources/panels_media/assessment16006.pdf</t>
    </r>
    <r>
      <rPr>
        <sz val="10"/>
        <color rgb="FF000000"/>
        <rFont val="Arial"/>
        <family val="2"/>
      </rPr>
      <t xml:space="preserve">
</t>
    </r>
    <r>
      <rPr>
        <b/>
        <sz val="10"/>
        <color rgb="FF0000FF"/>
        <rFont val="Arial"/>
        <family val="2"/>
      </rPr>
      <t>Week 17</t>
    </r>
    <r>
      <rPr>
        <sz val="10"/>
        <color rgb="FF000000"/>
        <rFont val="Arial"/>
        <family val="2"/>
      </rPr>
      <t xml:space="preserve"> (SE)
</t>
    </r>
    <r>
      <rPr>
        <sz val="10"/>
        <color rgb="FF9900FF"/>
        <rFont val="Arial"/>
        <family val="2"/>
      </rPr>
      <t xml:space="preserve">https://app.studiesweekly.com/online/publications/170132/units/170300#/articles/176213
</t>
    </r>
    <r>
      <rPr>
        <b/>
        <sz val="10"/>
        <color rgb="FF0000FF"/>
        <rFont val="Arial"/>
        <family val="2"/>
      </rPr>
      <t xml:space="preserve">Week 18 </t>
    </r>
    <r>
      <rPr>
        <sz val="10"/>
        <color rgb="FF000000"/>
        <rFont val="Arial"/>
        <family val="2"/>
      </rPr>
      <t xml:space="preserve">(SE)
</t>
    </r>
    <r>
      <rPr>
        <sz val="10"/>
        <color rgb="FF9900FF"/>
        <rFont val="Arial"/>
        <family val="2"/>
      </rPr>
      <t xml:space="preserve">https://app.studiesweekly.com/online/publications/170132/units/170303#/articles/176225
</t>
    </r>
    <r>
      <rPr>
        <b/>
        <sz val="10"/>
        <color rgb="FF0000FF"/>
        <rFont val="Arial"/>
        <family val="2"/>
      </rPr>
      <t xml:space="preserve">Week 22 </t>
    </r>
    <r>
      <rPr>
        <sz val="10"/>
        <color rgb="FF000000"/>
        <rFont val="Arial"/>
        <family val="2"/>
      </rPr>
      <t xml:space="preserve">(SE)
</t>
    </r>
    <r>
      <rPr>
        <sz val="10"/>
        <color rgb="FF9900FF"/>
        <rFont val="Arial"/>
        <family val="2"/>
      </rPr>
      <t xml:space="preserve">https://app.studiesweekly.com/online/publications/170132/units/170318#/articles/176273
</t>
    </r>
    <r>
      <rPr>
        <b/>
        <sz val="10"/>
        <color rgb="FF0000FF"/>
        <rFont val="Arial"/>
        <family val="2"/>
      </rPr>
      <t>Week 23</t>
    </r>
    <r>
      <rPr>
        <sz val="10"/>
        <color rgb="FF000000"/>
        <rFont val="Arial"/>
        <family val="2"/>
      </rPr>
      <t xml:space="preserve"> (SE)
</t>
    </r>
    <r>
      <rPr>
        <sz val="10"/>
        <color rgb="FF9900FF"/>
        <rFont val="Arial"/>
        <family val="2"/>
      </rPr>
      <t>https://app.studiesweekly.com/online/publications/170132/units/170319#/articles/176280
https://app.studiesweekly.com/online/publications/170132/units/170319#/articles/176284</t>
    </r>
    <r>
      <rPr>
        <sz val="10"/>
        <color rgb="FF000000"/>
        <rFont val="Arial"/>
        <family val="2"/>
      </rPr>
      <t xml:space="preserve">
</t>
    </r>
    <r>
      <rPr>
        <b/>
        <sz val="10"/>
        <color rgb="FF0000FF"/>
        <rFont val="Arial"/>
        <family val="2"/>
      </rPr>
      <t>Week 24</t>
    </r>
    <r>
      <rPr>
        <sz val="10"/>
        <color rgb="FF000000"/>
        <rFont val="Arial"/>
        <family val="2"/>
      </rPr>
      <t xml:space="preserve"> (SE)
</t>
    </r>
    <r>
      <rPr>
        <sz val="10"/>
        <color rgb="FF9900FF"/>
        <rFont val="Arial"/>
        <family val="2"/>
      </rPr>
      <t>https://app.studiesweekly.com/online/publications/170132/units/170320#/articles/176294
https://app.studiesweekly.com/online/publications/170132/units/170320#/articles/176295</t>
    </r>
    <r>
      <rPr>
        <sz val="10"/>
        <color rgb="FF000000"/>
        <rFont val="Arial"/>
        <family val="2"/>
      </rPr>
      <t xml:space="preserve">
</t>
    </r>
    <r>
      <rPr>
        <b/>
        <sz val="10"/>
        <color rgb="FF0000FF"/>
        <rFont val="Arial"/>
        <family val="2"/>
      </rPr>
      <t xml:space="preserve">Week 26 </t>
    </r>
    <r>
      <rPr>
        <sz val="10"/>
        <color rgb="FF000000"/>
        <rFont val="Arial"/>
        <family val="2"/>
      </rPr>
      <t xml:space="preserve">(SE)
</t>
    </r>
    <r>
      <rPr>
        <sz val="10"/>
        <color rgb="FF9900FF"/>
        <rFont val="Arial"/>
        <family val="2"/>
      </rPr>
      <t>https://app.studiesweekly.com/online/publications/170132/units/170322#/articles/176316
https://app.studiesweekly.com/online/publications/170132/units/170322#/articles/176312</t>
    </r>
    <r>
      <rPr>
        <sz val="10"/>
        <color rgb="FF000000"/>
        <rFont val="Arial"/>
        <family val="2"/>
      </rPr>
      <t xml:space="preserve">
</t>
    </r>
    <r>
      <rPr>
        <b/>
        <sz val="10"/>
        <color rgb="FF0000FF"/>
        <rFont val="Arial"/>
        <family val="2"/>
      </rPr>
      <t>Week 27</t>
    </r>
    <r>
      <rPr>
        <sz val="10"/>
        <color rgb="FF000000"/>
        <rFont val="Arial"/>
        <family val="2"/>
      </rPr>
      <t xml:space="preserve"> (SE &amp; Worksheet)
</t>
    </r>
    <r>
      <rPr>
        <sz val="10"/>
        <color rgb="FF9900FF"/>
        <rFont val="Arial"/>
        <family val="2"/>
      </rPr>
      <t xml:space="preserve">https://app.studiesweekly.com/online/publications/170132/units/170323#/articles/176323
https://app.studiesweekly.com/online/publications/170132/units/170323#/articles/176321
https://app.studiesweekly.com/online/publications/170132/units/170323#/articles/176326
https://s3-us-west-2.amazonaws.com/static.studiesweekly.com/online/resources/panels_media/worksheet1wk27.pdf
</t>
    </r>
    <r>
      <rPr>
        <b/>
        <sz val="10"/>
        <color rgb="FF0000FF"/>
        <rFont val="Arial"/>
        <family val="2"/>
      </rPr>
      <t>Week 28</t>
    </r>
    <r>
      <rPr>
        <sz val="10"/>
        <color rgb="FF000000"/>
        <rFont val="Arial"/>
        <family val="2"/>
      </rPr>
      <t xml:space="preserve"> (SE)
</t>
    </r>
    <r>
      <rPr>
        <sz val="10"/>
        <color rgb="FF9900FF"/>
        <rFont val="Arial"/>
        <family val="2"/>
      </rPr>
      <t>https://app.studiesweekly.com/online/publications/170132/units/170324#/articles/176333
https://app.studiesweekly.com/online/publications/170132/units/170324#/articles/176338
https://app.studiesweekly.com/online/publications/170132/units/170324#/articles/176331
https://app.studiesweekly.com/online/publications/170132/units/170324#/articles/176335</t>
    </r>
    <r>
      <rPr>
        <sz val="10"/>
        <color rgb="FF000000"/>
        <rFont val="Arial"/>
        <family val="2"/>
      </rPr>
      <t xml:space="preserve">
</t>
    </r>
    <r>
      <rPr>
        <b/>
        <sz val="10"/>
        <color rgb="FF0000FF"/>
        <rFont val="Arial"/>
        <family val="2"/>
      </rPr>
      <t>Week 32</t>
    </r>
    <r>
      <rPr>
        <sz val="10"/>
        <color rgb="FF000000"/>
        <rFont val="Arial"/>
        <family val="2"/>
      </rPr>
      <t xml:space="preserve"> (SE &amp; Worksheet)
</t>
    </r>
    <r>
      <rPr>
        <sz val="10"/>
        <color rgb="FF9900FF"/>
        <rFont val="Arial"/>
        <family val="2"/>
      </rPr>
      <t>https://app.studiesweekly.com/online/publications/170132/units/170328#/articles/176380
https://app.studiesweekly.com/online/publications/170132/units/170328#/articles/176372
https://app.studiesweekly.com/online/publications/170132/units/170328#/articles/176369
https://s3-us-west-2.amazonaws.com/static.studiesweekly.com/online/resources/panels_media/worksheet1week32006.pdf</t>
    </r>
  </si>
  <si>
    <r>
      <rPr>
        <b/>
        <sz val="10"/>
        <color rgb="FFFF0000"/>
        <rFont val="Arial"/>
        <family val="2"/>
      </rPr>
      <t xml:space="preserve">Please Note: The words crossed out, boldfaced or underlined do NOT show up on this spread sheet. Please check the original document. 
</t>
    </r>
    <r>
      <rPr>
        <sz val="10"/>
        <color rgb="FF000000"/>
        <rFont val="Arial"/>
        <family val="2"/>
      </rPr>
      <t>A Troubled World and its Leaders, Articles, Trouble in the World, Germany</t>
    </r>
  </si>
  <si>
    <r>
      <rPr>
        <b/>
        <sz val="10"/>
        <color rgb="FFFF0000"/>
        <rFont val="Arial"/>
        <family val="2"/>
      </rPr>
      <t xml:space="preserve">Please Note: The words crossed out, boldfaced or underlined do NOT show up on this spread sheet. Please check the original document. 
</t>
    </r>
    <r>
      <rPr>
        <sz val="10"/>
        <color rgb="FF000000"/>
        <rFont val="Arial"/>
        <family val="2"/>
      </rPr>
      <t>Clipping It All Together</t>
    </r>
  </si>
  <si>
    <r>
      <rPr>
        <b/>
        <sz val="10"/>
        <color rgb="FFFF0000"/>
        <rFont val="Arial"/>
        <family val="2"/>
      </rPr>
      <t xml:space="preserve">Please Note: The words crossed out, boldfaced or underlined do NOT show up on this spread sheet. Please check the original document. </t>
    </r>
    <r>
      <rPr>
        <sz val="10"/>
        <color rgb="FF000000"/>
        <rFont val="Arial"/>
        <family val="2"/>
      </rPr>
      <t xml:space="preserve">
Tennessee Fifth Grade Studies Weekly, Week 16: The Holocaust, Articles, Ida’s Diary
</t>
    </r>
    <r>
      <rPr>
        <sz val="10"/>
        <color rgb="FF9900FF"/>
        <rFont val="Arial"/>
        <family val="2"/>
      </rPr>
      <t>https://app.studiesweekly.com/online/publications/170132/units/170273#/articles/174039
https://app.studiesweekly.com/online/publications/170132/units/170298#/articles/174376</t>
    </r>
  </si>
  <si>
    <r>
      <rPr>
        <b/>
        <sz val="10"/>
        <color rgb="FFFF0000"/>
        <rFont val="Arial"/>
        <family val="2"/>
      </rPr>
      <t xml:space="preserve">Please Note: The words crossed out, boldfaced or underlined do NOT show up on this spread sheet. Please check the original document. 
</t>
    </r>
    <r>
      <rPr>
        <sz val="10"/>
        <color rgb="FF000000"/>
        <rFont val="Arial"/>
        <family val="2"/>
      </rPr>
      <t xml:space="preserve">The U.S. and the Holocaust
</t>
    </r>
    <r>
      <rPr>
        <sz val="10"/>
        <color rgb="FF9900FF"/>
        <rFont val="Arial"/>
        <family val="2"/>
      </rPr>
      <t xml:space="preserve">https://app.studiesweekly.com/online/publications/170132/units/170298#/articles/174381
</t>
    </r>
    <r>
      <rPr>
        <sz val="10"/>
        <color rgb="FF000000"/>
        <rFont val="Arial"/>
        <family val="2"/>
      </rPr>
      <t xml:space="preserve">
The Holocaust Week 16 Assessments. 
</t>
    </r>
    <r>
      <rPr>
        <sz val="10"/>
        <color rgb="FF9900FF"/>
        <rFont val="Arial"/>
        <family val="2"/>
      </rPr>
      <t>https://s3-us-west-2.amazonaws.com/static.studiesweekly.com/online/resources/panels_media/assessment16005.pdf</t>
    </r>
  </si>
  <si>
    <r>
      <t xml:space="preserve">*Note: Links do NOT work properly in spreadsheet. Please use </t>
    </r>
    <r>
      <rPr>
        <b/>
        <u/>
        <sz val="12"/>
        <color rgb="FFFF0000"/>
        <rFont val="Arial"/>
        <family val="2"/>
      </rPr>
      <t>Digital PDF</t>
    </r>
    <r>
      <rPr>
        <sz val="12"/>
        <color rgb="FFFF0000"/>
        <rFont val="Arial"/>
        <family val="2"/>
      </rPr>
      <t xml:space="preserve"> provided to access links.</t>
    </r>
  </si>
  <si>
    <t xml:space="preserve">Reviewer Decsision on Meeting the standard for the re-review. Y or N </t>
  </si>
  <si>
    <r>
      <rPr>
        <sz val="14"/>
        <rFont val="Arial Narrow"/>
        <family val="2"/>
      </rPr>
      <t xml:space="preserve">To view corrections with </t>
    </r>
    <r>
      <rPr>
        <i/>
        <u/>
        <sz val="14"/>
        <rFont val="Arial Narrow"/>
        <family val="2"/>
      </rPr>
      <t>multiple</t>
    </r>
    <r>
      <rPr>
        <sz val="14"/>
        <rFont val="Arial Narrow"/>
        <family val="2"/>
      </rPr>
      <t xml:space="preserve"> links simply copy/paste URL in </t>
    </r>
    <r>
      <rPr>
        <sz val="14"/>
        <color rgb="FFFF00FF"/>
        <rFont val="Arial Narrow"/>
        <family val="2"/>
      </rPr>
      <t>purple</t>
    </r>
    <r>
      <rPr>
        <sz val="14"/>
        <rFont val="Arial Narrow"/>
        <family val="2"/>
      </rPr>
      <t xml:space="preserve"> to browser. For single links select link below.</t>
    </r>
  </si>
  <si>
    <t>NO reviwer comments on this tab</t>
  </si>
  <si>
    <t>SE Week 2 Let’s Write
Buffalo Soldiers treatment Chief Black Kettle
Recall of Indian Removal Act
The perspective of the settlers is mentioned with a primary source quote from Laura Ingalls Wilder's daughter.  Manifest Destiny is termed. I was disappointed the publisher chose not to mention George Jordan after the suggestion to include him.  This was a way to link to Tennessee History as a part of U.S history.</t>
  </si>
  <si>
    <t>Edits have been reviewed.  Students now have to explain why the South had to move toward industrialization.  Teachers should be able to read their responses to assess mastery of this standard.</t>
  </si>
  <si>
    <t xml:space="preserve">The edits pointed out by publisher have been made. This standard is met.SE Week 3 articles.
Question 1,3 Think and Review 
</t>
  </si>
  <si>
    <t>SE Week 5
Think and Review Question 1 and 4
This Week’s Question
TE Week 5 Assessment Question 2,3,6,9
Imperialists are defined and an explanation is given of how American Imperialism grew.</t>
  </si>
  <si>
    <t>SE Week 6 articles
Let’s Write
Think and Review Question 1
Angel Island and Ellis Island are both highlighted and include enough information to cover the standard.</t>
  </si>
  <si>
    <t>SE Week 8
Activity
Think and Review Question 1,2,3
TE Week 8 Worksheet 1
Enough information was found in initial review to meet this standard.</t>
  </si>
  <si>
    <t xml:space="preserve">The Think and Review Question has students attend to showing mastery of this standard.SE Week 9
Think and Review 1,2,4
</t>
  </si>
  <si>
    <t>Edits have been reviewed.  SE Week 9
TE Week 9 Worksheet 2
Let’s Write
This standard has been met.</t>
  </si>
  <si>
    <t xml:space="preserve">Reviewed Edits. Standard has been met: SE Week 19
Activity
Let’s Write
Think and Review
TE Week 19 Worksheet 1
Assessment 
</t>
  </si>
  <si>
    <t xml:space="preserve">New primary sources have been noted.  </t>
  </si>
  <si>
    <t>Noted these in initial review:Week 5 Activity 
Primary Source Photos
Week 1,7,14
Noted new additions.</t>
  </si>
  <si>
    <t xml:space="preserve">Confirmed additions. Noted these in initial review:Week 3 Activity Analyze Political Cartoon 
Week 5 Activity 
Week 10 Analyze a poem by Langston Hughes 
Week 15 Analyze poster of Rosie the Riveter 
Week 16 Activity Analyze Holocaust Memorial
</t>
  </si>
  <si>
    <t xml:space="preserve">Noted links from publishes and noted these in initial review: Creating a Timeline SE Week 1
Mapping and Charting SE Week 6
</t>
  </si>
  <si>
    <t xml:space="preserve">Confirmed rewrite of article. Noted these to meet standard in intial review:SE Week 21
“Name That State”
</t>
  </si>
  <si>
    <t xml:space="preserve">
Noted addition.  Also noted to meet standard: SE Week 12 
Activity
Think and Review 1,3
</t>
  </si>
  <si>
    <t xml:space="preserve">Standard is met:SE Week 21
Think and Review Question 1
</t>
  </si>
  <si>
    <t>Overmountain me and battle explained. SE Week 23 gives information to cover this standard.</t>
  </si>
  <si>
    <t xml:space="preserve">Confirmed edits in article "Where Did It Go?"SE Week 24
TE Week 24 Q 1
</t>
  </si>
  <si>
    <t xml:space="preserve">Confirmed Edits. Evidence of standard:
SE Week 24
TE Week 24 
Assessment Q4,5,6
*It would be helpful to have a map on the assessment so that students cold locate the Territory South of the Ohio River.
</t>
  </si>
  <si>
    <t xml:space="preserve">I found evidence in week 26, not week 24. SE Week 26
TE week 26 Assessment Q 3,5
*It would be good to include a question for students to respond to where they must describe how Tennessee was involved in the Battle of Horseshoe Bend or describe Andrew Jackson’s role in the War of 1812.  This way students are more directly attending to the requirement of this standard…to describe…
</t>
  </si>
  <si>
    <t xml:space="preserve">SE Week 28
Activity
TE Week 28 assessment Q1,2,7,8
</t>
  </si>
  <si>
    <t>Reviewed Edits: SE Week 29. Confirmed information in article on TN Constitutional Convention.</t>
  </si>
  <si>
    <t xml:space="preserve">Evidence of standard being met: SE Week 30
Activity 
Think and Review Question 2
This Week’s Question
</t>
  </si>
  <si>
    <t xml:space="preserve">Evidence of met standard: SE Week 29 “Jim Crow Erases Two Decades of Progress”
“Plessy V. Ferguson”
SE Week 30 “Continuing Racism”
*I would use the term vigilante justice in the “Continuing Racism” article and define this for students.
</t>
  </si>
  <si>
    <t xml:space="preserve">Standard is met.  Evidence: SE Week 7 articles
*The term Perfect 36 should be used with Tennessee; it was the 36th state needed, the 39th as stated in the text. 
Edits Week 7:
Italicize Pride of Tennessee in “Tennessee Influences the Vote”
</t>
  </si>
  <si>
    <t xml:space="preserve">Reviewed Edit. Further evidence:SE Week 11 “Help for Americans in Tennessee”
“Making Ends Meet”
SE Week 12 Tennessee and the New Deal
“National Parks, Too?”
</t>
  </si>
  <si>
    <t xml:space="preserve">Confirmed Edits. Also evidence: SE Week 9
SE Week 15
</t>
  </si>
  <si>
    <t>Confirmed edits and reviews.</t>
  </si>
  <si>
    <t>Confirmed Edits on inaccuracy and bias issues addressed.</t>
  </si>
  <si>
    <t>Confirmed Worksheet in Week 17 to meet this content strand.</t>
  </si>
  <si>
    <t>Content Strand is met.</t>
  </si>
  <si>
    <t>Confirmed addition of primary sources.</t>
  </si>
  <si>
    <t>Confirmed primary sources for students to examine.</t>
  </si>
  <si>
    <t xml:space="preserve">SE Week 22 Activity </t>
  </si>
  <si>
    <t xml:space="preserve">SE Week 23 Activity </t>
  </si>
  <si>
    <t xml:space="preserve">Confirmed sources. Also evidence from original review: TE Week 21 compare and contrast table
SE Week 22 Activity 
SE Week 23 Activity 
</t>
  </si>
  <si>
    <t xml:space="preserve">SE Week 24 Southwest Territory
Confirmed sources.  Also, evidence from original review: SE Week 26 Activity Trail of Tears Travel
Week 32 The Three Grand Divisions
</t>
  </si>
</sst>
</file>

<file path=xl/styles.xml><?xml version="1.0" encoding="utf-8"?>
<styleSheet xmlns="http://schemas.openxmlformats.org/spreadsheetml/2006/main" xmlns:mc="http://schemas.openxmlformats.org/markup-compatibility/2006" xmlns:x14ac="http://schemas.microsoft.com/office/spreadsheetml/2009/9/ac" mc:Ignorable="x14ac">
  <fonts count="70">
    <font>
      <sz val="10"/>
      <color rgb="FF000000"/>
      <name val="Arial"/>
    </font>
    <font>
      <b/>
      <sz val="18"/>
      <name val="Arial"/>
      <family val="2"/>
    </font>
    <font>
      <b/>
      <sz val="8"/>
      <name val="Arial"/>
      <family val="2"/>
    </font>
    <font>
      <sz val="10"/>
      <name val="Arial"/>
      <family val="2"/>
    </font>
    <font>
      <sz val="12"/>
      <name val="Arial"/>
      <family val="2"/>
    </font>
    <font>
      <b/>
      <sz val="18"/>
      <name val="Arial"/>
      <family val="2"/>
    </font>
    <font>
      <b/>
      <sz val="10"/>
      <name val="Arial"/>
      <family val="2"/>
    </font>
    <font>
      <sz val="10"/>
      <name val="Arial"/>
      <family val="2"/>
    </font>
    <font>
      <b/>
      <sz val="10"/>
      <name val="Arial"/>
      <family val="2"/>
    </font>
    <font>
      <sz val="12"/>
      <name val="Arial"/>
      <family val="2"/>
    </font>
    <font>
      <sz val="10"/>
      <name val="Arial"/>
      <family val="2"/>
    </font>
    <font>
      <b/>
      <sz val="10"/>
      <color rgb="FF000000"/>
      <name val="Arial"/>
      <family val="2"/>
    </font>
    <font>
      <b/>
      <sz val="10"/>
      <color rgb="FF000000"/>
      <name val="Arial"/>
      <family val="2"/>
    </font>
    <font>
      <sz val="10"/>
      <color rgb="FFFF0000"/>
      <name val="Arial"/>
      <family val="2"/>
    </font>
    <font>
      <sz val="10"/>
      <name val="Arial"/>
      <family val="2"/>
    </font>
    <font>
      <b/>
      <sz val="10"/>
      <color rgb="FFFF0000"/>
      <name val="Arial"/>
      <family val="2"/>
    </font>
    <font>
      <sz val="10"/>
      <color rgb="FF222222"/>
      <name val="Arial"/>
      <family val="2"/>
    </font>
    <font>
      <sz val="7"/>
      <color rgb="FF000000"/>
      <name val="Arial"/>
      <family val="2"/>
    </font>
    <font>
      <u/>
      <sz val="10"/>
      <color rgb="FF0000FF"/>
      <name val="Arial"/>
      <family val="2"/>
    </font>
    <font>
      <sz val="8"/>
      <color rgb="FF000000"/>
      <name val="Arial"/>
      <family val="2"/>
    </font>
    <font>
      <u/>
      <sz val="10"/>
      <color rgb="FF0000FF"/>
      <name val="Arial"/>
      <family val="2"/>
    </font>
    <font>
      <sz val="9"/>
      <name val="Arial"/>
      <family val="2"/>
    </font>
    <font>
      <sz val="8"/>
      <name val="Arial"/>
      <family val="2"/>
    </font>
    <font>
      <sz val="10"/>
      <color rgb="FF000000"/>
      <name val="Open Sans"/>
      <family val="2"/>
    </font>
    <font>
      <u/>
      <sz val="10"/>
      <color rgb="FF0000FF"/>
      <name val="Arial"/>
      <family val="2"/>
    </font>
    <font>
      <u/>
      <sz val="10"/>
      <color rgb="FF0000FF"/>
      <name val="Arial"/>
      <family val="2"/>
    </font>
    <font>
      <u/>
      <sz val="10"/>
      <color rgb="FF0000FF"/>
      <name val="Arial"/>
      <family val="2"/>
    </font>
    <font>
      <u/>
      <sz val="10"/>
      <color rgb="FF0000FF"/>
      <name val="Arial"/>
      <family val="2"/>
    </font>
    <font>
      <sz val="10"/>
      <color rgb="FF333333"/>
      <name val="Arial"/>
      <family val="2"/>
    </font>
    <font>
      <sz val="8"/>
      <color rgb="FF000000"/>
      <name val="Open Sans"/>
      <family val="2"/>
    </font>
    <font>
      <u/>
      <sz val="10"/>
      <color rgb="FF0000FF"/>
      <name val="Arial"/>
      <family val="2"/>
    </font>
    <font>
      <sz val="9"/>
      <color rgb="FF000000"/>
      <name val="Arial"/>
      <family val="2"/>
    </font>
    <font>
      <u/>
      <sz val="10"/>
      <color rgb="FF0000FF"/>
      <name val="Arial"/>
      <family val="2"/>
    </font>
    <font>
      <b/>
      <i/>
      <sz val="10"/>
      <color rgb="FF000000"/>
      <name val="Arial"/>
      <family val="2"/>
    </font>
    <font>
      <sz val="10"/>
      <color rgb="FF000000"/>
      <name val="'Open Sans'"/>
    </font>
    <font>
      <sz val="8"/>
      <name val="Arial"/>
      <family val="2"/>
    </font>
    <font>
      <u/>
      <sz val="10"/>
      <color rgb="FF0000FF"/>
      <name val="Arial"/>
      <family val="2"/>
    </font>
    <font>
      <sz val="12"/>
      <color rgb="FF000000"/>
      <name val="Arial"/>
      <family val="2"/>
    </font>
    <font>
      <b/>
      <i/>
      <sz val="10"/>
      <name val="Arial"/>
      <family val="2"/>
    </font>
    <font>
      <sz val="6"/>
      <color rgb="FF000000"/>
      <name val="Arial"/>
      <family val="2"/>
    </font>
    <font>
      <u/>
      <sz val="10"/>
      <color rgb="FF0000FF"/>
      <name val="Arial"/>
      <family val="2"/>
    </font>
    <font>
      <sz val="10"/>
      <color rgb="FF000000"/>
      <name val="Arial"/>
      <family val="2"/>
    </font>
    <font>
      <b/>
      <sz val="12"/>
      <name val="Arial"/>
      <family val="2"/>
    </font>
    <font>
      <b/>
      <i/>
      <sz val="10"/>
      <color rgb="FF000000"/>
      <name val="Open Sans"/>
      <family val="2"/>
    </font>
    <font>
      <u/>
      <sz val="12"/>
      <color rgb="FF0000FF"/>
      <name val="Arial"/>
      <family val="2"/>
    </font>
    <font>
      <b/>
      <i/>
      <sz val="10"/>
      <name val="Arial-bolditalicmt"/>
    </font>
    <font>
      <b/>
      <i/>
      <sz val="10"/>
      <name val="Arial"/>
      <family val="2"/>
    </font>
    <font>
      <u/>
      <sz val="12"/>
      <color rgb="FF0000FF"/>
      <name val="Arial"/>
      <family val="2"/>
    </font>
    <font>
      <sz val="10"/>
      <color rgb="FFFF00FF"/>
      <name val="Arial"/>
      <family val="2"/>
    </font>
    <font>
      <b/>
      <i/>
      <u/>
      <sz val="10"/>
      <name val="Arial"/>
      <family val="2"/>
    </font>
    <font>
      <i/>
      <sz val="10"/>
      <name val="Arial"/>
      <family val="2"/>
    </font>
    <font>
      <u/>
      <sz val="10"/>
      <name val="Arial"/>
      <family val="2"/>
    </font>
    <font>
      <b/>
      <sz val="10"/>
      <color rgb="FF0000FF"/>
      <name val="Arial"/>
      <family val="2"/>
    </font>
    <font>
      <sz val="10"/>
      <color rgb="FF9900FF"/>
      <name val="Arial"/>
      <family val="2"/>
    </font>
    <font>
      <sz val="10"/>
      <color rgb="FF980000"/>
      <name val="Arial"/>
      <family val="2"/>
    </font>
    <font>
      <b/>
      <sz val="10"/>
      <color rgb="FF9900FF"/>
      <name val="Arial"/>
      <family val="2"/>
    </font>
    <font>
      <b/>
      <sz val="13"/>
      <color rgb="FF0000FF"/>
      <name val="Arial"/>
      <family val="2"/>
    </font>
    <font>
      <sz val="13"/>
      <color rgb="FF9900FF"/>
      <name val="Arial"/>
      <family val="2"/>
    </font>
    <font>
      <sz val="10"/>
      <color rgb="FF0000FF"/>
      <name val="Arial"/>
      <family val="2"/>
    </font>
    <font>
      <sz val="12"/>
      <color rgb="FFFF0000"/>
      <name val="Arial"/>
      <family val="2"/>
    </font>
    <font>
      <b/>
      <u/>
      <sz val="12"/>
      <color rgb="FFFF0000"/>
      <name val="Arial"/>
      <family val="2"/>
    </font>
    <font>
      <u/>
      <sz val="10"/>
      <color theme="11"/>
      <name val="Arial"/>
      <family val="2"/>
    </font>
    <font>
      <b/>
      <sz val="12"/>
      <color theme="1"/>
      <name val="Arial Narrow"/>
      <family val="2"/>
    </font>
    <font>
      <b/>
      <sz val="14"/>
      <color rgb="FF00B0F0"/>
      <name val="Arial Narrow"/>
      <family val="2"/>
    </font>
    <font>
      <b/>
      <sz val="14"/>
      <name val="Arial Narrow"/>
      <family val="2"/>
    </font>
    <font>
      <sz val="14"/>
      <name val="Arial Narrow"/>
      <family val="2"/>
    </font>
    <font>
      <i/>
      <u/>
      <sz val="14"/>
      <name val="Arial Narrow"/>
      <family val="2"/>
    </font>
    <font>
      <sz val="14"/>
      <color rgb="FFFF00FF"/>
      <name val="Arial Narrow"/>
      <family val="2"/>
    </font>
    <font>
      <sz val="10"/>
      <color rgb="FF7030A0"/>
      <name val="Arial"/>
      <family val="2"/>
    </font>
    <font>
      <b/>
      <sz val="12"/>
      <color rgb="FF000000"/>
      <name val="Arial Narrow"/>
      <family val="2"/>
    </font>
  </fonts>
  <fills count="22">
    <fill>
      <patternFill patternType="none"/>
    </fill>
    <fill>
      <patternFill patternType="gray125"/>
    </fill>
    <fill>
      <patternFill patternType="solid">
        <fgColor rgb="FFFFFFFF"/>
        <bgColor rgb="FFFFFFFF"/>
      </patternFill>
    </fill>
    <fill>
      <patternFill patternType="solid">
        <fgColor rgb="FFF46524"/>
        <bgColor rgb="FFF46524"/>
      </patternFill>
    </fill>
    <fill>
      <patternFill patternType="solid">
        <fgColor rgb="FFFF00FF"/>
        <bgColor rgb="FFFF00FF"/>
      </patternFill>
    </fill>
    <fill>
      <patternFill patternType="solid">
        <fgColor rgb="FF4DD0E1"/>
        <bgColor rgb="FF4DD0E1"/>
      </patternFill>
    </fill>
    <fill>
      <patternFill patternType="solid">
        <fgColor rgb="FFFFFF00"/>
        <bgColor rgb="FFFFFF00"/>
      </patternFill>
    </fill>
    <fill>
      <patternFill patternType="solid">
        <fgColor rgb="FFE8E7FC"/>
        <bgColor rgb="FFE8E7FC"/>
      </patternFill>
    </fill>
    <fill>
      <patternFill patternType="solid">
        <fgColor rgb="FFFFE6DD"/>
        <bgColor rgb="FFFFE6DD"/>
      </patternFill>
    </fill>
    <fill>
      <patternFill patternType="solid">
        <fgColor rgb="FFE0F7FA"/>
        <bgColor rgb="FFE0F7FA"/>
      </patternFill>
    </fill>
    <fill>
      <patternFill patternType="solid">
        <fgColor rgb="FF8BC34A"/>
        <bgColor rgb="FF8BC34A"/>
      </patternFill>
    </fill>
    <fill>
      <patternFill patternType="solid">
        <fgColor rgb="FFB7B7B7"/>
        <bgColor rgb="FFB7B7B7"/>
      </patternFill>
    </fill>
    <fill>
      <patternFill patternType="solid">
        <fgColor rgb="FFEEF7E3"/>
        <bgColor rgb="FFEEF7E3"/>
      </patternFill>
    </fill>
    <fill>
      <patternFill patternType="solid">
        <fgColor rgb="FFF3F3F3"/>
        <bgColor rgb="FFF3F3F3"/>
      </patternFill>
    </fill>
    <fill>
      <patternFill patternType="solid">
        <fgColor rgb="FFF7CB4D"/>
        <bgColor rgb="FFF7CB4D"/>
      </patternFill>
    </fill>
    <fill>
      <patternFill patternType="solid">
        <fgColor rgb="FFFEF8E3"/>
        <bgColor rgb="FFFEF8E3"/>
      </patternFill>
    </fill>
    <fill>
      <patternFill patternType="solid">
        <fgColor rgb="FF00B0F0"/>
        <bgColor indexed="64"/>
      </patternFill>
    </fill>
    <fill>
      <patternFill patternType="solid">
        <fgColor rgb="FF00B0F0"/>
        <bgColor rgb="FFFFFFFF"/>
      </patternFill>
    </fill>
    <fill>
      <patternFill patternType="solid">
        <fgColor theme="7" tint="0.39997558519241921"/>
        <bgColor rgb="FFFFFFFF"/>
      </patternFill>
    </fill>
    <fill>
      <patternFill patternType="solid">
        <fgColor theme="7" tint="0.39997558519241921"/>
        <bgColor rgb="FF8989EB"/>
      </patternFill>
    </fill>
    <fill>
      <patternFill patternType="solid">
        <fgColor theme="7" tint="0.39997558519241921"/>
        <bgColor indexed="64"/>
      </patternFill>
    </fill>
    <fill>
      <patternFill patternType="solid">
        <fgColor rgb="FFFFFF00"/>
        <bgColor indexed="64"/>
      </patternFill>
    </fill>
  </fills>
  <borders count="4">
    <border>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cellStyleXfs>
  <cellXfs count="254">
    <xf numFmtId="0" fontId="0" fillId="0" borderId="0" xfId="0" applyFont="1" applyAlignment="1"/>
    <xf numFmtId="0" fontId="7" fillId="0" borderId="0" xfId="0" applyFont="1" applyAlignment="1">
      <alignment horizontal="center" vertical="top" wrapText="1"/>
    </xf>
    <xf numFmtId="0" fontId="8" fillId="0" borderId="0" xfId="0" applyFont="1" applyAlignment="1">
      <alignment wrapText="1"/>
    </xf>
    <xf numFmtId="0" fontId="11" fillId="2" borderId="0" xfId="0" applyFont="1" applyFill="1" applyAlignment="1">
      <alignment horizontal="center" vertical="top" wrapText="1"/>
    </xf>
    <xf numFmtId="0" fontId="12" fillId="6" borderId="0" xfId="0" applyFont="1" applyFill="1" applyAlignment="1">
      <alignment wrapText="1"/>
    </xf>
    <xf numFmtId="0" fontId="14" fillId="2" borderId="0" xfId="0" applyFont="1" applyFill="1" applyAlignment="1">
      <alignment horizontal="center" vertical="top" wrapText="1"/>
    </xf>
    <xf numFmtId="0" fontId="14" fillId="6" borderId="0" xfId="0" applyFont="1" applyFill="1" applyAlignment="1">
      <alignment horizontal="center" vertical="top" wrapText="1"/>
    </xf>
    <xf numFmtId="0" fontId="0" fillId="7" borderId="0" xfId="0" applyFont="1" applyFill="1" applyAlignment="1">
      <alignment horizontal="left" vertical="top" wrapText="1"/>
    </xf>
    <xf numFmtId="0" fontId="14" fillId="2" borderId="0" xfId="0" applyFont="1" applyFill="1" applyAlignment="1">
      <alignment vertical="top" wrapText="1"/>
    </xf>
    <xf numFmtId="0" fontId="6" fillId="2" borderId="0" xfId="0" applyFont="1" applyFill="1" applyAlignment="1">
      <alignment horizontal="center" vertical="top" wrapText="1"/>
    </xf>
    <xf numFmtId="49" fontId="16" fillId="2" borderId="0" xfId="0" applyNumberFormat="1" applyFont="1" applyFill="1" applyAlignment="1">
      <alignment horizontal="center" vertical="top" wrapText="1"/>
    </xf>
    <xf numFmtId="0" fontId="0" fillId="2" borderId="0" xfId="0" applyFont="1" applyFill="1" applyAlignment="1">
      <alignment horizontal="center" vertical="top" wrapText="1"/>
    </xf>
    <xf numFmtId="0" fontId="0" fillId="2" borderId="0" xfId="0" applyFont="1" applyFill="1" applyAlignment="1">
      <alignment horizontal="left" vertical="top" wrapText="1"/>
    </xf>
    <xf numFmtId="0" fontId="14" fillId="2" borderId="0" xfId="0" applyFont="1" applyFill="1" applyAlignment="1">
      <alignment horizontal="left" vertical="top" wrapText="1"/>
    </xf>
    <xf numFmtId="0" fontId="14" fillId="2" borderId="0" xfId="0" applyFont="1" applyFill="1" applyAlignment="1">
      <alignment horizontal="left" vertical="top" wrapText="1"/>
    </xf>
    <xf numFmtId="0" fontId="14" fillId="2" borderId="0" xfId="0" applyFont="1" applyFill="1" applyAlignment="1">
      <alignment vertical="top" wrapText="1"/>
    </xf>
    <xf numFmtId="0" fontId="14" fillId="2" borderId="0" xfId="0" applyFont="1" applyFill="1" applyAlignment="1">
      <alignment horizontal="center" vertical="top" wrapText="1"/>
    </xf>
    <xf numFmtId="0" fontId="14" fillId="6" borderId="0" xfId="0" applyFont="1" applyFill="1" applyAlignment="1">
      <alignment horizontal="center" vertical="top" wrapText="1"/>
    </xf>
    <xf numFmtId="0" fontId="7" fillId="2" borderId="0" xfId="0" applyFont="1" applyFill="1" applyAlignment="1">
      <alignment vertical="top" wrapText="1"/>
    </xf>
    <xf numFmtId="0" fontId="7" fillId="2" borderId="0" xfId="0" applyFont="1" applyFill="1" applyAlignment="1">
      <alignment horizontal="center" vertical="top" wrapText="1"/>
    </xf>
    <xf numFmtId="2" fontId="0" fillId="2" borderId="0" xfId="0" applyNumberFormat="1" applyFont="1" applyFill="1" applyAlignment="1">
      <alignment horizontal="left" vertical="top" wrapText="1"/>
    </xf>
    <xf numFmtId="2" fontId="0" fillId="2" borderId="0" xfId="0" applyNumberFormat="1" applyFont="1" applyFill="1" applyAlignment="1">
      <alignment horizontal="center" vertical="top" wrapText="1"/>
    </xf>
    <xf numFmtId="0" fontId="0" fillId="2" borderId="0" xfId="0" applyFont="1" applyFill="1" applyAlignment="1">
      <alignment horizontal="left" vertical="top" wrapText="1"/>
    </xf>
    <xf numFmtId="0" fontId="30" fillId="2" borderId="0" xfId="0" applyFont="1" applyFill="1" applyAlignment="1">
      <alignment horizontal="center" vertical="top" wrapText="1"/>
    </xf>
    <xf numFmtId="0" fontId="14" fillId="2" borderId="0" xfId="0" applyFont="1" applyFill="1" applyAlignment="1">
      <alignment horizontal="left" vertical="top" wrapText="1"/>
    </xf>
    <xf numFmtId="0" fontId="9" fillId="14" borderId="0" xfId="0" applyFont="1" applyFill="1" applyAlignment="1">
      <alignment horizontal="center" wrapText="1"/>
    </xf>
    <xf numFmtId="0" fontId="0" fillId="2" borderId="0" xfId="0" applyFont="1" applyFill="1" applyAlignment="1">
      <alignment vertical="top" wrapText="1"/>
    </xf>
    <xf numFmtId="0" fontId="37" fillId="14" borderId="0" xfId="0" applyFont="1" applyFill="1" applyAlignment="1">
      <alignment horizontal="center"/>
    </xf>
    <xf numFmtId="0" fontId="9" fillId="14" borderId="0" xfId="0" applyFont="1" applyFill="1" applyAlignment="1">
      <alignment horizontal="center" wrapText="1"/>
    </xf>
    <xf numFmtId="0" fontId="10" fillId="14" borderId="0" xfId="0" applyFont="1" applyFill="1" applyAlignment="1">
      <alignment horizontal="center"/>
    </xf>
    <xf numFmtId="0" fontId="0" fillId="7" borderId="0" xfId="0" applyFont="1" applyFill="1" applyAlignment="1">
      <alignment horizontal="center" vertical="top" wrapText="1"/>
    </xf>
    <xf numFmtId="49" fontId="16" fillId="7" borderId="0" xfId="0" applyNumberFormat="1" applyFont="1" applyFill="1" applyAlignment="1">
      <alignment horizontal="center" vertical="top" wrapText="1"/>
    </xf>
    <xf numFmtId="2" fontId="0" fillId="7" borderId="0" xfId="0" applyNumberFormat="1" applyFont="1" applyFill="1" applyAlignment="1">
      <alignment horizontal="left" vertical="top" wrapText="1"/>
    </xf>
    <xf numFmtId="2" fontId="0" fillId="7" borderId="0" xfId="0" applyNumberFormat="1" applyFont="1" applyFill="1" applyAlignment="1">
      <alignment horizontal="center" vertical="top" wrapText="1"/>
    </xf>
    <xf numFmtId="0" fontId="14" fillId="7" borderId="0" xfId="0" applyFont="1" applyFill="1" applyAlignment="1">
      <alignment horizontal="left" vertical="top" wrapText="1"/>
    </xf>
    <xf numFmtId="0" fontId="0" fillId="7" borderId="0" xfId="0" applyFont="1" applyFill="1" applyAlignment="1">
      <alignment horizontal="left" vertical="top" wrapText="1"/>
    </xf>
    <xf numFmtId="0" fontId="19" fillId="7" borderId="0" xfId="0" applyFont="1" applyFill="1" applyAlignment="1">
      <alignment horizontal="left" vertical="top" wrapText="1"/>
    </xf>
    <xf numFmtId="0" fontId="14" fillId="7" borderId="0" xfId="0" applyFont="1" applyFill="1" applyAlignment="1">
      <alignment vertical="top" wrapText="1"/>
    </xf>
    <xf numFmtId="0" fontId="14" fillId="7" borderId="0" xfId="0" applyFont="1" applyFill="1" applyAlignment="1">
      <alignment vertical="top" wrapText="1"/>
    </xf>
    <xf numFmtId="0" fontId="40" fillId="7" borderId="0" xfId="0" applyFont="1" applyFill="1" applyAlignment="1">
      <alignment horizontal="center" vertical="top" wrapText="1"/>
    </xf>
    <xf numFmtId="0" fontId="14" fillId="7" borderId="0" xfId="0" applyFont="1" applyFill="1" applyAlignment="1">
      <alignment horizontal="center" vertical="top" wrapText="1"/>
    </xf>
    <xf numFmtId="0" fontId="19" fillId="2" borderId="0" xfId="0" applyFont="1" applyFill="1" applyAlignment="1">
      <alignment vertical="top" wrapText="1"/>
    </xf>
    <xf numFmtId="0" fontId="22" fillId="2" borderId="0" xfId="0" applyFont="1" applyFill="1" applyAlignment="1">
      <alignment vertical="top" wrapText="1"/>
    </xf>
    <xf numFmtId="0" fontId="19" fillId="7" borderId="0" xfId="0" applyFont="1" applyFill="1" applyAlignment="1">
      <alignment vertical="top" wrapText="1"/>
    </xf>
    <xf numFmtId="0" fontId="0" fillId="2" borderId="0" xfId="0" applyFont="1" applyFill="1" applyAlignment="1">
      <alignment vertical="top" wrapText="1"/>
    </xf>
    <xf numFmtId="0" fontId="0" fillId="7" borderId="0" xfId="0" applyFont="1" applyFill="1" applyAlignment="1">
      <alignment horizontal="left" vertical="top" wrapText="1"/>
    </xf>
    <xf numFmtId="0" fontId="22" fillId="7" borderId="0" xfId="0" applyFont="1" applyFill="1" applyAlignment="1">
      <alignment vertical="top" wrapText="1"/>
    </xf>
    <xf numFmtId="0" fontId="19" fillId="2" borderId="0" xfId="0" applyFont="1" applyFill="1" applyAlignment="1">
      <alignment horizontal="left" vertical="top" wrapText="1"/>
    </xf>
    <xf numFmtId="0" fontId="0" fillId="7" borderId="0" xfId="0" applyFont="1" applyFill="1" applyAlignment="1">
      <alignment vertical="top" wrapText="1"/>
    </xf>
    <xf numFmtId="0" fontId="33" fillId="2" borderId="0" xfId="0" applyFont="1" applyFill="1" applyAlignment="1">
      <alignment horizontal="left" vertical="top" wrapText="1"/>
    </xf>
    <xf numFmtId="0" fontId="43" fillId="2" borderId="0" xfId="0" applyFont="1" applyFill="1" applyAlignment="1">
      <alignment horizontal="left" vertical="top" wrapText="1"/>
    </xf>
    <xf numFmtId="0" fontId="38" fillId="2" borderId="0" xfId="0" applyFont="1" applyFill="1" applyAlignment="1">
      <alignment vertical="top" wrapText="1"/>
    </xf>
    <xf numFmtId="0" fontId="14" fillId="7" borderId="0" xfId="0" applyFont="1" applyFill="1" applyAlignment="1">
      <alignment horizontal="center" vertical="top" wrapText="1"/>
    </xf>
    <xf numFmtId="0" fontId="38" fillId="7" borderId="0" xfId="0" applyFont="1" applyFill="1" applyAlignment="1">
      <alignment vertical="top" wrapText="1"/>
    </xf>
    <xf numFmtId="0" fontId="7" fillId="2" borderId="0" xfId="0" applyFont="1" applyFill="1" applyAlignment="1">
      <alignment horizontal="left" vertical="top" wrapText="1"/>
    </xf>
    <xf numFmtId="0" fontId="0" fillId="7" borderId="0" xfId="0" applyFont="1" applyFill="1" applyAlignment="1">
      <alignment vertical="top" wrapText="1"/>
    </xf>
    <xf numFmtId="0" fontId="0" fillId="2" borderId="0" xfId="0" applyFont="1" applyFill="1" applyAlignment="1">
      <alignment horizontal="left" vertical="top" wrapText="1"/>
    </xf>
    <xf numFmtId="0" fontId="19" fillId="2" borderId="0" xfId="0" applyFont="1" applyFill="1" applyAlignment="1">
      <alignment horizontal="left" vertical="top" wrapText="1"/>
    </xf>
    <xf numFmtId="0" fontId="19" fillId="2" borderId="0" xfId="0" applyFont="1" applyFill="1" applyAlignment="1">
      <alignment horizontal="center" vertical="top" wrapText="1"/>
    </xf>
    <xf numFmtId="0" fontId="0" fillId="7" borderId="0" xfId="0" applyFont="1" applyFill="1" applyAlignment="1">
      <alignment horizontal="center" vertical="top" wrapText="1"/>
    </xf>
    <xf numFmtId="0" fontId="0" fillId="7" borderId="0" xfId="0" applyFont="1" applyFill="1" applyAlignment="1">
      <alignment horizontal="left" vertical="top" wrapText="1"/>
    </xf>
    <xf numFmtId="0" fontId="19" fillId="7" borderId="0" xfId="0" applyFont="1" applyFill="1" applyAlignment="1">
      <alignment horizontal="left" vertical="top" wrapText="1"/>
    </xf>
    <xf numFmtId="0" fontId="11" fillId="2" borderId="0" xfId="0" applyFont="1" applyFill="1" applyAlignment="1">
      <alignment horizontal="center" vertical="top" wrapText="1"/>
    </xf>
    <xf numFmtId="0" fontId="9" fillId="2" borderId="0" xfId="0" applyFont="1" applyFill="1" applyAlignment="1">
      <alignment horizontal="center" vertical="center"/>
    </xf>
    <xf numFmtId="0" fontId="37" fillId="2" borderId="0" xfId="0" applyFont="1" applyFill="1" applyAlignment="1">
      <alignment wrapText="1"/>
    </xf>
    <xf numFmtId="0" fontId="9" fillId="2" borderId="0" xfId="0" applyFont="1" applyFill="1" applyAlignment="1">
      <alignment horizontal="center" vertical="center" wrapText="1"/>
    </xf>
    <xf numFmtId="0" fontId="10" fillId="2" borderId="0" xfId="0" applyFont="1" applyFill="1" applyAlignment="1">
      <alignment horizontal="center" vertical="center"/>
    </xf>
    <xf numFmtId="0" fontId="37" fillId="2" borderId="0" xfId="0" applyFont="1" applyFill="1" applyAlignment="1"/>
    <xf numFmtId="0" fontId="41" fillId="2" borderId="0" xfId="0" applyFont="1" applyFill="1" applyAlignment="1">
      <alignment vertical="top" wrapText="1"/>
    </xf>
    <xf numFmtId="0" fontId="22" fillId="2" borderId="0" xfId="0" applyFont="1" applyFill="1" applyAlignment="1">
      <alignment horizontal="left" vertical="top" wrapText="1"/>
    </xf>
    <xf numFmtId="0" fontId="59" fillId="2" borderId="0" xfId="0" applyFont="1" applyFill="1" applyAlignment="1">
      <alignment horizontal="center" vertical="top" wrapText="1"/>
    </xf>
    <xf numFmtId="0" fontId="12" fillId="6" borderId="3" xfId="0" applyFont="1" applyFill="1" applyBorder="1" applyAlignment="1">
      <alignment wrapText="1"/>
    </xf>
    <xf numFmtId="0" fontId="42" fillId="15" borderId="3" xfId="0" applyFont="1" applyFill="1" applyBorder="1" applyAlignment="1">
      <alignment horizontal="center"/>
    </xf>
    <xf numFmtId="0" fontId="42" fillId="15" borderId="3" xfId="0" applyFont="1" applyFill="1" applyBorder="1" applyAlignment="1">
      <alignment horizontal="center" wrapText="1"/>
    </xf>
    <xf numFmtId="0" fontId="8" fillId="15" borderId="3" xfId="0" applyFont="1" applyFill="1" applyBorder="1" applyAlignment="1">
      <alignment horizontal="center"/>
    </xf>
    <xf numFmtId="0" fontId="4" fillId="2" borderId="3" xfId="0" applyFont="1" applyFill="1" applyBorder="1" applyAlignment="1">
      <alignment horizontal="center" vertical="center"/>
    </xf>
    <xf numFmtId="49" fontId="16" fillId="2" borderId="3" xfId="0" applyNumberFormat="1" applyFont="1" applyFill="1" applyBorder="1" applyAlignment="1"/>
    <xf numFmtId="0" fontId="19" fillId="2" borderId="3" xfId="0" applyFont="1" applyFill="1" applyBorder="1" applyAlignment="1">
      <alignment horizontal="left" wrapText="1"/>
    </xf>
    <xf numFmtId="0" fontId="14"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0" fillId="0" borderId="3" xfId="0" applyFont="1" applyBorder="1" applyAlignment="1"/>
    <xf numFmtId="0" fontId="4" fillId="15" borderId="3" xfId="0" applyFont="1" applyFill="1" applyBorder="1" applyAlignment="1">
      <alignment horizontal="center" vertical="center"/>
    </xf>
    <xf numFmtId="49" fontId="16" fillId="15" borderId="3" xfId="0" applyNumberFormat="1" applyFont="1" applyFill="1" applyBorder="1" applyAlignment="1">
      <alignment horizontal="center"/>
    </xf>
    <xf numFmtId="0" fontId="19" fillId="15" borderId="3" xfId="0" applyFont="1" applyFill="1" applyBorder="1" applyAlignment="1">
      <alignment horizontal="left" wrapText="1"/>
    </xf>
    <xf numFmtId="0" fontId="0" fillId="15" borderId="3" xfId="0" applyFont="1" applyFill="1" applyBorder="1" applyAlignment="1">
      <alignment vertical="center" wrapText="1"/>
    </xf>
    <xf numFmtId="0" fontId="4" fillId="15" borderId="3" xfId="0" applyFont="1" applyFill="1" applyBorder="1" applyAlignment="1">
      <alignment horizontal="center" vertical="center" wrapText="1"/>
    </xf>
    <xf numFmtId="0" fontId="44" fillId="15" borderId="3" xfId="0" applyFont="1" applyFill="1" applyBorder="1" applyAlignment="1">
      <alignment horizontal="center" vertical="center"/>
    </xf>
    <xf numFmtId="49" fontId="16" fillId="2" borderId="3" xfId="0" applyNumberFormat="1" applyFont="1" applyFill="1" applyBorder="1" applyAlignment="1">
      <alignment horizontal="center"/>
    </xf>
    <xf numFmtId="0" fontId="0" fillId="2" borderId="3" xfId="0" applyFont="1" applyFill="1" applyBorder="1" applyAlignment="1">
      <alignment wrapText="1"/>
    </xf>
    <xf numFmtId="0" fontId="14" fillId="15" borderId="3" xfId="0" applyFont="1" applyFill="1" applyBorder="1" applyAlignment="1">
      <alignment vertical="center" wrapText="1"/>
    </xf>
    <xf numFmtId="2" fontId="19" fillId="2" borderId="3" xfId="0" applyNumberFormat="1" applyFont="1" applyFill="1" applyBorder="1" applyAlignment="1">
      <alignment horizontal="left" wrapText="1"/>
    </xf>
    <xf numFmtId="0" fontId="47" fillId="2" borderId="3" xfId="0" applyFont="1" applyFill="1" applyBorder="1" applyAlignment="1">
      <alignment horizontal="center" vertical="center"/>
    </xf>
    <xf numFmtId="2" fontId="19" fillId="15" borderId="3" xfId="0" applyNumberFormat="1" applyFont="1" applyFill="1" applyBorder="1" applyAlignment="1">
      <alignment horizontal="left" wrapText="1"/>
    </xf>
    <xf numFmtId="49" fontId="16" fillId="2" borderId="3" xfId="0" applyNumberFormat="1" applyFont="1" applyFill="1" applyBorder="1" applyAlignment="1">
      <alignment horizontal="center" vertical="top" wrapText="1"/>
    </xf>
    <xf numFmtId="0" fontId="19" fillId="2" borderId="3" xfId="0" applyFont="1" applyFill="1" applyBorder="1" applyAlignment="1">
      <alignment horizontal="left" vertical="top" wrapText="1"/>
    </xf>
    <xf numFmtId="0" fontId="0" fillId="2" borderId="3" xfId="0" applyFont="1" applyFill="1" applyBorder="1" applyAlignment="1">
      <alignment vertical="top" wrapText="1"/>
    </xf>
    <xf numFmtId="49" fontId="16" fillId="15" borderId="3" xfId="0" applyNumberFormat="1" applyFont="1" applyFill="1" applyBorder="1" applyAlignment="1">
      <alignment horizontal="center" vertical="top" wrapText="1"/>
    </xf>
    <xf numFmtId="0" fontId="19" fillId="15" borderId="3" xfId="0" applyFont="1" applyFill="1" applyBorder="1" applyAlignment="1">
      <alignment horizontal="left" vertical="top" wrapText="1"/>
    </xf>
    <xf numFmtId="0" fontId="0" fillId="15" borderId="3" xfId="0" applyFont="1" applyFill="1" applyBorder="1" applyAlignment="1">
      <alignment horizontal="left" vertical="top" wrapText="1"/>
    </xf>
    <xf numFmtId="2" fontId="19" fillId="2" borderId="3" xfId="0" applyNumberFormat="1" applyFont="1" applyFill="1" applyBorder="1" applyAlignment="1">
      <alignment horizontal="left" vertical="top" wrapText="1"/>
    </xf>
    <xf numFmtId="2" fontId="19" fillId="15" borderId="3" xfId="0" applyNumberFormat="1" applyFont="1" applyFill="1" applyBorder="1" applyAlignment="1">
      <alignment horizontal="left" vertical="top" wrapText="1"/>
    </xf>
    <xf numFmtId="0" fontId="0" fillId="15" borderId="3" xfId="0" applyFont="1" applyFill="1" applyBorder="1" applyAlignment="1">
      <alignment vertical="top" wrapText="1"/>
    </xf>
    <xf numFmtId="0" fontId="0" fillId="16" borderId="3" xfId="0" applyFont="1" applyFill="1" applyBorder="1" applyAlignment="1"/>
    <xf numFmtId="0" fontId="64" fillId="2" borderId="3" xfId="0" applyFont="1" applyFill="1" applyBorder="1" applyAlignment="1">
      <alignment horizontal="center"/>
    </xf>
    <xf numFmtId="0" fontId="63" fillId="2" borderId="3" xfId="0" applyFont="1" applyFill="1" applyBorder="1" applyAlignment="1">
      <alignment horizontal="center" wrapText="1"/>
    </xf>
    <xf numFmtId="0" fontId="64" fillId="2" borderId="3" xfId="0" applyFont="1" applyFill="1" applyBorder="1" applyAlignment="1">
      <alignment horizontal="center" wrapText="1"/>
    </xf>
    <xf numFmtId="0" fontId="64" fillId="2" borderId="3" xfId="0" applyFont="1" applyFill="1" applyBorder="1" applyAlignment="1">
      <alignment vertical="top" wrapText="1"/>
    </xf>
    <xf numFmtId="0" fontId="62" fillId="16" borderId="1" xfId="0" applyFont="1" applyFill="1" applyBorder="1" applyAlignment="1">
      <alignment horizontal="center" vertical="center" wrapText="1"/>
    </xf>
    <xf numFmtId="0" fontId="62" fillId="16" borderId="2" xfId="0" applyFont="1" applyFill="1" applyBorder="1" applyAlignment="1">
      <alignment horizontal="center" vertical="center" wrapText="1"/>
    </xf>
    <xf numFmtId="0" fontId="68" fillId="18" borderId="0" xfId="0" applyFont="1" applyFill="1" applyAlignment="1">
      <alignment vertical="top" wrapText="1"/>
    </xf>
    <xf numFmtId="0" fontId="10" fillId="19" borderId="0" xfId="0" applyFont="1" applyFill="1" applyAlignment="1">
      <alignment vertical="top" wrapText="1"/>
    </xf>
    <xf numFmtId="0" fontId="7" fillId="17" borderId="0" xfId="0" applyFont="1" applyFill="1" applyAlignment="1">
      <alignment vertical="top" wrapText="1"/>
    </xf>
    <xf numFmtId="0" fontId="5" fillId="2" borderId="3" xfId="0" applyFont="1" applyFill="1" applyBorder="1" applyAlignment="1">
      <alignment horizontal="left" vertical="top" wrapText="1"/>
    </xf>
    <xf numFmtId="0" fontId="5" fillId="2" borderId="3" xfId="0" applyFont="1" applyFill="1" applyBorder="1" applyAlignment="1">
      <alignment horizontal="center" vertical="top" wrapText="1"/>
    </xf>
    <xf numFmtId="0" fontId="5" fillId="0" borderId="3" xfId="0" applyFont="1" applyBorder="1" applyAlignment="1">
      <alignment horizontal="center" vertical="top" wrapText="1"/>
    </xf>
    <xf numFmtId="0" fontId="59" fillId="2" borderId="3" xfId="0" applyFont="1" applyFill="1" applyBorder="1" applyAlignment="1">
      <alignment horizontal="center" vertical="top" wrapText="1"/>
    </xf>
    <xf numFmtId="0" fontId="4" fillId="0" borderId="3" xfId="0" applyFont="1" applyBorder="1" applyAlignment="1">
      <alignment horizontal="center" vertical="top" wrapText="1"/>
    </xf>
    <xf numFmtId="0" fontId="4" fillId="0" borderId="3" xfId="0" applyFont="1" applyBorder="1" applyAlignment="1">
      <alignment vertical="top" wrapText="1"/>
    </xf>
    <xf numFmtId="0" fontId="7" fillId="0" borderId="3" xfId="0" applyFont="1" applyBorder="1" applyAlignment="1">
      <alignment vertical="top" wrapText="1"/>
    </xf>
    <xf numFmtId="0" fontId="11" fillId="2" borderId="3" xfId="0" applyFont="1" applyFill="1" applyBorder="1" applyAlignment="1">
      <alignment horizontal="center" vertical="top" wrapText="1"/>
    </xf>
    <xf numFmtId="0" fontId="0" fillId="2" borderId="3" xfId="0" applyFont="1" applyFill="1" applyBorder="1" applyAlignment="1">
      <alignment horizontal="center" vertical="top" wrapText="1"/>
    </xf>
    <xf numFmtId="2" fontId="0" fillId="2" borderId="3" xfId="0" applyNumberFormat="1" applyFont="1" applyFill="1" applyBorder="1" applyAlignment="1">
      <alignment horizontal="left" vertical="top" wrapText="1"/>
    </xf>
    <xf numFmtId="2" fontId="0" fillId="2" borderId="3" xfId="0" applyNumberFormat="1" applyFont="1" applyFill="1" applyBorder="1" applyAlignment="1">
      <alignment horizontal="center" vertical="top" wrapText="1"/>
    </xf>
    <xf numFmtId="0" fontId="14" fillId="2" borderId="3" xfId="0" applyFont="1" applyFill="1" applyBorder="1" applyAlignment="1">
      <alignment horizontal="left" vertical="top" wrapText="1"/>
    </xf>
    <xf numFmtId="0" fontId="19" fillId="2" borderId="3" xfId="0" applyFont="1" applyFill="1" applyBorder="1" applyAlignment="1">
      <alignment vertical="top" wrapText="1"/>
    </xf>
    <xf numFmtId="0" fontId="14" fillId="2" borderId="3" xfId="0" applyFont="1" applyFill="1" applyBorder="1" applyAlignment="1">
      <alignment vertical="top" wrapText="1"/>
    </xf>
    <xf numFmtId="0" fontId="3" fillId="2" borderId="3" xfId="0" applyFont="1" applyFill="1" applyBorder="1" applyAlignment="1">
      <alignment horizontal="left" vertical="top" wrapText="1"/>
    </xf>
    <xf numFmtId="0" fontId="3" fillId="2" borderId="3" xfId="0" applyFont="1" applyFill="1" applyBorder="1" applyAlignment="1">
      <alignment vertical="top" wrapText="1"/>
    </xf>
    <xf numFmtId="0" fontId="7" fillId="0" borderId="3" xfId="0" applyFont="1" applyBorder="1" applyAlignment="1">
      <alignment horizontal="center" vertical="top" wrapText="1"/>
    </xf>
    <xf numFmtId="0" fontId="8" fillId="0" borderId="3" xfId="0" applyFont="1" applyBorder="1" applyAlignment="1">
      <alignment wrapText="1"/>
    </xf>
    <xf numFmtId="0" fontId="7" fillId="2" borderId="3" xfId="0" applyFont="1" applyFill="1" applyBorder="1" applyAlignment="1">
      <alignment vertical="top" wrapText="1"/>
    </xf>
    <xf numFmtId="0" fontId="5" fillId="10" borderId="3" xfId="0" applyFont="1" applyFill="1" applyBorder="1" applyAlignment="1">
      <alignment horizontal="center" vertical="top" wrapText="1"/>
    </xf>
    <xf numFmtId="0" fontId="69" fillId="16" borderId="3" xfId="0" applyFont="1" applyFill="1" applyBorder="1" applyAlignment="1">
      <alignment wrapText="1"/>
    </xf>
    <xf numFmtId="0" fontId="14" fillId="0" borderId="3" xfId="0" applyFont="1" applyBorder="1" applyAlignment="1">
      <alignment horizontal="center" vertical="top" wrapText="1"/>
    </xf>
    <xf numFmtId="0" fontId="0" fillId="2" borderId="3" xfId="0" applyFont="1" applyFill="1" applyBorder="1" applyAlignment="1">
      <alignment horizontal="left" vertical="top" wrapText="1"/>
    </xf>
    <xf numFmtId="0" fontId="30" fillId="2" borderId="3" xfId="0" applyFont="1" applyFill="1" applyBorder="1" applyAlignment="1">
      <alignment horizontal="center" vertical="top" wrapText="1"/>
    </xf>
    <xf numFmtId="0" fontId="14" fillId="6" borderId="3" xfId="0" applyFont="1" applyFill="1" applyBorder="1" applyAlignment="1">
      <alignment horizontal="center" vertical="top" wrapText="1"/>
    </xf>
    <xf numFmtId="0" fontId="7" fillId="17" borderId="3" xfId="0" applyFont="1" applyFill="1" applyBorder="1" applyAlignment="1">
      <alignment vertical="top" wrapText="1"/>
    </xf>
    <xf numFmtId="0" fontId="14" fillId="12" borderId="3" xfId="0" applyFont="1" applyFill="1" applyBorder="1" applyAlignment="1">
      <alignment horizontal="center" vertical="top" wrapText="1"/>
    </xf>
    <xf numFmtId="49" fontId="16" fillId="12" borderId="3" xfId="0" applyNumberFormat="1" applyFont="1" applyFill="1" applyBorder="1" applyAlignment="1">
      <alignment horizontal="center" vertical="top" wrapText="1"/>
    </xf>
    <xf numFmtId="2" fontId="0" fillId="12" borderId="3" xfId="0" applyNumberFormat="1" applyFont="1" applyFill="1" applyBorder="1" applyAlignment="1">
      <alignment horizontal="left" vertical="top" wrapText="1"/>
    </xf>
    <xf numFmtId="2" fontId="0" fillId="12" borderId="3" xfId="0" applyNumberFormat="1" applyFont="1" applyFill="1" applyBorder="1" applyAlignment="1">
      <alignment horizontal="center" vertical="top" wrapText="1"/>
    </xf>
    <xf numFmtId="0" fontId="14" fillId="12" borderId="3" xfId="0" applyFont="1" applyFill="1" applyBorder="1" applyAlignment="1">
      <alignment horizontal="left" vertical="top" wrapText="1"/>
    </xf>
    <xf numFmtId="0" fontId="0" fillId="12" borderId="3" xfId="0" applyFont="1" applyFill="1" applyBorder="1" applyAlignment="1">
      <alignment horizontal="left" vertical="top" wrapText="1"/>
    </xf>
    <xf numFmtId="0" fontId="14" fillId="12" borderId="3" xfId="0" applyFont="1" applyFill="1" applyBorder="1" applyAlignment="1">
      <alignment vertical="top" wrapText="1"/>
    </xf>
    <xf numFmtId="0" fontId="22" fillId="2" borderId="3" xfId="0" applyFont="1" applyFill="1" applyBorder="1" applyAlignment="1">
      <alignment vertical="top" wrapText="1"/>
    </xf>
    <xf numFmtId="0" fontId="22" fillId="12" borderId="3" xfId="0" applyFont="1" applyFill="1" applyBorder="1" applyAlignment="1">
      <alignment vertical="top" wrapText="1"/>
    </xf>
    <xf numFmtId="0" fontId="14" fillId="2" borderId="3" xfId="0" applyFont="1" applyFill="1" applyBorder="1" applyAlignment="1">
      <alignment horizontal="center" vertical="top" wrapText="1"/>
    </xf>
    <xf numFmtId="0" fontId="36" fillId="12" borderId="3" xfId="0" applyFont="1" applyFill="1" applyBorder="1" applyAlignment="1">
      <alignment horizontal="center" vertical="top" wrapText="1"/>
    </xf>
    <xf numFmtId="2" fontId="19" fillId="2" borderId="3" xfId="0" applyNumberFormat="1" applyFont="1" applyFill="1" applyBorder="1" applyAlignment="1">
      <alignment horizontal="center" vertical="top" wrapText="1"/>
    </xf>
    <xf numFmtId="0" fontId="38" fillId="2" borderId="3" xfId="0" applyFont="1" applyFill="1" applyBorder="1" applyAlignment="1">
      <alignment horizontal="left" vertical="top" wrapText="1"/>
    </xf>
    <xf numFmtId="2" fontId="39" fillId="12" borderId="3" xfId="0" applyNumberFormat="1" applyFont="1" applyFill="1" applyBorder="1" applyAlignment="1">
      <alignment horizontal="center" vertical="top" wrapText="1"/>
    </xf>
    <xf numFmtId="0" fontId="38" fillId="12" borderId="3" xfId="0" applyFont="1" applyFill="1" applyBorder="1" applyAlignment="1">
      <alignment horizontal="left" vertical="top" wrapText="1"/>
    </xf>
    <xf numFmtId="0" fontId="6" fillId="12" borderId="3" xfId="0" applyFont="1" applyFill="1" applyBorder="1" applyAlignment="1">
      <alignment horizontal="center" vertical="top" wrapText="1"/>
    </xf>
    <xf numFmtId="0" fontId="19" fillId="12" borderId="3" xfId="0" applyFont="1" applyFill="1" applyBorder="1" applyAlignment="1">
      <alignment horizontal="left" wrapText="1"/>
    </xf>
    <xf numFmtId="0" fontId="6" fillId="2" borderId="3" xfId="0" applyFont="1" applyFill="1" applyBorder="1" applyAlignment="1">
      <alignment horizontal="center" vertical="top" wrapText="1"/>
    </xf>
    <xf numFmtId="0" fontId="0" fillId="12" borderId="3" xfId="0" applyFont="1" applyFill="1" applyBorder="1" applyAlignment="1">
      <alignment horizontal="left" wrapText="1"/>
    </xf>
    <xf numFmtId="0" fontId="0" fillId="2" borderId="3" xfId="0" applyFont="1" applyFill="1" applyBorder="1" applyAlignment="1">
      <alignment horizontal="left" wrapText="1"/>
    </xf>
    <xf numFmtId="0" fontId="13" fillId="2" borderId="3" xfId="0" applyFont="1" applyFill="1" applyBorder="1" applyAlignment="1">
      <alignment vertical="top" wrapText="1"/>
    </xf>
    <xf numFmtId="0" fontId="45" fillId="12" borderId="3" xfId="0" applyFont="1" applyFill="1" applyBorder="1" applyAlignment="1">
      <alignment vertical="top" wrapText="1"/>
    </xf>
    <xf numFmtId="0" fontId="38" fillId="12" borderId="3" xfId="0" applyFont="1" applyFill="1" applyBorder="1" applyAlignment="1">
      <alignment vertical="top" wrapText="1"/>
    </xf>
    <xf numFmtId="0" fontId="46" fillId="17" borderId="3" xfId="0" applyFont="1" applyFill="1" applyBorder="1" applyAlignment="1">
      <alignment vertical="top" wrapText="1"/>
    </xf>
    <xf numFmtId="0" fontId="45" fillId="2" borderId="3" xfId="0" applyFont="1" applyFill="1" applyBorder="1" applyAlignment="1">
      <alignment vertical="top" wrapText="1"/>
    </xf>
    <xf numFmtId="0" fontId="38" fillId="2" borderId="3" xfId="0" applyFont="1" applyFill="1" applyBorder="1" applyAlignment="1">
      <alignment vertical="top" wrapText="1"/>
    </xf>
    <xf numFmtId="0" fontId="7" fillId="2" borderId="3" xfId="0" applyFont="1" applyFill="1" applyBorder="1" applyAlignment="1">
      <alignment horizontal="center" vertical="top" wrapText="1"/>
    </xf>
    <xf numFmtId="0" fontId="7" fillId="2" borderId="3" xfId="0" applyFont="1" applyFill="1" applyBorder="1" applyAlignment="1">
      <alignment horizontal="left" vertical="top" wrapText="1"/>
    </xf>
    <xf numFmtId="0" fontId="1" fillId="2" borderId="3" xfId="0" applyFont="1" applyFill="1" applyBorder="1" applyAlignment="1">
      <alignment horizontal="center" vertical="top" wrapText="1"/>
    </xf>
    <xf numFmtId="0" fontId="2" fillId="2" borderId="3" xfId="0" applyFont="1" applyFill="1" applyBorder="1" applyAlignment="1">
      <alignment horizontal="left" vertical="top" wrapText="1"/>
    </xf>
    <xf numFmtId="0" fontId="1" fillId="0" borderId="3" xfId="0" applyFont="1" applyBorder="1" applyAlignment="1">
      <alignment horizontal="center" vertical="top" wrapText="1"/>
    </xf>
    <xf numFmtId="0" fontId="10" fillId="0" borderId="3" xfId="0" applyFont="1" applyBorder="1" applyAlignment="1">
      <alignment vertical="top" wrapText="1"/>
    </xf>
    <xf numFmtId="0" fontId="1" fillId="3" borderId="3" xfId="0" applyFont="1" applyFill="1" applyBorder="1" applyAlignment="1">
      <alignment horizontal="center" vertical="top" wrapText="1"/>
    </xf>
    <xf numFmtId="0" fontId="11" fillId="0" borderId="3" xfId="0" applyFont="1" applyBorder="1" applyAlignment="1">
      <alignment horizontal="center" vertical="top" wrapText="1"/>
    </xf>
    <xf numFmtId="0" fontId="17" fillId="2" borderId="3" xfId="0" applyFont="1" applyFill="1" applyBorder="1" applyAlignment="1">
      <alignment horizontal="left" vertical="top" wrapText="1"/>
    </xf>
    <xf numFmtId="0" fontId="14" fillId="0" borderId="3" xfId="0" applyFont="1" applyBorder="1" applyAlignment="1">
      <alignment vertical="top" wrapText="1"/>
    </xf>
    <xf numFmtId="0" fontId="10" fillId="16" borderId="3" xfId="0" applyFont="1" applyFill="1" applyBorder="1" applyAlignment="1">
      <alignment vertical="top" wrapText="1"/>
    </xf>
    <xf numFmtId="0" fontId="14" fillId="8" borderId="3" xfId="0" applyFont="1" applyFill="1" applyBorder="1" applyAlignment="1">
      <alignment horizontal="center" vertical="top" wrapText="1"/>
    </xf>
    <xf numFmtId="49" fontId="16" fillId="8" borderId="3" xfId="0" applyNumberFormat="1" applyFont="1" applyFill="1" applyBorder="1" applyAlignment="1">
      <alignment horizontal="center" vertical="top" wrapText="1"/>
    </xf>
    <xf numFmtId="0" fontId="17" fillId="8" borderId="3" xfId="0" applyFont="1" applyFill="1" applyBorder="1" applyAlignment="1">
      <alignment horizontal="left" vertical="top" wrapText="1"/>
    </xf>
    <xf numFmtId="0" fontId="0" fillId="8" borderId="3" xfId="0" applyFont="1" applyFill="1" applyBorder="1" applyAlignment="1">
      <alignment horizontal="center" vertical="top" wrapText="1"/>
    </xf>
    <xf numFmtId="0" fontId="0" fillId="8" borderId="3" xfId="0" applyFont="1" applyFill="1" applyBorder="1" applyAlignment="1">
      <alignment horizontal="left" vertical="top" wrapText="1"/>
    </xf>
    <xf numFmtId="0" fontId="0" fillId="8" borderId="3" xfId="0" applyFont="1" applyFill="1" applyBorder="1" applyAlignment="1">
      <alignment vertical="top" wrapText="1"/>
    </xf>
    <xf numFmtId="0" fontId="22" fillId="0" borderId="3" xfId="0" applyFont="1" applyBorder="1" applyAlignment="1">
      <alignment vertical="top" wrapText="1"/>
    </xf>
    <xf numFmtId="0" fontId="23" fillId="8" borderId="3" xfId="0" applyFont="1" applyFill="1" applyBorder="1" applyAlignment="1">
      <alignment vertical="top" wrapText="1"/>
    </xf>
    <xf numFmtId="0" fontId="14" fillId="8" borderId="3" xfId="0" applyFont="1" applyFill="1" applyBorder="1" applyAlignment="1">
      <alignment horizontal="left" vertical="top" wrapText="1"/>
    </xf>
    <xf numFmtId="0" fontId="14" fillId="8" borderId="3" xfId="0" applyFont="1" applyFill="1" applyBorder="1" applyAlignment="1">
      <alignment vertical="top" wrapText="1"/>
    </xf>
    <xf numFmtId="0" fontId="24" fillId="0" borderId="3" xfId="0" applyFont="1" applyBorder="1" applyAlignment="1">
      <alignment horizontal="center" vertical="top" wrapText="1"/>
    </xf>
    <xf numFmtId="0" fontId="26" fillId="8" borderId="3" xfId="0" applyFont="1" applyFill="1" applyBorder="1" applyAlignment="1">
      <alignment horizontal="center" vertical="top" wrapText="1"/>
    </xf>
    <xf numFmtId="0" fontId="27" fillId="0" borderId="3" xfId="0" applyFont="1" applyBorder="1" applyAlignment="1">
      <alignment horizontal="center" vertical="top" wrapText="1"/>
    </xf>
    <xf numFmtId="0" fontId="28" fillId="8" borderId="3" xfId="0" applyFont="1" applyFill="1" applyBorder="1" applyAlignment="1">
      <alignment vertical="top" wrapText="1"/>
    </xf>
    <xf numFmtId="0" fontId="0" fillId="0" borderId="3" xfId="0" applyFont="1" applyBorder="1" applyAlignment="1">
      <alignment vertical="top" wrapText="1"/>
    </xf>
    <xf numFmtId="0" fontId="23" fillId="2" borderId="3" xfId="0" applyFont="1" applyFill="1" applyBorder="1" applyAlignment="1">
      <alignment vertical="top" wrapText="1"/>
    </xf>
    <xf numFmtId="0" fontId="19" fillId="8" borderId="3" xfId="0" applyFont="1" applyFill="1" applyBorder="1" applyAlignment="1">
      <alignment vertical="top" wrapText="1"/>
    </xf>
    <xf numFmtId="0" fontId="10" fillId="17" borderId="3" xfId="0" applyFont="1" applyFill="1" applyBorder="1" applyAlignment="1">
      <alignment vertical="top" wrapText="1"/>
    </xf>
    <xf numFmtId="0" fontId="29" fillId="2" borderId="3" xfId="0" applyFont="1" applyFill="1" applyBorder="1" applyAlignment="1">
      <alignment vertical="top" wrapText="1"/>
    </xf>
    <xf numFmtId="0" fontId="31" fillId="2" borderId="3" xfId="0" applyFont="1" applyFill="1" applyBorder="1" applyAlignment="1">
      <alignment vertical="top" wrapText="1"/>
    </xf>
    <xf numFmtId="0" fontId="33" fillId="2" borderId="3" xfId="0" applyFont="1" applyFill="1" applyBorder="1" applyAlignment="1">
      <alignment vertical="top" wrapText="1"/>
    </xf>
    <xf numFmtId="0" fontId="3" fillId="2" borderId="3" xfId="0" applyFont="1" applyFill="1" applyBorder="1" applyAlignment="1">
      <alignment horizontal="center" vertical="top" wrapText="1"/>
    </xf>
    <xf numFmtId="0" fontId="34" fillId="2" borderId="3" xfId="0" applyFont="1" applyFill="1" applyBorder="1" applyAlignment="1">
      <alignment horizontal="left" vertical="top" wrapText="1"/>
    </xf>
    <xf numFmtId="0" fontId="34" fillId="2" borderId="3" xfId="0" applyFont="1" applyFill="1" applyBorder="1" applyAlignment="1">
      <alignment vertical="top" wrapText="1"/>
    </xf>
    <xf numFmtId="0" fontId="10" fillId="2" borderId="3" xfId="0" applyFont="1" applyFill="1" applyBorder="1" applyAlignment="1">
      <alignment vertical="top" wrapText="1"/>
    </xf>
    <xf numFmtId="0" fontId="35" fillId="2" borderId="3" xfId="0" applyFont="1" applyFill="1" applyBorder="1" applyAlignment="1">
      <alignment horizontal="left" vertical="top" wrapText="1"/>
    </xf>
    <xf numFmtId="0" fontId="1" fillId="2" borderId="3" xfId="0" applyFont="1" applyFill="1" applyBorder="1" applyAlignment="1">
      <alignment horizontal="left" vertical="top" wrapText="1"/>
    </xf>
    <xf numFmtId="0" fontId="4" fillId="2" borderId="3" xfId="0" applyFont="1" applyFill="1" applyBorder="1" applyAlignment="1">
      <alignment horizontal="center" vertical="top" wrapText="1"/>
    </xf>
    <xf numFmtId="0" fontId="1" fillId="5" borderId="3" xfId="0" applyFont="1" applyFill="1" applyBorder="1" applyAlignment="1">
      <alignment horizontal="center" vertical="top" wrapText="1"/>
    </xf>
    <xf numFmtId="0" fontId="69" fillId="0" borderId="3" xfId="0" applyFont="1" applyBorder="1" applyAlignment="1">
      <alignment horizontal="center" vertical="top" wrapText="1"/>
    </xf>
    <xf numFmtId="0" fontId="69" fillId="2" borderId="3" xfId="0" applyFont="1" applyFill="1" applyBorder="1" applyAlignment="1">
      <alignment horizontal="center" vertical="top" wrapText="1"/>
    </xf>
    <xf numFmtId="0" fontId="69" fillId="6" borderId="3" xfId="0" applyFont="1" applyFill="1" applyBorder="1" applyAlignment="1">
      <alignment wrapText="1"/>
    </xf>
    <xf numFmtId="0" fontId="0" fillId="0" borderId="3" xfId="0" applyFont="1" applyBorder="1" applyAlignment="1">
      <alignment horizontal="center" vertical="top" wrapText="1"/>
    </xf>
    <xf numFmtId="0" fontId="14" fillId="9" borderId="3" xfId="0" applyFont="1" applyFill="1" applyBorder="1" applyAlignment="1">
      <alignment horizontal="center" vertical="top" wrapText="1"/>
    </xf>
    <xf numFmtId="49" fontId="16" fillId="9" borderId="3" xfId="0" applyNumberFormat="1" applyFont="1" applyFill="1" applyBorder="1" applyAlignment="1">
      <alignment horizontal="center" vertical="top" wrapText="1"/>
    </xf>
    <xf numFmtId="0" fontId="0" fillId="9" borderId="3" xfId="0" applyFont="1" applyFill="1" applyBorder="1" applyAlignment="1">
      <alignment horizontal="left" vertical="top" wrapText="1"/>
    </xf>
    <xf numFmtId="0" fontId="0" fillId="9" borderId="3" xfId="0" applyFont="1" applyFill="1" applyBorder="1" applyAlignment="1">
      <alignment horizontal="center" vertical="top" wrapText="1"/>
    </xf>
    <xf numFmtId="0" fontId="14" fillId="9" borderId="3" xfId="0" applyFont="1" applyFill="1" applyBorder="1" applyAlignment="1">
      <alignment horizontal="left" vertical="top" wrapText="1"/>
    </xf>
    <xf numFmtId="0" fontId="14" fillId="9" borderId="3" xfId="0" applyFont="1" applyFill="1" applyBorder="1" applyAlignment="1">
      <alignment vertical="top" wrapText="1"/>
    </xf>
    <xf numFmtId="0" fontId="20" fillId="9" borderId="3" xfId="0" applyFont="1" applyFill="1" applyBorder="1" applyAlignment="1">
      <alignment horizontal="center" vertical="top" wrapText="1"/>
    </xf>
    <xf numFmtId="0" fontId="21" fillId="2" borderId="3" xfId="0" applyFont="1" applyFill="1" applyBorder="1" applyAlignment="1">
      <alignment vertical="top" wrapText="1"/>
    </xf>
    <xf numFmtId="0" fontId="25" fillId="2" borderId="3" xfId="0" applyFont="1" applyFill="1" applyBorder="1" applyAlignment="1">
      <alignment horizontal="center" vertical="top" wrapText="1"/>
    </xf>
    <xf numFmtId="0" fontId="9" fillId="0" borderId="3" xfId="0" applyFont="1" applyBorder="1" applyAlignment="1">
      <alignment horizontal="center" vertical="top" wrapText="1"/>
    </xf>
    <xf numFmtId="0" fontId="9" fillId="0" borderId="3" xfId="0" applyFont="1" applyBorder="1" applyAlignment="1">
      <alignment horizontal="left" vertical="top" wrapText="1"/>
    </xf>
    <xf numFmtId="0" fontId="9" fillId="2" borderId="3" xfId="0" applyFont="1" applyFill="1" applyBorder="1" applyAlignment="1">
      <alignment horizontal="center" vertical="top" wrapText="1"/>
    </xf>
    <xf numFmtId="0" fontId="9" fillId="2" borderId="3" xfId="0" applyFont="1" applyFill="1" applyBorder="1" applyAlignment="1">
      <alignment horizontal="left" vertical="top" wrapText="1"/>
    </xf>
    <xf numFmtId="0" fontId="7" fillId="4" borderId="3" xfId="0" applyFont="1" applyFill="1" applyBorder="1" applyAlignment="1">
      <alignment vertical="top" wrapText="1"/>
    </xf>
    <xf numFmtId="0" fontId="7" fillId="4" borderId="3" xfId="0" applyFont="1" applyFill="1" applyBorder="1" applyAlignment="1">
      <alignment horizontal="center" vertical="top" wrapText="1"/>
    </xf>
    <xf numFmtId="49" fontId="16" fillId="7" borderId="3" xfId="0" applyNumberFormat="1" applyFont="1" applyFill="1" applyBorder="1" applyAlignment="1">
      <alignment vertical="top" wrapText="1"/>
    </xf>
    <xf numFmtId="0" fontId="0" fillId="7" borderId="3" xfId="0" applyFont="1" applyFill="1" applyBorder="1" applyAlignment="1">
      <alignment horizontal="left" vertical="top" wrapText="1"/>
    </xf>
    <xf numFmtId="0" fontId="18" fillId="0" borderId="3" xfId="0" applyFont="1" applyBorder="1" applyAlignment="1">
      <alignment horizontal="center" vertical="top" wrapText="1"/>
    </xf>
    <xf numFmtId="49" fontId="16" fillId="2" borderId="3" xfId="0" applyNumberFormat="1" applyFont="1" applyFill="1" applyBorder="1" applyAlignment="1">
      <alignment vertical="top" wrapText="1"/>
    </xf>
    <xf numFmtId="0" fontId="19" fillId="7" borderId="3" xfId="0" applyFont="1" applyFill="1" applyBorder="1" applyAlignment="1">
      <alignment horizontal="center" vertical="top" wrapText="1"/>
    </xf>
    <xf numFmtId="0" fontId="19" fillId="2" borderId="3" xfId="0" applyFont="1" applyFill="1" applyBorder="1" applyAlignment="1">
      <alignment horizontal="center" vertical="top" wrapText="1"/>
    </xf>
    <xf numFmtId="0" fontId="7" fillId="6" borderId="3" xfId="0" applyFont="1" applyFill="1" applyBorder="1" applyAlignment="1">
      <alignment horizontal="center" vertical="top" wrapText="1"/>
    </xf>
    <xf numFmtId="0" fontId="1" fillId="11" borderId="3" xfId="0" applyFont="1" applyFill="1" applyBorder="1" applyAlignment="1">
      <alignment horizontal="center" vertical="top" wrapText="1"/>
    </xf>
    <xf numFmtId="0" fontId="0" fillId="13" borderId="3" xfId="0" applyFont="1" applyFill="1" applyBorder="1" applyAlignment="1">
      <alignment horizontal="left" wrapText="1"/>
    </xf>
    <xf numFmtId="0" fontId="32" fillId="2" borderId="3" xfId="0" applyFont="1" applyFill="1" applyBorder="1" applyAlignment="1">
      <alignment horizontal="center" vertical="top" wrapText="1"/>
    </xf>
    <xf numFmtId="0" fontId="0" fillId="13" borderId="3" xfId="0" applyFont="1" applyFill="1" applyBorder="1" applyAlignment="1">
      <alignment horizontal="left" vertical="top" wrapText="1"/>
    </xf>
    <xf numFmtId="0" fontId="0" fillId="6" borderId="3" xfId="0" applyFont="1" applyFill="1" applyBorder="1" applyAlignment="1">
      <alignment horizontal="center" vertical="top" wrapText="1"/>
    </xf>
    <xf numFmtId="4" fontId="0" fillId="2" borderId="3" xfId="0" applyNumberFormat="1" applyFont="1" applyFill="1" applyBorder="1" applyAlignment="1">
      <alignment horizontal="center" vertical="top" wrapText="1"/>
    </xf>
    <xf numFmtId="0" fontId="10" fillId="2" borderId="3" xfId="0" applyFont="1" applyFill="1" applyBorder="1" applyAlignment="1">
      <alignment horizontal="center" vertical="top" wrapText="1"/>
    </xf>
    <xf numFmtId="0" fontId="10" fillId="2" borderId="3" xfId="0" applyFont="1" applyFill="1" applyBorder="1" applyAlignment="1">
      <alignment horizontal="left" vertical="top" wrapText="1"/>
    </xf>
    <xf numFmtId="0" fontId="3" fillId="2" borderId="0" xfId="0" applyFont="1" applyFill="1" applyAlignment="1">
      <alignment vertical="top" wrapText="1"/>
    </xf>
    <xf numFmtId="0" fontId="3" fillId="6" borderId="0" xfId="0" applyFont="1" applyFill="1" applyAlignment="1">
      <alignment horizontal="center" vertical="top" wrapText="1"/>
    </xf>
    <xf numFmtId="0" fontId="3" fillId="17" borderId="0" xfId="0" applyFont="1" applyFill="1" applyAlignment="1">
      <alignment vertical="top" wrapText="1"/>
    </xf>
    <xf numFmtId="0" fontId="33" fillId="0" borderId="0" xfId="0" applyFont="1" applyAlignment="1">
      <alignment horizontal="left" vertical="center" wrapText="1" indent="1"/>
    </xf>
    <xf numFmtId="0" fontId="33" fillId="0" borderId="0" xfId="0" applyFont="1" applyAlignment="1"/>
    <xf numFmtId="0" fontId="5" fillId="4" borderId="3" xfId="0" applyFont="1" applyFill="1" applyBorder="1" applyAlignment="1">
      <alignment horizontal="center" vertical="top" wrapText="1"/>
    </xf>
    <xf numFmtId="0" fontId="0" fillId="0" borderId="3" xfId="0" applyFont="1" applyBorder="1" applyAlignment="1"/>
    <xf numFmtId="0" fontId="1" fillId="5" borderId="3" xfId="0" applyFont="1" applyFill="1" applyBorder="1" applyAlignment="1">
      <alignment horizontal="center" vertical="top" wrapText="1"/>
    </xf>
    <xf numFmtId="0" fontId="1" fillId="3" borderId="3" xfId="0" applyFont="1" applyFill="1" applyBorder="1" applyAlignment="1">
      <alignment horizontal="center" vertical="top" wrapText="1"/>
    </xf>
    <xf numFmtId="0" fontId="5" fillId="10" borderId="3" xfId="0" applyFont="1" applyFill="1" applyBorder="1" applyAlignment="1">
      <alignment horizontal="center" vertical="top" wrapText="1"/>
    </xf>
    <xf numFmtId="0" fontId="1" fillId="11" borderId="3" xfId="0" applyFont="1" applyFill="1" applyBorder="1" applyAlignment="1">
      <alignment horizontal="center" vertical="top" wrapText="1"/>
    </xf>
    <xf numFmtId="0" fontId="1" fillId="19" borderId="3" xfId="0" applyFont="1" applyFill="1" applyBorder="1" applyAlignment="1">
      <alignment horizontal="center" vertical="top" wrapText="1"/>
    </xf>
    <xf numFmtId="0" fontId="0" fillId="20" borderId="3" xfId="0" applyFont="1" applyFill="1" applyBorder="1" applyAlignment="1"/>
    <xf numFmtId="0" fontId="9" fillId="14" borderId="0" xfId="0" applyFont="1" applyFill="1" applyAlignment="1">
      <alignment horizontal="center" wrapText="1"/>
    </xf>
    <xf numFmtId="0" fontId="0" fillId="0" borderId="0" xfId="0" applyFont="1" applyAlignment="1"/>
    <xf numFmtId="0" fontId="11" fillId="21" borderId="0" xfId="0" applyFont="1" applyFill="1" applyAlignment="1">
      <alignment horizontal="center"/>
    </xf>
  </cellXfs>
  <cellStyles count="6">
    <cellStyle name="Followed Hyperlink" xfId="1" builtinId="9" hidden="1"/>
    <cellStyle name="Followed Hyperlink" xfId="2" builtinId="9" hidden="1"/>
    <cellStyle name="Followed Hyperlink" xfId="3" builtinId="9" hidden="1"/>
    <cellStyle name="Followed Hyperlink" xfId="4" builtinId="9" hidden="1"/>
    <cellStyle name="Followed Hyperlink" xfId="5" builtinId="9" hidden="1"/>
    <cellStyle name="Normal" xfId="0" builtinId="0"/>
  </cellStyles>
  <dxfs count="77">
    <dxf>
      <border diagonalUp="0" diagonalDown="0">
        <left style="medium">
          <color indexed="64"/>
        </left>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bottom/>
        <vertical style="medium">
          <color indexed="64"/>
        </vertical>
        <horizontal style="medium">
          <color indexed="64"/>
        </horizontal>
      </border>
    </dxf>
    <dxf>
      <border diagonalUp="0" diagonalDown="0">
        <left style="medium">
          <color indexed="64"/>
        </left>
        <right style="medium">
          <color indexed="64"/>
        </right>
        <top/>
        <bottom/>
        <vertical style="medium">
          <color indexed="64"/>
        </vertical>
        <horizontal style="medium">
          <color indexed="64"/>
        </horizontal>
      </border>
    </dxf>
    <dxf>
      <border diagonalUp="0" diagonalDown="0">
        <left style="medium">
          <color indexed="64"/>
        </left>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bottom/>
        <vertical style="medium">
          <color indexed="64"/>
        </vertical>
        <horizontal style="medium">
          <color indexed="64"/>
        </horizontal>
      </border>
    </dxf>
    <dxf>
      <border diagonalUp="0" diagonalDown="0">
        <left style="medium">
          <color indexed="64"/>
        </left>
        <right style="medium">
          <color indexed="64"/>
        </right>
        <top/>
        <bottom/>
        <vertical style="medium">
          <color indexed="64"/>
        </vertical>
        <horizontal style="medium">
          <color indexed="64"/>
        </horizontal>
      </border>
    </dxf>
    <dxf>
      <border diagonalUp="0" diagonalDown="0">
        <left style="medium">
          <color indexed="64"/>
        </left>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bottom/>
        <vertical style="medium">
          <color indexed="64"/>
        </vertical>
        <horizontal style="medium">
          <color indexed="64"/>
        </horizontal>
      </border>
    </dxf>
    <dxf>
      <border diagonalUp="0" diagonalDown="0">
        <left style="medium">
          <color indexed="64"/>
        </left>
        <right style="medium">
          <color indexed="64"/>
        </right>
        <top/>
        <bottom/>
        <vertical style="medium">
          <color indexed="64"/>
        </vertical>
        <horizontal style="medium">
          <color indexed="64"/>
        </horizontal>
      </border>
    </dxf>
    <dxf>
      <border diagonalUp="0" diagonalDown="0">
        <left style="medium">
          <color indexed="64"/>
        </left>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bottom/>
        <vertical style="medium">
          <color indexed="64"/>
        </vertical>
        <horizontal style="medium">
          <color indexed="64"/>
        </horizontal>
      </border>
    </dxf>
    <dxf>
      <border diagonalUp="0" diagonalDown="0">
        <left style="medium">
          <color indexed="64"/>
        </left>
        <right style="medium">
          <color indexed="64"/>
        </right>
        <top/>
        <bottom/>
        <vertical style="medium">
          <color indexed="64"/>
        </vertical>
        <horizontal style="medium">
          <color indexed="64"/>
        </horizontal>
      </border>
    </dxf>
    <dxf>
      <border diagonalUp="0" diagonalDown="0">
        <left style="medium">
          <color indexed="64"/>
        </left>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style="medium">
          <color indexed="64"/>
        </top>
        <bottom style="medium">
          <color indexed="64"/>
        </bottom>
        <vertical style="medium">
          <color indexed="64"/>
        </vertical>
        <horizontal style="medium">
          <color indexed="64"/>
        </horizontal>
      </border>
    </dxf>
    <dxf>
      <border diagonalUp="0" diagonalDown="0">
        <left/>
        <right style="medium">
          <color indexed="64"/>
        </right>
        <top style="medium">
          <color indexed="64"/>
        </top>
        <bottom style="medium">
          <color indexed="64"/>
        </bottom>
        <vertical style="medium">
          <color indexed="64"/>
        </vertical>
        <horizontal style="medium">
          <color indexed="64"/>
        </horizontal>
      </border>
    </dxf>
    <dxf>
      <border diagonalUp="0" diagonalDown="0">
        <left style="medium">
          <color indexed="64"/>
        </left>
        <right style="medium">
          <color indexed="64"/>
        </right>
        <top/>
        <bottom/>
        <vertical style="medium">
          <color indexed="64"/>
        </vertical>
        <horizontal style="medium">
          <color indexed="64"/>
        </horizontal>
      </border>
    </dxf>
    <dxf>
      <border diagonalUp="0" diagonalDown="0">
        <left style="medium">
          <color indexed="64"/>
        </left>
        <right style="medium">
          <color indexed="64"/>
        </right>
        <top/>
        <bottom/>
        <vertical style="medium">
          <color indexed="64"/>
        </vertical>
        <horizontal style="medium">
          <color indexed="64"/>
        </horizontal>
      </border>
    </dxf>
    <dxf>
      <fill>
        <patternFill patternType="solid">
          <fgColor rgb="FFFFFFFF"/>
          <bgColor rgb="FFFFFFFF"/>
        </patternFill>
      </fill>
    </dxf>
    <dxf>
      <fill>
        <patternFill patternType="solid">
          <fgColor rgb="FFFFE6DD"/>
          <bgColor rgb="FFFFE6DD"/>
        </patternFill>
      </fill>
    </dxf>
    <dxf>
      <fill>
        <patternFill patternType="solid">
          <fgColor rgb="FFFFFFFF"/>
          <bgColor rgb="FFFFFFFF"/>
        </patternFill>
      </fill>
    </dxf>
    <dxf>
      <fill>
        <patternFill patternType="solid">
          <fgColor rgb="FFFFE6DD"/>
          <bgColor rgb="FFFFE6DD"/>
        </patternFill>
      </fill>
    </dxf>
    <dxf>
      <fill>
        <patternFill patternType="solid">
          <fgColor rgb="FFFFFFFF"/>
          <bgColor rgb="FFFFFFFF"/>
        </patternFill>
      </fill>
    </dxf>
    <dxf>
      <fill>
        <patternFill patternType="solid">
          <fgColor rgb="FFEEF7E3"/>
          <bgColor rgb="FFEEF7E3"/>
        </patternFill>
      </fill>
    </dxf>
    <dxf>
      <fill>
        <patternFill patternType="solid">
          <fgColor rgb="FFFFFFFF"/>
          <bgColor rgb="FFFFFFFF"/>
        </patternFill>
      </fill>
    </dxf>
    <dxf>
      <fill>
        <patternFill patternType="solid">
          <fgColor rgb="FFFFE6DD"/>
          <bgColor rgb="FFFFE6DD"/>
        </patternFill>
      </fill>
    </dxf>
    <dxf>
      <fill>
        <patternFill patternType="solid">
          <fgColor rgb="FFFFFFFF"/>
          <bgColor rgb="FFFFFFFF"/>
        </patternFill>
      </fill>
    </dxf>
    <dxf>
      <fill>
        <patternFill patternType="solid">
          <fgColor rgb="FFFFE6DD"/>
          <bgColor rgb="FFFFE6DD"/>
        </patternFill>
      </fill>
    </dxf>
    <dxf>
      <fill>
        <patternFill patternType="solid">
          <fgColor rgb="FFE8E7FC"/>
          <bgColor rgb="FFE8E7FC"/>
        </patternFill>
      </fill>
    </dxf>
    <dxf>
      <fill>
        <patternFill patternType="solid">
          <fgColor rgb="FFFFFFFF"/>
          <bgColor rgb="FFFFFFFF"/>
        </patternFill>
      </fill>
    </dxf>
    <dxf>
      <fill>
        <patternFill patternType="solid">
          <fgColor rgb="FF8989EB"/>
          <bgColor rgb="FF8989EB"/>
        </patternFill>
      </fill>
    </dxf>
    <dxf>
      <fill>
        <patternFill patternType="solid">
          <fgColor rgb="FFFFFFFF"/>
          <bgColor rgb="FFFFFFFF"/>
        </patternFill>
      </fill>
    </dxf>
    <dxf>
      <fill>
        <patternFill patternType="solid">
          <fgColor rgb="FFE8E7FC"/>
          <bgColor rgb="FFE8E7FC"/>
        </patternFill>
      </fill>
    </dxf>
    <dxf>
      <fill>
        <patternFill patternType="solid">
          <fgColor rgb="FFFFFFFF"/>
          <bgColor rgb="FFFFFFFF"/>
        </patternFill>
      </fill>
    </dxf>
    <dxf>
      <fill>
        <patternFill patternType="solid">
          <fgColor rgb="FFEEF7E3"/>
          <bgColor rgb="FFEEF7E3"/>
        </patternFill>
      </fill>
    </dxf>
    <dxf>
      <fill>
        <patternFill patternType="solid">
          <fgColor rgb="FFF3F3F3"/>
          <bgColor rgb="FFF3F3F3"/>
        </patternFill>
      </fill>
    </dxf>
    <dxf>
      <fill>
        <patternFill patternType="solid">
          <fgColor rgb="FFFFFFFF"/>
          <bgColor rgb="FFFFFFFF"/>
        </patternFill>
      </fill>
    </dxf>
    <dxf>
      <fill>
        <patternFill patternType="solid">
          <fgColor rgb="FFFFFFFF"/>
          <bgColor rgb="FFFFFFFF"/>
        </patternFill>
      </fill>
    </dxf>
    <dxf>
      <fill>
        <patternFill patternType="solid">
          <fgColor rgb="FFFFFFFF"/>
          <bgColor rgb="FFFFFFFF"/>
        </patternFill>
      </fill>
    </dxf>
    <dxf>
      <fill>
        <patternFill patternType="solid">
          <fgColor rgb="FFFFE6DD"/>
          <bgColor rgb="FFFFE6DD"/>
        </patternFill>
      </fill>
    </dxf>
    <dxf>
      <fill>
        <patternFill patternType="solid">
          <fgColor rgb="FFFFFFFF"/>
          <bgColor rgb="FFFFFFFF"/>
        </patternFill>
      </fill>
    </dxf>
    <dxf>
      <fill>
        <patternFill patternType="solid">
          <fgColor rgb="FFFFE6DD"/>
          <bgColor rgb="FFFFE6DD"/>
        </patternFill>
      </fill>
    </dxf>
    <dxf>
      <fill>
        <patternFill patternType="solid">
          <fgColor rgb="FFFFFFFF"/>
          <bgColor rgb="FFFFFFFF"/>
        </patternFill>
      </fill>
    </dxf>
    <dxf>
      <fill>
        <patternFill patternType="solid">
          <fgColor rgb="FFFFE6DD"/>
          <bgColor rgb="FFFFE6DD"/>
        </patternFill>
      </fill>
    </dxf>
    <dxf>
      <fill>
        <patternFill patternType="solid">
          <fgColor rgb="FFFFFFFF"/>
          <bgColor rgb="FFFFFFFF"/>
        </patternFill>
      </fill>
    </dxf>
    <dxf>
      <fill>
        <patternFill patternType="solid">
          <fgColor rgb="FFE0F7FA"/>
          <bgColor rgb="FFE0F7FA"/>
        </patternFill>
      </fill>
    </dxf>
    <dxf>
      <fill>
        <patternFill patternType="solid">
          <fgColor rgb="FFFFFFFF"/>
          <bgColor rgb="FFFFFFFF"/>
        </patternFill>
      </fill>
    </dxf>
    <dxf>
      <fill>
        <patternFill patternType="solid">
          <fgColor rgb="FFE0F7FA"/>
          <bgColor rgb="FFE0F7FA"/>
        </patternFill>
      </fill>
    </dxf>
    <dxf>
      <fill>
        <patternFill patternType="solid">
          <fgColor rgb="FFFFFFFF"/>
          <bgColor rgb="FFFFFFFF"/>
        </patternFill>
      </fill>
    </dxf>
    <dxf>
      <fill>
        <patternFill patternType="solid">
          <fgColor rgb="FFE8E7FC"/>
          <bgColor rgb="FFE8E7FC"/>
        </patternFill>
      </fill>
    </dxf>
    <dxf>
      <fill>
        <patternFill patternType="solid">
          <fgColor rgb="FFE8E7FC"/>
          <bgColor rgb="FFE8E7FC"/>
        </patternFill>
      </fill>
    </dxf>
    <dxf>
      <fill>
        <patternFill patternType="solid">
          <fgColor rgb="FFFFFFFF"/>
          <bgColor rgb="FFFFFFFF"/>
        </patternFill>
      </fill>
    </dxf>
    <dxf>
      <fill>
        <patternFill patternType="solid">
          <fgColor rgb="FFE8E7FC"/>
          <bgColor rgb="FFE8E7FC"/>
        </patternFill>
      </fill>
    </dxf>
    <dxf>
      <fill>
        <patternFill patternType="solid">
          <fgColor rgb="FFFFFFFF"/>
          <bgColor rgb="FFFFFFFF"/>
        </patternFill>
      </fill>
    </dxf>
  </dxfs>
  <tableStyles count="17" defaultPivotStyle="PivotStyleMedium4">
    <tableStyle name="TN0-style" pivot="0" count="2">
      <tableStyleElement type="firstRowStripe" dxfId="76"/>
      <tableStyleElement type="secondRowStripe" dxfId="75"/>
    </tableStyle>
    <tableStyle name="TN0-style 2" pivot="0" count="2">
      <tableStyleElement type="firstRowStripe" dxfId="74"/>
      <tableStyleElement type="secondRowStripe" dxfId="73"/>
    </tableStyle>
    <tableStyle name="TN0-style 3" pivot="0" count="2">
      <tableStyleElement type="firstRowStripe" dxfId="72"/>
      <tableStyleElement type="secondRowStripe" dxfId="71"/>
    </tableStyle>
    <tableStyle name="TN1-style" pivot="0" count="2">
      <tableStyleElement type="firstRowStripe" dxfId="70"/>
      <tableStyleElement type="secondRowStripe" dxfId="69"/>
    </tableStyle>
    <tableStyle name="TN1-style 2" pivot="0" count="2">
      <tableStyleElement type="firstRowStripe" dxfId="68"/>
      <tableStyleElement type="secondRowStripe" dxfId="67"/>
    </tableStyle>
    <tableStyle name="TN2-style" pivot="0" count="2">
      <tableStyleElement type="firstRowStripe" dxfId="66"/>
      <tableStyleElement type="secondRowStripe" dxfId="65"/>
    </tableStyle>
    <tableStyle name="TN2-style 2" pivot="0" count="2">
      <tableStyleElement type="firstRowStripe" dxfId="64"/>
      <tableStyleElement type="secondRowStripe" dxfId="63"/>
    </tableStyle>
    <tableStyle name="TN2-style 3" pivot="0" count="2">
      <tableStyleElement type="firstRowStripe" dxfId="62"/>
      <tableStyleElement type="secondRowStripe" dxfId="61"/>
    </tableStyle>
    <tableStyle name="TN4-style" pivot="0" count="3">
      <tableStyleElement type="headerRow" dxfId="60"/>
      <tableStyleElement type="firstRowStripe" dxfId="59"/>
      <tableStyleElement type="secondRowStripe" dxfId="58"/>
    </tableStyle>
    <tableStyle name="TN3-style" pivot="0" count="2">
      <tableStyleElement type="firstRowStripe" dxfId="57"/>
      <tableStyleElement type="secondRowStripe" dxfId="56"/>
    </tableStyle>
    <tableStyle name="TN5-style" pivot="0" count="2">
      <tableStyleElement type="firstRowStripe" dxfId="55"/>
      <tableStyleElement type="secondRowStripe" dxfId="54"/>
    </tableStyle>
    <tableStyle name="TN5-style 2" pivot="0" count="3">
      <tableStyleElement type="headerRow" dxfId="53"/>
      <tableStyleElement type="firstRowStripe" dxfId="52"/>
      <tableStyleElement type="secondRowStripe" dxfId="51"/>
    </tableStyle>
    <tableStyle name="Lacey-style" pivot="0" count="2">
      <tableStyleElement type="firstRowStripe" dxfId="50"/>
      <tableStyleElement type="secondRowStripe" dxfId="49"/>
    </tableStyle>
    <tableStyle name="Lacey-style 2" pivot="0" count="2">
      <tableStyleElement type="firstRowStripe" dxfId="48"/>
      <tableStyleElement type="secondRowStripe" dxfId="47"/>
    </tableStyle>
    <tableStyle name="Lacey-style 3" pivot="0" count="2">
      <tableStyleElement type="firstRowStripe" dxfId="46"/>
      <tableStyleElement type="secondRowStripe" dxfId="45"/>
    </tableStyle>
    <tableStyle name="Lacey-style 4" pivot="0" count="2">
      <tableStyleElement type="firstRowStripe" dxfId="44"/>
      <tableStyleElement type="secondRowStripe" dxfId="43"/>
    </tableStyle>
    <tableStyle name="Lacey-style 5" pivot="0" count="2">
      <tableStyleElement type="firstRowStripe" dxfId="42"/>
      <tableStyleElement type="secondRowStripe" dxfId="4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514350</xdr:colOff>
      <xdr:row>0</xdr:row>
      <xdr:rowOff>38100</xdr:rowOff>
    </xdr:from>
    <xdr:ext cx="3200400" cy="409575"/>
    <xdr:pic>
      <xdr:nvPicPr>
        <xdr:cNvPr id="2" name="image1.pn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5</xdr:col>
      <xdr:colOff>1819275</xdr:colOff>
      <xdr:row>0</xdr:row>
      <xdr:rowOff>66675</xdr:rowOff>
    </xdr:from>
    <xdr:ext cx="3200400" cy="409575"/>
    <xdr:pic>
      <xdr:nvPicPr>
        <xdr:cNvPr id="2" name="image1.pn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6</xdr:col>
      <xdr:colOff>1123950</xdr:colOff>
      <xdr:row>0</xdr:row>
      <xdr:rowOff>142875</xdr:rowOff>
    </xdr:from>
    <xdr:ext cx="3200400" cy="409575"/>
    <xdr:pic>
      <xdr:nvPicPr>
        <xdr:cNvPr id="2" name="image1.pn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6</xdr:col>
      <xdr:colOff>847725</xdr:colOff>
      <xdr:row>0</xdr:row>
      <xdr:rowOff>57150</xdr:rowOff>
    </xdr:from>
    <xdr:ext cx="3200400" cy="409575"/>
    <xdr:pic>
      <xdr:nvPicPr>
        <xdr:cNvPr id="2" name="image1.pn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4</xdr:col>
      <xdr:colOff>2209800</xdr:colOff>
      <xdr:row>0</xdr:row>
      <xdr:rowOff>180975</xdr:rowOff>
    </xdr:from>
    <xdr:ext cx="3200400" cy="409575"/>
    <xdr:pic>
      <xdr:nvPicPr>
        <xdr:cNvPr id="2" name="image1.pn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6</xdr:col>
      <xdr:colOff>3276600</xdr:colOff>
      <xdr:row>0</xdr:row>
      <xdr:rowOff>47625</xdr:rowOff>
    </xdr:from>
    <xdr:ext cx="3200400" cy="409575"/>
    <xdr:pic>
      <xdr:nvPicPr>
        <xdr:cNvPr id="2" name="image1.pn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id="2" name="Table_2" displayName="Table_2" ref="D4:K18" headerRowCount="0" headerRowDxfId="40" totalsRowDxfId="39">
  <tableColumns count="8">
    <tableColumn id="1" name="Column1" dataDxfId="38"/>
    <tableColumn id="2" name="Column2" dataDxfId="37"/>
    <tableColumn id="3" name="Column3" dataDxfId="36"/>
    <tableColumn id="4" name="Column4" dataDxfId="35"/>
    <tableColumn id="5" name="Column5" dataDxfId="34"/>
    <tableColumn id="7" name="Column7" dataDxfId="33"/>
    <tableColumn id="8" name="Column8" dataDxfId="32"/>
    <tableColumn id="9" name="Column9" dataDxfId="31"/>
  </tableColumns>
  <tableStyleInfo name="TN0-style 2" showFirstColumn="1" showLastColumn="1" showRowStripes="1" showColumnStripes="0"/>
</table>
</file>

<file path=xl/tables/table10.xml><?xml version="1.0" encoding="utf-8"?>
<table xmlns="http://schemas.openxmlformats.org/spreadsheetml/2006/main" id="11" name="Table_11" displayName="Table_11" ref="A41:C44" headerRowCount="0">
  <tableColumns count="3">
    <tableColumn id="1" name="Column1"/>
    <tableColumn id="2" name="Column2"/>
    <tableColumn id="3" name="Column3"/>
  </tableColumns>
  <tableStyleInfo name="TN5-style" showFirstColumn="1" showLastColumn="1" showRowStripes="1" showColumnStripes="0"/>
</table>
</file>

<file path=xl/tables/table11.xml><?xml version="1.0" encoding="utf-8"?>
<table xmlns="http://schemas.openxmlformats.org/spreadsheetml/2006/main" id="12" name="Table_12" displayName="Table_12" ref="D3:N44" headerRowCount="0">
  <tableColumns count="11">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4" name="Column14"/>
  </tableColumns>
  <tableStyleInfo name="TN5-style 2" showFirstColumn="1" showLastColumn="1" showRowStripes="1" showColumnStripes="0"/>
  <extLst>
    <ext uri="GoogleSheetsCustomDataVersion1">
      <go:sheetsCustomData xmlns:go="http://customooxmlschemas.google.com/" headerRowCount="1"/>
    </ext>
  </extLst>
</table>
</file>

<file path=xl/tables/table2.xml><?xml version="1.0" encoding="utf-8"?>
<table xmlns="http://schemas.openxmlformats.org/spreadsheetml/2006/main" id="3" name="Table_3" displayName="Table_3" ref="A4:C18" headerRowCount="0">
  <tableColumns count="3">
    <tableColumn id="1" name="Column1"/>
    <tableColumn id="2" name="Column2"/>
    <tableColumn id="3" name="Column3"/>
  </tableColumns>
  <tableStyleInfo name="TN0-style 3" showFirstColumn="1" showLastColumn="1" showRowStripes="1" showColumnStripes="0"/>
</table>
</file>

<file path=xl/tables/table3.xml><?xml version="1.0" encoding="utf-8"?>
<table xmlns="http://schemas.openxmlformats.org/spreadsheetml/2006/main" id="4" name="Table_4" displayName="Table_4" ref="A17:C17" headerRowCount="0" headerRowDxfId="30" totalsRowDxfId="29">
  <tableColumns count="3">
    <tableColumn id="1" name="Column1" dataDxfId="28"/>
    <tableColumn id="2" name="Column2" dataDxfId="27"/>
    <tableColumn id="3" name="Column3" dataDxfId="26"/>
  </tableColumns>
  <tableStyleInfo name="TN1-style" showFirstColumn="1" showLastColumn="1" showRowStripes="1" showColumnStripes="0"/>
</table>
</file>

<file path=xl/tables/table4.xml><?xml version="1.0" encoding="utf-8"?>
<table xmlns="http://schemas.openxmlformats.org/spreadsheetml/2006/main" id="5" name="Table_5" displayName="Table_5" ref="A15:C15" headerRowCount="0">
  <tableColumns count="3">
    <tableColumn id="1" name="Column1"/>
    <tableColumn id="2" name="Column2"/>
    <tableColumn id="3" name="Column3"/>
  </tableColumns>
  <tableStyleInfo name="TN1-style 2" showFirstColumn="1" showLastColumn="1" showRowStripes="1" showColumnStripes="0"/>
</table>
</file>

<file path=xl/tables/table5.xml><?xml version="1.0" encoding="utf-8"?>
<table xmlns="http://schemas.openxmlformats.org/spreadsheetml/2006/main" id="6" name="Table_6" displayName="Table_6" ref="A29:C29" headerRowCount="0" headerRowDxfId="25" totalsRowDxfId="24">
  <tableColumns count="3">
    <tableColumn id="1" name="Column1" dataDxfId="23"/>
    <tableColumn id="2" name="Column2" dataDxfId="22"/>
    <tableColumn id="3" name="Column3" dataDxfId="21"/>
  </tableColumns>
  <tableStyleInfo name="TN2-style" showFirstColumn="1" showLastColumn="1" showRowStripes="1" showColumnStripes="0"/>
</table>
</file>

<file path=xl/tables/table6.xml><?xml version="1.0" encoding="utf-8"?>
<table xmlns="http://schemas.openxmlformats.org/spreadsheetml/2006/main" id="7" name="Table_7" displayName="Table_7" ref="A30:C30" headerRowCount="0">
  <tableColumns count="3">
    <tableColumn id="1" name="Column1"/>
    <tableColumn id="2" name="Column2"/>
    <tableColumn id="3" name="Column3"/>
  </tableColumns>
  <tableStyleInfo name="TN2-style 2" showFirstColumn="1" showLastColumn="1" showRowStripes="1" showColumnStripes="0"/>
</table>
</file>

<file path=xl/tables/table7.xml><?xml version="1.0" encoding="utf-8"?>
<table xmlns="http://schemas.openxmlformats.org/spreadsheetml/2006/main" id="8" name="Table_8" displayName="Table_8" ref="A27:C27" headerRowCount="0">
  <tableColumns count="3">
    <tableColumn id="1" name="Column1"/>
    <tableColumn id="2" name="Column2"/>
    <tableColumn id="3" name="Column3"/>
  </tableColumns>
  <tableStyleInfo name="TN2-style 3" showFirstColumn="1" showLastColumn="1" showRowStripes="1" showColumnStripes="0"/>
</table>
</file>

<file path=xl/tables/table8.xml><?xml version="1.0" encoding="utf-8"?>
<table xmlns="http://schemas.openxmlformats.org/spreadsheetml/2006/main" id="10" name="Table_10" displayName="Table_10" ref="A35:C40" headerRowCount="0" headerRowDxfId="20" totalsRowDxfId="19">
  <tableColumns count="3">
    <tableColumn id="1" name="Column1" dataDxfId="18"/>
    <tableColumn id="2" name="Column2" dataDxfId="17"/>
    <tableColumn id="3" name="Column3" dataDxfId="16"/>
  </tableColumns>
  <tableStyleInfo name="TN3-style" showFirstColumn="1" showLastColumn="1" showRowStripes="1" showColumnStripes="0"/>
</table>
</file>

<file path=xl/tables/table9.xml><?xml version="1.0" encoding="utf-8"?>
<table xmlns="http://schemas.openxmlformats.org/spreadsheetml/2006/main" id="9" name="Table_9" displayName="Table_9" ref="A4:N34" headerRowCount="0" headerRowDxfId="15" totalsRowDxfId="14">
  <tableColumns count="14">
    <tableColumn id="1" name="Column1" dataDxfId="13"/>
    <tableColumn id="2" name="Column2" dataDxfId="12"/>
    <tableColumn id="3" name="Column3" dataDxfId="11"/>
    <tableColumn id="4" name="Column4" dataDxfId="10"/>
    <tableColumn id="5" name="Column5" dataDxfId="9"/>
    <tableColumn id="6" name="Column6" dataDxfId="8"/>
    <tableColumn id="7" name="Column7" dataDxfId="7"/>
    <tableColumn id="8" name="Column8" dataDxfId="6"/>
    <tableColumn id="9" name="Column9" dataDxfId="5"/>
    <tableColumn id="10" name="Column10" dataDxfId="4"/>
    <tableColumn id="11" name="Column11" dataDxfId="3"/>
    <tableColumn id="12" name="Column12" dataDxfId="2"/>
    <tableColumn id="15" name="Column15" dataDxfId="1"/>
    <tableColumn id="16" name="Column16" dataDxfId="0"/>
  </tableColumns>
  <tableStyleInfo name="TN4-style" showFirstColumn="1" showLastColumn="1" showRowStripes="1" showColumnStripes="0"/>
  <extLst>
    <ext uri="GoogleSheetsCustomDataVersion1">
      <go:sheetsCustomData xmlns:go="http://customooxmlschemas.google.com/" headerRowCount="1"/>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drawing" Target="../drawings/drawing3.xml"/><Relationship Id="rId4" Type="http://schemas.openxmlformats.org/officeDocument/2006/relationships/table" Target="../tables/table7.xml"/></Relationships>
</file>

<file path=xl/worksheets/_rels/sheet4.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6.xml"/><Relationship Id="rId1" Type="http://schemas.openxmlformats.org/officeDocument/2006/relationships/printerSettings" Target="../printerSettings/printerSettings1.bin"/><Relationship Id="rId4" Type="http://schemas.openxmlformats.org/officeDocument/2006/relationships/table" Target="../tables/table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outlinePr summaryBelow="0" summaryRight="0"/>
    <pageSetUpPr fitToPage="1"/>
  </sheetPr>
  <dimension ref="A1:L18"/>
  <sheetViews>
    <sheetView topLeftCell="E1" workbookViewId="0">
      <pane ySplit="3" topLeftCell="A4" activePane="bottomLeft" state="frozen"/>
      <selection pane="bottomLeft" activeCell="L10" sqref="L10:L14"/>
    </sheetView>
  </sheetViews>
  <sheetFormatPr defaultColWidth="14.42578125" defaultRowHeight="15.75" customHeight="1" thickBottom="1"/>
  <cols>
    <col min="1" max="1" width="6.42578125" style="80" customWidth="1"/>
    <col min="2" max="2" width="10.28515625" style="80" customWidth="1"/>
    <col min="3" max="3" width="14.42578125" style="80"/>
    <col min="4" max="4" width="9.85546875" style="80" customWidth="1"/>
    <col min="5" max="5" width="30.28515625" style="80" customWidth="1"/>
    <col min="6" max="6" width="28.42578125" style="80" customWidth="1"/>
    <col min="7" max="7" width="37.85546875" style="80" customWidth="1"/>
    <col min="8" max="8" width="28.140625" style="80" customWidth="1"/>
    <col min="9" max="9" width="47.7109375" style="80" customWidth="1"/>
    <col min="10" max="10" width="20.42578125" style="80" customWidth="1"/>
    <col min="11" max="11" width="23.7109375" style="80" customWidth="1"/>
    <col min="12" max="16384" width="14.42578125" style="80"/>
  </cols>
  <sheetData>
    <row r="1" spans="1:12" ht="69" customHeight="1" thickBot="1">
      <c r="A1" s="113"/>
      <c r="B1" s="113"/>
      <c r="C1" s="113"/>
      <c r="D1" s="113"/>
      <c r="E1" s="115" t="s">
        <v>546</v>
      </c>
      <c r="F1" s="113"/>
      <c r="G1" s="113"/>
      <c r="H1" s="113"/>
      <c r="I1" s="118" t="s">
        <v>4</v>
      </c>
      <c r="J1" s="128" t="s">
        <v>5</v>
      </c>
      <c r="K1" s="129" t="s">
        <v>6</v>
      </c>
    </row>
    <row r="2" spans="1:12" ht="36.950000000000003" customHeight="1" thickBot="1">
      <c r="A2" s="243" t="s">
        <v>7</v>
      </c>
      <c r="B2" s="244"/>
      <c r="C2" s="244"/>
      <c r="D2" s="244"/>
      <c r="E2" s="244"/>
      <c r="F2" s="244"/>
      <c r="G2" s="244"/>
      <c r="H2" s="244"/>
      <c r="I2" s="221"/>
      <c r="J2" s="222"/>
      <c r="K2" s="222"/>
    </row>
    <row r="3" spans="1:12" ht="101.25" customHeight="1" thickBot="1">
      <c r="A3" s="171" t="s">
        <v>11</v>
      </c>
      <c r="B3" s="171" t="s">
        <v>13</v>
      </c>
      <c r="C3" s="171" t="s">
        <v>14</v>
      </c>
      <c r="D3" s="171" t="s">
        <v>15</v>
      </c>
      <c r="E3" s="171" t="s">
        <v>16</v>
      </c>
      <c r="F3" s="171" t="s">
        <v>17</v>
      </c>
      <c r="G3" s="171" t="s">
        <v>18</v>
      </c>
      <c r="H3" s="171" t="s">
        <v>19</v>
      </c>
      <c r="I3" s="171" t="s">
        <v>21</v>
      </c>
      <c r="J3" s="171" t="s">
        <v>23</v>
      </c>
      <c r="K3" s="71" t="s">
        <v>24</v>
      </c>
      <c r="L3" s="132" t="s">
        <v>547</v>
      </c>
    </row>
    <row r="4" spans="1:12" ht="64.5" thickBot="1">
      <c r="A4" s="133" t="s">
        <v>25</v>
      </c>
      <c r="B4" s="223" t="s">
        <v>26</v>
      </c>
      <c r="C4" s="224" t="s">
        <v>27</v>
      </c>
      <c r="D4" s="207" t="s">
        <v>32</v>
      </c>
      <c r="E4" s="189" t="s">
        <v>33</v>
      </c>
      <c r="F4" s="189" t="s">
        <v>34</v>
      </c>
      <c r="G4" s="173"/>
      <c r="H4" s="173"/>
      <c r="I4" s="173" t="s">
        <v>35</v>
      </c>
      <c r="J4" s="225" t="str">
        <f>HYPERLINK("https://app.studiesweekly.com/online/publications/170127/units/170235#/articles/174781","Y")</f>
        <v>Y</v>
      </c>
      <c r="K4" s="136"/>
    </row>
    <row r="5" spans="1:12" ht="192" thickBot="1">
      <c r="A5" s="133" t="s">
        <v>25</v>
      </c>
      <c r="B5" s="226" t="s">
        <v>26</v>
      </c>
      <c r="C5" s="134" t="s">
        <v>27</v>
      </c>
      <c r="D5" s="207" t="s">
        <v>46</v>
      </c>
      <c r="E5" s="189" t="s">
        <v>47</v>
      </c>
      <c r="F5" s="189" t="s">
        <v>48</v>
      </c>
      <c r="G5" s="173"/>
      <c r="H5" s="173"/>
      <c r="I5" s="173" t="s">
        <v>49</v>
      </c>
      <c r="J5" s="133" t="s">
        <v>40</v>
      </c>
      <c r="K5" s="136"/>
    </row>
    <row r="6" spans="1:12" ht="166.5" thickBot="1">
      <c r="A6" s="133" t="s">
        <v>25</v>
      </c>
      <c r="B6" s="223" t="s">
        <v>26</v>
      </c>
      <c r="C6" s="224" t="s">
        <v>27</v>
      </c>
      <c r="D6" s="207" t="s">
        <v>50</v>
      </c>
      <c r="E6" s="189" t="s">
        <v>51</v>
      </c>
      <c r="F6" s="189"/>
      <c r="G6" s="189" t="s">
        <v>52</v>
      </c>
      <c r="H6" s="173" t="s">
        <v>53</v>
      </c>
      <c r="I6" s="173" t="s">
        <v>54</v>
      </c>
      <c r="J6" s="133" t="s">
        <v>40</v>
      </c>
      <c r="K6" s="136"/>
    </row>
    <row r="7" spans="1:12" ht="115.5" thickBot="1">
      <c r="A7" s="133" t="s">
        <v>25</v>
      </c>
      <c r="B7" s="226" t="s">
        <v>26</v>
      </c>
      <c r="C7" s="134" t="s">
        <v>27</v>
      </c>
      <c r="D7" s="207" t="s">
        <v>55</v>
      </c>
      <c r="E7" s="189" t="s">
        <v>57</v>
      </c>
      <c r="F7" s="189"/>
      <c r="G7" s="189" t="s">
        <v>58</v>
      </c>
      <c r="H7" s="173"/>
      <c r="I7" s="173" t="s">
        <v>59</v>
      </c>
      <c r="J7" s="133" t="s">
        <v>40</v>
      </c>
      <c r="K7" s="136"/>
    </row>
    <row r="8" spans="1:12" ht="230.25" thickBot="1">
      <c r="A8" s="133" t="s">
        <v>25</v>
      </c>
      <c r="B8" s="223" t="s">
        <v>26</v>
      </c>
      <c r="C8" s="224" t="s">
        <v>27</v>
      </c>
      <c r="D8" s="207" t="s">
        <v>60</v>
      </c>
      <c r="E8" s="189" t="s">
        <v>61</v>
      </c>
      <c r="F8" s="189" t="s">
        <v>62</v>
      </c>
      <c r="G8" s="189" t="s">
        <v>63</v>
      </c>
      <c r="H8" s="173" t="s">
        <v>64</v>
      </c>
      <c r="I8" s="173" t="s">
        <v>65</v>
      </c>
      <c r="J8" s="133" t="s">
        <v>40</v>
      </c>
      <c r="K8" s="136"/>
    </row>
    <row r="9" spans="1:12" ht="141" thickBot="1">
      <c r="A9" s="133" t="s">
        <v>25</v>
      </c>
      <c r="B9" s="226" t="s">
        <v>26</v>
      </c>
      <c r="C9" s="134" t="s">
        <v>27</v>
      </c>
      <c r="D9" s="207" t="s">
        <v>67</v>
      </c>
      <c r="E9" s="189" t="s">
        <v>68</v>
      </c>
      <c r="F9" s="189"/>
      <c r="G9" s="189"/>
      <c r="H9" s="189" t="s">
        <v>69</v>
      </c>
      <c r="I9" s="173" t="s">
        <v>71</v>
      </c>
      <c r="J9" s="133" t="s">
        <v>40</v>
      </c>
      <c r="K9" s="136"/>
    </row>
    <row r="10" spans="1:12" ht="90" thickBot="1">
      <c r="A10" s="133" t="s">
        <v>25</v>
      </c>
      <c r="B10" s="223" t="s">
        <v>26</v>
      </c>
      <c r="C10" s="224" t="s">
        <v>27</v>
      </c>
      <c r="D10" s="207" t="s">
        <v>72</v>
      </c>
      <c r="E10" s="189" t="s">
        <v>73</v>
      </c>
      <c r="F10" s="189"/>
      <c r="G10" s="189" t="s">
        <v>74</v>
      </c>
      <c r="H10" s="173"/>
      <c r="I10" s="173" t="s">
        <v>77</v>
      </c>
      <c r="J10" s="133" t="s">
        <v>40</v>
      </c>
      <c r="K10" s="136"/>
      <c r="L10" s="102"/>
    </row>
    <row r="11" spans="1:12" ht="64.5" thickBot="1">
      <c r="A11" s="133" t="s">
        <v>25</v>
      </c>
      <c r="B11" s="226" t="s">
        <v>26</v>
      </c>
      <c r="C11" s="134" t="s">
        <v>27</v>
      </c>
      <c r="D11" s="207" t="s">
        <v>81</v>
      </c>
      <c r="E11" s="189" t="s">
        <v>82</v>
      </c>
      <c r="F11" s="173"/>
      <c r="G11" s="173"/>
      <c r="H11" s="189" t="s">
        <v>83</v>
      </c>
      <c r="I11" s="173" t="s">
        <v>84</v>
      </c>
      <c r="J11" s="225" t="str">
        <f>HYPERLINK("https://app.studiesweekly.com/online/publications/170127/units/170198#/articles/173939","Y")</f>
        <v>Y</v>
      </c>
      <c r="K11" s="136"/>
      <c r="L11" s="102"/>
    </row>
    <row r="12" spans="1:12" ht="153.75" thickBot="1">
      <c r="A12" s="133" t="s">
        <v>25</v>
      </c>
      <c r="B12" s="223" t="s">
        <v>26</v>
      </c>
      <c r="C12" s="224" t="s">
        <v>27</v>
      </c>
      <c r="D12" s="227" t="s">
        <v>87</v>
      </c>
      <c r="E12" s="189" t="s">
        <v>90</v>
      </c>
      <c r="F12" s="173"/>
      <c r="G12" s="173" t="s">
        <v>92</v>
      </c>
      <c r="H12" s="173"/>
      <c r="I12" s="173" t="s">
        <v>94</v>
      </c>
      <c r="J12" s="133" t="s">
        <v>40</v>
      </c>
      <c r="K12" s="136"/>
      <c r="L12" s="102"/>
    </row>
    <row r="13" spans="1:12" ht="141" thickBot="1">
      <c r="A13" s="133" t="s">
        <v>25</v>
      </c>
      <c r="B13" s="226" t="s">
        <v>26</v>
      </c>
      <c r="C13" s="134" t="s">
        <v>27</v>
      </c>
      <c r="D13" s="228" t="s">
        <v>87</v>
      </c>
      <c r="E13" s="189" t="s">
        <v>97</v>
      </c>
      <c r="F13" s="173"/>
      <c r="G13" s="189" t="s">
        <v>98</v>
      </c>
      <c r="H13" s="173"/>
      <c r="I13" s="125" t="s">
        <v>102</v>
      </c>
      <c r="J13" s="133" t="s">
        <v>40</v>
      </c>
      <c r="K13" s="136"/>
      <c r="L13" s="102"/>
    </row>
    <row r="14" spans="1:12" ht="204.75" thickBot="1">
      <c r="A14" s="133" t="s">
        <v>25</v>
      </c>
      <c r="B14" s="223" t="s">
        <v>26</v>
      </c>
      <c r="C14" s="224" t="s">
        <v>27</v>
      </c>
      <c r="D14" s="227" t="s">
        <v>87</v>
      </c>
      <c r="E14" s="189" t="s">
        <v>90</v>
      </c>
      <c r="F14" s="173"/>
      <c r="G14" s="173"/>
      <c r="H14" s="189" t="s">
        <v>106</v>
      </c>
      <c r="I14" s="173" t="s">
        <v>113</v>
      </c>
      <c r="J14" s="133" t="s">
        <v>40</v>
      </c>
      <c r="K14" s="136"/>
      <c r="L14" s="102"/>
    </row>
    <row r="15" spans="1:12" ht="13.5" thickBot="1">
      <c r="A15" s="128"/>
      <c r="B15" s="118"/>
      <c r="C15" s="118"/>
      <c r="D15" s="128"/>
      <c r="E15" s="118"/>
      <c r="F15" s="118"/>
      <c r="G15" s="118"/>
      <c r="H15" s="118"/>
      <c r="I15" s="118"/>
      <c r="J15" s="128"/>
      <c r="K15" s="229"/>
    </row>
    <row r="16" spans="1:12" ht="13.5" thickBot="1">
      <c r="A16" s="164"/>
      <c r="B16" s="130"/>
      <c r="C16" s="130"/>
      <c r="D16" s="164"/>
      <c r="E16" s="130"/>
      <c r="F16" s="130"/>
      <c r="G16" s="130"/>
      <c r="H16" s="130"/>
      <c r="I16" s="130"/>
      <c r="J16" s="164"/>
      <c r="K16" s="164"/>
    </row>
    <row r="17" spans="1:11" ht="13.5" thickBot="1">
      <c r="A17" s="164"/>
      <c r="B17" s="130"/>
      <c r="C17" s="130"/>
      <c r="D17" s="164"/>
      <c r="E17" s="130"/>
      <c r="F17" s="130"/>
      <c r="G17" s="130"/>
      <c r="H17" s="130"/>
      <c r="I17" s="130"/>
      <c r="J17" s="164"/>
      <c r="K17" s="164"/>
    </row>
    <row r="18" spans="1:11" ht="13.5" thickBot="1">
      <c r="A18" s="164"/>
      <c r="B18" s="130"/>
      <c r="C18" s="130"/>
      <c r="D18" s="164"/>
      <c r="E18" s="130"/>
      <c r="F18" s="130"/>
      <c r="G18" s="130"/>
      <c r="H18" s="130"/>
      <c r="I18" s="130"/>
      <c r="J18" s="164"/>
      <c r="K18" s="164"/>
    </row>
  </sheetData>
  <mergeCells count="1">
    <mergeCell ref="A2:H2"/>
  </mergeCells>
  <printOptions horizontalCentered="1" gridLines="1"/>
  <pageMargins left="0.7" right="0.7" top="0.75" bottom="0.75" header="0" footer="0"/>
  <pageSetup fitToHeight="0" pageOrder="overThenDown" orientation="landscape" cellComments="atEnd"/>
  <drawing r:id="rId1"/>
  <tableParts count="2">
    <tablePart r:id="rId2"/>
    <tablePart r:id="rId3"/>
  </tablePart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DD0E1"/>
    <outlinePr summaryBelow="0" summaryRight="0"/>
    <pageSetUpPr fitToPage="1"/>
  </sheetPr>
  <dimension ref="A1:L17"/>
  <sheetViews>
    <sheetView workbookViewId="0">
      <pane ySplit="3" topLeftCell="A4" activePane="bottomLeft" state="frozen"/>
      <selection pane="bottomLeft" activeCell="L3" sqref="L3"/>
    </sheetView>
  </sheetViews>
  <sheetFormatPr defaultColWidth="14.42578125" defaultRowHeight="15.75" customHeight="1" thickBottom="1"/>
  <cols>
    <col min="1" max="1" width="7.42578125" style="80" customWidth="1"/>
    <col min="2" max="2" width="10.7109375" style="80" customWidth="1"/>
    <col min="3" max="3" width="12.28515625" style="80" customWidth="1"/>
    <col min="4" max="4" width="9.7109375" style="80" customWidth="1"/>
    <col min="5" max="5" width="25" style="80" customWidth="1"/>
    <col min="6" max="6" width="45.28515625" style="80" customWidth="1"/>
    <col min="7" max="7" width="30.42578125" style="80" customWidth="1"/>
    <col min="8" max="8" width="20" style="80" customWidth="1"/>
    <col min="9" max="9" width="36" style="80" customWidth="1"/>
    <col min="10" max="10" width="17.42578125" style="80" customWidth="1"/>
    <col min="11" max="11" width="22.28515625" style="80" customWidth="1"/>
    <col min="12" max="12" width="29.7109375" style="80" customWidth="1"/>
    <col min="13" max="16384" width="14.42578125" style="80"/>
  </cols>
  <sheetData>
    <row r="1" spans="1:12" ht="77.099999999999994" customHeight="1" thickBot="1">
      <c r="A1" s="155"/>
      <c r="B1" s="166"/>
      <c r="C1" s="201"/>
      <c r="D1" s="166"/>
      <c r="E1" s="115" t="s">
        <v>546</v>
      </c>
      <c r="F1" s="202"/>
      <c r="G1" s="202"/>
      <c r="H1" s="202"/>
      <c r="I1" s="118" t="s">
        <v>8</v>
      </c>
      <c r="J1" s="128" t="s">
        <v>9</v>
      </c>
      <c r="K1" s="129" t="s">
        <v>10</v>
      </c>
    </row>
    <row r="2" spans="1:12" ht="24" thickBot="1">
      <c r="A2" s="245" t="s">
        <v>12</v>
      </c>
      <c r="B2" s="244"/>
      <c r="C2" s="244"/>
      <c r="D2" s="244"/>
      <c r="E2" s="244"/>
      <c r="F2" s="244"/>
      <c r="G2" s="244"/>
      <c r="H2" s="244"/>
      <c r="I2" s="244"/>
      <c r="J2" s="244"/>
      <c r="K2" s="203"/>
    </row>
    <row r="3" spans="1:12" ht="48" thickBot="1">
      <c r="A3" s="204" t="s">
        <v>11</v>
      </c>
      <c r="B3" s="204" t="s">
        <v>13</v>
      </c>
      <c r="C3" s="204" t="s">
        <v>14</v>
      </c>
      <c r="D3" s="205" t="s">
        <v>15</v>
      </c>
      <c r="E3" s="205" t="s">
        <v>16</v>
      </c>
      <c r="F3" s="205" t="s">
        <v>17</v>
      </c>
      <c r="G3" s="205" t="s">
        <v>18</v>
      </c>
      <c r="H3" s="205" t="s">
        <v>19</v>
      </c>
      <c r="I3" s="205" t="s">
        <v>21</v>
      </c>
      <c r="J3" s="205" t="s">
        <v>23</v>
      </c>
      <c r="K3" s="206" t="s">
        <v>24</v>
      </c>
      <c r="L3" s="132" t="s">
        <v>547</v>
      </c>
    </row>
    <row r="4" spans="1:12" ht="179.25" thickBot="1">
      <c r="A4" s="207">
        <v>1</v>
      </c>
      <c r="B4" s="93" t="s">
        <v>30</v>
      </c>
      <c r="C4" s="134" t="s">
        <v>31</v>
      </c>
      <c r="D4" s="120">
        <v>1.01</v>
      </c>
      <c r="E4" s="134" t="s">
        <v>37</v>
      </c>
      <c r="F4" s="134" t="s">
        <v>38</v>
      </c>
      <c r="G4" s="123" t="s">
        <v>39</v>
      </c>
      <c r="H4" s="123"/>
      <c r="I4" s="125" t="s">
        <v>43</v>
      </c>
      <c r="J4" s="147" t="s">
        <v>44</v>
      </c>
      <c r="K4" s="136"/>
      <c r="L4" s="102"/>
    </row>
    <row r="5" spans="1:12" ht="102.75" thickBot="1">
      <c r="A5" s="208">
        <v>1</v>
      </c>
      <c r="B5" s="209" t="s">
        <v>30</v>
      </c>
      <c r="C5" s="210" t="s">
        <v>31</v>
      </c>
      <c r="D5" s="211">
        <v>1.02</v>
      </c>
      <c r="E5" s="210" t="s">
        <v>70</v>
      </c>
      <c r="F5" s="212" t="s">
        <v>75</v>
      </c>
      <c r="G5" s="210" t="s">
        <v>80</v>
      </c>
      <c r="H5" s="212"/>
      <c r="I5" s="213" t="s">
        <v>86</v>
      </c>
      <c r="J5" s="214" t="str">
        <f>HYPERLINK("https://app.studiesweekly.com/online/publications/170128/units/170188#/articles/174852","Y")</f>
        <v>Y</v>
      </c>
      <c r="K5" s="136"/>
      <c r="L5" s="102"/>
    </row>
    <row r="6" spans="1:12" ht="409.6" thickBot="1">
      <c r="A6" s="207">
        <v>1</v>
      </c>
      <c r="B6" s="93" t="s">
        <v>30</v>
      </c>
      <c r="C6" s="134" t="s">
        <v>31</v>
      </c>
      <c r="D6" s="120">
        <v>1.07</v>
      </c>
      <c r="E6" s="134" t="s">
        <v>95</v>
      </c>
      <c r="F6" s="94" t="s">
        <v>96</v>
      </c>
      <c r="G6" s="123"/>
      <c r="H6" s="123"/>
      <c r="I6" s="215" t="s">
        <v>99</v>
      </c>
      <c r="J6" s="147" t="s">
        <v>101</v>
      </c>
      <c r="K6" s="136"/>
      <c r="L6" s="102"/>
    </row>
    <row r="7" spans="1:12" ht="90" thickBot="1">
      <c r="A7" s="208">
        <v>1</v>
      </c>
      <c r="B7" s="209" t="s">
        <v>30</v>
      </c>
      <c r="C7" s="210" t="s">
        <v>31</v>
      </c>
      <c r="D7" s="211" t="s">
        <v>104</v>
      </c>
      <c r="E7" s="210" t="s">
        <v>105</v>
      </c>
      <c r="F7" s="210"/>
      <c r="G7" s="210" t="s">
        <v>107</v>
      </c>
      <c r="H7" s="210" t="s">
        <v>109</v>
      </c>
      <c r="I7" s="213" t="s">
        <v>112</v>
      </c>
      <c r="J7" s="214" t="str">
        <f>HYPERLINK("https://app.studiesweekly.com/online/publications/170128/units/170160#/articles/174080","Y")</f>
        <v>Y</v>
      </c>
      <c r="K7" s="136"/>
      <c r="L7" s="102"/>
    </row>
    <row r="8" spans="1:12" ht="64.5" thickBot="1">
      <c r="A8" s="207">
        <v>1</v>
      </c>
      <c r="B8" s="93" t="s">
        <v>30</v>
      </c>
      <c r="C8" s="134" t="s">
        <v>31</v>
      </c>
      <c r="D8" s="120">
        <v>1.1100000000000001</v>
      </c>
      <c r="E8" s="134" t="s">
        <v>114</v>
      </c>
      <c r="F8" s="123"/>
      <c r="G8" s="134" t="s">
        <v>115</v>
      </c>
      <c r="H8" s="134"/>
      <c r="I8" s="125" t="s">
        <v>116</v>
      </c>
      <c r="J8" s="147" t="s">
        <v>103</v>
      </c>
      <c r="K8" s="136"/>
      <c r="L8" s="102"/>
    </row>
    <row r="9" spans="1:12" ht="90" thickBot="1">
      <c r="A9" s="208">
        <v>1</v>
      </c>
      <c r="B9" s="209" t="s">
        <v>30</v>
      </c>
      <c r="C9" s="210" t="s">
        <v>31</v>
      </c>
      <c r="D9" s="208">
        <v>1.19</v>
      </c>
      <c r="E9" s="210" t="s">
        <v>118</v>
      </c>
      <c r="F9" s="212"/>
      <c r="G9" s="210" t="s">
        <v>119</v>
      </c>
      <c r="H9" s="210"/>
      <c r="I9" s="213" t="s">
        <v>122</v>
      </c>
      <c r="J9" s="214" t="str">
        <f>HYPERLINK("https://s3-us-west-2.amazonaws.com/static.studiesweekly.com/online/resources/panels_media/lessonplan18001.pdf","Y")</f>
        <v>Y</v>
      </c>
      <c r="K9" s="136"/>
      <c r="L9" s="102"/>
    </row>
    <row r="10" spans="1:12" ht="77.25" thickBot="1">
      <c r="A10" s="207">
        <v>1</v>
      </c>
      <c r="B10" s="93" t="s">
        <v>30</v>
      </c>
      <c r="C10" s="134" t="s">
        <v>31</v>
      </c>
      <c r="D10" s="147">
        <v>1.21</v>
      </c>
      <c r="E10" s="134" t="s">
        <v>124</v>
      </c>
      <c r="F10" s="123"/>
      <c r="G10" s="134" t="s">
        <v>125</v>
      </c>
      <c r="H10" s="134" t="s">
        <v>126</v>
      </c>
      <c r="I10" s="125" t="s">
        <v>128</v>
      </c>
      <c r="J10" s="216" t="str">
        <f>HYPERLINK("https://app.studiesweekly.com/online/publications/170128/units/170185#/articles/174837","Y")</f>
        <v>Y</v>
      </c>
      <c r="K10" s="136"/>
      <c r="L10" s="102"/>
    </row>
    <row r="11" spans="1:12" ht="141" thickBot="1">
      <c r="A11" s="208">
        <v>1</v>
      </c>
      <c r="B11" s="209" t="s">
        <v>30</v>
      </c>
      <c r="C11" s="210" t="s">
        <v>31</v>
      </c>
      <c r="D11" s="208">
        <v>1.24</v>
      </c>
      <c r="E11" s="210" t="s">
        <v>131</v>
      </c>
      <c r="F11" s="212"/>
      <c r="G11" s="210" t="s">
        <v>132</v>
      </c>
      <c r="H11" s="210"/>
      <c r="I11" s="213" t="s">
        <v>134</v>
      </c>
      <c r="J11" s="214" t="str">
        <f>HYPERLINK("https://app.studiesweekly.com/online/publications/170128/units/170165#/articles/174111","Y")</f>
        <v>Y</v>
      </c>
      <c r="K11" s="136"/>
      <c r="L11" s="102"/>
    </row>
    <row r="12" spans="1:12" ht="90" thickBot="1">
      <c r="A12" s="207">
        <v>1</v>
      </c>
      <c r="B12" s="93" t="s">
        <v>30</v>
      </c>
      <c r="C12" s="134" t="s">
        <v>31</v>
      </c>
      <c r="D12" s="147" t="s">
        <v>137</v>
      </c>
      <c r="E12" s="134" t="s">
        <v>90</v>
      </c>
      <c r="F12" s="123" t="s">
        <v>138</v>
      </c>
      <c r="G12" s="134" t="s">
        <v>139</v>
      </c>
      <c r="H12" s="134"/>
      <c r="I12" s="125" t="s">
        <v>140</v>
      </c>
      <c r="J12" s="216" t="str">
        <f>HYPERLINK("https://app.studiesweekly.com/online/publications/170128/units/170172#/articles/174440","Y")</f>
        <v>Y</v>
      </c>
      <c r="K12" s="136"/>
      <c r="L12" s="102"/>
    </row>
    <row r="13" spans="1:12" ht="166.5" thickBot="1">
      <c r="A13" s="208">
        <v>1</v>
      </c>
      <c r="B13" s="209" t="s">
        <v>30</v>
      </c>
      <c r="C13" s="210" t="s">
        <v>31</v>
      </c>
      <c r="D13" s="208" t="s">
        <v>145</v>
      </c>
      <c r="E13" s="210" t="s">
        <v>97</v>
      </c>
      <c r="F13" s="212" t="s">
        <v>146</v>
      </c>
      <c r="G13" s="210" t="s">
        <v>148</v>
      </c>
      <c r="H13" s="210"/>
      <c r="I13" s="213" t="s">
        <v>149</v>
      </c>
      <c r="J13" s="208" t="s">
        <v>40</v>
      </c>
      <c r="K13" s="136"/>
      <c r="L13" s="102"/>
    </row>
    <row r="14" spans="1:12" thickBot="1">
      <c r="A14" s="133"/>
      <c r="B14" s="217"/>
      <c r="C14" s="218"/>
      <c r="D14" s="147"/>
      <c r="E14" s="123"/>
      <c r="F14" s="123"/>
      <c r="G14" s="134"/>
      <c r="H14" s="123"/>
      <c r="I14" s="125"/>
      <c r="J14" s="147"/>
      <c r="K14" s="147"/>
    </row>
    <row r="15" spans="1:12" ht="13.5" thickBot="1">
      <c r="A15" s="147"/>
      <c r="B15" s="123"/>
      <c r="C15" s="123"/>
      <c r="D15" s="147"/>
      <c r="E15" s="123"/>
      <c r="F15" s="123"/>
      <c r="G15" s="134"/>
      <c r="H15" s="123"/>
      <c r="I15" s="125"/>
      <c r="J15" s="147"/>
      <c r="K15" s="147"/>
    </row>
    <row r="16" spans="1:12" thickBot="1">
      <c r="A16" s="147"/>
      <c r="B16" s="219"/>
      <c r="C16" s="220"/>
      <c r="D16" s="147"/>
      <c r="E16" s="123"/>
      <c r="F16" s="123"/>
      <c r="G16" s="134"/>
      <c r="H16" s="123"/>
      <c r="I16" s="125"/>
      <c r="J16" s="147"/>
      <c r="K16" s="147"/>
    </row>
    <row r="17" spans="1:11" ht="13.5" thickBot="1">
      <c r="A17" s="147"/>
      <c r="B17" s="123"/>
      <c r="C17" s="123"/>
      <c r="D17" s="147"/>
      <c r="E17" s="123"/>
      <c r="F17" s="123"/>
      <c r="G17" s="123"/>
      <c r="H17" s="123"/>
      <c r="I17" s="125"/>
      <c r="J17" s="147"/>
      <c r="K17" s="147"/>
    </row>
  </sheetData>
  <mergeCells count="1">
    <mergeCell ref="A2:J2"/>
  </mergeCells>
  <printOptions horizontalCentered="1" gridLines="1"/>
  <pageMargins left="0.7" right="0.7" top="0.75" bottom="0.75" header="0" footer="0"/>
  <pageSetup fitToHeight="0" pageOrder="overThenDown" orientation="landscape" cellComments="atEnd"/>
  <drawing r:id="rId1"/>
  <tableParts count="2">
    <tablePart r:id="rId2"/>
    <tablePart r:id="rId3"/>
  </tablePart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46524"/>
    <outlinePr summaryBelow="0" summaryRight="0"/>
    <pageSetUpPr fitToPage="1"/>
  </sheetPr>
  <dimension ref="A1:N30"/>
  <sheetViews>
    <sheetView topLeftCell="F1" workbookViewId="0">
      <pane ySplit="3" topLeftCell="A25" activePane="bottomLeft" state="frozen"/>
      <selection pane="bottomLeft" activeCell="F1" sqref="A1:XFD1048576"/>
    </sheetView>
  </sheetViews>
  <sheetFormatPr defaultColWidth="14.42578125" defaultRowHeight="15.75" customHeight="1" thickBottom="1"/>
  <cols>
    <col min="1" max="1" width="6.85546875" style="80" customWidth="1"/>
    <col min="2" max="2" width="10.140625" style="80" customWidth="1"/>
    <col min="3" max="3" width="8.42578125" style="80" customWidth="1"/>
    <col min="4" max="4" width="9.42578125" style="80" customWidth="1"/>
    <col min="5" max="5" width="23.85546875" style="80" customWidth="1"/>
    <col min="6" max="6" width="18.28515625" style="80" customWidth="1"/>
    <col min="7" max="8" width="23" style="80" customWidth="1"/>
    <col min="9" max="9" width="22.140625" style="80" customWidth="1"/>
    <col min="10" max="10" width="37.42578125" style="80" customWidth="1"/>
    <col min="11" max="11" width="41.28515625" style="80" customWidth="1"/>
    <col min="12" max="12" width="18.42578125" style="80" customWidth="1"/>
    <col min="13" max="13" width="23.140625" style="80" customWidth="1"/>
    <col min="14" max="16384" width="14.42578125" style="80"/>
  </cols>
  <sheetData>
    <row r="1" spans="1:14" ht="78.95" customHeight="1" thickBot="1">
      <c r="A1" s="166"/>
      <c r="B1" s="166"/>
      <c r="C1" s="167"/>
      <c r="D1" s="168"/>
      <c r="E1" s="115" t="s">
        <v>546</v>
      </c>
      <c r="F1" s="116"/>
      <c r="G1" s="116"/>
      <c r="H1" s="116"/>
      <c r="I1" s="116"/>
      <c r="K1" s="118" t="s">
        <v>0</v>
      </c>
      <c r="L1" s="128" t="s">
        <v>1</v>
      </c>
      <c r="M1" s="129" t="s">
        <v>2</v>
      </c>
      <c r="N1" s="169"/>
    </row>
    <row r="2" spans="1:14" ht="27.95" customHeight="1" thickBot="1">
      <c r="A2" s="246" t="s">
        <v>3</v>
      </c>
      <c r="B2" s="244"/>
      <c r="C2" s="244"/>
      <c r="D2" s="244"/>
      <c r="E2" s="244"/>
      <c r="F2" s="244"/>
      <c r="G2" s="244"/>
      <c r="H2" s="244"/>
      <c r="I2" s="244"/>
      <c r="J2" s="244"/>
      <c r="K2" s="244"/>
      <c r="L2" s="244"/>
      <c r="M2" s="170"/>
      <c r="N2" s="169"/>
    </row>
    <row r="3" spans="1:14" ht="95.25" thickBot="1">
      <c r="A3" s="171" t="s">
        <v>11</v>
      </c>
      <c r="B3" s="171" t="s">
        <v>13</v>
      </c>
      <c r="C3" s="171" t="s">
        <v>14</v>
      </c>
      <c r="D3" s="119" t="s">
        <v>15</v>
      </c>
      <c r="E3" s="119" t="s">
        <v>16</v>
      </c>
      <c r="F3" s="119" t="s">
        <v>17</v>
      </c>
      <c r="G3" s="119" t="s">
        <v>22</v>
      </c>
      <c r="H3" s="119" t="s">
        <v>18</v>
      </c>
      <c r="I3" s="119" t="s">
        <v>19</v>
      </c>
      <c r="J3" s="119" t="s">
        <v>20</v>
      </c>
      <c r="K3" s="171" t="s">
        <v>21</v>
      </c>
      <c r="L3" s="171" t="s">
        <v>23</v>
      </c>
      <c r="M3" s="71" t="s">
        <v>24</v>
      </c>
      <c r="N3" s="132" t="s">
        <v>547</v>
      </c>
    </row>
    <row r="4" spans="1:14" ht="396" thickBot="1">
      <c r="A4" s="133">
        <v>2</v>
      </c>
      <c r="B4" s="93" t="s">
        <v>28</v>
      </c>
      <c r="C4" s="172" t="s">
        <v>29</v>
      </c>
      <c r="D4" s="120">
        <v>2.0099999999999998</v>
      </c>
      <c r="E4" s="95" t="s">
        <v>36</v>
      </c>
      <c r="F4" s="95" t="s">
        <v>41</v>
      </c>
      <c r="G4" s="123"/>
      <c r="H4" s="123"/>
      <c r="I4" s="95" t="s">
        <v>42</v>
      </c>
      <c r="J4" s="125"/>
      <c r="K4" s="173" t="s">
        <v>45</v>
      </c>
      <c r="L4" s="133" t="s">
        <v>40</v>
      </c>
      <c r="M4" s="136"/>
      <c r="N4" s="174"/>
    </row>
    <row r="5" spans="1:14" ht="230.25" thickBot="1">
      <c r="A5" s="175">
        <v>2</v>
      </c>
      <c r="B5" s="176" t="s">
        <v>28</v>
      </c>
      <c r="C5" s="177" t="s">
        <v>29</v>
      </c>
      <c r="D5" s="178">
        <v>2.02</v>
      </c>
      <c r="E5" s="179" t="s">
        <v>56</v>
      </c>
      <c r="F5" s="180" t="s">
        <v>66</v>
      </c>
      <c r="G5" s="180"/>
      <c r="H5" s="180" t="s">
        <v>76</v>
      </c>
      <c r="I5" s="180" t="s">
        <v>78</v>
      </c>
      <c r="J5" s="180" t="s">
        <v>79</v>
      </c>
      <c r="K5" s="173" t="s">
        <v>85</v>
      </c>
      <c r="L5" s="133" t="s">
        <v>40</v>
      </c>
      <c r="M5" s="136"/>
      <c r="N5" s="174"/>
    </row>
    <row r="6" spans="1:14" ht="409.6" thickBot="1">
      <c r="A6" s="133">
        <v>2</v>
      </c>
      <c r="B6" s="93" t="s">
        <v>28</v>
      </c>
      <c r="C6" s="172" t="s">
        <v>29</v>
      </c>
      <c r="D6" s="120">
        <v>2.0299999999999998</v>
      </c>
      <c r="E6" s="95" t="s">
        <v>88</v>
      </c>
      <c r="F6" s="95"/>
      <c r="G6" s="134"/>
      <c r="H6" s="134" t="s">
        <v>89</v>
      </c>
      <c r="I6" s="95" t="s">
        <v>91</v>
      </c>
      <c r="J6" s="95" t="s">
        <v>93</v>
      </c>
      <c r="K6" s="181" t="s">
        <v>100</v>
      </c>
      <c r="L6" s="133" t="s">
        <v>40</v>
      </c>
      <c r="M6" s="136"/>
      <c r="N6" s="174"/>
    </row>
    <row r="7" spans="1:14" ht="306.75" thickBot="1">
      <c r="A7" s="175">
        <v>2</v>
      </c>
      <c r="B7" s="176" t="s">
        <v>28</v>
      </c>
      <c r="C7" s="177" t="s">
        <v>29</v>
      </c>
      <c r="D7" s="178">
        <v>2.04</v>
      </c>
      <c r="E7" s="180" t="s">
        <v>108</v>
      </c>
      <c r="F7" s="180" t="s">
        <v>110</v>
      </c>
      <c r="G7" s="182" t="s">
        <v>111</v>
      </c>
      <c r="H7" s="180"/>
      <c r="I7" s="183"/>
      <c r="J7" s="180"/>
      <c r="K7" s="184" t="s">
        <v>117</v>
      </c>
      <c r="L7" s="175" t="s">
        <v>40</v>
      </c>
      <c r="M7" s="136"/>
      <c r="N7" s="174"/>
    </row>
    <row r="8" spans="1:14" ht="77.25" thickBot="1">
      <c r="A8" s="133">
        <v>2</v>
      </c>
      <c r="B8" s="93" t="s">
        <v>28</v>
      </c>
      <c r="C8" s="172" t="s">
        <v>29</v>
      </c>
      <c r="D8" s="120">
        <v>2.0499999999999998</v>
      </c>
      <c r="E8" s="95" t="s">
        <v>120</v>
      </c>
      <c r="F8" s="95"/>
      <c r="G8" s="95"/>
      <c r="H8" s="95"/>
      <c r="I8" s="95" t="s">
        <v>121</v>
      </c>
      <c r="J8" s="95"/>
      <c r="K8" s="173" t="s">
        <v>123</v>
      </c>
      <c r="L8" s="185" t="str">
        <f>HYPERLINK("https://app.studiesweekly.com/online/publications/170129/units/170617#/articles/174866","Y")</f>
        <v>Y</v>
      </c>
      <c r="M8" s="136"/>
      <c r="N8" s="174"/>
    </row>
    <row r="9" spans="1:14" ht="128.25" thickBot="1">
      <c r="A9" s="175">
        <v>2</v>
      </c>
      <c r="B9" s="176" t="s">
        <v>28</v>
      </c>
      <c r="C9" s="177" t="s">
        <v>29</v>
      </c>
      <c r="D9" s="178">
        <v>2.11</v>
      </c>
      <c r="E9" s="180" t="s">
        <v>127</v>
      </c>
      <c r="F9" s="180"/>
      <c r="G9" s="180"/>
      <c r="H9" s="180"/>
      <c r="I9" s="180"/>
      <c r="J9" s="180" t="s">
        <v>129</v>
      </c>
      <c r="K9" s="184" t="s">
        <v>130</v>
      </c>
      <c r="L9" s="186" t="str">
        <f>HYPERLINK("https://app.studiesweekly.com/online/publications/170129/units/170590#/articles/182289","Y")</f>
        <v>Y</v>
      </c>
      <c r="M9" s="136"/>
      <c r="N9" s="174"/>
    </row>
    <row r="10" spans="1:14" ht="204.75" thickBot="1">
      <c r="A10" s="133">
        <v>2</v>
      </c>
      <c r="B10" s="93" t="s">
        <v>28</v>
      </c>
      <c r="C10" s="172" t="s">
        <v>29</v>
      </c>
      <c r="D10" s="120">
        <v>2.12</v>
      </c>
      <c r="E10" s="95" t="s">
        <v>133</v>
      </c>
      <c r="F10" s="95"/>
      <c r="G10" s="95"/>
      <c r="H10" s="95"/>
      <c r="I10" s="95" t="s">
        <v>135</v>
      </c>
      <c r="J10" s="95"/>
      <c r="K10" s="173" t="s">
        <v>136</v>
      </c>
      <c r="L10" s="187" t="str">
        <f>HYPERLINK("https://app.studiesweekly.com/online/publications/170129/units/170591#/articles/173879","Y")</f>
        <v>Y</v>
      </c>
      <c r="M10" s="136"/>
      <c r="N10" s="174"/>
    </row>
    <row r="11" spans="1:14" ht="179.25" thickBot="1">
      <c r="A11" s="175">
        <v>2</v>
      </c>
      <c r="B11" s="176" t="s">
        <v>28</v>
      </c>
      <c r="C11" s="177" t="s">
        <v>29</v>
      </c>
      <c r="D11" s="178">
        <v>2.16</v>
      </c>
      <c r="E11" s="179" t="s">
        <v>141</v>
      </c>
      <c r="F11" s="180" t="s">
        <v>142</v>
      </c>
      <c r="G11" s="179"/>
      <c r="H11" s="179"/>
      <c r="I11" s="180" t="s">
        <v>143</v>
      </c>
      <c r="J11" s="180" t="s">
        <v>144</v>
      </c>
      <c r="K11" s="184" t="s">
        <v>147</v>
      </c>
      <c r="L11" s="175" t="s">
        <v>40</v>
      </c>
      <c r="M11" s="136"/>
      <c r="N11" s="174"/>
    </row>
    <row r="12" spans="1:14" ht="345" thickBot="1">
      <c r="A12" s="133">
        <v>2</v>
      </c>
      <c r="B12" s="93" t="s">
        <v>28</v>
      </c>
      <c r="C12" s="172" t="s">
        <v>29</v>
      </c>
      <c r="D12" s="120">
        <v>2.17</v>
      </c>
      <c r="E12" s="95" t="s">
        <v>150</v>
      </c>
      <c r="F12" s="95"/>
      <c r="G12" s="95"/>
      <c r="H12" s="95" t="s">
        <v>151</v>
      </c>
      <c r="I12" s="95" t="s">
        <v>152</v>
      </c>
      <c r="J12" s="125"/>
      <c r="K12" s="173" t="s">
        <v>153</v>
      </c>
      <c r="L12" s="133" t="s">
        <v>40</v>
      </c>
      <c r="M12" s="136"/>
      <c r="N12" s="174"/>
    </row>
    <row r="13" spans="1:14" ht="153.75" thickBot="1">
      <c r="A13" s="175">
        <v>2</v>
      </c>
      <c r="B13" s="176" t="s">
        <v>28</v>
      </c>
      <c r="C13" s="177" t="s">
        <v>29</v>
      </c>
      <c r="D13" s="178">
        <v>2.1800000000000002</v>
      </c>
      <c r="E13" s="188" t="s">
        <v>154</v>
      </c>
      <c r="F13" s="180" t="s">
        <v>155</v>
      </c>
      <c r="G13" s="180"/>
      <c r="H13" s="180" t="s">
        <v>156</v>
      </c>
      <c r="I13" s="180" t="s">
        <v>157</v>
      </c>
      <c r="J13" s="180"/>
      <c r="K13" s="180" t="s">
        <v>158</v>
      </c>
      <c r="L13" s="175" t="s">
        <v>40</v>
      </c>
      <c r="M13" s="136"/>
      <c r="N13" s="174"/>
    </row>
    <row r="14" spans="1:14" ht="51.75" thickBot="1">
      <c r="A14" s="133">
        <v>2</v>
      </c>
      <c r="B14" s="93" t="s">
        <v>28</v>
      </c>
      <c r="C14" s="172" t="s">
        <v>29</v>
      </c>
      <c r="D14" s="120">
        <v>2.19</v>
      </c>
      <c r="E14" s="95" t="s">
        <v>159</v>
      </c>
      <c r="F14" s="95"/>
      <c r="G14" s="95"/>
      <c r="H14" s="95"/>
      <c r="I14" s="95"/>
      <c r="J14" s="95" t="s">
        <v>160</v>
      </c>
      <c r="K14" s="189" t="s">
        <v>161</v>
      </c>
      <c r="L14" s="185" t="str">
        <f>HYPERLINK("https://app.studiesweekly.com/online/publications/170129/units/170603#/articles/182291","Y")</f>
        <v>Y</v>
      </c>
      <c r="M14" s="136"/>
      <c r="N14" s="174"/>
    </row>
    <row r="15" spans="1:14" ht="166.5" thickBot="1">
      <c r="A15" s="175">
        <v>2</v>
      </c>
      <c r="B15" s="176" t="s">
        <v>28</v>
      </c>
      <c r="C15" s="177" t="s">
        <v>29</v>
      </c>
      <c r="D15" s="178">
        <v>2.2000000000000002</v>
      </c>
      <c r="E15" s="180" t="s">
        <v>162</v>
      </c>
      <c r="F15" s="180"/>
      <c r="G15" s="180"/>
      <c r="H15" s="180"/>
      <c r="I15" s="180"/>
      <c r="J15" s="180" t="s">
        <v>163</v>
      </c>
      <c r="K15" s="180" t="s">
        <v>165</v>
      </c>
      <c r="L15" s="175" t="s">
        <v>40</v>
      </c>
      <c r="M15" s="136"/>
      <c r="N15" s="174"/>
    </row>
    <row r="16" spans="1:14" ht="204.75" thickBot="1">
      <c r="A16" s="133">
        <v>2</v>
      </c>
      <c r="B16" s="93" t="s">
        <v>28</v>
      </c>
      <c r="C16" s="172" t="s">
        <v>29</v>
      </c>
      <c r="D16" s="147">
        <v>2.2799999999999998</v>
      </c>
      <c r="E16" s="95" t="s">
        <v>169</v>
      </c>
      <c r="F16" s="95" t="s">
        <v>170</v>
      </c>
      <c r="G16" s="190" t="s">
        <v>171</v>
      </c>
      <c r="H16" s="95"/>
      <c r="I16" s="95"/>
      <c r="J16" s="95"/>
      <c r="K16" s="95" t="s">
        <v>172</v>
      </c>
      <c r="L16" s="133" t="s">
        <v>40</v>
      </c>
      <c r="M16" s="136"/>
      <c r="N16" s="174"/>
    </row>
    <row r="17" spans="1:14" ht="255.75" thickBot="1">
      <c r="A17" s="175">
        <v>2</v>
      </c>
      <c r="B17" s="176" t="s">
        <v>28</v>
      </c>
      <c r="C17" s="177" t="s">
        <v>29</v>
      </c>
      <c r="D17" s="175">
        <v>2.29</v>
      </c>
      <c r="E17" s="191" t="s">
        <v>174</v>
      </c>
      <c r="F17" s="180" t="s">
        <v>175</v>
      </c>
      <c r="G17" s="182" t="s">
        <v>176</v>
      </c>
      <c r="H17" s="179"/>
      <c r="I17" s="180"/>
      <c r="J17" s="180"/>
      <c r="K17" s="179" t="s">
        <v>180</v>
      </c>
      <c r="L17" s="175" t="s">
        <v>40</v>
      </c>
      <c r="M17" s="136"/>
      <c r="N17" s="192"/>
    </row>
    <row r="18" spans="1:14" ht="153.75" thickBot="1">
      <c r="A18" s="133">
        <v>2</v>
      </c>
      <c r="B18" s="93" t="s">
        <v>28</v>
      </c>
      <c r="C18" s="172" t="s">
        <v>29</v>
      </c>
      <c r="D18" s="147">
        <v>2.31</v>
      </c>
      <c r="E18" s="95" t="s">
        <v>184</v>
      </c>
      <c r="F18" s="95" t="s">
        <v>185</v>
      </c>
      <c r="G18" s="193" t="s">
        <v>186</v>
      </c>
      <c r="H18" s="134"/>
      <c r="I18" s="134"/>
      <c r="J18" s="125"/>
      <c r="K18" s="134" t="s">
        <v>187</v>
      </c>
      <c r="L18" s="133" t="s">
        <v>40</v>
      </c>
      <c r="M18" s="136"/>
      <c r="N18" s="174"/>
    </row>
    <row r="19" spans="1:14" ht="370.5" thickBot="1">
      <c r="A19" s="175">
        <v>2</v>
      </c>
      <c r="B19" s="176" t="s">
        <v>28</v>
      </c>
      <c r="C19" s="177" t="s">
        <v>29</v>
      </c>
      <c r="D19" s="175">
        <v>2.3199999999999998</v>
      </c>
      <c r="E19" s="180" t="s">
        <v>188</v>
      </c>
      <c r="F19" s="180" t="s">
        <v>189</v>
      </c>
      <c r="G19" s="182" t="s">
        <v>190</v>
      </c>
      <c r="H19" s="179"/>
      <c r="I19" s="179"/>
      <c r="J19" s="184"/>
      <c r="K19" s="179" t="s">
        <v>195</v>
      </c>
      <c r="L19" s="175" t="s">
        <v>40</v>
      </c>
      <c r="M19" s="136"/>
      <c r="N19" s="174"/>
    </row>
    <row r="20" spans="1:14" ht="168.75" thickBot="1">
      <c r="A20" s="133">
        <v>2</v>
      </c>
      <c r="B20" s="93" t="s">
        <v>28</v>
      </c>
      <c r="C20" s="172" t="s">
        <v>29</v>
      </c>
      <c r="D20" s="147" t="s">
        <v>196</v>
      </c>
      <c r="E20" s="194" t="s">
        <v>198</v>
      </c>
      <c r="F20" s="194" t="s">
        <v>200</v>
      </c>
      <c r="G20" s="134"/>
      <c r="H20" s="134"/>
      <c r="I20" s="134"/>
      <c r="J20" s="125"/>
      <c r="K20" s="125" t="s">
        <v>203</v>
      </c>
      <c r="L20" s="133" t="s">
        <v>40</v>
      </c>
      <c r="M20" s="136"/>
      <c r="N20" s="174"/>
    </row>
    <row r="21" spans="1:14" ht="409.6" thickBot="1">
      <c r="A21" s="175">
        <v>2</v>
      </c>
      <c r="B21" s="176" t="s">
        <v>28</v>
      </c>
      <c r="C21" s="177" t="s">
        <v>29</v>
      </c>
      <c r="D21" s="175" t="s">
        <v>204</v>
      </c>
      <c r="E21" s="180" t="s">
        <v>205</v>
      </c>
      <c r="F21" s="180" t="s">
        <v>189</v>
      </c>
      <c r="G21" s="182" t="s">
        <v>190</v>
      </c>
      <c r="H21" s="179"/>
      <c r="I21" s="179"/>
      <c r="J21" s="184"/>
      <c r="K21" s="184" t="s">
        <v>209</v>
      </c>
      <c r="L21" s="175" t="s">
        <v>40</v>
      </c>
      <c r="M21" s="136"/>
      <c r="N21" s="174"/>
    </row>
    <row r="22" spans="1:14" ht="409.6" thickBot="1">
      <c r="A22" s="133">
        <v>2</v>
      </c>
      <c r="B22" s="93" t="s">
        <v>28</v>
      </c>
      <c r="C22" s="172" t="s">
        <v>29</v>
      </c>
      <c r="D22" s="147" t="s">
        <v>210</v>
      </c>
      <c r="E22" s="95" t="s">
        <v>211</v>
      </c>
      <c r="F22" s="95" t="s">
        <v>189</v>
      </c>
      <c r="G22" s="190" t="s">
        <v>190</v>
      </c>
      <c r="H22" s="134"/>
      <c r="I22" s="134"/>
      <c r="J22" s="125"/>
      <c r="K22" s="125" t="s">
        <v>217</v>
      </c>
      <c r="L22" s="133" t="s">
        <v>40</v>
      </c>
      <c r="M22" s="136"/>
      <c r="N22" s="174"/>
    </row>
    <row r="23" spans="1:14" ht="409.6" thickBot="1">
      <c r="A23" s="175">
        <v>2</v>
      </c>
      <c r="B23" s="176" t="s">
        <v>28</v>
      </c>
      <c r="C23" s="177" t="s">
        <v>29</v>
      </c>
      <c r="D23" s="175" t="s">
        <v>219</v>
      </c>
      <c r="E23" s="180" t="s">
        <v>221</v>
      </c>
      <c r="F23" s="180" t="s">
        <v>224</v>
      </c>
      <c r="G23" s="182" t="s">
        <v>226</v>
      </c>
      <c r="H23" s="179"/>
      <c r="I23" s="179"/>
      <c r="J23" s="184"/>
      <c r="K23" s="184" t="s">
        <v>229</v>
      </c>
      <c r="L23" s="175" t="s">
        <v>40</v>
      </c>
      <c r="M23" s="136"/>
      <c r="N23" s="174"/>
    </row>
    <row r="24" spans="1:14" ht="45.75" thickBot="1">
      <c r="A24" s="133">
        <v>2</v>
      </c>
      <c r="B24" s="93" t="s">
        <v>28</v>
      </c>
      <c r="C24" s="172" t="s">
        <v>29</v>
      </c>
      <c r="D24" s="147"/>
      <c r="E24" s="95"/>
      <c r="F24" s="195"/>
      <c r="G24" s="134"/>
      <c r="H24" s="134"/>
      <c r="I24" s="134"/>
      <c r="J24" s="125"/>
      <c r="K24" s="173"/>
      <c r="L24" s="133"/>
      <c r="M24" s="136"/>
      <c r="N24" s="174"/>
    </row>
    <row r="25" spans="1:14" ht="243" thickBot="1">
      <c r="A25" s="175">
        <v>2</v>
      </c>
      <c r="B25" s="176" t="s">
        <v>28</v>
      </c>
      <c r="C25" s="177" t="s">
        <v>29</v>
      </c>
      <c r="D25" s="175" t="s">
        <v>137</v>
      </c>
      <c r="E25" s="180" t="s">
        <v>90</v>
      </c>
      <c r="F25" s="183"/>
      <c r="G25" s="179"/>
      <c r="H25" s="179"/>
      <c r="I25" s="180" t="s">
        <v>240</v>
      </c>
      <c r="J25" s="180" t="s">
        <v>242</v>
      </c>
      <c r="K25" s="184" t="s">
        <v>244</v>
      </c>
      <c r="L25" s="175" t="s">
        <v>40</v>
      </c>
      <c r="M25" s="136"/>
      <c r="N25" s="174"/>
    </row>
    <row r="26" spans="1:14" ht="64.5" thickBot="1">
      <c r="A26" s="133">
        <v>2</v>
      </c>
      <c r="B26" s="93" t="s">
        <v>28</v>
      </c>
      <c r="C26" s="172" t="s">
        <v>29</v>
      </c>
      <c r="D26" s="147" t="s">
        <v>145</v>
      </c>
      <c r="E26" s="134" t="s">
        <v>97</v>
      </c>
      <c r="F26" s="123"/>
      <c r="G26" s="134"/>
      <c r="H26" s="134"/>
      <c r="I26" s="95"/>
      <c r="J26" s="95" t="s">
        <v>249</v>
      </c>
      <c r="K26" s="173" t="s">
        <v>252</v>
      </c>
      <c r="L26" s="133" t="s">
        <v>40</v>
      </c>
      <c r="M26" s="136"/>
      <c r="N26" s="174"/>
    </row>
    <row r="27" spans="1:14" ht="13.5" thickBot="1">
      <c r="A27" s="196"/>
      <c r="B27" s="126"/>
      <c r="C27" s="126"/>
      <c r="D27" s="196"/>
      <c r="E27" s="126"/>
      <c r="F27" s="126"/>
      <c r="G27" s="197"/>
      <c r="H27" s="197"/>
      <c r="I27" s="198"/>
      <c r="J27" s="198"/>
      <c r="K27" s="127"/>
      <c r="L27" s="196"/>
      <c r="M27" s="196"/>
      <c r="N27" s="199"/>
    </row>
    <row r="28" spans="1:14" ht="13.5" thickBot="1">
      <c r="A28" s="196"/>
      <c r="B28" s="196"/>
      <c r="C28" s="200"/>
      <c r="D28" s="196"/>
      <c r="E28" s="126"/>
      <c r="F28" s="126"/>
      <c r="G28" s="197"/>
      <c r="H28" s="197"/>
      <c r="I28" s="198"/>
      <c r="J28" s="198"/>
      <c r="K28" s="127"/>
      <c r="L28" s="196"/>
      <c r="M28" s="196"/>
      <c r="N28" s="199"/>
    </row>
    <row r="29" spans="1:14" ht="13.5" thickBot="1">
      <c r="A29" s="196"/>
      <c r="B29" s="126"/>
      <c r="C29" s="126"/>
      <c r="D29" s="196"/>
      <c r="E29" s="126"/>
      <c r="F29" s="126"/>
      <c r="G29" s="197"/>
      <c r="H29" s="197"/>
      <c r="I29" s="126"/>
      <c r="J29" s="127"/>
      <c r="K29" s="127"/>
      <c r="L29" s="196"/>
      <c r="M29" s="196"/>
      <c r="N29" s="199"/>
    </row>
    <row r="30" spans="1:14" ht="13.5" thickBot="1">
      <c r="A30" s="196"/>
      <c r="B30" s="126"/>
      <c r="C30" s="126"/>
      <c r="D30" s="196"/>
      <c r="E30" s="126"/>
      <c r="F30" s="126"/>
      <c r="G30" s="126"/>
      <c r="H30" s="126"/>
      <c r="I30" s="126"/>
      <c r="J30" s="127"/>
      <c r="K30" s="127"/>
      <c r="L30" s="196"/>
      <c r="M30" s="196"/>
      <c r="N30" s="199"/>
    </row>
  </sheetData>
  <mergeCells count="1">
    <mergeCell ref="A2:L2"/>
  </mergeCells>
  <printOptions horizontalCentered="1" gridLines="1"/>
  <pageMargins left="0.7" right="0.7" top="0.75" bottom="0.75" header="0" footer="0"/>
  <pageSetup fitToHeight="0" pageOrder="overThenDown" orientation="landscape" cellComments="atEnd"/>
  <drawing r:id="rId1"/>
  <tableParts count="3">
    <tablePart r:id="rId2"/>
    <tablePart r:id="rId3"/>
    <tablePart r:id="rId4"/>
  </tablePart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BC34A"/>
    <outlinePr summaryBelow="0" summaryRight="0"/>
    <pageSetUpPr fitToPage="1"/>
  </sheetPr>
  <dimension ref="A1:N40"/>
  <sheetViews>
    <sheetView topLeftCell="I1" workbookViewId="0">
      <pane ySplit="3" topLeftCell="A34" activePane="bottomLeft" state="frozen"/>
      <selection pane="bottomLeft" activeCell="N3" sqref="N3"/>
    </sheetView>
  </sheetViews>
  <sheetFormatPr defaultColWidth="14.42578125" defaultRowHeight="15.75" customHeight="1" thickBottom="1"/>
  <cols>
    <col min="1" max="1" width="7.85546875" style="80" customWidth="1"/>
    <col min="2" max="2" width="10.28515625" style="80" customWidth="1"/>
    <col min="3" max="3" width="14.42578125" style="80"/>
    <col min="4" max="4" width="12.85546875" style="80" customWidth="1"/>
    <col min="5" max="5" width="29.7109375" style="80" customWidth="1"/>
    <col min="6" max="9" width="26.7109375" style="80" customWidth="1"/>
    <col min="10" max="10" width="44" style="80" customWidth="1"/>
    <col min="11" max="11" width="40.28515625" style="80" customWidth="1"/>
    <col min="12" max="13" width="21.42578125" style="80" customWidth="1"/>
    <col min="14" max="16384" width="14.42578125" style="80"/>
  </cols>
  <sheetData>
    <row r="1" spans="1:14" ht="66.95" customHeight="1" thickBot="1">
      <c r="A1" s="113"/>
      <c r="B1" s="113"/>
      <c r="C1" s="112"/>
      <c r="D1" s="114"/>
      <c r="E1" s="115" t="s">
        <v>546</v>
      </c>
      <c r="F1" s="116"/>
      <c r="G1" s="116"/>
      <c r="H1" s="116"/>
      <c r="I1" s="116"/>
      <c r="J1" s="117"/>
      <c r="K1" s="118" t="s">
        <v>164</v>
      </c>
      <c r="L1" s="128" t="s">
        <v>166</v>
      </c>
      <c r="M1" s="129" t="s">
        <v>167</v>
      </c>
      <c r="N1" s="130"/>
    </row>
    <row r="2" spans="1:14" ht="24" thickBot="1">
      <c r="A2" s="247" t="s">
        <v>168</v>
      </c>
      <c r="B2" s="244"/>
      <c r="C2" s="244"/>
      <c r="D2" s="244"/>
      <c r="E2" s="244"/>
      <c r="F2" s="244"/>
      <c r="G2" s="244"/>
      <c r="H2" s="244"/>
      <c r="I2" s="244"/>
      <c r="J2" s="244"/>
      <c r="K2" s="244"/>
      <c r="L2" s="244"/>
      <c r="M2" s="131"/>
      <c r="N2" s="130"/>
    </row>
    <row r="3" spans="1:14" ht="95.25" thickBot="1">
      <c r="A3" s="119" t="s">
        <v>11</v>
      </c>
      <c r="B3" s="119" t="s">
        <v>13</v>
      </c>
      <c r="C3" s="119" t="s">
        <v>14</v>
      </c>
      <c r="D3" s="119" t="s">
        <v>15</v>
      </c>
      <c r="E3" s="119" t="s">
        <v>16</v>
      </c>
      <c r="F3" s="119" t="s">
        <v>17</v>
      </c>
      <c r="G3" s="119" t="s">
        <v>18</v>
      </c>
      <c r="H3" s="119" t="s">
        <v>173</v>
      </c>
      <c r="I3" s="119" t="s">
        <v>19</v>
      </c>
      <c r="J3" s="119" t="s">
        <v>20</v>
      </c>
      <c r="K3" s="119" t="s">
        <v>21</v>
      </c>
      <c r="L3" s="119" t="s">
        <v>23</v>
      </c>
      <c r="M3" s="71" t="s">
        <v>24</v>
      </c>
      <c r="N3" s="132" t="s">
        <v>547</v>
      </c>
    </row>
    <row r="4" spans="1:14" ht="77.25" thickBot="1">
      <c r="A4" s="133">
        <v>3</v>
      </c>
      <c r="B4" s="93" t="s">
        <v>182</v>
      </c>
      <c r="C4" s="121" t="s">
        <v>183</v>
      </c>
      <c r="D4" s="122">
        <v>3.01</v>
      </c>
      <c r="E4" s="134" t="s">
        <v>191</v>
      </c>
      <c r="F4" s="134"/>
      <c r="G4" s="134" t="s">
        <v>192</v>
      </c>
      <c r="H4" s="125"/>
      <c r="I4" s="125"/>
      <c r="J4" s="134" t="s">
        <v>193</v>
      </c>
      <c r="K4" s="125" t="s">
        <v>194</v>
      </c>
      <c r="L4" s="135" t="str">
        <f>HYPERLINK("https://app.studiesweekly.com/online/publications/170130/units/170268#/articles/173707","Y")</f>
        <v>Y</v>
      </c>
      <c r="M4" s="136"/>
      <c r="N4" s="137"/>
    </row>
    <row r="5" spans="1:14" ht="255.75" thickBot="1">
      <c r="A5" s="138">
        <v>3</v>
      </c>
      <c r="B5" s="139" t="s">
        <v>182</v>
      </c>
      <c r="C5" s="140" t="s">
        <v>183</v>
      </c>
      <c r="D5" s="141">
        <v>3.02</v>
      </c>
      <c r="E5" s="142" t="s">
        <v>216</v>
      </c>
      <c r="F5" s="143"/>
      <c r="G5" s="142" t="s">
        <v>218</v>
      </c>
      <c r="H5" s="143"/>
      <c r="I5" s="143" t="s">
        <v>223</v>
      </c>
      <c r="J5" s="143" t="s">
        <v>225</v>
      </c>
      <c r="K5" s="144" t="s">
        <v>228</v>
      </c>
      <c r="L5" s="138" t="s">
        <v>40</v>
      </c>
      <c r="M5" s="136"/>
      <c r="N5" s="137"/>
    </row>
    <row r="6" spans="1:14" ht="192" thickBot="1">
      <c r="A6" s="133">
        <v>3</v>
      </c>
      <c r="B6" s="93" t="s">
        <v>182</v>
      </c>
      <c r="C6" s="121" t="s">
        <v>183</v>
      </c>
      <c r="D6" s="122">
        <v>3.03</v>
      </c>
      <c r="E6" s="134" t="s">
        <v>237</v>
      </c>
      <c r="F6" s="134"/>
      <c r="G6" s="123" t="s">
        <v>218</v>
      </c>
      <c r="H6" s="125"/>
      <c r="I6" s="125"/>
      <c r="J6" s="145" t="s">
        <v>238</v>
      </c>
      <c r="K6" s="125" t="s">
        <v>243</v>
      </c>
      <c r="L6" s="135" t="str">
        <f>HYPERLINK("https://app.studiesweekly.com/online/publications/170130/units/170272#/articles/173751","Y")</f>
        <v>Y</v>
      </c>
      <c r="M6" s="136"/>
      <c r="N6" s="137"/>
    </row>
    <row r="7" spans="1:14" ht="102" thickBot="1">
      <c r="A7" s="138">
        <v>3</v>
      </c>
      <c r="B7" s="139" t="s">
        <v>182</v>
      </c>
      <c r="C7" s="140" t="s">
        <v>183</v>
      </c>
      <c r="D7" s="141">
        <v>3.05</v>
      </c>
      <c r="E7" s="142" t="s">
        <v>250</v>
      </c>
      <c r="F7" s="143"/>
      <c r="G7" s="142" t="s">
        <v>251</v>
      </c>
      <c r="H7" s="146" t="s">
        <v>253</v>
      </c>
      <c r="I7" s="144"/>
      <c r="J7" s="144"/>
      <c r="K7" s="144" t="s">
        <v>258</v>
      </c>
      <c r="L7" s="138" t="s">
        <v>103</v>
      </c>
      <c r="M7" s="136"/>
      <c r="N7" s="137"/>
    </row>
    <row r="8" spans="1:14" ht="166.5" thickBot="1">
      <c r="A8" s="133">
        <v>3</v>
      </c>
      <c r="B8" s="93" t="s">
        <v>182</v>
      </c>
      <c r="C8" s="121" t="s">
        <v>183</v>
      </c>
      <c r="D8" s="122">
        <v>3.06</v>
      </c>
      <c r="E8" s="134" t="s">
        <v>262</v>
      </c>
      <c r="F8" s="134" t="s">
        <v>263</v>
      </c>
      <c r="G8" s="123" t="s">
        <v>265</v>
      </c>
      <c r="H8" s="125"/>
      <c r="I8" s="125"/>
      <c r="J8" s="125" t="s">
        <v>268</v>
      </c>
      <c r="K8" s="125" t="s">
        <v>270</v>
      </c>
      <c r="L8" s="147" t="s">
        <v>40</v>
      </c>
      <c r="M8" s="136"/>
      <c r="N8" s="137"/>
    </row>
    <row r="9" spans="1:14" ht="243" thickBot="1">
      <c r="A9" s="138">
        <v>3</v>
      </c>
      <c r="B9" s="139" t="s">
        <v>182</v>
      </c>
      <c r="C9" s="140" t="s">
        <v>183</v>
      </c>
      <c r="D9" s="141">
        <v>3.07</v>
      </c>
      <c r="E9" s="143" t="s">
        <v>275</v>
      </c>
      <c r="F9" s="143"/>
      <c r="G9" s="142" t="s">
        <v>277</v>
      </c>
      <c r="H9" s="142"/>
      <c r="I9" s="142" t="s">
        <v>279</v>
      </c>
      <c r="J9" s="144" t="s">
        <v>281</v>
      </c>
      <c r="K9" s="144" t="s">
        <v>283</v>
      </c>
      <c r="L9" s="138" t="s">
        <v>40</v>
      </c>
      <c r="M9" s="136"/>
      <c r="N9" s="137"/>
    </row>
    <row r="10" spans="1:14" ht="319.5" thickBot="1">
      <c r="A10" s="133">
        <v>3</v>
      </c>
      <c r="B10" s="93" t="s">
        <v>182</v>
      </c>
      <c r="C10" s="121" t="s">
        <v>183</v>
      </c>
      <c r="D10" s="122">
        <v>3.08</v>
      </c>
      <c r="E10" s="134" t="s">
        <v>285</v>
      </c>
      <c r="F10" s="134"/>
      <c r="G10" s="123" t="s">
        <v>291</v>
      </c>
      <c r="H10" s="123"/>
      <c r="I10" s="123" t="s">
        <v>292</v>
      </c>
      <c r="J10" s="134" t="s">
        <v>293</v>
      </c>
      <c r="K10" s="125" t="s">
        <v>298</v>
      </c>
      <c r="L10" s="147" t="s">
        <v>40</v>
      </c>
      <c r="M10" s="136"/>
      <c r="N10" s="137"/>
    </row>
    <row r="11" spans="1:14" ht="153.75" thickBot="1">
      <c r="A11" s="138">
        <v>3</v>
      </c>
      <c r="B11" s="139" t="s">
        <v>182</v>
      </c>
      <c r="C11" s="140" t="s">
        <v>183</v>
      </c>
      <c r="D11" s="141">
        <v>3.09</v>
      </c>
      <c r="E11" s="142" t="s">
        <v>304</v>
      </c>
      <c r="F11" s="143"/>
      <c r="G11" s="142" t="s">
        <v>305</v>
      </c>
      <c r="H11" s="143"/>
      <c r="I11" s="143" t="s">
        <v>307</v>
      </c>
      <c r="J11" s="143" t="s">
        <v>308</v>
      </c>
      <c r="K11" s="144" t="s">
        <v>310</v>
      </c>
      <c r="L11" s="148" t="str">
        <f>HYPERLINK("https://app.studiesweekly.com/online/publications/170130/units/170285#/articles/173805","Y")</f>
        <v>Y</v>
      </c>
      <c r="M11" s="136"/>
      <c r="N11" s="137"/>
    </row>
    <row r="12" spans="1:14" ht="166.5" thickBot="1">
      <c r="A12" s="133">
        <v>3</v>
      </c>
      <c r="B12" s="93" t="s">
        <v>182</v>
      </c>
      <c r="C12" s="121" t="s">
        <v>183</v>
      </c>
      <c r="D12" s="122">
        <v>3.1</v>
      </c>
      <c r="E12" s="125" t="s">
        <v>315</v>
      </c>
      <c r="F12" s="134" t="s">
        <v>316</v>
      </c>
      <c r="G12" s="125"/>
      <c r="H12" s="123"/>
      <c r="I12" s="123" t="s">
        <v>317</v>
      </c>
      <c r="J12" s="134" t="s">
        <v>318</v>
      </c>
      <c r="K12" s="125" t="s">
        <v>322</v>
      </c>
      <c r="L12" s="135" t="str">
        <f>HYPERLINK("https://app.studiesweekly.com/online/publications/170130/units/170287#/articles/173820","Y")</f>
        <v>Y</v>
      </c>
      <c r="M12" s="136"/>
      <c r="N12" s="137"/>
    </row>
    <row r="13" spans="1:14" ht="192" thickBot="1">
      <c r="A13" s="138">
        <v>3</v>
      </c>
      <c r="B13" s="139" t="s">
        <v>182</v>
      </c>
      <c r="C13" s="140" t="s">
        <v>183</v>
      </c>
      <c r="D13" s="141">
        <v>3.11</v>
      </c>
      <c r="E13" s="143" t="s">
        <v>323</v>
      </c>
      <c r="F13" s="143"/>
      <c r="G13" s="144"/>
      <c r="H13" s="142"/>
      <c r="I13" s="142" t="s">
        <v>324</v>
      </c>
      <c r="J13" s="144"/>
      <c r="K13" s="144" t="s">
        <v>325</v>
      </c>
      <c r="L13" s="138" t="s">
        <v>40</v>
      </c>
      <c r="M13" s="136"/>
      <c r="N13" s="137"/>
    </row>
    <row r="14" spans="1:14" ht="128.25" thickBot="1">
      <c r="A14" s="133">
        <v>3</v>
      </c>
      <c r="B14" s="93" t="s">
        <v>182</v>
      </c>
      <c r="C14" s="121" t="s">
        <v>183</v>
      </c>
      <c r="D14" s="122">
        <v>3.14</v>
      </c>
      <c r="E14" s="95" t="s">
        <v>328</v>
      </c>
      <c r="F14" s="134"/>
      <c r="G14" s="125"/>
      <c r="H14" s="123"/>
      <c r="I14" s="123"/>
      <c r="J14" s="134" t="s">
        <v>330</v>
      </c>
      <c r="K14" s="125" t="s">
        <v>331</v>
      </c>
      <c r="L14" s="135" t="str">
        <f>HYPERLINK("https://app.studiesweekly.com/online/publications/170130/units/170311#/articles/174683","Y")</f>
        <v>Y</v>
      </c>
      <c r="M14" s="136"/>
      <c r="N14" s="137"/>
    </row>
    <row r="15" spans="1:14" ht="77.25" thickBot="1">
      <c r="A15" s="138">
        <v>3</v>
      </c>
      <c r="B15" s="139" t="s">
        <v>182</v>
      </c>
      <c r="C15" s="140" t="s">
        <v>183</v>
      </c>
      <c r="D15" s="141">
        <v>3.17</v>
      </c>
      <c r="E15" s="142" t="s">
        <v>333</v>
      </c>
      <c r="F15" s="144"/>
      <c r="G15" s="142" t="s">
        <v>334</v>
      </c>
      <c r="H15" s="144" t="s">
        <v>335</v>
      </c>
      <c r="I15" s="144"/>
      <c r="J15" s="144"/>
      <c r="K15" s="143" t="s">
        <v>336</v>
      </c>
      <c r="L15" s="148" t="str">
        <f>HYPERLINK("https://app.studiesweekly.com/online/publications/170130/units/170315#/articles/174688","Y")</f>
        <v>Y</v>
      </c>
      <c r="M15" s="136"/>
      <c r="N15" s="137"/>
    </row>
    <row r="16" spans="1:14" ht="255.75" thickBot="1">
      <c r="A16" s="133">
        <v>3</v>
      </c>
      <c r="B16" s="93" t="s">
        <v>182</v>
      </c>
      <c r="C16" s="121" t="s">
        <v>183</v>
      </c>
      <c r="D16" s="122">
        <v>3.18</v>
      </c>
      <c r="E16" s="123" t="s">
        <v>337</v>
      </c>
      <c r="F16" s="125"/>
      <c r="G16" s="123"/>
      <c r="H16" s="125"/>
      <c r="I16" s="125"/>
      <c r="J16" s="123" t="s">
        <v>338</v>
      </c>
      <c r="K16" s="125" t="s">
        <v>342</v>
      </c>
      <c r="L16" s="147" t="s">
        <v>40</v>
      </c>
      <c r="M16" s="136"/>
      <c r="N16" s="137"/>
    </row>
    <row r="17" spans="1:14" ht="332.25" thickBot="1">
      <c r="A17" s="138">
        <v>3</v>
      </c>
      <c r="B17" s="139" t="s">
        <v>182</v>
      </c>
      <c r="C17" s="140" t="s">
        <v>183</v>
      </c>
      <c r="D17" s="141" t="s">
        <v>344</v>
      </c>
      <c r="E17" s="142" t="s">
        <v>346</v>
      </c>
      <c r="F17" s="144"/>
      <c r="G17" s="142"/>
      <c r="H17" s="143"/>
      <c r="I17" s="143" t="s">
        <v>347</v>
      </c>
      <c r="J17" s="143" t="s">
        <v>348</v>
      </c>
      <c r="K17" s="144" t="s">
        <v>349</v>
      </c>
      <c r="L17" s="138" t="s">
        <v>40</v>
      </c>
      <c r="M17" s="136"/>
      <c r="N17" s="137"/>
    </row>
    <row r="18" spans="1:14" ht="128.25" thickBot="1">
      <c r="A18" s="133">
        <v>3</v>
      </c>
      <c r="B18" s="93" t="s">
        <v>182</v>
      </c>
      <c r="C18" s="121" t="s">
        <v>183</v>
      </c>
      <c r="D18" s="149" t="s">
        <v>344</v>
      </c>
      <c r="E18" s="123" t="s">
        <v>97</v>
      </c>
      <c r="F18" s="125"/>
      <c r="G18" s="150"/>
      <c r="H18" s="125"/>
      <c r="I18" s="125"/>
      <c r="J18" s="134" t="s">
        <v>351</v>
      </c>
      <c r="K18" s="125" t="s">
        <v>352</v>
      </c>
      <c r="L18" s="147" t="s">
        <v>40</v>
      </c>
      <c r="M18" s="136"/>
      <c r="N18" s="137"/>
    </row>
    <row r="19" spans="1:14" ht="91.5" thickBot="1">
      <c r="A19" s="138">
        <v>3</v>
      </c>
      <c r="B19" s="139" t="s">
        <v>182</v>
      </c>
      <c r="C19" s="140" t="s">
        <v>183</v>
      </c>
      <c r="D19" s="151" t="s">
        <v>355</v>
      </c>
      <c r="E19" s="142" t="s">
        <v>90</v>
      </c>
      <c r="F19" s="144"/>
      <c r="G19" s="152"/>
      <c r="H19" s="144"/>
      <c r="I19" s="144"/>
      <c r="J19" s="142" t="s">
        <v>357</v>
      </c>
      <c r="K19" s="144" t="s">
        <v>359</v>
      </c>
      <c r="L19" s="148" t="str">
        <f>HYPERLINK("https://app.studiesweekly.com/online/publications/170130/units/170293#/articles/173871","Y")</f>
        <v>Y</v>
      </c>
      <c r="M19" s="136"/>
      <c r="N19" s="137"/>
    </row>
    <row r="20" spans="1:14" ht="180.75" thickBot="1">
      <c r="A20" s="133">
        <v>3</v>
      </c>
      <c r="B20" s="93" t="s">
        <v>182</v>
      </c>
      <c r="C20" s="121" t="s">
        <v>183</v>
      </c>
      <c r="D20" s="149" t="s">
        <v>355</v>
      </c>
      <c r="E20" s="123" t="s">
        <v>97</v>
      </c>
      <c r="F20" s="125"/>
      <c r="G20" s="150"/>
      <c r="H20" s="125"/>
      <c r="I20" s="125"/>
      <c r="J20" s="134" t="s">
        <v>362</v>
      </c>
      <c r="K20" s="125"/>
      <c r="L20" s="147"/>
      <c r="M20" s="136"/>
      <c r="N20" s="137"/>
    </row>
    <row r="21" spans="1:14" ht="409.6" thickBot="1">
      <c r="A21" s="138">
        <v>3</v>
      </c>
      <c r="B21" s="139" t="s">
        <v>182</v>
      </c>
      <c r="C21" s="140" t="s">
        <v>183</v>
      </c>
      <c r="D21" s="153" t="s">
        <v>301</v>
      </c>
      <c r="E21" s="143" t="s">
        <v>365</v>
      </c>
      <c r="F21" s="144"/>
      <c r="G21" s="142" t="s">
        <v>366</v>
      </c>
      <c r="H21" s="144" t="s">
        <v>367</v>
      </c>
      <c r="I21" s="144"/>
      <c r="J21" s="144"/>
      <c r="K21" s="154" t="s">
        <v>368</v>
      </c>
      <c r="L21" s="138" t="s">
        <v>103</v>
      </c>
      <c r="M21" s="136"/>
      <c r="N21" s="137"/>
    </row>
    <row r="22" spans="1:14" ht="409.6" thickBot="1">
      <c r="A22" s="133">
        <v>3</v>
      </c>
      <c r="B22" s="93" t="s">
        <v>182</v>
      </c>
      <c r="C22" s="121" t="s">
        <v>183</v>
      </c>
      <c r="D22" s="155" t="s">
        <v>204</v>
      </c>
      <c r="E22" s="123" t="s">
        <v>205</v>
      </c>
      <c r="F22" s="125"/>
      <c r="G22" s="123" t="s">
        <v>372</v>
      </c>
      <c r="H22" s="145" t="s">
        <v>373</v>
      </c>
      <c r="I22" s="125"/>
      <c r="J22" s="125"/>
      <c r="K22" s="145" t="s">
        <v>380</v>
      </c>
      <c r="L22" s="147" t="s">
        <v>40</v>
      </c>
      <c r="M22" s="136"/>
      <c r="N22" s="137"/>
    </row>
    <row r="23" spans="1:14" ht="409.6" thickBot="1">
      <c r="A23" s="138">
        <v>3</v>
      </c>
      <c r="B23" s="139" t="s">
        <v>182</v>
      </c>
      <c r="C23" s="140" t="s">
        <v>183</v>
      </c>
      <c r="D23" s="153" t="s">
        <v>210</v>
      </c>
      <c r="E23" s="142" t="s">
        <v>211</v>
      </c>
      <c r="F23" s="144"/>
      <c r="G23" s="142" t="s">
        <v>372</v>
      </c>
      <c r="H23" s="144" t="s">
        <v>383</v>
      </c>
      <c r="I23" s="144"/>
      <c r="J23" s="144"/>
      <c r="K23" s="146" t="s">
        <v>385</v>
      </c>
      <c r="L23" s="138" t="s">
        <v>103</v>
      </c>
      <c r="M23" s="136"/>
      <c r="N23" s="137"/>
    </row>
    <row r="24" spans="1:14" ht="409.6" thickBot="1">
      <c r="A24" s="133">
        <v>3</v>
      </c>
      <c r="B24" s="93" t="s">
        <v>182</v>
      </c>
      <c r="C24" s="121" t="s">
        <v>183</v>
      </c>
      <c r="D24" s="155" t="s">
        <v>219</v>
      </c>
      <c r="E24" s="123" t="s">
        <v>221</v>
      </c>
      <c r="F24" s="125"/>
      <c r="G24" s="123" t="s">
        <v>387</v>
      </c>
      <c r="H24" s="125" t="s">
        <v>388</v>
      </c>
      <c r="I24" s="125"/>
      <c r="J24" s="125"/>
      <c r="K24" s="125" t="s">
        <v>391</v>
      </c>
      <c r="L24" s="147" t="s">
        <v>40</v>
      </c>
      <c r="M24" s="136"/>
      <c r="N24" s="137"/>
    </row>
    <row r="25" spans="1:14" ht="204.75" thickBot="1">
      <c r="A25" s="138">
        <v>3</v>
      </c>
      <c r="B25" s="139" t="s">
        <v>182</v>
      </c>
      <c r="C25" s="140" t="s">
        <v>183</v>
      </c>
      <c r="D25" s="141">
        <v>3.21</v>
      </c>
      <c r="E25" s="142" t="s">
        <v>394</v>
      </c>
      <c r="F25" s="144"/>
      <c r="G25" s="142" t="s">
        <v>395</v>
      </c>
      <c r="H25" s="144" t="s">
        <v>396</v>
      </c>
      <c r="I25" s="144"/>
      <c r="J25" s="144"/>
      <c r="K25" s="156" t="s">
        <v>397</v>
      </c>
      <c r="L25" s="138" t="s">
        <v>40</v>
      </c>
      <c r="M25" s="136"/>
      <c r="N25" s="137"/>
    </row>
    <row r="26" spans="1:14" ht="192" thickBot="1">
      <c r="A26" s="133">
        <v>3</v>
      </c>
      <c r="B26" s="93" t="s">
        <v>182</v>
      </c>
      <c r="C26" s="121" t="s">
        <v>183</v>
      </c>
      <c r="D26" s="122">
        <v>3.27</v>
      </c>
      <c r="E26" s="123" t="s">
        <v>399</v>
      </c>
      <c r="F26" s="125"/>
      <c r="G26" s="123" t="s">
        <v>372</v>
      </c>
      <c r="H26" s="125"/>
      <c r="I26" s="125"/>
      <c r="J26" s="134" t="s">
        <v>402</v>
      </c>
      <c r="K26" s="157" t="s">
        <v>404</v>
      </c>
      <c r="L26" s="147" t="s">
        <v>40</v>
      </c>
      <c r="M26" s="136"/>
      <c r="N26" s="137"/>
    </row>
    <row r="27" spans="1:14" ht="90" thickBot="1">
      <c r="A27" s="138">
        <v>3</v>
      </c>
      <c r="B27" s="139" t="s">
        <v>182</v>
      </c>
      <c r="C27" s="140" t="s">
        <v>183</v>
      </c>
      <c r="D27" s="153" t="s">
        <v>294</v>
      </c>
      <c r="E27" s="142" t="s">
        <v>295</v>
      </c>
      <c r="F27" s="144"/>
      <c r="G27" s="142" t="s">
        <v>407</v>
      </c>
      <c r="H27" s="144" t="s">
        <v>408</v>
      </c>
      <c r="I27" s="144"/>
      <c r="J27" s="144"/>
      <c r="K27" s="156" t="s">
        <v>410</v>
      </c>
      <c r="L27" s="148" t="str">
        <f>HYPERLINK("https://s3-us-west-2.amazonaws.com/static.studiesweekly.com/online/resources/panels_media/worksheet2week31006.pdf","Y")</f>
        <v>Y</v>
      </c>
      <c r="M27" s="136"/>
      <c r="N27" s="137"/>
    </row>
    <row r="28" spans="1:14" ht="409.6" thickBot="1">
      <c r="A28" s="133">
        <v>3</v>
      </c>
      <c r="B28" s="93" t="s">
        <v>182</v>
      </c>
      <c r="C28" s="121" t="s">
        <v>183</v>
      </c>
      <c r="D28" s="155" t="s">
        <v>414</v>
      </c>
      <c r="E28" s="123" t="s">
        <v>417</v>
      </c>
      <c r="F28" s="125"/>
      <c r="G28" s="123" t="s">
        <v>372</v>
      </c>
      <c r="H28" s="125" t="s">
        <v>419</v>
      </c>
      <c r="I28" s="125"/>
      <c r="J28" s="125"/>
      <c r="K28" s="157" t="s">
        <v>424</v>
      </c>
      <c r="L28" s="147" t="s">
        <v>40</v>
      </c>
      <c r="M28" s="136"/>
      <c r="N28" s="137"/>
    </row>
    <row r="29" spans="1:14" ht="396" thickBot="1">
      <c r="A29" s="138">
        <v>3</v>
      </c>
      <c r="B29" s="139" t="s">
        <v>182</v>
      </c>
      <c r="C29" s="140" t="s">
        <v>183</v>
      </c>
      <c r="D29" s="153" t="s">
        <v>427</v>
      </c>
      <c r="E29" s="143" t="s">
        <v>365</v>
      </c>
      <c r="F29" s="144"/>
      <c r="G29" s="142" t="s">
        <v>372</v>
      </c>
      <c r="H29" s="144" t="s">
        <v>431</v>
      </c>
      <c r="I29" s="144"/>
      <c r="J29" s="144"/>
      <c r="K29" s="156" t="s">
        <v>432</v>
      </c>
      <c r="L29" s="138" t="s">
        <v>40</v>
      </c>
      <c r="M29" s="136"/>
      <c r="N29" s="137"/>
    </row>
    <row r="30" spans="1:14" ht="77.25" thickBot="1">
      <c r="A30" s="133">
        <v>3</v>
      </c>
      <c r="B30" s="93" t="s">
        <v>182</v>
      </c>
      <c r="C30" s="121" t="s">
        <v>183</v>
      </c>
      <c r="D30" s="136" t="s">
        <v>434</v>
      </c>
      <c r="E30" s="158"/>
      <c r="F30" s="125"/>
      <c r="G30" s="125"/>
      <c r="H30" s="125"/>
      <c r="I30" s="125"/>
      <c r="J30" s="125"/>
      <c r="K30" s="125"/>
      <c r="L30" s="147"/>
      <c r="M30" s="136"/>
      <c r="N30" s="137"/>
    </row>
    <row r="31" spans="1:14" ht="396" thickBot="1">
      <c r="A31" s="138">
        <v>3</v>
      </c>
      <c r="B31" s="139" t="s">
        <v>182</v>
      </c>
      <c r="C31" s="140" t="s">
        <v>183</v>
      </c>
      <c r="D31" s="153" t="s">
        <v>204</v>
      </c>
      <c r="E31" s="144" t="s">
        <v>205</v>
      </c>
      <c r="F31" s="144"/>
      <c r="G31" s="144" t="s">
        <v>372</v>
      </c>
      <c r="H31" s="159" t="s">
        <v>431</v>
      </c>
      <c r="I31" s="160"/>
      <c r="J31" s="160"/>
      <c r="K31" s="156" t="s">
        <v>440</v>
      </c>
      <c r="L31" s="138" t="s">
        <v>40</v>
      </c>
      <c r="M31" s="136"/>
      <c r="N31" s="161"/>
    </row>
    <row r="32" spans="1:14" ht="409.6" thickBot="1">
      <c r="A32" s="133">
        <v>3</v>
      </c>
      <c r="B32" s="93" t="s">
        <v>182</v>
      </c>
      <c r="C32" s="121" t="s">
        <v>183</v>
      </c>
      <c r="D32" s="155" t="s">
        <v>210</v>
      </c>
      <c r="E32" s="125" t="s">
        <v>211</v>
      </c>
      <c r="F32" s="125"/>
      <c r="G32" s="125" t="s">
        <v>372</v>
      </c>
      <c r="H32" s="162" t="s">
        <v>431</v>
      </c>
      <c r="I32" s="163"/>
      <c r="J32" s="163"/>
      <c r="K32" s="157" t="s">
        <v>446</v>
      </c>
      <c r="L32" s="147" t="s">
        <v>40</v>
      </c>
      <c r="M32" s="136"/>
      <c r="N32" s="161"/>
    </row>
    <row r="33" spans="1:14" ht="409.6" thickBot="1">
      <c r="A33" s="138">
        <v>3</v>
      </c>
      <c r="B33" s="139" t="s">
        <v>182</v>
      </c>
      <c r="C33" s="140" t="s">
        <v>183</v>
      </c>
      <c r="D33" s="153" t="s">
        <v>219</v>
      </c>
      <c r="E33" s="144" t="s">
        <v>221</v>
      </c>
      <c r="F33" s="144"/>
      <c r="G33" s="144" t="s">
        <v>387</v>
      </c>
      <c r="H33" s="159" t="s">
        <v>431</v>
      </c>
      <c r="I33" s="160"/>
      <c r="J33" s="160"/>
      <c r="K33" s="156" t="s">
        <v>457</v>
      </c>
      <c r="L33" s="138" t="s">
        <v>40</v>
      </c>
      <c r="M33" s="136"/>
      <c r="N33" s="161"/>
    </row>
    <row r="34" spans="1:14" ht="243" thickBot="1">
      <c r="A34" s="133">
        <v>3</v>
      </c>
      <c r="B34" s="93" t="s">
        <v>182</v>
      </c>
      <c r="C34" s="121" t="s">
        <v>183</v>
      </c>
      <c r="D34" s="155" t="s">
        <v>460</v>
      </c>
      <c r="E34" s="125"/>
      <c r="F34" s="125"/>
      <c r="G34" s="123" t="s">
        <v>461</v>
      </c>
      <c r="H34" s="125" t="s">
        <v>462</v>
      </c>
      <c r="I34" s="125"/>
      <c r="J34" s="125"/>
      <c r="K34" s="157" t="s">
        <v>465</v>
      </c>
      <c r="L34" s="147" t="s">
        <v>40</v>
      </c>
      <c r="M34" s="136"/>
      <c r="N34" s="137"/>
    </row>
    <row r="35" spans="1:14" ht="13.5" thickBot="1">
      <c r="A35" s="130"/>
      <c r="B35" s="164"/>
      <c r="C35" s="130"/>
      <c r="D35" s="130"/>
      <c r="E35" s="130"/>
      <c r="F35" s="130"/>
      <c r="G35" s="130"/>
      <c r="H35" s="130"/>
      <c r="I35" s="130"/>
      <c r="J35" s="130"/>
      <c r="K35" s="130"/>
      <c r="L35" s="164"/>
      <c r="M35" s="164"/>
      <c r="N35" s="130"/>
    </row>
    <row r="36" spans="1:14" ht="13.5" thickBot="1">
      <c r="A36" s="164"/>
      <c r="B36" s="164"/>
      <c r="C36" s="165"/>
      <c r="D36" s="164"/>
      <c r="E36" s="130"/>
      <c r="F36" s="130"/>
      <c r="G36" s="130"/>
      <c r="H36" s="130"/>
      <c r="I36" s="130"/>
      <c r="J36" s="130"/>
      <c r="K36" s="130"/>
      <c r="L36" s="164"/>
      <c r="M36" s="164"/>
      <c r="N36" s="130"/>
    </row>
    <row r="37" spans="1:14" ht="13.5" thickBot="1">
      <c r="A37" s="130"/>
      <c r="B37" s="164"/>
      <c r="C37" s="130"/>
      <c r="D37" s="164"/>
      <c r="E37" s="130"/>
      <c r="F37" s="130"/>
      <c r="G37" s="130"/>
      <c r="H37" s="130"/>
      <c r="I37" s="130"/>
      <c r="J37" s="130"/>
      <c r="K37" s="130"/>
      <c r="L37" s="164"/>
      <c r="M37" s="164"/>
      <c r="N37" s="130"/>
    </row>
    <row r="38" spans="1:14" ht="13.5" thickBot="1">
      <c r="A38" s="164"/>
      <c r="B38" s="164"/>
      <c r="C38" s="165"/>
      <c r="D38" s="164"/>
      <c r="E38" s="130"/>
      <c r="F38" s="130"/>
      <c r="G38" s="130"/>
      <c r="H38" s="130"/>
      <c r="I38" s="130"/>
      <c r="J38" s="130"/>
      <c r="K38" s="130"/>
      <c r="L38" s="164"/>
      <c r="M38" s="164"/>
      <c r="N38" s="130"/>
    </row>
    <row r="39" spans="1:14" ht="13.5" thickBot="1">
      <c r="A39" s="130"/>
      <c r="B39" s="164"/>
      <c r="C39" s="130"/>
      <c r="D39" s="164"/>
      <c r="E39" s="130"/>
      <c r="F39" s="130"/>
      <c r="G39" s="130"/>
      <c r="H39" s="130"/>
      <c r="I39" s="130"/>
      <c r="J39" s="130"/>
      <c r="K39" s="130"/>
      <c r="L39" s="164"/>
      <c r="M39" s="164"/>
      <c r="N39" s="130"/>
    </row>
    <row r="40" spans="1:14" ht="13.5" thickBot="1">
      <c r="A40" s="164"/>
      <c r="B40" s="164"/>
      <c r="C40" s="165"/>
      <c r="D40" s="164"/>
      <c r="E40" s="130"/>
      <c r="F40" s="130"/>
      <c r="G40" s="130"/>
      <c r="H40" s="130"/>
      <c r="I40" s="130"/>
      <c r="J40" s="130"/>
      <c r="K40" s="130"/>
      <c r="L40" s="164"/>
      <c r="M40" s="164"/>
      <c r="N40" s="130"/>
    </row>
  </sheetData>
  <mergeCells count="1">
    <mergeCell ref="A2:L2"/>
  </mergeCells>
  <printOptions horizontalCentered="1" gridLines="1"/>
  <pageMargins left="0.7" right="0.7" top="0.75" bottom="0.75" header="0" footer="0"/>
  <pageSetup fitToHeight="0" pageOrder="overThenDown" orientation="landscape" cellComments="atEnd"/>
  <drawing r:id="rId1"/>
  <tableParts count="1">
    <tablePart r:id="rId2"/>
  </tablePart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CC"/>
    <outlinePr summaryBelow="0" summaryRight="0"/>
    <pageSetUpPr fitToPage="1"/>
  </sheetPr>
  <dimension ref="A1:N34"/>
  <sheetViews>
    <sheetView workbookViewId="0">
      <pane ySplit="3" topLeftCell="A4" activePane="bottomLeft" state="frozen"/>
      <selection pane="bottomLeft" activeCell="F29" sqref="F29"/>
    </sheetView>
  </sheetViews>
  <sheetFormatPr defaultColWidth="14.42578125" defaultRowHeight="15.75" customHeight="1" thickBottom="1"/>
  <cols>
    <col min="1" max="1" width="6.42578125" style="80" customWidth="1"/>
    <col min="2" max="2" width="11" style="80" customWidth="1"/>
    <col min="3" max="3" width="14.42578125" style="80"/>
    <col min="4" max="4" width="10.28515625" style="80" customWidth="1"/>
    <col min="5" max="5" width="37.28515625" style="80" customWidth="1"/>
    <col min="6" max="6" width="26.85546875" style="80" customWidth="1"/>
    <col min="7" max="7" width="43.28515625" style="80" customWidth="1"/>
    <col min="8" max="9" width="13.140625" style="80" hidden="1" customWidth="1"/>
    <col min="10" max="10" width="43.42578125" style="80" customWidth="1"/>
    <col min="11" max="11" width="17.140625" style="80" customWidth="1"/>
    <col min="12" max="12" width="21.7109375" style="80" customWidth="1"/>
    <col min="13" max="16384" width="14.42578125" style="80"/>
  </cols>
  <sheetData>
    <row r="1" spans="1:14" ht="44.25" customHeight="1" thickBot="1">
      <c r="A1" s="155"/>
      <c r="B1" s="166"/>
      <c r="C1" s="201"/>
      <c r="D1" s="166"/>
      <c r="E1" s="220"/>
      <c r="F1" s="202"/>
      <c r="G1" s="202"/>
      <c r="H1" s="202"/>
      <c r="I1" s="199"/>
      <c r="J1" s="118" t="s">
        <v>177</v>
      </c>
      <c r="K1" s="128" t="s">
        <v>178</v>
      </c>
      <c r="L1" s="129" t="s">
        <v>179</v>
      </c>
      <c r="M1" s="199"/>
      <c r="N1" s="199"/>
    </row>
    <row r="2" spans="1:14" ht="24" thickBot="1">
      <c r="A2" s="248" t="s">
        <v>181</v>
      </c>
      <c r="B2" s="244"/>
      <c r="C2" s="244"/>
      <c r="D2" s="244"/>
      <c r="E2" s="244"/>
      <c r="F2" s="244"/>
      <c r="G2" s="244"/>
      <c r="H2" s="244"/>
      <c r="I2" s="244"/>
      <c r="J2" s="244"/>
      <c r="K2" s="244"/>
      <c r="L2" s="230"/>
      <c r="M2" s="199"/>
      <c r="N2" s="199"/>
    </row>
    <row r="3" spans="1:14" ht="95.25" thickBot="1">
      <c r="A3" s="119" t="s">
        <v>11</v>
      </c>
      <c r="B3" s="119" t="s">
        <v>13</v>
      </c>
      <c r="C3" s="119" t="s">
        <v>14</v>
      </c>
      <c r="D3" s="119" t="s">
        <v>15</v>
      </c>
      <c r="E3" s="119" t="s">
        <v>16</v>
      </c>
      <c r="F3" s="119" t="s">
        <v>17</v>
      </c>
      <c r="G3" s="119" t="s">
        <v>18</v>
      </c>
      <c r="H3" s="119" t="s">
        <v>19</v>
      </c>
      <c r="I3" s="119" t="s">
        <v>20</v>
      </c>
      <c r="J3" s="119" t="s">
        <v>21</v>
      </c>
      <c r="K3" s="119" t="s">
        <v>23</v>
      </c>
      <c r="L3" s="71" t="s">
        <v>24</v>
      </c>
      <c r="M3" s="132" t="s">
        <v>547</v>
      </c>
      <c r="N3" s="199"/>
    </row>
    <row r="4" spans="1:14" ht="152.25" customHeight="1" thickBot="1">
      <c r="A4" s="120">
        <v>4</v>
      </c>
      <c r="B4" s="93" t="s">
        <v>197</v>
      </c>
      <c r="C4" s="134" t="s">
        <v>199</v>
      </c>
      <c r="D4" s="120">
        <v>4.0199999999999996</v>
      </c>
      <c r="E4" s="95" t="s">
        <v>201</v>
      </c>
      <c r="F4" s="95"/>
      <c r="G4" s="125" t="s">
        <v>202</v>
      </c>
      <c r="H4" s="173"/>
      <c r="I4" s="125"/>
      <c r="J4" s="125" t="s">
        <v>206</v>
      </c>
      <c r="K4" s="147" t="s">
        <v>40</v>
      </c>
      <c r="L4" s="136"/>
      <c r="M4" s="192"/>
      <c r="N4" s="199"/>
    </row>
    <row r="5" spans="1:14" ht="64.5" thickBot="1">
      <c r="A5" s="120">
        <v>4</v>
      </c>
      <c r="B5" s="93" t="s">
        <v>197</v>
      </c>
      <c r="C5" s="134" t="s">
        <v>199</v>
      </c>
      <c r="D5" s="120">
        <v>4.03</v>
      </c>
      <c r="E5" s="95" t="s">
        <v>207</v>
      </c>
      <c r="F5" s="95" t="s">
        <v>208</v>
      </c>
      <c r="G5" s="125"/>
      <c r="H5" s="173"/>
      <c r="I5" s="125"/>
      <c r="J5" s="231"/>
      <c r="K5" s="147" t="s">
        <v>103</v>
      </c>
      <c r="L5" s="136"/>
      <c r="M5" s="192"/>
      <c r="N5" s="199"/>
    </row>
    <row r="6" spans="1:14" ht="128.25" thickBot="1">
      <c r="A6" s="120">
        <v>4</v>
      </c>
      <c r="B6" s="93" t="s">
        <v>197</v>
      </c>
      <c r="C6" s="134" t="s">
        <v>199</v>
      </c>
      <c r="D6" s="120">
        <v>4.05</v>
      </c>
      <c r="E6" s="95" t="s">
        <v>212</v>
      </c>
      <c r="F6" s="95" t="s">
        <v>213</v>
      </c>
      <c r="G6" s="125" t="s">
        <v>214</v>
      </c>
      <c r="H6" s="173"/>
      <c r="I6" s="125"/>
      <c r="J6" s="125" t="s">
        <v>215</v>
      </c>
      <c r="K6" s="232" t="str">
        <f>HYPERLINK("https://app.studiesweekly.com/online/publications/170131/units/170184#/articles/174963","Y")</f>
        <v>Y</v>
      </c>
      <c r="L6" s="136"/>
      <c r="M6" s="192"/>
      <c r="N6" s="199"/>
    </row>
    <row r="7" spans="1:14" ht="64.5" thickBot="1">
      <c r="A7" s="120">
        <v>4</v>
      </c>
      <c r="B7" s="93" t="s">
        <v>197</v>
      </c>
      <c r="C7" s="134" t="s">
        <v>199</v>
      </c>
      <c r="D7" s="120">
        <v>4.0599999999999996</v>
      </c>
      <c r="E7" s="95" t="s">
        <v>220</v>
      </c>
      <c r="F7" s="95"/>
      <c r="G7" s="95" t="s">
        <v>222</v>
      </c>
      <c r="H7" s="173"/>
      <c r="I7" s="125"/>
      <c r="J7" s="125" t="s">
        <v>227</v>
      </c>
      <c r="K7" s="232" t="str">
        <f>HYPERLINK("https://app.studiesweekly.com/online/publications/170131/units/170187#/articles/174979","Y")</f>
        <v>Y</v>
      </c>
      <c r="L7" s="136"/>
      <c r="M7" s="192"/>
      <c r="N7" s="199"/>
    </row>
    <row r="8" spans="1:14" ht="64.5" thickBot="1">
      <c r="A8" s="120">
        <v>4</v>
      </c>
      <c r="B8" s="93" t="s">
        <v>197</v>
      </c>
      <c r="C8" s="134" t="s">
        <v>199</v>
      </c>
      <c r="D8" s="120">
        <v>4.1500000000000004</v>
      </c>
      <c r="E8" s="95" t="s">
        <v>230</v>
      </c>
      <c r="F8" s="95" t="s">
        <v>231</v>
      </c>
      <c r="G8" s="95" t="s">
        <v>232</v>
      </c>
      <c r="H8" s="173"/>
      <c r="I8" s="125"/>
      <c r="J8" s="134" t="s">
        <v>233</v>
      </c>
      <c r="K8" s="147"/>
      <c r="L8" s="136"/>
      <c r="M8" s="192"/>
      <c r="N8" s="199"/>
    </row>
    <row r="9" spans="1:14" ht="64.5" thickBot="1">
      <c r="A9" s="120">
        <v>4</v>
      </c>
      <c r="B9" s="93" t="s">
        <v>197</v>
      </c>
      <c r="C9" s="134" t="s">
        <v>199</v>
      </c>
      <c r="D9" s="120">
        <v>4.16</v>
      </c>
      <c r="E9" s="95" t="s">
        <v>234</v>
      </c>
      <c r="F9" s="95" t="s">
        <v>235</v>
      </c>
      <c r="G9" s="95" t="s">
        <v>236</v>
      </c>
      <c r="H9" s="173"/>
      <c r="I9" s="125"/>
      <c r="J9" s="233" t="s">
        <v>233</v>
      </c>
      <c r="K9" s="147"/>
      <c r="L9" s="136"/>
      <c r="M9" s="192"/>
      <c r="N9" s="199"/>
    </row>
    <row r="10" spans="1:14" ht="141" thickBot="1">
      <c r="A10" s="120">
        <v>4</v>
      </c>
      <c r="B10" s="93" t="s">
        <v>197</v>
      </c>
      <c r="C10" s="134" t="s">
        <v>199</v>
      </c>
      <c r="D10" s="120">
        <v>4.17</v>
      </c>
      <c r="E10" s="125" t="s">
        <v>239</v>
      </c>
      <c r="F10" s="95" t="s">
        <v>241</v>
      </c>
      <c r="G10" s="95"/>
      <c r="H10" s="173"/>
      <c r="I10" s="134"/>
      <c r="J10" s="134" t="s">
        <v>233</v>
      </c>
      <c r="K10" s="120"/>
      <c r="L10" s="234"/>
      <c r="M10" s="192"/>
      <c r="N10" s="199"/>
    </row>
    <row r="11" spans="1:14" ht="64.5" thickBot="1">
      <c r="A11" s="120">
        <v>4</v>
      </c>
      <c r="B11" s="93" t="s">
        <v>197</v>
      </c>
      <c r="C11" s="134" t="s">
        <v>199</v>
      </c>
      <c r="D11" s="120">
        <v>4.18</v>
      </c>
      <c r="E11" s="95" t="s">
        <v>245</v>
      </c>
      <c r="F11" s="95" t="s">
        <v>246</v>
      </c>
      <c r="G11" s="125"/>
      <c r="H11" s="173"/>
      <c r="I11" s="134"/>
      <c r="J11" s="233" t="s">
        <v>233</v>
      </c>
      <c r="K11" s="120"/>
      <c r="L11" s="234"/>
      <c r="M11" s="192"/>
      <c r="N11" s="199"/>
    </row>
    <row r="12" spans="1:14" ht="306.75" thickBot="1">
      <c r="A12" s="120">
        <v>4</v>
      </c>
      <c r="B12" s="93" t="s">
        <v>197</v>
      </c>
      <c r="C12" s="134" t="s">
        <v>199</v>
      </c>
      <c r="D12" s="235">
        <v>4.2</v>
      </c>
      <c r="E12" s="95" t="s">
        <v>247</v>
      </c>
      <c r="F12" s="95"/>
      <c r="G12" s="125" t="s">
        <v>248</v>
      </c>
      <c r="H12" s="173"/>
      <c r="I12" s="125"/>
      <c r="J12" s="125" t="s">
        <v>254</v>
      </c>
      <c r="K12" s="147" t="s">
        <v>40</v>
      </c>
      <c r="L12" s="136"/>
      <c r="M12" s="192"/>
      <c r="N12" s="199"/>
    </row>
    <row r="13" spans="1:14" ht="90" thickBot="1">
      <c r="A13" s="120">
        <v>4</v>
      </c>
      <c r="B13" s="93" t="s">
        <v>197</v>
      </c>
      <c r="C13" s="134" t="s">
        <v>199</v>
      </c>
      <c r="D13" s="235">
        <v>4.21</v>
      </c>
      <c r="E13" s="95" t="s">
        <v>255</v>
      </c>
      <c r="F13" s="95"/>
      <c r="G13" s="125" t="s">
        <v>256</v>
      </c>
      <c r="H13" s="173"/>
      <c r="I13" s="125"/>
      <c r="J13" s="125" t="s">
        <v>257</v>
      </c>
      <c r="K13" s="232" t="str">
        <f>HYPERLINK("https://s3-us-west-2.amazonaws.com/static.studiesweekly.com/online/resources/panels_media/Compare%20and%20Contrast007.pdf","Y")</f>
        <v>Y</v>
      </c>
      <c r="L13" s="136"/>
      <c r="M13" s="192"/>
      <c r="N13" s="199"/>
    </row>
    <row r="14" spans="1:14" ht="255.75" thickBot="1">
      <c r="A14" s="120">
        <v>4</v>
      </c>
      <c r="B14" s="93" t="s">
        <v>197</v>
      </c>
      <c r="C14" s="134" t="s">
        <v>199</v>
      </c>
      <c r="D14" s="235">
        <v>4.22</v>
      </c>
      <c r="E14" s="95" t="s">
        <v>259</v>
      </c>
      <c r="F14" s="95"/>
      <c r="G14" s="125" t="s">
        <v>260</v>
      </c>
      <c r="H14" s="173"/>
      <c r="I14" s="125"/>
      <c r="J14" s="125" t="s">
        <v>261</v>
      </c>
      <c r="K14" s="232" t="str">
        <f>HYPERLINK("https://s3-us-west-2.amazonaws.com/static.studiesweekly.com/online/resources/panels_media/Crossing%20Our%20Country.pdf","Y")</f>
        <v>Y</v>
      </c>
      <c r="L14" s="136"/>
      <c r="M14" s="192"/>
      <c r="N14" s="199"/>
    </row>
    <row r="15" spans="1:14" ht="64.5" thickBot="1">
      <c r="A15" s="120">
        <v>4</v>
      </c>
      <c r="B15" s="93" t="s">
        <v>197</v>
      </c>
      <c r="C15" s="134" t="s">
        <v>199</v>
      </c>
      <c r="D15" s="120">
        <v>4.2300000000000004</v>
      </c>
      <c r="E15" s="95" t="s">
        <v>264</v>
      </c>
      <c r="F15" s="95" t="s">
        <v>266</v>
      </c>
      <c r="G15" s="125"/>
      <c r="H15" s="173"/>
      <c r="I15" s="125"/>
      <c r="J15" s="233" t="s">
        <v>233</v>
      </c>
      <c r="K15" s="147"/>
      <c r="L15" s="136"/>
      <c r="M15" s="192"/>
      <c r="N15" s="199"/>
    </row>
    <row r="16" spans="1:14" ht="128.25" thickBot="1">
      <c r="A16" s="120">
        <v>4</v>
      </c>
      <c r="B16" s="93" t="s">
        <v>197</v>
      </c>
      <c r="C16" s="134" t="s">
        <v>199</v>
      </c>
      <c r="D16" s="120">
        <v>4.25</v>
      </c>
      <c r="E16" s="125" t="s">
        <v>267</v>
      </c>
      <c r="F16" s="95" t="s">
        <v>269</v>
      </c>
      <c r="G16" s="125"/>
      <c r="H16" s="173"/>
      <c r="I16" s="134"/>
      <c r="J16" s="134" t="s">
        <v>233</v>
      </c>
      <c r="K16" s="120"/>
      <c r="L16" s="234"/>
      <c r="M16" s="192"/>
      <c r="N16" s="199"/>
    </row>
    <row r="17" spans="1:14" ht="409.6" thickBot="1">
      <c r="A17" s="120">
        <v>4</v>
      </c>
      <c r="B17" s="93" t="s">
        <v>197</v>
      </c>
      <c r="C17" s="134" t="s">
        <v>199</v>
      </c>
      <c r="D17" s="120">
        <v>4.2699999999999996</v>
      </c>
      <c r="E17" s="125" t="s">
        <v>271</v>
      </c>
      <c r="F17" s="95" t="s">
        <v>272</v>
      </c>
      <c r="G17" s="125" t="s">
        <v>273</v>
      </c>
      <c r="H17" s="173"/>
      <c r="I17" s="125"/>
      <c r="J17" s="233" t="s">
        <v>233</v>
      </c>
      <c r="K17" s="147"/>
      <c r="L17" s="136"/>
      <c r="M17" s="192"/>
      <c r="N17" s="199"/>
    </row>
    <row r="18" spans="1:14" ht="77.25" thickBot="1">
      <c r="A18" s="120">
        <v>4</v>
      </c>
      <c r="B18" s="93" t="s">
        <v>197</v>
      </c>
      <c r="C18" s="134" t="s">
        <v>199</v>
      </c>
      <c r="D18" s="120">
        <v>4.28</v>
      </c>
      <c r="E18" s="95" t="s">
        <v>274</v>
      </c>
      <c r="F18" s="95" t="s">
        <v>276</v>
      </c>
      <c r="G18" s="125"/>
      <c r="H18" s="173"/>
      <c r="I18" s="134"/>
      <c r="J18" s="134" t="s">
        <v>233</v>
      </c>
      <c r="K18" s="120"/>
      <c r="L18" s="234"/>
      <c r="M18" s="192"/>
      <c r="N18" s="199"/>
    </row>
    <row r="19" spans="1:14" ht="345" thickBot="1">
      <c r="A19" s="120">
        <v>4</v>
      </c>
      <c r="B19" s="93" t="s">
        <v>197</v>
      </c>
      <c r="C19" s="134" t="s">
        <v>199</v>
      </c>
      <c r="D19" s="235">
        <v>4.3</v>
      </c>
      <c r="E19" s="95" t="s">
        <v>278</v>
      </c>
      <c r="F19" s="95"/>
      <c r="G19" s="125" t="s">
        <v>280</v>
      </c>
      <c r="H19" s="173"/>
      <c r="I19" s="125"/>
      <c r="J19" s="233" t="s">
        <v>233</v>
      </c>
      <c r="K19" s="147"/>
      <c r="L19" s="136"/>
      <c r="M19" s="192"/>
      <c r="N19" s="199"/>
    </row>
    <row r="20" spans="1:14" ht="102.75" thickBot="1">
      <c r="A20" s="120">
        <v>4</v>
      </c>
      <c r="B20" s="93" t="s">
        <v>197</v>
      </c>
      <c r="C20" s="134" t="s">
        <v>199</v>
      </c>
      <c r="D20" s="120">
        <v>4.34</v>
      </c>
      <c r="E20" s="125" t="s">
        <v>282</v>
      </c>
      <c r="F20" s="95" t="s">
        <v>284</v>
      </c>
      <c r="G20" s="125"/>
      <c r="H20" s="173"/>
      <c r="I20" s="134"/>
      <c r="J20" s="134" t="s">
        <v>233</v>
      </c>
      <c r="K20" s="120"/>
      <c r="L20" s="234"/>
      <c r="M20" s="192"/>
      <c r="N20" s="199"/>
    </row>
    <row r="21" spans="1:14" ht="345" thickBot="1">
      <c r="A21" s="120">
        <v>4</v>
      </c>
      <c r="B21" s="93" t="s">
        <v>197</v>
      </c>
      <c r="C21" s="134" t="s">
        <v>199</v>
      </c>
      <c r="D21" s="120">
        <v>4.37</v>
      </c>
      <c r="E21" s="95" t="s">
        <v>286</v>
      </c>
      <c r="F21" s="95" t="s">
        <v>287</v>
      </c>
      <c r="G21" s="125" t="s">
        <v>288</v>
      </c>
      <c r="H21" s="173"/>
      <c r="I21" s="125"/>
      <c r="J21" s="233" t="s">
        <v>233</v>
      </c>
      <c r="K21" s="147"/>
      <c r="L21" s="136"/>
      <c r="M21" s="192"/>
      <c r="N21" s="199"/>
    </row>
    <row r="22" spans="1:14" ht="141" thickBot="1">
      <c r="A22" s="120">
        <v>4</v>
      </c>
      <c r="B22" s="93" t="s">
        <v>197</v>
      </c>
      <c r="C22" s="134" t="s">
        <v>199</v>
      </c>
      <c r="D22" s="147" t="s">
        <v>289</v>
      </c>
      <c r="E22" s="95" t="s">
        <v>97</v>
      </c>
      <c r="F22" s="95" t="s">
        <v>290</v>
      </c>
      <c r="G22" s="125"/>
      <c r="H22" s="173"/>
      <c r="I22" s="134"/>
      <c r="J22" s="134" t="s">
        <v>233</v>
      </c>
      <c r="K22" s="120"/>
      <c r="L22" s="234"/>
      <c r="M22" s="192"/>
      <c r="N22" s="199"/>
    </row>
    <row r="23" spans="1:14" ht="64.5" thickBot="1">
      <c r="A23" s="120">
        <v>4</v>
      </c>
      <c r="B23" s="93" t="s">
        <v>197</v>
      </c>
      <c r="C23" s="134" t="s">
        <v>199</v>
      </c>
      <c r="D23" s="120" t="s">
        <v>294</v>
      </c>
      <c r="E23" s="95" t="s">
        <v>295</v>
      </c>
      <c r="F23" s="95" t="s">
        <v>296</v>
      </c>
      <c r="G23" s="125"/>
      <c r="H23" s="173"/>
      <c r="I23" s="134"/>
      <c r="J23" s="233" t="s">
        <v>233</v>
      </c>
      <c r="K23" s="120"/>
      <c r="L23" s="234"/>
      <c r="M23" s="192"/>
      <c r="N23" s="199"/>
    </row>
    <row r="24" spans="1:14" ht="64.5" thickBot="1">
      <c r="A24" s="120">
        <v>4</v>
      </c>
      <c r="B24" s="93" t="s">
        <v>197</v>
      </c>
      <c r="C24" s="134" t="s">
        <v>199</v>
      </c>
      <c r="D24" s="120" t="s">
        <v>297</v>
      </c>
      <c r="E24" s="95" t="s">
        <v>299</v>
      </c>
      <c r="F24" s="95" t="s">
        <v>300</v>
      </c>
      <c r="G24" s="125"/>
      <c r="H24" s="173"/>
      <c r="I24" s="134"/>
      <c r="J24" s="134" t="s">
        <v>233</v>
      </c>
      <c r="K24" s="120"/>
      <c r="L24" s="234"/>
      <c r="M24" s="192"/>
      <c r="N24" s="199"/>
    </row>
    <row r="25" spans="1:14" ht="102.75" thickBot="1">
      <c r="A25" s="120">
        <v>4</v>
      </c>
      <c r="B25" s="93" t="s">
        <v>197</v>
      </c>
      <c r="C25" s="134" t="s">
        <v>199</v>
      </c>
      <c r="D25" s="120" t="s">
        <v>301</v>
      </c>
      <c r="E25" s="125" t="s">
        <v>302</v>
      </c>
      <c r="F25" s="125" t="s">
        <v>303</v>
      </c>
      <c r="G25" s="125"/>
      <c r="H25" s="173"/>
      <c r="I25" s="134"/>
      <c r="J25" s="233" t="s">
        <v>233</v>
      </c>
      <c r="K25" s="120"/>
      <c r="L25" s="234"/>
      <c r="M25" s="192"/>
      <c r="N25" s="199"/>
    </row>
    <row r="26" spans="1:14" ht="64.5" thickBot="1">
      <c r="A26" s="120">
        <v>4</v>
      </c>
      <c r="B26" s="93" t="s">
        <v>197</v>
      </c>
      <c r="C26" s="134" t="s">
        <v>199</v>
      </c>
      <c r="D26" s="120" t="s">
        <v>204</v>
      </c>
      <c r="E26" s="95" t="s">
        <v>205</v>
      </c>
      <c r="F26" s="95" t="s">
        <v>306</v>
      </c>
      <c r="G26" s="125"/>
      <c r="H26" s="173"/>
      <c r="I26" s="134"/>
      <c r="J26" s="134" t="s">
        <v>233</v>
      </c>
      <c r="K26" s="120"/>
      <c r="L26" s="234"/>
      <c r="M26" s="192"/>
      <c r="N26" s="199"/>
    </row>
    <row r="27" spans="1:14" ht="64.5" thickBot="1">
      <c r="A27" s="120">
        <v>4</v>
      </c>
      <c r="B27" s="93" t="s">
        <v>197</v>
      </c>
      <c r="C27" s="134" t="s">
        <v>199</v>
      </c>
      <c r="D27" s="120" t="s">
        <v>210</v>
      </c>
      <c r="E27" s="95" t="s">
        <v>211</v>
      </c>
      <c r="F27" s="95" t="s">
        <v>309</v>
      </c>
      <c r="G27" s="125"/>
      <c r="H27" s="173"/>
      <c r="I27" s="134"/>
      <c r="J27" s="233" t="s">
        <v>233</v>
      </c>
      <c r="K27" s="120"/>
      <c r="L27" s="234"/>
      <c r="M27" s="192"/>
      <c r="N27" s="199"/>
    </row>
    <row r="28" spans="1:14" ht="51.75" thickBot="1">
      <c r="A28" s="120"/>
      <c r="B28" s="93"/>
      <c r="C28" s="134"/>
      <c r="D28" s="120" t="s">
        <v>311</v>
      </c>
      <c r="E28" s="125"/>
      <c r="F28" s="125"/>
      <c r="G28" s="125"/>
      <c r="H28" s="173"/>
      <c r="I28" s="125"/>
      <c r="J28" s="125"/>
      <c r="K28" s="147"/>
      <c r="L28" s="136"/>
      <c r="M28" s="192"/>
      <c r="N28" s="199"/>
    </row>
    <row r="29" spans="1:14" ht="64.5" thickBot="1">
      <c r="A29" s="120">
        <v>4</v>
      </c>
      <c r="B29" s="93" t="s">
        <v>197</v>
      </c>
      <c r="C29" s="134" t="s">
        <v>199</v>
      </c>
      <c r="D29" s="120" t="s">
        <v>294</v>
      </c>
      <c r="E29" s="95" t="s">
        <v>312</v>
      </c>
      <c r="F29" s="125"/>
      <c r="G29" s="95" t="s">
        <v>313</v>
      </c>
      <c r="H29" s="173"/>
      <c r="I29" s="125"/>
      <c r="J29" s="125" t="s">
        <v>314</v>
      </c>
      <c r="K29" s="232" t="str">
        <f>HYPERLINK("https://s3-us-west-2.amazonaws.com/static.studiesweekly.com/online/resources/panels_media/Producers+and+Consumers.pdf","Y")</f>
        <v>Y</v>
      </c>
      <c r="L29" s="136"/>
      <c r="M29" s="192"/>
      <c r="N29" s="199"/>
    </row>
    <row r="30" spans="1:14" ht="64.5" thickBot="1">
      <c r="A30" s="120">
        <v>4</v>
      </c>
      <c r="B30" s="93" t="s">
        <v>197</v>
      </c>
      <c r="C30" s="134" t="s">
        <v>199</v>
      </c>
      <c r="D30" s="120" t="s">
        <v>319</v>
      </c>
      <c r="E30" s="95" t="s">
        <v>320</v>
      </c>
      <c r="F30" s="125"/>
      <c r="G30" s="95" t="s">
        <v>321</v>
      </c>
      <c r="H30" s="173"/>
      <c r="I30" s="125"/>
      <c r="J30" s="134" t="s">
        <v>233</v>
      </c>
      <c r="K30" s="147"/>
      <c r="L30" s="136"/>
      <c r="M30" s="192"/>
      <c r="N30" s="199"/>
    </row>
    <row r="31" spans="1:14" ht="13.5" thickBot="1">
      <c r="A31" s="147"/>
      <c r="B31" s="236"/>
      <c r="C31" s="237"/>
      <c r="D31" s="236"/>
      <c r="E31" s="199"/>
      <c r="F31" s="199"/>
      <c r="G31" s="199"/>
      <c r="H31" s="199"/>
      <c r="I31" s="199"/>
      <c r="J31" s="199"/>
      <c r="K31" s="236"/>
      <c r="L31" s="236"/>
      <c r="M31" s="199"/>
      <c r="N31" s="199"/>
    </row>
    <row r="32" spans="1:14" ht="13.5" thickBot="1">
      <c r="A32" s="147"/>
      <c r="B32" s="236"/>
      <c r="C32" s="237"/>
      <c r="D32" s="236"/>
      <c r="E32" s="199"/>
      <c r="F32" s="199"/>
      <c r="G32" s="199"/>
      <c r="H32" s="199"/>
      <c r="I32" s="199"/>
      <c r="J32" s="199"/>
      <c r="K32" s="236"/>
      <c r="L32" s="236"/>
      <c r="M32" s="199"/>
      <c r="N32" s="199"/>
    </row>
    <row r="33" spans="1:14" ht="13.5" thickBot="1">
      <c r="A33" s="147"/>
      <c r="B33" s="236"/>
      <c r="C33" s="237"/>
      <c r="D33" s="236"/>
      <c r="E33" s="199"/>
      <c r="F33" s="199"/>
      <c r="G33" s="199"/>
      <c r="H33" s="199"/>
      <c r="I33" s="199"/>
      <c r="J33" s="199"/>
      <c r="K33" s="236"/>
      <c r="L33" s="236"/>
      <c r="M33" s="199"/>
      <c r="N33" s="199"/>
    </row>
    <row r="34" spans="1:14" ht="13.5" thickBot="1">
      <c r="A34" s="147"/>
      <c r="B34" s="236"/>
      <c r="C34" s="237"/>
      <c r="D34" s="236"/>
      <c r="E34" s="199"/>
      <c r="F34" s="199"/>
      <c r="G34" s="199"/>
      <c r="H34" s="199"/>
      <c r="I34" s="199"/>
      <c r="J34" s="199"/>
      <c r="K34" s="236"/>
      <c r="L34" s="236"/>
      <c r="M34" s="199"/>
      <c r="N34" s="199"/>
    </row>
  </sheetData>
  <mergeCells count="1">
    <mergeCell ref="A2:K2"/>
  </mergeCells>
  <printOptions horizontalCentered="1" gridLines="1"/>
  <pageMargins left="0.7" right="0.7" top="0.75" bottom="0.75" header="0" footer="0"/>
  <pageSetup fitToHeight="0" pageOrder="overThenDown" orientation="landscape" cellComments="atEnd"/>
  <drawing r:id="rId1"/>
  <tableParts count="1">
    <tablePart r:id="rId2"/>
  </tablePart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00FF"/>
    <outlinePr summaryBelow="0" summaryRight="0"/>
    <pageSetUpPr fitToPage="1"/>
  </sheetPr>
  <dimension ref="A1:N44"/>
  <sheetViews>
    <sheetView tabSelected="1" topLeftCell="H1" zoomScale="70" zoomScaleNormal="70" workbookViewId="0">
      <pane ySplit="3" topLeftCell="A4" activePane="bottomLeft" state="frozen"/>
      <selection pane="bottomLeft" activeCell="H4" sqref="H4"/>
    </sheetView>
  </sheetViews>
  <sheetFormatPr defaultColWidth="14.42578125" defaultRowHeight="15.75" customHeight="1"/>
  <cols>
    <col min="1" max="1" width="7.85546875" customWidth="1"/>
    <col min="2" max="2" width="10.85546875" customWidth="1"/>
    <col min="4" max="4" width="10.42578125" customWidth="1"/>
    <col min="5" max="5" width="30" customWidth="1"/>
    <col min="6" max="6" width="29.85546875" customWidth="1"/>
    <col min="7" max="7" width="49.28515625" customWidth="1"/>
    <col min="8" max="9" width="48.85546875" customWidth="1"/>
    <col min="10" max="10" width="48.85546875" hidden="1" customWidth="1"/>
    <col min="11" max="11" width="90.140625" customWidth="1"/>
    <col min="12" max="12" width="21.42578125" customWidth="1"/>
    <col min="13" max="13" width="23.42578125" customWidth="1"/>
    <col min="14" max="14" width="30.5703125" customWidth="1"/>
  </cols>
  <sheetData>
    <row r="1" spans="1:14" ht="62.1" customHeight="1" thickBot="1">
      <c r="A1" s="112"/>
      <c r="B1" s="113"/>
      <c r="C1" s="112"/>
      <c r="D1" s="114"/>
      <c r="E1" s="115" t="s">
        <v>546</v>
      </c>
      <c r="F1" s="116"/>
      <c r="G1" s="116"/>
      <c r="H1" s="116"/>
      <c r="I1" s="116"/>
      <c r="J1" s="117"/>
      <c r="K1" s="118" t="s">
        <v>326</v>
      </c>
      <c r="L1" s="1" t="s">
        <v>327</v>
      </c>
      <c r="M1" s="2" t="s">
        <v>329</v>
      </c>
      <c r="N1" s="18"/>
    </row>
    <row r="2" spans="1:14" ht="30.95" customHeight="1" thickBot="1">
      <c r="A2" s="249" t="s">
        <v>332</v>
      </c>
      <c r="B2" s="250"/>
      <c r="C2" s="250"/>
      <c r="D2" s="250"/>
      <c r="E2" s="250"/>
      <c r="F2" s="250"/>
      <c r="G2" s="250"/>
      <c r="H2" s="250"/>
      <c r="I2" s="250"/>
      <c r="J2" s="250"/>
      <c r="K2" s="250"/>
      <c r="L2" s="110"/>
      <c r="M2" s="110"/>
      <c r="N2" s="109"/>
    </row>
    <row r="3" spans="1:14" ht="63.75" customHeight="1" thickBot="1">
      <c r="A3" s="119" t="s">
        <v>11</v>
      </c>
      <c r="B3" s="119" t="s">
        <v>13</v>
      </c>
      <c r="C3" s="119" t="s">
        <v>14</v>
      </c>
      <c r="D3" s="119" t="s">
        <v>15</v>
      </c>
      <c r="E3" s="119" t="s">
        <v>16</v>
      </c>
      <c r="F3" s="119" t="s">
        <v>17</v>
      </c>
      <c r="G3" s="119" t="s">
        <v>22</v>
      </c>
      <c r="H3" s="119" t="s">
        <v>18</v>
      </c>
      <c r="I3" s="119" t="s">
        <v>19</v>
      </c>
      <c r="J3" s="119" t="s">
        <v>20</v>
      </c>
      <c r="K3" s="119" t="s">
        <v>21</v>
      </c>
      <c r="L3" s="3" t="s">
        <v>23</v>
      </c>
      <c r="M3" s="4" t="s">
        <v>24</v>
      </c>
      <c r="N3" s="107"/>
    </row>
    <row r="4" spans="1:14" ht="409.6" thickBot="1">
      <c r="A4" s="120">
        <v>5</v>
      </c>
      <c r="B4" s="93" t="s">
        <v>339</v>
      </c>
      <c r="C4" s="121" t="s">
        <v>340</v>
      </c>
      <c r="D4" s="122">
        <v>5.01</v>
      </c>
      <c r="E4" s="123" t="s">
        <v>341</v>
      </c>
      <c r="F4" s="123"/>
      <c r="G4" s="95"/>
      <c r="H4" s="124" t="s">
        <v>345</v>
      </c>
      <c r="I4" s="125"/>
      <c r="J4" s="125"/>
      <c r="K4" s="127" t="s">
        <v>350</v>
      </c>
      <c r="L4" s="16" t="s">
        <v>40</v>
      </c>
      <c r="M4" s="239" t="s">
        <v>551</v>
      </c>
      <c r="N4" s="108" t="s">
        <v>40</v>
      </c>
    </row>
    <row r="5" spans="1:14" ht="168.75">
      <c r="A5" s="30">
        <v>5</v>
      </c>
      <c r="B5" s="31" t="s">
        <v>339</v>
      </c>
      <c r="C5" s="32" t="s">
        <v>340</v>
      </c>
      <c r="D5" s="33">
        <v>5.0199999999999996</v>
      </c>
      <c r="E5" s="34" t="s">
        <v>356</v>
      </c>
      <c r="F5" s="34"/>
      <c r="G5" s="35"/>
      <c r="H5" s="36" t="s">
        <v>358</v>
      </c>
      <c r="I5" s="37"/>
      <c r="J5" s="37"/>
      <c r="K5" s="38" t="s">
        <v>363</v>
      </c>
      <c r="L5" s="39" t="str">
        <f>HYPERLINK("https://app.studiesweekly.com/online/publications/170132/units/170264#/articles/173893","Y")</f>
        <v>Y</v>
      </c>
      <c r="M5" s="61" t="s">
        <v>550</v>
      </c>
      <c r="N5" s="240" t="s">
        <v>40</v>
      </c>
    </row>
    <row r="6" spans="1:14" ht="280.5">
      <c r="A6" s="11">
        <v>5</v>
      </c>
      <c r="B6" s="10" t="s">
        <v>339</v>
      </c>
      <c r="C6" s="20" t="s">
        <v>340</v>
      </c>
      <c r="D6" s="21">
        <v>5.03</v>
      </c>
      <c r="E6" s="14" t="s">
        <v>369</v>
      </c>
      <c r="F6" s="14" t="s">
        <v>370</v>
      </c>
      <c r="G6" s="41" t="s">
        <v>371</v>
      </c>
      <c r="H6" s="8"/>
      <c r="I6" s="8"/>
      <c r="J6" s="8"/>
      <c r="K6" s="15" t="s">
        <v>376</v>
      </c>
      <c r="L6" s="16" t="s">
        <v>40</v>
      </c>
      <c r="M6" s="239" t="s">
        <v>552</v>
      </c>
      <c r="N6" s="240" t="s">
        <v>40</v>
      </c>
    </row>
    <row r="7" spans="1:14" ht="202.5">
      <c r="A7" s="30">
        <v>5</v>
      </c>
      <c r="B7" s="31" t="s">
        <v>339</v>
      </c>
      <c r="C7" s="32" t="s">
        <v>340</v>
      </c>
      <c r="D7" s="33">
        <v>5.07</v>
      </c>
      <c r="E7" s="7" t="s">
        <v>378</v>
      </c>
      <c r="F7" s="34" t="s">
        <v>379</v>
      </c>
      <c r="G7" s="43" t="s">
        <v>381</v>
      </c>
      <c r="H7" s="37"/>
      <c r="I7" s="34" t="s">
        <v>382</v>
      </c>
      <c r="J7" s="37"/>
      <c r="K7" s="38" t="s">
        <v>384</v>
      </c>
      <c r="L7" s="39" t="str">
        <f>HYPERLINK("https://app.studiesweekly.com/online/publications/170132/units/170267#/articles/173996","Y")</f>
        <v>Y</v>
      </c>
      <c r="M7" s="239" t="s">
        <v>553</v>
      </c>
      <c r="N7" s="240" t="s">
        <v>40</v>
      </c>
    </row>
    <row r="8" spans="1:14" ht="114.75">
      <c r="A8" s="11">
        <v>5</v>
      </c>
      <c r="B8" s="10" t="s">
        <v>339</v>
      </c>
      <c r="C8" s="20" t="s">
        <v>340</v>
      </c>
      <c r="D8" s="21">
        <v>5.08</v>
      </c>
      <c r="E8" s="24" t="s">
        <v>386</v>
      </c>
      <c r="F8" s="14"/>
      <c r="G8" s="44"/>
      <c r="H8" s="8"/>
      <c r="I8" s="22" t="s">
        <v>389</v>
      </c>
      <c r="J8" s="8"/>
      <c r="K8" s="238" t="s">
        <v>390</v>
      </c>
      <c r="L8" s="16" t="s">
        <v>40</v>
      </c>
      <c r="M8" s="239" t="s">
        <v>554</v>
      </c>
      <c r="N8" s="240" t="s">
        <v>40</v>
      </c>
    </row>
    <row r="9" spans="1:14" ht="409.5">
      <c r="A9" s="30">
        <v>5</v>
      </c>
      <c r="B9" s="31" t="s">
        <v>339</v>
      </c>
      <c r="C9" s="32" t="s">
        <v>340</v>
      </c>
      <c r="D9" s="33">
        <v>5.0999999999999996</v>
      </c>
      <c r="E9" s="45" t="s">
        <v>392</v>
      </c>
      <c r="F9" s="34" t="s">
        <v>393</v>
      </c>
      <c r="G9" s="43" t="s">
        <v>381</v>
      </c>
      <c r="H9" s="37"/>
      <c r="I9" s="37"/>
      <c r="J9" s="37"/>
      <c r="K9" s="46" t="s">
        <v>398</v>
      </c>
      <c r="L9" s="40" t="s">
        <v>103</v>
      </c>
      <c r="M9" s="239" t="s">
        <v>555</v>
      </c>
      <c r="N9" s="240" t="s">
        <v>40</v>
      </c>
    </row>
    <row r="10" spans="1:14" ht="168.75">
      <c r="A10" s="11">
        <v>5</v>
      </c>
      <c r="B10" s="10" t="s">
        <v>339</v>
      </c>
      <c r="C10" s="20" t="s">
        <v>340</v>
      </c>
      <c r="D10" s="21">
        <v>5.12</v>
      </c>
      <c r="E10" s="14" t="s">
        <v>400</v>
      </c>
      <c r="F10" s="14"/>
      <c r="G10" s="22"/>
      <c r="H10" s="47" t="s">
        <v>401</v>
      </c>
      <c r="I10" s="8"/>
      <c r="J10" s="8"/>
      <c r="K10" s="15" t="s">
        <v>403</v>
      </c>
      <c r="L10" s="23" t="str">
        <f>HYPERLINK("https://app.studiesweekly.com/online/publications/170132/units/170278#/articles/174185","Y")</f>
        <v>Y</v>
      </c>
      <c r="M10" s="239" t="s">
        <v>556</v>
      </c>
      <c r="N10" s="240" t="s">
        <v>40</v>
      </c>
    </row>
    <row r="11" spans="1:14" ht="89.25">
      <c r="A11" s="30">
        <v>5</v>
      </c>
      <c r="B11" s="31" t="s">
        <v>339</v>
      </c>
      <c r="C11" s="32" t="s">
        <v>340</v>
      </c>
      <c r="D11" s="33">
        <v>5.13</v>
      </c>
      <c r="E11" s="45" t="s">
        <v>405</v>
      </c>
      <c r="F11" s="34" t="s">
        <v>406</v>
      </c>
      <c r="G11" s="48" t="s">
        <v>406</v>
      </c>
      <c r="H11" s="37"/>
      <c r="I11" s="37"/>
      <c r="J11" s="37"/>
      <c r="K11" s="7" t="s">
        <v>409</v>
      </c>
      <c r="L11" s="39" t="str">
        <f>HYPERLINK("https://app.studiesweekly.com/online/publications/170132/units/170278#/articles/174182","Y")</f>
        <v>Y</v>
      </c>
      <c r="M11" s="239" t="s">
        <v>557</v>
      </c>
      <c r="N11" s="240" t="s">
        <v>40</v>
      </c>
    </row>
    <row r="12" spans="1:14" ht="114.75">
      <c r="A12" s="11">
        <v>5</v>
      </c>
      <c r="B12" s="10" t="s">
        <v>339</v>
      </c>
      <c r="C12" s="20" t="s">
        <v>340</v>
      </c>
      <c r="D12" s="21">
        <v>5.16</v>
      </c>
      <c r="E12" s="14" t="s">
        <v>411</v>
      </c>
      <c r="F12" s="14" t="s">
        <v>413</v>
      </c>
      <c r="G12" s="44" t="s">
        <v>415</v>
      </c>
      <c r="H12" s="8"/>
      <c r="I12" s="8"/>
      <c r="J12" s="8"/>
      <c r="K12" s="12" t="s">
        <v>418</v>
      </c>
      <c r="L12" s="23" t="str">
        <f>HYPERLINK("https://app.studiesweekly.com/online/publications/170132/units/170286#/articles/174327","Y")</f>
        <v>Y</v>
      </c>
      <c r="M12" s="239" t="s">
        <v>564</v>
      </c>
      <c r="N12" s="240" t="s">
        <v>40</v>
      </c>
    </row>
    <row r="13" spans="1:14" ht="114.75">
      <c r="A13" s="30">
        <v>5</v>
      </c>
      <c r="B13" s="31" t="s">
        <v>339</v>
      </c>
      <c r="C13" s="32" t="s">
        <v>340</v>
      </c>
      <c r="D13" s="33">
        <v>5.24</v>
      </c>
      <c r="E13" s="7" t="s">
        <v>421</v>
      </c>
      <c r="F13" s="38" t="s">
        <v>422</v>
      </c>
      <c r="G13" s="48" t="s">
        <v>423</v>
      </c>
      <c r="H13" s="37"/>
      <c r="I13" s="37"/>
      <c r="J13" s="37"/>
      <c r="K13" s="7" t="s">
        <v>425</v>
      </c>
      <c r="L13" s="39" t="str">
        <f>HYPERLINK("https://app.studiesweekly.com/online/publications/170132/units/170307#/articles/176241","Y")</f>
        <v>Y</v>
      </c>
      <c r="M13" s="239" t="s">
        <v>558</v>
      </c>
      <c r="N13" s="240" t="s">
        <v>40</v>
      </c>
    </row>
    <row r="14" spans="1:14" ht="409.5">
      <c r="A14" s="11">
        <v>5</v>
      </c>
      <c r="B14" s="10" t="s">
        <v>339</v>
      </c>
      <c r="C14" s="20" t="s">
        <v>340</v>
      </c>
      <c r="D14" s="11" t="s">
        <v>428</v>
      </c>
      <c r="E14" s="14" t="s">
        <v>299</v>
      </c>
      <c r="F14" s="14" t="s">
        <v>429</v>
      </c>
      <c r="G14" s="49" t="s">
        <v>430</v>
      </c>
      <c r="H14" s="8"/>
      <c r="I14" s="8"/>
      <c r="J14" s="8"/>
      <c r="K14" s="12" t="s">
        <v>435</v>
      </c>
      <c r="L14" s="16" t="s">
        <v>40</v>
      </c>
      <c r="M14" s="239" t="s">
        <v>559</v>
      </c>
      <c r="N14" s="240" t="s">
        <v>40</v>
      </c>
    </row>
    <row r="15" spans="1:14" ht="89.25">
      <c r="A15" s="30">
        <v>5</v>
      </c>
      <c r="B15" s="31" t="s">
        <v>339</v>
      </c>
      <c r="C15" s="32" t="s">
        <v>340</v>
      </c>
      <c r="D15" s="30" t="s">
        <v>436</v>
      </c>
      <c r="E15" s="37"/>
      <c r="F15" s="37"/>
      <c r="G15" s="48"/>
      <c r="H15" s="37"/>
      <c r="I15" s="37"/>
      <c r="J15" s="37"/>
      <c r="K15" s="37"/>
      <c r="L15" s="40"/>
      <c r="M15" s="17"/>
      <c r="N15" s="111"/>
    </row>
    <row r="16" spans="1:14" ht="409.5">
      <c r="A16" s="11">
        <v>5</v>
      </c>
      <c r="B16" s="10" t="s">
        <v>339</v>
      </c>
      <c r="C16" s="20" t="s">
        <v>340</v>
      </c>
      <c r="D16" s="5" t="s">
        <v>204</v>
      </c>
      <c r="E16" s="8" t="s">
        <v>205</v>
      </c>
      <c r="F16" s="8" t="s">
        <v>437</v>
      </c>
      <c r="G16" s="50" t="s">
        <v>438</v>
      </c>
      <c r="H16" s="51"/>
      <c r="I16" s="51"/>
      <c r="J16" s="8"/>
      <c r="K16" s="12" t="s">
        <v>439</v>
      </c>
      <c r="L16" s="16" t="s">
        <v>40</v>
      </c>
      <c r="M16" s="239" t="s">
        <v>560</v>
      </c>
      <c r="N16" s="240" t="s">
        <v>40</v>
      </c>
    </row>
    <row r="17" spans="1:14" ht="409.5">
      <c r="A17" s="30">
        <v>5</v>
      </c>
      <c r="B17" s="31" t="s">
        <v>339</v>
      </c>
      <c r="C17" s="32" t="s">
        <v>340</v>
      </c>
      <c r="D17" s="52" t="s">
        <v>210</v>
      </c>
      <c r="E17" s="37" t="s">
        <v>211</v>
      </c>
      <c r="F17" s="37" t="s">
        <v>437</v>
      </c>
      <c r="G17" s="48" t="s">
        <v>442</v>
      </c>
      <c r="H17" s="53"/>
      <c r="I17" s="53"/>
      <c r="J17" s="37"/>
      <c r="K17" s="7" t="s">
        <v>443</v>
      </c>
      <c r="L17" s="40" t="s">
        <v>40</v>
      </c>
      <c r="M17" s="239" t="s">
        <v>561</v>
      </c>
      <c r="N17" s="240" t="s">
        <v>40</v>
      </c>
    </row>
    <row r="18" spans="1:14" ht="409.5">
      <c r="A18" s="11">
        <v>5</v>
      </c>
      <c r="B18" s="10" t="s">
        <v>339</v>
      </c>
      <c r="C18" s="20" t="s">
        <v>340</v>
      </c>
      <c r="D18" s="5" t="s">
        <v>219</v>
      </c>
      <c r="E18" s="8" t="s">
        <v>221</v>
      </c>
      <c r="F18" s="8" t="s">
        <v>445</v>
      </c>
      <c r="G18" s="44" t="s">
        <v>442</v>
      </c>
      <c r="H18" s="51"/>
      <c r="I18" s="51"/>
      <c r="J18" s="8"/>
      <c r="K18" s="12" t="s">
        <v>447</v>
      </c>
      <c r="L18" s="16" t="s">
        <v>40</v>
      </c>
      <c r="M18" s="239" t="s">
        <v>562</v>
      </c>
      <c r="N18" s="240" t="s">
        <v>40</v>
      </c>
    </row>
    <row r="19" spans="1:14" ht="89.25">
      <c r="A19" s="30">
        <v>5</v>
      </c>
      <c r="B19" s="31" t="s">
        <v>339</v>
      </c>
      <c r="C19" s="32" t="s">
        <v>340</v>
      </c>
      <c r="D19" s="33">
        <v>5.26</v>
      </c>
      <c r="E19" s="34" t="s">
        <v>448</v>
      </c>
      <c r="F19" s="34" t="s">
        <v>449</v>
      </c>
      <c r="G19" s="48" t="s">
        <v>450</v>
      </c>
      <c r="H19" s="37"/>
      <c r="I19" s="37"/>
      <c r="J19" s="37"/>
      <c r="K19" s="7" t="s">
        <v>452</v>
      </c>
      <c r="L19" s="39" t="str">
        <f>HYPERLINK("https://app.studiesweekly.com/online/publications/170132/units/170316#/articles/176258","Y")</f>
        <v>Y</v>
      </c>
      <c r="M19" s="239" t="s">
        <v>563</v>
      </c>
      <c r="N19" s="240" t="s">
        <v>40</v>
      </c>
    </row>
    <row r="20" spans="1:14" ht="229.5">
      <c r="A20" s="11">
        <v>5</v>
      </c>
      <c r="B20" s="10" t="s">
        <v>339</v>
      </c>
      <c r="C20" s="20" t="s">
        <v>340</v>
      </c>
      <c r="D20" s="21">
        <v>5.27</v>
      </c>
      <c r="E20" s="14" t="s">
        <v>454</v>
      </c>
      <c r="F20" s="14" t="s">
        <v>455</v>
      </c>
      <c r="G20" s="44" t="s">
        <v>456</v>
      </c>
      <c r="H20" s="8"/>
      <c r="I20" s="8"/>
      <c r="J20" s="8"/>
      <c r="K20" s="12" t="s">
        <v>459</v>
      </c>
      <c r="L20" s="23" t="str">
        <f>HYPERLINK("https://app.studiesweekly.com/online/publications/170132/units/170316#/articles/176257","Y")</f>
        <v>Y</v>
      </c>
      <c r="M20" s="239" t="s">
        <v>565</v>
      </c>
      <c r="N20" s="240" t="s">
        <v>40</v>
      </c>
    </row>
    <row r="21" spans="1:14" ht="89.25">
      <c r="A21" s="30">
        <v>5</v>
      </c>
      <c r="B21" s="31" t="s">
        <v>339</v>
      </c>
      <c r="C21" s="32" t="s">
        <v>340</v>
      </c>
      <c r="D21" s="33">
        <v>5.32</v>
      </c>
      <c r="E21" s="34" t="s">
        <v>463</v>
      </c>
      <c r="F21" s="34" t="s">
        <v>464</v>
      </c>
      <c r="G21" s="48" t="s">
        <v>466</v>
      </c>
      <c r="H21" s="37"/>
      <c r="I21" s="37"/>
      <c r="J21" s="37"/>
      <c r="K21" s="7" t="s">
        <v>468</v>
      </c>
      <c r="L21" s="39" t="str">
        <f>HYPERLINK("https://app.studiesweekly.com/online/publications/170132/units/170319#/articles/176281","Y")</f>
        <v>Y</v>
      </c>
      <c r="M21" s="239" t="s">
        <v>566</v>
      </c>
      <c r="N21" s="240" t="s">
        <v>40</v>
      </c>
    </row>
    <row r="22" spans="1:14" ht="89.25">
      <c r="A22" s="11">
        <v>5</v>
      </c>
      <c r="B22" s="10" t="s">
        <v>339</v>
      </c>
      <c r="C22" s="20" t="s">
        <v>340</v>
      </c>
      <c r="D22" s="21">
        <v>5.33</v>
      </c>
      <c r="E22" s="14" t="s">
        <v>469</v>
      </c>
      <c r="F22" s="14" t="s">
        <v>470</v>
      </c>
      <c r="G22" s="26" t="s">
        <v>471</v>
      </c>
      <c r="H22" s="8"/>
      <c r="I22" s="8"/>
      <c r="J22" s="8"/>
      <c r="K22" s="12" t="s">
        <v>472</v>
      </c>
      <c r="L22" s="23" t="str">
        <f>HYPERLINK("https://app.studiesweekly.com/online/publications/170132/units/170320#/articles/176292","Y")</f>
        <v>Y</v>
      </c>
      <c r="M22" s="239" t="s">
        <v>567</v>
      </c>
      <c r="N22" s="240" t="s">
        <v>40</v>
      </c>
    </row>
    <row r="23" spans="1:14" ht="153">
      <c r="A23" s="30">
        <v>5</v>
      </c>
      <c r="B23" s="31" t="s">
        <v>339</v>
      </c>
      <c r="C23" s="32" t="s">
        <v>340</v>
      </c>
      <c r="D23" s="33">
        <v>5.34</v>
      </c>
      <c r="E23" s="34" t="s">
        <v>473</v>
      </c>
      <c r="F23" s="34"/>
      <c r="G23" s="48"/>
      <c r="H23" s="37"/>
      <c r="I23" s="45" t="s">
        <v>474</v>
      </c>
      <c r="J23" s="37"/>
      <c r="K23" s="38" t="s">
        <v>476</v>
      </c>
      <c r="L23" s="40" t="s">
        <v>40</v>
      </c>
      <c r="M23" s="239" t="s">
        <v>568</v>
      </c>
      <c r="N23" s="240" t="s">
        <v>40</v>
      </c>
    </row>
    <row r="24" spans="1:14" ht="267.75">
      <c r="A24" s="11">
        <v>5</v>
      </c>
      <c r="B24" s="10" t="s">
        <v>339</v>
      </c>
      <c r="C24" s="20" t="s">
        <v>340</v>
      </c>
      <c r="D24" s="21">
        <v>5.37</v>
      </c>
      <c r="E24" s="14" t="s">
        <v>477</v>
      </c>
      <c r="F24" s="14" t="s">
        <v>478</v>
      </c>
      <c r="G24" s="44" t="s">
        <v>479</v>
      </c>
      <c r="H24" s="8"/>
      <c r="I24" s="8"/>
      <c r="J24" s="8"/>
      <c r="K24" s="12" t="s">
        <v>480</v>
      </c>
      <c r="L24" s="23" t="str">
        <f>HYPERLINK("https://app.studiesweekly.com/online/publications/170132/units/170322#/articles/176313","Y")</f>
        <v>Y</v>
      </c>
      <c r="M24" s="239" t="s">
        <v>569</v>
      </c>
      <c r="N24" s="240" t="s">
        <v>40</v>
      </c>
    </row>
    <row r="25" spans="1:14" ht="89.25">
      <c r="A25" s="30">
        <v>5</v>
      </c>
      <c r="B25" s="31" t="s">
        <v>339</v>
      </c>
      <c r="C25" s="32" t="s">
        <v>340</v>
      </c>
      <c r="D25" s="33">
        <v>5.41</v>
      </c>
      <c r="E25" s="34" t="s">
        <v>481</v>
      </c>
      <c r="F25" s="34" t="s">
        <v>482</v>
      </c>
      <c r="G25" s="55" t="s">
        <v>483</v>
      </c>
      <c r="H25" s="37"/>
      <c r="I25" s="37"/>
      <c r="J25" s="37"/>
      <c r="K25" s="7" t="s">
        <v>484</v>
      </c>
      <c r="L25" s="39" t="str">
        <f>HYPERLINK("https://app.studiesweekly.com/online/publications/170132/units/170324#/articles/176333","Y")</f>
        <v>Y</v>
      </c>
      <c r="M25" s="239" t="s">
        <v>570</v>
      </c>
      <c r="N25" s="240" t="s">
        <v>40</v>
      </c>
    </row>
    <row r="26" spans="1:14" ht="138.75">
      <c r="A26" s="11">
        <v>5</v>
      </c>
      <c r="B26" s="10" t="s">
        <v>339</v>
      </c>
      <c r="C26" s="20" t="s">
        <v>340</v>
      </c>
      <c r="D26" s="21">
        <v>5.43</v>
      </c>
      <c r="E26" s="22" t="s">
        <v>485</v>
      </c>
      <c r="F26" s="14"/>
      <c r="G26" s="56"/>
      <c r="H26" s="57" t="s">
        <v>487</v>
      </c>
      <c r="I26" s="8"/>
      <c r="J26" s="8"/>
      <c r="K26" s="238" t="s">
        <v>488</v>
      </c>
      <c r="L26" s="16" t="s">
        <v>40</v>
      </c>
      <c r="M26" s="239" t="s">
        <v>571</v>
      </c>
      <c r="N26" s="240" t="s">
        <v>40</v>
      </c>
    </row>
    <row r="27" spans="1:14" ht="89.25">
      <c r="A27" s="30">
        <v>5</v>
      </c>
      <c r="B27" s="31" t="s">
        <v>339</v>
      </c>
      <c r="C27" s="32" t="s">
        <v>340</v>
      </c>
      <c r="D27" s="33">
        <v>5.44</v>
      </c>
      <c r="E27" s="37" t="s">
        <v>489</v>
      </c>
      <c r="F27" s="34" t="s">
        <v>464</v>
      </c>
      <c r="G27" s="48" t="s">
        <v>490</v>
      </c>
      <c r="H27" s="37"/>
      <c r="I27" s="37"/>
      <c r="J27" s="37"/>
      <c r="K27" s="7" t="s">
        <v>491</v>
      </c>
      <c r="L27" s="40" t="s">
        <v>103</v>
      </c>
      <c r="M27" s="239" t="s">
        <v>572</v>
      </c>
      <c r="N27" s="240" t="s">
        <v>40</v>
      </c>
    </row>
    <row r="28" spans="1:14" ht="178.5">
      <c r="A28" s="11">
        <v>5</v>
      </c>
      <c r="B28" s="10" t="s">
        <v>339</v>
      </c>
      <c r="C28" s="20" t="s">
        <v>340</v>
      </c>
      <c r="D28" s="21">
        <v>5.45</v>
      </c>
      <c r="E28" s="14" t="s">
        <v>492</v>
      </c>
      <c r="F28" s="14" t="s">
        <v>493</v>
      </c>
      <c r="G28" s="44"/>
      <c r="H28" s="8"/>
      <c r="I28" s="14" t="s">
        <v>494</v>
      </c>
      <c r="J28" s="8"/>
      <c r="K28" s="15" t="s">
        <v>495</v>
      </c>
      <c r="L28" s="23" t="str">
        <f>HYPERLINK("https://app.studiesweekly.com/online/publications/170132/units/170326#/articles/176355","Y")</f>
        <v>Y</v>
      </c>
      <c r="M28" s="239" t="s">
        <v>573</v>
      </c>
      <c r="N28" s="240" t="s">
        <v>40</v>
      </c>
    </row>
    <row r="29" spans="1:14" ht="191.25">
      <c r="A29" s="30">
        <v>5</v>
      </c>
      <c r="B29" s="31" t="s">
        <v>339</v>
      </c>
      <c r="C29" s="32" t="s">
        <v>340</v>
      </c>
      <c r="D29" s="33">
        <v>5.47</v>
      </c>
      <c r="E29" s="45" t="s">
        <v>496</v>
      </c>
      <c r="F29" s="34" t="s">
        <v>497</v>
      </c>
      <c r="G29" s="48" t="s">
        <v>498</v>
      </c>
      <c r="H29" s="37"/>
      <c r="I29" s="37"/>
      <c r="J29" s="37"/>
      <c r="K29" s="7" t="s">
        <v>500</v>
      </c>
      <c r="L29" s="39" t="str">
        <f>HYPERLINK("https://app.studiesweekly.com/online/publications/170132/units/170276#/articles/174157","Y")</f>
        <v>Y</v>
      </c>
      <c r="M29" s="239" t="s">
        <v>574</v>
      </c>
      <c r="N29" s="240" t="s">
        <v>40</v>
      </c>
    </row>
    <row r="30" spans="1:14" ht="114.75">
      <c r="A30" s="11">
        <v>5</v>
      </c>
      <c r="B30" s="10" t="s">
        <v>339</v>
      </c>
      <c r="C30" s="20" t="s">
        <v>340</v>
      </c>
      <c r="D30" s="21">
        <v>5.48</v>
      </c>
      <c r="E30" s="14" t="s">
        <v>502</v>
      </c>
      <c r="F30" s="13" t="s">
        <v>503</v>
      </c>
      <c r="G30" s="44"/>
      <c r="H30" s="8"/>
      <c r="I30" s="8"/>
      <c r="J30" s="8"/>
      <c r="K30" s="12" t="s">
        <v>504</v>
      </c>
      <c r="L30" s="23" t="str">
        <f>HYPERLINK("https://app.studiesweekly.com/online/publications/170132/units/170283#/articles/174212","Y")</f>
        <v>Y</v>
      </c>
      <c r="M30" s="239" t="s">
        <v>575</v>
      </c>
      <c r="N30" s="240" t="s">
        <v>40</v>
      </c>
    </row>
    <row r="31" spans="1:14" ht="114.75">
      <c r="A31" s="30">
        <v>5</v>
      </c>
      <c r="B31" s="31" t="s">
        <v>339</v>
      </c>
      <c r="C31" s="32" t="s">
        <v>340</v>
      </c>
      <c r="D31" s="33">
        <v>5.49</v>
      </c>
      <c r="E31" s="34" t="s">
        <v>506</v>
      </c>
      <c r="F31" s="38" t="s">
        <v>507</v>
      </c>
      <c r="G31" s="48" t="s">
        <v>508</v>
      </c>
      <c r="H31" s="37"/>
      <c r="I31" s="37"/>
      <c r="J31" s="37"/>
      <c r="K31" s="7" t="s">
        <v>509</v>
      </c>
      <c r="L31" s="40" t="s">
        <v>40</v>
      </c>
      <c r="M31" s="239" t="s">
        <v>576</v>
      </c>
      <c r="N31" s="240" t="s">
        <v>40</v>
      </c>
    </row>
    <row r="32" spans="1:14" ht="140.25">
      <c r="A32" s="11">
        <v>5</v>
      </c>
      <c r="B32" s="10" t="s">
        <v>339</v>
      </c>
      <c r="C32" s="20" t="s">
        <v>340</v>
      </c>
      <c r="D32" s="58" t="s">
        <v>510</v>
      </c>
      <c r="E32" s="14" t="s">
        <v>346</v>
      </c>
      <c r="F32" s="14"/>
      <c r="G32" s="22"/>
      <c r="H32" s="14" t="s">
        <v>511</v>
      </c>
      <c r="I32" s="13" t="s">
        <v>512</v>
      </c>
      <c r="J32" s="8"/>
      <c r="K32" s="15" t="s">
        <v>513</v>
      </c>
      <c r="L32" s="16" t="s">
        <v>40</v>
      </c>
      <c r="M32" s="239" t="s">
        <v>577</v>
      </c>
      <c r="N32" s="240" t="s">
        <v>40</v>
      </c>
    </row>
    <row r="33" spans="1:14" ht="267.75">
      <c r="A33" s="30">
        <v>5</v>
      </c>
      <c r="B33" s="31" t="s">
        <v>339</v>
      </c>
      <c r="C33" s="32" t="s">
        <v>340</v>
      </c>
      <c r="D33" s="59" t="s">
        <v>510</v>
      </c>
      <c r="E33" s="34" t="s">
        <v>97</v>
      </c>
      <c r="F33" s="34" t="s">
        <v>515</v>
      </c>
      <c r="G33" s="60"/>
      <c r="H33" s="61" t="s">
        <v>516</v>
      </c>
      <c r="I33" s="45" t="s">
        <v>517</v>
      </c>
      <c r="J33" s="37"/>
      <c r="K33" s="38" t="s">
        <v>518</v>
      </c>
      <c r="L33" s="40" t="s">
        <v>40</v>
      </c>
      <c r="M33" s="239" t="s">
        <v>578</v>
      </c>
      <c r="N33" s="240" t="s">
        <v>40</v>
      </c>
    </row>
    <row r="34" spans="1:14" ht="89.25">
      <c r="A34" s="11">
        <v>5</v>
      </c>
      <c r="B34" s="10" t="s">
        <v>339</v>
      </c>
      <c r="C34" s="20" t="s">
        <v>340</v>
      </c>
      <c r="D34" s="9" t="s">
        <v>294</v>
      </c>
      <c r="E34" s="14" t="s">
        <v>312</v>
      </c>
      <c r="F34" s="14"/>
      <c r="G34" s="22"/>
      <c r="H34" s="14" t="s">
        <v>520</v>
      </c>
      <c r="I34" s="8"/>
      <c r="J34" s="8"/>
      <c r="K34" s="15" t="s">
        <v>521</v>
      </c>
      <c r="L34" s="23" t="str">
        <f>HYPERLINK("https://s3-us-west-2.amazonaws.com/static.studiesweekly.com/online/resources/panels_media/worksheet3week17.pdf","Y")</f>
        <v>Y</v>
      </c>
      <c r="M34" s="239" t="s">
        <v>579</v>
      </c>
      <c r="N34" s="240" t="s">
        <v>40</v>
      </c>
    </row>
    <row r="35" spans="1:14" ht="409.5">
      <c r="A35" s="30">
        <v>5</v>
      </c>
      <c r="B35" s="31" t="s">
        <v>339</v>
      </c>
      <c r="C35" s="32" t="s">
        <v>340</v>
      </c>
      <c r="D35" s="52" t="s">
        <v>319</v>
      </c>
      <c r="E35" s="34" t="s">
        <v>522</v>
      </c>
      <c r="F35" s="34" t="s">
        <v>523</v>
      </c>
      <c r="G35" s="48"/>
      <c r="H35" s="37"/>
      <c r="I35" s="37"/>
      <c r="J35" s="37"/>
      <c r="K35" s="7" t="s">
        <v>524</v>
      </c>
      <c r="L35" s="40" t="s">
        <v>40</v>
      </c>
      <c r="M35" s="239" t="s">
        <v>580</v>
      </c>
      <c r="N35" s="240" t="s">
        <v>40</v>
      </c>
    </row>
    <row r="36" spans="1:14" ht="89.25">
      <c r="A36" s="11">
        <v>5</v>
      </c>
      <c r="B36" s="10" t="s">
        <v>339</v>
      </c>
      <c r="C36" s="20" t="s">
        <v>340</v>
      </c>
      <c r="D36" s="62" t="s">
        <v>436</v>
      </c>
      <c r="E36" s="8"/>
      <c r="F36" s="8"/>
      <c r="G36" s="44"/>
      <c r="H36" s="8"/>
      <c r="I36" s="8"/>
      <c r="J36" s="8"/>
      <c r="K36" s="8"/>
      <c r="L36" s="5"/>
      <c r="M36" s="6"/>
      <c r="N36" s="111"/>
    </row>
    <row r="37" spans="1:14" ht="409.5">
      <c r="A37" s="30">
        <v>5</v>
      </c>
      <c r="B37" s="31" t="s">
        <v>339</v>
      </c>
      <c r="C37" s="32" t="s">
        <v>340</v>
      </c>
      <c r="D37" s="52" t="s">
        <v>204</v>
      </c>
      <c r="E37" s="37" t="s">
        <v>205</v>
      </c>
      <c r="F37" s="37" t="s">
        <v>525</v>
      </c>
      <c r="G37" s="48" t="s">
        <v>526</v>
      </c>
      <c r="H37" s="53"/>
      <c r="I37" s="53"/>
      <c r="J37" s="37"/>
      <c r="K37" s="7" t="s">
        <v>527</v>
      </c>
      <c r="L37" s="40" t="s">
        <v>40</v>
      </c>
      <c r="M37" s="239" t="s">
        <v>581</v>
      </c>
      <c r="N37" s="240" t="s">
        <v>40</v>
      </c>
    </row>
    <row r="38" spans="1:14" ht="409.5">
      <c r="A38" s="11">
        <v>5</v>
      </c>
      <c r="B38" s="10" t="s">
        <v>339</v>
      </c>
      <c r="C38" s="20" t="s">
        <v>340</v>
      </c>
      <c r="D38" s="5" t="s">
        <v>210</v>
      </c>
      <c r="E38" s="8" t="s">
        <v>211</v>
      </c>
      <c r="F38" s="8" t="s">
        <v>528</v>
      </c>
      <c r="G38" s="44" t="s">
        <v>526</v>
      </c>
      <c r="H38" s="51"/>
      <c r="I38" s="51"/>
      <c r="J38" s="8"/>
      <c r="K38" s="12" t="s">
        <v>530</v>
      </c>
      <c r="L38" s="16" t="s">
        <v>40</v>
      </c>
      <c r="M38" s="239" t="s">
        <v>582</v>
      </c>
      <c r="N38" s="240" t="s">
        <v>40</v>
      </c>
    </row>
    <row r="39" spans="1:14" ht="127.5">
      <c r="A39" s="30">
        <v>5</v>
      </c>
      <c r="B39" s="31" t="s">
        <v>339</v>
      </c>
      <c r="C39" s="32" t="s">
        <v>340</v>
      </c>
      <c r="D39" s="52" t="s">
        <v>219</v>
      </c>
      <c r="E39" s="37" t="s">
        <v>221</v>
      </c>
      <c r="F39" s="37" t="s">
        <v>532</v>
      </c>
      <c r="G39" s="48" t="s">
        <v>533</v>
      </c>
      <c r="H39" s="53"/>
      <c r="I39" s="53"/>
      <c r="J39" s="37"/>
      <c r="K39" s="7" t="s">
        <v>534</v>
      </c>
      <c r="L39" s="40" t="s">
        <v>40</v>
      </c>
      <c r="M39" s="239" t="s">
        <v>585</v>
      </c>
      <c r="N39" s="240" t="s">
        <v>40</v>
      </c>
    </row>
    <row r="40" spans="1:14" ht="409.5">
      <c r="A40" s="11">
        <v>5</v>
      </c>
      <c r="B40" s="10" t="s">
        <v>339</v>
      </c>
      <c r="C40" s="20" t="s">
        <v>340</v>
      </c>
      <c r="D40" s="5" t="s">
        <v>460</v>
      </c>
      <c r="E40" s="14" t="s">
        <v>536</v>
      </c>
      <c r="F40" s="14" t="s">
        <v>537</v>
      </c>
      <c r="G40" s="44" t="s">
        <v>538</v>
      </c>
      <c r="H40" s="8"/>
      <c r="I40" s="8"/>
      <c r="J40" s="8"/>
      <c r="K40" s="12" t="s">
        <v>541</v>
      </c>
      <c r="L40" s="16" t="s">
        <v>40</v>
      </c>
      <c r="M40" s="241" t="s">
        <v>586</v>
      </c>
      <c r="N40" s="240" t="s">
        <v>40</v>
      </c>
    </row>
    <row r="41" spans="1:14" ht="12.75">
      <c r="A41" s="54"/>
      <c r="B41" s="19"/>
      <c r="C41" s="42"/>
      <c r="D41" s="19"/>
      <c r="E41" s="18"/>
      <c r="F41" s="18"/>
      <c r="G41" s="68"/>
      <c r="H41" s="18"/>
      <c r="I41" s="18"/>
      <c r="J41" s="18"/>
      <c r="K41" s="18"/>
      <c r="L41" s="19"/>
      <c r="M41" s="241" t="s">
        <v>583</v>
      </c>
      <c r="N41" s="18"/>
    </row>
    <row r="42" spans="1:14" ht="12.75">
      <c r="A42" s="54"/>
      <c r="B42" s="19"/>
      <c r="C42" s="69"/>
      <c r="D42" s="19"/>
      <c r="E42" s="18"/>
      <c r="F42" s="18"/>
      <c r="G42" s="68"/>
      <c r="H42" s="18"/>
      <c r="I42" s="18"/>
      <c r="J42" s="18"/>
      <c r="K42" s="18"/>
      <c r="L42" s="19"/>
      <c r="M42" s="242" t="s">
        <v>584</v>
      </c>
      <c r="N42" s="18"/>
    </row>
    <row r="43" spans="1:14" ht="12.75">
      <c r="A43" s="54"/>
      <c r="B43" s="19"/>
      <c r="C43" s="42"/>
      <c r="D43" s="19"/>
      <c r="E43" s="18"/>
      <c r="F43" s="18"/>
      <c r="G43" s="68"/>
      <c r="H43" s="18"/>
      <c r="I43" s="18"/>
      <c r="J43" s="18"/>
      <c r="K43" s="18"/>
      <c r="L43" s="19"/>
      <c r="M43" s="19"/>
      <c r="N43" s="18"/>
    </row>
    <row r="44" spans="1:14" ht="12.75">
      <c r="A44" s="54"/>
      <c r="B44" s="19"/>
      <c r="C44" s="69"/>
      <c r="D44" s="19"/>
      <c r="E44" s="18"/>
      <c r="F44" s="18"/>
      <c r="G44" s="68"/>
      <c r="H44" s="18"/>
      <c r="I44" s="18"/>
      <c r="J44" s="18"/>
      <c r="K44" s="18"/>
      <c r="L44" s="19"/>
      <c r="M44" s="19"/>
      <c r="N44" s="18"/>
    </row>
  </sheetData>
  <mergeCells count="1">
    <mergeCell ref="A2:K2"/>
  </mergeCells>
  <printOptions horizontalCentered="1" gridLines="1"/>
  <pageMargins left="0.7" right="0.7" top="0.75" bottom="0.75" header="0" footer="0"/>
  <pageSetup fitToHeight="0" pageOrder="overThenDown" orientation="landscape" cellComments="atEnd" r:id="rId1"/>
  <drawing r:id="rId2"/>
  <tableParts count="2">
    <tablePart r:id="rId3"/>
    <tablePart r:id="rId4"/>
  </tableParts>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D966"/>
    <outlinePr summaryBelow="0" summaryRight="0"/>
    <pageSetUpPr fitToPage="1"/>
  </sheetPr>
  <dimension ref="A1:M21"/>
  <sheetViews>
    <sheetView workbookViewId="0">
      <pane ySplit="4" topLeftCell="A5" activePane="bottomLeft" state="frozen"/>
      <selection pane="bottomLeft" activeCell="I14" sqref="I14"/>
    </sheetView>
  </sheetViews>
  <sheetFormatPr defaultColWidth="14.42578125" defaultRowHeight="15.75" customHeight="1"/>
  <cols>
    <col min="1" max="1" width="9.42578125" customWidth="1"/>
    <col min="2" max="2" width="20.42578125" customWidth="1"/>
    <col min="3" max="3" width="20.85546875" customWidth="1"/>
    <col min="4" max="4" width="9.85546875" customWidth="1"/>
    <col min="5" max="5" width="83.7109375" customWidth="1"/>
    <col min="6" max="6" width="14.42578125" hidden="1"/>
    <col min="7" max="7" width="15.85546875" customWidth="1"/>
    <col min="8" max="8" width="23.42578125" customWidth="1"/>
  </cols>
  <sheetData>
    <row r="1" spans="1:13" thickBot="1">
      <c r="A1" s="25"/>
      <c r="B1" s="25"/>
      <c r="C1" s="25"/>
      <c r="D1" s="25"/>
      <c r="E1" s="27" t="s">
        <v>343</v>
      </c>
      <c r="F1" s="28"/>
      <c r="G1" s="29"/>
    </row>
    <row r="2" spans="1:13" hidden="1" thickBot="1">
      <c r="A2" s="251" t="s">
        <v>353</v>
      </c>
      <c r="B2" s="252"/>
      <c r="C2" s="252"/>
      <c r="D2" s="252"/>
      <c r="E2" s="252"/>
      <c r="F2" s="28"/>
      <c r="G2" s="29"/>
    </row>
    <row r="3" spans="1:13" ht="180.75" thickBot="1">
      <c r="A3" s="104" t="s">
        <v>354</v>
      </c>
      <c r="B3" s="104" t="s">
        <v>360</v>
      </c>
      <c r="C3" s="104" t="s">
        <v>361</v>
      </c>
      <c r="D3" s="103"/>
      <c r="E3" s="104" t="s">
        <v>514</v>
      </c>
      <c r="F3" s="105" t="s">
        <v>364</v>
      </c>
      <c r="G3" s="106" t="s">
        <v>548</v>
      </c>
      <c r="H3" s="70" t="s">
        <v>546</v>
      </c>
    </row>
    <row r="4" spans="1:13" ht="32.25" thickBot="1">
      <c r="A4" s="72" t="s">
        <v>11</v>
      </c>
      <c r="B4" s="72"/>
      <c r="C4" s="72"/>
      <c r="D4" s="72" t="s">
        <v>374</v>
      </c>
      <c r="E4" s="73" t="s">
        <v>519</v>
      </c>
      <c r="F4" s="73" t="s">
        <v>375</v>
      </c>
      <c r="G4" s="74" t="s">
        <v>377</v>
      </c>
      <c r="I4" s="253" t="s">
        <v>549</v>
      </c>
      <c r="J4" s="253"/>
      <c r="K4" s="253"/>
      <c r="L4" s="253"/>
      <c r="M4" s="253"/>
    </row>
    <row r="5" spans="1:13" ht="23.25" thickBot="1">
      <c r="A5" s="75" t="s">
        <v>25</v>
      </c>
      <c r="B5" s="76" t="s">
        <v>26</v>
      </c>
      <c r="C5" s="77" t="s">
        <v>27</v>
      </c>
      <c r="D5" s="75">
        <v>10</v>
      </c>
      <c r="E5" s="78" t="s">
        <v>412</v>
      </c>
      <c r="F5" s="79" t="s">
        <v>416</v>
      </c>
      <c r="G5" s="75" t="s">
        <v>420</v>
      </c>
      <c r="I5" s="253"/>
      <c r="J5" s="253"/>
      <c r="K5" s="253"/>
      <c r="L5" s="253"/>
      <c r="M5" s="253"/>
    </row>
    <row r="6" spans="1:13" ht="34.5" thickBot="1">
      <c r="A6" s="81" t="s">
        <v>426</v>
      </c>
      <c r="B6" s="82" t="s">
        <v>30</v>
      </c>
      <c r="C6" s="83" t="s">
        <v>31</v>
      </c>
      <c r="D6" s="81">
        <v>22</v>
      </c>
      <c r="E6" s="84" t="s">
        <v>433</v>
      </c>
      <c r="F6" s="85" t="s">
        <v>416</v>
      </c>
      <c r="G6" s="86" t="str">
        <f>HYPERLINK("https://app.studiesweekly.com/online/publications/170128/units/170186/related_media/174843","Y")</f>
        <v>Y</v>
      </c>
      <c r="I6" s="253"/>
      <c r="J6" s="253"/>
      <c r="K6" s="253"/>
      <c r="L6" s="253"/>
      <c r="M6" s="253"/>
    </row>
    <row r="7" spans="1:13" ht="23.25" thickBot="1">
      <c r="A7" s="75" t="s">
        <v>441</v>
      </c>
      <c r="B7" s="87" t="s">
        <v>28</v>
      </c>
      <c r="C7" s="77" t="s">
        <v>29</v>
      </c>
      <c r="D7" s="75">
        <v>2</v>
      </c>
      <c r="E7" s="88" t="s">
        <v>444</v>
      </c>
      <c r="F7" s="79" t="s">
        <v>416</v>
      </c>
      <c r="G7" s="75" t="s">
        <v>420</v>
      </c>
      <c r="I7" s="253"/>
      <c r="J7" s="253"/>
      <c r="K7" s="253"/>
      <c r="L7" s="253"/>
      <c r="M7" s="253"/>
    </row>
    <row r="8" spans="1:13" ht="64.5" thickBot="1">
      <c r="A8" s="81" t="s">
        <v>441</v>
      </c>
      <c r="B8" s="82" t="s">
        <v>28</v>
      </c>
      <c r="C8" s="83" t="s">
        <v>29</v>
      </c>
      <c r="D8" s="81">
        <v>12</v>
      </c>
      <c r="E8" s="89" t="s">
        <v>451</v>
      </c>
      <c r="F8" s="85" t="s">
        <v>453</v>
      </c>
      <c r="G8" s="86" t="str">
        <f>HYPERLINK("https://app.studiesweekly.com/online/publications/170129/units/170602/related_media/173988","Y")</f>
        <v>Y</v>
      </c>
      <c r="I8" s="253"/>
      <c r="J8" s="253"/>
      <c r="K8" s="253"/>
      <c r="L8" s="253"/>
      <c r="M8" s="253"/>
    </row>
    <row r="9" spans="1:13" ht="34.5" thickBot="1">
      <c r="A9" s="75" t="s">
        <v>458</v>
      </c>
      <c r="B9" s="87" t="s">
        <v>182</v>
      </c>
      <c r="C9" s="90" t="s">
        <v>183</v>
      </c>
      <c r="D9" s="75">
        <v>30</v>
      </c>
      <c r="E9" s="78" t="s">
        <v>529</v>
      </c>
      <c r="F9" s="79" t="s">
        <v>467</v>
      </c>
      <c r="G9" s="91" t="str">
        <f>HYPERLINK("https://app.studiesweekly.com/online/publications/170130/units/170313#/articles/174609","Y")</f>
        <v>Y</v>
      </c>
      <c r="I9" s="253"/>
      <c r="J9" s="253"/>
      <c r="K9" s="253"/>
      <c r="L9" s="253"/>
      <c r="M9" s="253"/>
    </row>
    <row r="10" spans="1:13" ht="34.5" thickBot="1">
      <c r="A10" s="81" t="s">
        <v>475</v>
      </c>
      <c r="B10" s="82" t="s">
        <v>182</v>
      </c>
      <c r="C10" s="92" t="s">
        <v>183</v>
      </c>
      <c r="D10" s="81">
        <v>31</v>
      </c>
      <c r="E10" s="89" t="s">
        <v>531</v>
      </c>
      <c r="F10" s="85" t="s">
        <v>467</v>
      </c>
      <c r="G10" s="86" t="str">
        <f>HYPERLINK("https://app.studiesweekly.com/online/publications/170130/units/170315#/articles/174695","Y")</f>
        <v>Y</v>
      </c>
      <c r="I10" s="253"/>
      <c r="J10" s="253"/>
      <c r="K10" s="253"/>
      <c r="L10" s="253"/>
      <c r="M10" s="253"/>
    </row>
    <row r="11" spans="1:13" ht="34.5" thickBot="1">
      <c r="A11" s="75" t="s">
        <v>486</v>
      </c>
      <c r="B11" s="93" t="s">
        <v>197</v>
      </c>
      <c r="C11" s="94" t="s">
        <v>199</v>
      </c>
      <c r="D11" s="75">
        <v>3</v>
      </c>
      <c r="E11" s="95" t="s">
        <v>535</v>
      </c>
      <c r="F11" s="79" t="s">
        <v>467</v>
      </c>
      <c r="G11" s="91" t="str">
        <f>HYPERLINK("https://app.studiesweekly.com/online/publications/170131/units/170179#/articles/174943","Y")</f>
        <v>Y</v>
      </c>
      <c r="I11" s="253"/>
      <c r="J11" s="253"/>
      <c r="K11" s="253"/>
      <c r="L11" s="253"/>
      <c r="M11" s="253"/>
    </row>
    <row r="12" spans="1:13" ht="34.5" thickBot="1">
      <c r="A12" s="81" t="s">
        <v>486</v>
      </c>
      <c r="B12" s="96" t="s">
        <v>197</v>
      </c>
      <c r="C12" s="97" t="s">
        <v>199</v>
      </c>
      <c r="D12" s="81">
        <v>3</v>
      </c>
      <c r="E12" s="98" t="s">
        <v>499</v>
      </c>
      <c r="F12" s="85" t="s">
        <v>416</v>
      </c>
      <c r="G12" s="81" t="s">
        <v>501</v>
      </c>
      <c r="I12" s="253"/>
      <c r="J12" s="253"/>
      <c r="K12" s="253"/>
      <c r="L12" s="253"/>
      <c r="M12" s="253"/>
    </row>
    <row r="13" spans="1:13" ht="77.25" thickBot="1">
      <c r="A13" s="75" t="s">
        <v>505</v>
      </c>
      <c r="B13" s="93" t="s">
        <v>339</v>
      </c>
      <c r="C13" s="99" t="s">
        <v>340</v>
      </c>
      <c r="D13" s="75">
        <v>6</v>
      </c>
      <c r="E13" s="95" t="s">
        <v>539</v>
      </c>
      <c r="F13" s="79" t="s">
        <v>467</v>
      </c>
      <c r="G13" s="75" t="s">
        <v>40</v>
      </c>
      <c r="I13" s="253"/>
      <c r="J13" s="253"/>
      <c r="K13" s="253"/>
      <c r="L13" s="253"/>
      <c r="M13" s="253"/>
    </row>
    <row r="14" spans="1:13" ht="39" thickBot="1">
      <c r="A14" s="81" t="s">
        <v>505</v>
      </c>
      <c r="B14" s="96" t="s">
        <v>339</v>
      </c>
      <c r="C14" s="100" t="s">
        <v>340</v>
      </c>
      <c r="D14" s="81">
        <v>6</v>
      </c>
      <c r="E14" s="101" t="s">
        <v>540</v>
      </c>
      <c r="F14" s="85" t="s">
        <v>467</v>
      </c>
      <c r="G14" s="86" t="str">
        <f>HYPERLINK("https://app.studiesweekly.com/online/publications/170132/units/170273#/articles/174032","Y")</f>
        <v>Y</v>
      </c>
    </row>
    <row r="15" spans="1:13" ht="39" thickBot="1">
      <c r="A15" s="75" t="s">
        <v>505</v>
      </c>
      <c r="B15" s="93" t="s">
        <v>339</v>
      </c>
      <c r="C15" s="99" t="s">
        <v>340</v>
      </c>
      <c r="D15" s="75">
        <v>13</v>
      </c>
      <c r="E15" s="95" t="s">
        <v>542</v>
      </c>
      <c r="F15" s="79" t="s">
        <v>467</v>
      </c>
      <c r="G15" s="91" t="str">
        <f>HYPERLINK("https://app.studiesweekly.com/online/publications/170132/units/170294#/articles/174336","Y")</f>
        <v>Y</v>
      </c>
    </row>
    <row r="16" spans="1:13" ht="39" thickBot="1">
      <c r="A16" s="81" t="s">
        <v>505</v>
      </c>
      <c r="B16" s="96" t="s">
        <v>339</v>
      </c>
      <c r="C16" s="100" t="s">
        <v>340</v>
      </c>
      <c r="D16" s="81">
        <v>16</v>
      </c>
      <c r="E16" s="101" t="s">
        <v>543</v>
      </c>
      <c r="F16" s="85" t="s">
        <v>467</v>
      </c>
      <c r="G16" s="86" t="str">
        <f>HYPERLINK("https://app.studiesweekly.com/online/publications/170132/units/170298#/articles/174378","Y")</f>
        <v>Y</v>
      </c>
    </row>
    <row r="17" spans="1:7" ht="64.5" thickBot="1">
      <c r="A17" s="75" t="s">
        <v>505</v>
      </c>
      <c r="B17" s="93" t="s">
        <v>339</v>
      </c>
      <c r="C17" s="99" t="s">
        <v>340</v>
      </c>
      <c r="D17" s="75">
        <v>16</v>
      </c>
      <c r="E17" s="95" t="s">
        <v>544</v>
      </c>
      <c r="F17" s="79" t="s">
        <v>467</v>
      </c>
      <c r="G17" s="75" t="s">
        <v>40</v>
      </c>
    </row>
    <row r="18" spans="1:7" ht="109.5" customHeight="1" thickBot="1">
      <c r="A18" s="81" t="s">
        <v>505</v>
      </c>
      <c r="B18" s="96" t="s">
        <v>339</v>
      </c>
      <c r="C18" s="100" t="s">
        <v>340</v>
      </c>
      <c r="D18" s="81">
        <v>16</v>
      </c>
      <c r="E18" s="101" t="s">
        <v>545</v>
      </c>
      <c r="F18" s="85" t="s">
        <v>467</v>
      </c>
      <c r="G18" s="81" t="s">
        <v>40</v>
      </c>
    </row>
    <row r="19" spans="1:7" ht="15">
      <c r="A19" s="63"/>
      <c r="B19" s="63"/>
      <c r="C19" s="63"/>
      <c r="D19" s="63"/>
      <c r="E19" s="64"/>
      <c r="F19" s="65"/>
      <c r="G19" s="66"/>
    </row>
    <row r="20" spans="1:7" ht="15">
      <c r="A20" s="63"/>
      <c r="B20" s="63"/>
      <c r="C20" s="63"/>
      <c r="D20" s="63"/>
      <c r="E20" s="67"/>
      <c r="F20" s="65"/>
      <c r="G20" s="66"/>
    </row>
    <row r="21" spans="1:7" ht="15">
      <c r="A21" s="63"/>
      <c r="B21" s="63"/>
      <c r="C21" s="63"/>
      <c r="D21" s="63"/>
      <c r="E21" s="67"/>
      <c r="F21" s="65"/>
      <c r="G21" s="66"/>
    </row>
  </sheetData>
  <mergeCells count="2">
    <mergeCell ref="A2:E2"/>
    <mergeCell ref="I4:M13"/>
  </mergeCells>
  <printOptions horizontalCentered="1" gridLines="1"/>
  <pageMargins left="0.7" right="0.7" top="0.75" bottom="0.75" header="0" footer="0"/>
  <pageSetup fitToHeight="0" pageOrder="overThenDown" orientation="landscape" cellComments="atEnd"/>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TN0</vt:lpstr>
      <vt:lpstr>TN1</vt:lpstr>
      <vt:lpstr>TN2</vt:lpstr>
      <vt:lpstr>TN3</vt:lpstr>
      <vt:lpstr>TN4</vt:lpstr>
      <vt:lpstr>TN5</vt:lpstr>
      <vt:lpstr>ICS Edits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Lacey Noel</dc:creator>
  <cp:lastModifiedBy>Rachel Brew</cp:lastModifiedBy>
  <dcterms:created xsi:type="dcterms:W3CDTF">2018-08-09T13:20:11Z</dcterms:created>
  <dcterms:modified xsi:type="dcterms:W3CDTF">2018-08-22T19:18:58Z</dcterms:modified>
</cp:coreProperties>
</file>