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 yWindow="-17" windowWidth="9600" windowHeight="12917"/>
  </bookViews>
  <sheets>
    <sheet name="Instructions" sheetId="12" r:id="rId1"/>
    <sheet name="Budget Template" sheetId="11" r:id="rId2"/>
    <sheet name="Grant Budget" sheetId="4" r:id="rId3"/>
    <sheet name="Grant Budget Detail" sheetId="5" r:id="rId4"/>
    <sheet name="Eligible Communities" sheetId="10" state="hidden" r:id="rId5"/>
  </sheets>
  <definedNames>
    <definedName name="EligibleCo">'Eligible Communities'!$A$5:$E$32</definedName>
    <definedName name="EligibleComm">'Eligible Communities'!$A$5:$A$32</definedName>
    <definedName name="_xlnm.Print_Area" localSheetId="1">'Budget Template'!$A$1:$Z$66</definedName>
    <definedName name="_xlnm.Print_Area" localSheetId="4">'Eligible Communities'!$A$1:$F$52</definedName>
    <definedName name="_xlnm.Print_Area" localSheetId="2">'Grant Budget'!$A$1:$I$27</definedName>
  </definedNames>
  <calcPr calcId="145621"/>
</workbook>
</file>

<file path=xl/calcChain.xml><?xml version="1.0" encoding="utf-8"?>
<calcChain xmlns="http://schemas.openxmlformats.org/spreadsheetml/2006/main">
  <c r="C49" i="10" l="1"/>
  <c r="C51" i="10"/>
  <c r="C48" i="10"/>
  <c r="C50" i="10"/>
  <c r="D50" i="10"/>
  <c r="D51" i="10"/>
  <c r="D49" i="10"/>
  <c r="D48" i="10"/>
  <c r="E51" i="10"/>
  <c r="E49" i="10"/>
  <c r="D5" i="4" l="1"/>
  <c r="D18" i="11" l="1"/>
  <c r="C7" i="11"/>
  <c r="B7" i="11"/>
  <c r="C3" i="11"/>
  <c r="C5" i="11"/>
  <c r="G26" i="4" l="1"/>
  <c r="G24" i="4"/>
  <c r="G23" i="4"/>
  <c r="G22" i="4"/>
  <c r="G20" i="4"/>
  <c r="G19" i="4"/>
  <c r="G18" i="4"/>
  <c r="G17" i="4"/>
  <c r="G16" i="4"/>
  <c r="G15" i="4"/>
  <c r="G14" i="4"/>
  <c r="G13" i="4"/>
  <c r="G12" i="4"/>
  <c r="G11" i="4"/>
  <c r="G10" i="4"/>
  <c r="U38" i="11"/>
  <c r="D46" i="11"/>
  <c r="O53" i="11"/>
  <c r="L53" i="11"/>
  <c r="I53" i="11"/>
  <c r="H53" i="11"/>
  <c r="G53" i="11"/>
  <c r="F53" i="11"/>
  <c r="V51" i="11"/>
  <c r="P51" i="11"/>
  <c r="E51" i="11"/>
  <c r="J51" i="11" s="1"/>
  <c r="X51" i="11" s="1"/>
  <c r="P50" i="11"/>
  <c r="C50" i="11"/>
  <c r="V49" i="11"/>
  <c r="P49" i="11"/>
  <c r="E49" i="11"/>
  <c r="J49" i="11" s="1"/>
  <c r="H24" i="4" s="1"/>
  <c r="P48" i="11"/>
  <c r="E48" i="11"/>
  <c r="J48" i="11" s="1"/>
  <c r="H23" i="4" s="1"/>
  <c r="V47" i="11"/>
  <c r="P47" i="11"/>
  <c r="E47" i="11"/>
  <c r="P46" i="11"/>
  <c r="V45" i="11"/>
  <c r="P45" i="11"/>
  <c r="E45" i="11"/>
  <c r="W45" i="11" s="1"/>
  <c r="V44" i="11"/>
  <c r="P44" i="11"/>
  <c r="E44" i="11"/>
  <c r="W44" i="11" s="1"/>
  <c r="V43" i="11"/>
  <c r="P43" i="11"/>
  <c r="E43" i="11"/>
  <c r="W43" i="11" s="1"/>
  <c r="V42" i="11"/>
  <c r="P42" i="11"/>
  <c r="E42" i="11"/>
  <c r="W42" i="11" s="1"/>
  <c r="V41" i="11"/>
  <c r="P41" i="11"/>
  <c r="E41" i="11"/>
  <c r="W41" i="11" s="1"/>
  <c r="V40" i="11"/>
  <c r="P40" i="11"/>
  <c r="E40" i="11"/>
  <c r="W40" i="11" s="1"/>
  <c r="V39" i="11"/>
  <c r="P39" i="11"/>
  <c r="E39" i="11"/>
  <c r="W39" i="11" s="1"/>
  <c r="V38" i="11"/>
  <c r="P38" i="11"/>
  <c r="E38" i="11"/>
  <c r="W38" i="11" s="1"/>
  <c r="P37" i="11"/>
  <c r="V36" i="11"/>
  <c r="P36" i="11"/>
  <c r="E36" i="11"/>
  <c r="J36" i="11" s="1"/>
  <c r="H11" i="4" s="1"/>
  <c r="C12" i="11"/>
  <c r="E37" i="11" s="1"/>
  <c r="W37" i="11" s="1"/>
  <c r="U48" i="11" l="1"/>
  <c r="J41" i="11"/>
  <c r="H16" i="4" s="1"/>
  <c r="J42" i="11"/>
  <c r="X42" i="11" s="1"/>
  <c r="J43" i="11"/>
  <c r="H18" i="4" s="1"/>
  <c r="J44" i="11"/>
  <c r="C44" i="11" s="1"/>
  <c r="M44" i="11" s="1"/>
  <c r="R44" i="11" s="1"/>
  <c r="S44" i="11" s="1"/>
  <c r="J45" i="11"/>
  <c r="H20" i="4" s="1"/>
  <c r="H26" i="4"/>
  <c r="J39" i="11"/>
  <c r="H14" i="4" s="1"/>
  <c r="J40" i="11"/>
  <c r="E46" i="11"/>
  <c r="U46" i="11" s="1"/>
  <c r="U37" i="11"/>
  <c r="G21" i="4"/>
  <c r="J38" i="11"/>
  <c r="C38" i="11" s="1"/>
  <c r="M38" i="11" s="1"/>
  <c r="R38" i="11" s="1"/>
  <c r="S38" i="11" s="1"/>
  <c r="E35" i="11"/>
  <c r="X49" i="11"/>
  <c r="C49" i="11"/>
  <c r="M49" i="11" s="1"/>
  <c r="R49" i="11" s="1"/>
  <c r="S49" i="11" s="1"/>
  <c r="C48" i="11"/>
  <c r="X48" i="11" s="1"/>
  <c r="J47" i="11"/>
  <c r="H22" i="4" s="1"/>
  <c r="W47" i="11"/>
  <c r="X36" i="11"/>
  <c r="C36" i="11"/>
  <c r="M36" i="11" s="1"/>
  <c r="R36" i="11" s="1"/>
  <c r="S36" i="11" s="1"/>
  <c r="J37" i="11"/>
  <c r="H12" i="4" s="1"/>
  <c r="W48" i="11"/>
  <c r="C51" i="11"/>
  <c r="M51" i="11" s="1"/>
  <c r="R51" i="11" s="1"/>
  <c r="S51" i="11" s="1"/>
  <c r="C52" i="10" l="1"/>
  <c r="E52" i="10"/>
  <c r="D52" i="10"/>
  <c r="C43" i="11"/>
  <c r="M43" i="11" s="1"/>
  <c r="R43" i="11" s="1"/>
  <c r="S43" i="11" s="1"/>
  <c r="C42" i="11"/>
  <c r="M42" i="11" s="1"/>
  <c r="R42" i="11" s="1"/>
  <c r="S42" i="11" s="1"/>
  <c r="H17" i="4"/>
  <c r="M48" i="11"/>
  <c r="R48" i="11" s="1"/>
  <c r="S48" i="11" s="1"/>
  <c r="V48" i="11"/>
  <c r="X45" i="11"/>
  <c r="X43" i="11"/>
  <c r="C41" i="11"/>
  <c r="M41" i="11" s="1"/>
  <c r="R41" i="11" s="1"/>
  <c r="S41" i="11" s="1"/>
  <c r="X44" i="11"/>
  <c r="C45" i="11"/>
  <c r="M45" i="11" s="1"/>
  <c r="R45" i="11" s="1"/>
  <c r="S45" i="11" s="1"/>
  <c r="C39" i="11"/>
  <c r="M39" i="11" s="1"/>
  <c r="R39" i="11" s="1"/>
  <c r="S39" i="11" s="1"/>
  <c r="X41" i="11"/>
  <c r="H19" i="4"/>
  <c r="X39" i="11"/>
  <c r="H15" i="4"/>
  <c r="X40" i="11"/>
  <c r="C40" i="11"/>
  <c r="M40" i="11" s="1"/>
  <c r="R40" i="11" s="1"/>
  <c r="S40" i="11" s="1"/>
  <c r="X38" i="11"/>
  <c r="H13" i="4"/>
  <c r="J35" i="11"/>
  <c r="U35" i="11"/>
  <c r="W35" i="11"/>
  <c r="C37" i="11"/>
  <c r="X47" i="11"/>
  <c r="C47" i="11"/>
  <c r="M47" i="11" s="1"/>
  <c r="R47" i="11" s="1"/>
  <c r="S47" i="11" s="1"/>
  <c r="C35" i="11" l="1"/>
  <c r="X35" i="11" s="1"/>
  <c r="H10" i="4"/>
  <c r="V37" i="11"/>
  <c r="M37" i="11"/>
  <c r="R37" i="11" s="1"/>
  <c r="S37" i="11" s="1"/>
  <c r="X37" i="11"/>
  <c r="J46" i="11"/>
  <c r="H21" i="4" s="1"/>
  <c r="W46" i="11"/>
  <c r="P35" i="11" l="1"/>
  <c r="V35" i="11"/>
  <c r="M35" i="11"/>
  <c r="R35" i="11" s="1"/>
  <c r="C46" i="11"/>
  <c r="X46" i="11" l="1"/>
  <c r="B4" i="5"/>
  <c r="V46" i="11"/>
  <c r="C53" i="11"/>
  <c r="M46" i="11"/>
  <c r="R46" i="11" s="1"/>
  <c r="S46" i="11" s="1"/>
  <c r="S35" i="11"/>
  <c r="R53" i="11"/>
  <c r="S53" i="11" s="1"/>
  <c r="Z48" i="11" l="1"/>
  <c r="Z44" i="11"/>
  <c r="Z40" i="11"/>
  <c r="Z35" i="11"/>
  <c r="Z46" i="11"/>
  <c r="Z42" i="11"/>
  <c r="Z38" i="11"/>
  <c r="Z45" i="11"/>
  <c r="Z41" i="11"/>
  <c r="Z37" i="11"/>
  <c r="Z47" i="11"/>
  <c r="Z43" i="11"/>
  <c r="Z39" i="11"/>
  <c r="C25" i="11"/>
  <c r="P53" i="11"/>
  <c r="Z53" i="11" l="1"/>
  <c r="D50" i="11"/>
  <c r="B19" i="5"/>
  <c r="B10" i="5"/>
  <c r="D53" i="11" l="1"/>
  <c r="G25" i="4"/>
  <c r="E50" i="11"/>
  <c r="J50" i="11" s="1"/>
  <c r="V50" i="11"/>
  <c r="J57" i="11" l="1"/>
  <c r="C57" i="11" s="1"/>
  <c r="C28" i="11"/>
  <c r="E14" i="11"/>
  <c r="C26" i="11"/>
  <c r="C56" i="11"/>
  <c r="M50" i="11"/>
  <c r="R50" i="11" s="1"/>
  <c r="S50" i="11" s="1"/>
  <c r="H25" i="4"/>
  <c r="J56" i="11"/>
  <c r="V53" i="11"/>
  <c r="E53" i="11"/>
  <c r="W53" i="11" s="1"/>
  <c r="J53" i="11"/>
  <c r="X53" i="11" s="1"/>
  <c r="X50" i="11"/>
  <c r="C27" i="11" l="1"/>
  <c r="D27" i="11" s="1"/>
  <c r="D26" i="11"/>
  <c r="F14" i="11"/>
  <c r="M53" i="11"/>
  <c r="E15" i="11"/>
  <c r="F15" i="11" s="1"/>
  <c r="U53" i="11"/>
  <c r="E16" i="11" l="1"/>
  <c r="F16" i="11" s="1"/>
  <c r="I26" i="4"/>
  <c r="I24" i="4"/>
  <c r="I25" i="4" l="1"/>
  <c r="I23" i="4"/>
  <c r="I12" i="4"/>
  <c r="I17" i="4"/>
  <c r="I16" i="4"/>
  <c r="I19" i="4"/>
  <c r="I13" i="4"/>
  <c r="I18" i="4"/>
  <c r="I20" i="4"/>
  <c r="I15" i="4"/>
  <c r="I22" i="4"/>
  <c r="I14" i="4"/>
  <c r="I11" i="4"/>
  <c r="I10" i="4" l="1"/>
  <c r="G27" i="4" l="1"/>
  <c r="H27" i="4" l="1"/>
  <c r="I21" i="4"/>
  <c r="I27" i="4" s="1"/>
</calcChain>
</file>

<file path=xl/sharedStrings.xml><?xml version="1.0" encoding="utf-8"?>
<sst xmlns="http://schemas.openxmlformats.org/spreadsheetml/2006/main" count="327" uniqueCount="202">
  <si>
    <t>Grantee:</t>
  </si>
  <si>
    <t>Total Project Amount</t>
  </si>
  <si>
    <t>Revision 9</t>
  </si>
  <si>
    <t>Revision 10</t>
  </si>
  <si>
    <t>%</t>
  </si>
  <si>
    <t>Total</t>
  </si>
  <si>
    <t>Approved</t>
  </si>
  <si>
    <t xml:space="preserve">Other Grant </t>
  </si>
  <si>
    <t>% Local</t>
  </si>
  <si>
    <t>Local</t>
  </si>
  <si>
    <t>Grant</t>
  </si>
  <si>
    <t>Project</t>
  </si>
  <si>
    <t>Grantee</t>
  </si>
  <si>
    <t>Budget Line-Item</t>
  </si>
  <si>
    <t>Funds</t>
  </si>
  <si>
    <t>Match</t>
  </si>
  <si>
    <t>Budget</t>
  </si>
  <si>
    <t>Construction</t>
  </si>
  <si>
    <t>Construction Inspection</t>
  </si>
  <si>
    <t>Engineering Design</t>
  </si>
  <si>
    <t>Engineering (other than design)</t>
  </si>
  <si>
    <t>Legal Services</t>
  </si>
  <si>
    <t>Appraisals</t>
  </si>
  <si>
    <t>Relocation (payments and assistance to persons, businesses, or non-profit organizations, including movement to other temporary or permanent sites)</t>
  </si>
  <si>
    <t>Housing Rebilitation (loans and grants for single-unit, private-owned homes)</t>
  </si>
  <si>
    <t>Housing Inspection</t>
  </si>
  <si>
    <t>Clearance and Demolition of Structures</t>
  </si>
  <si>
    <t>Tap Fees (for "low and moderate income" beneficiaries</t>
  </si>
  <si>
    <t>Environmental Review</t>
  </si>
  <si>
    <t>Project Contingency</t>
  </si>
  <si>
    <t>County:</t>
  </si>
  <si>
    <t>Tier</t>
  </si>
  <si>
    <t>Yes</t>
  </si>
  <si>
    <t>CDBG</t>
  </si>
  <si>
    <t>Grantee Participation</t>
  </si>
  <si>
    <t>Other</t>
  </si>
  <si>
    <t>Warnings (see below):</t>
  </si>
  <si>
    <t xml:space="preserve">1) </t>
  </si>
  <si>
    <t xml:space="preserve">2) </t>
  </si>
  <si>
    <t>Capital Purchase</t>
  </si>
  <si>
    <t>ATTACHMENT A</t>
  </si>
  <si>
    <t>GRANT BUDGET</t>
  </si>
  <si>
    <t>GRANT CONTRACT #</t>
  </si>
  <si>
    <t>GRANTEE:</t>
  </si>
  <si>
    <t>GRANTEE CONTACT:</t>
  </si>
  <si>
    <t>PROGRAM AREA:</t>
  </si>
  <si>
    <t>COMMUNITY DEVELOPMENT BLOCK GRANT</t>
  </si>
  <si>
    <r>
      <t xml:space="preserve">THE FOLLOWING IS APPLICABLE TO EXPENSE INCURRED IN THE PERIOD:           </t>
    </r>
    <r>
      <rPr>
        <b/>
        <sz val="9"/>
        <color indexed="10"/>
        <rFont val="Arial"/>
        <family val="2"/>
      </rPr>
      <t xml:space="preserve"> </t>
    </r>
    <r>
      <rPr>
        <b/>
        <sz val="9"/>
        <rFont val="Arial"/>
        <family val="2"/>
      </rPr>
      <t>through</t>
    </r>
    <r>
      <rPr>
        <b/>
        <sz val="9"/>
        <color indexed="10"/>
        <rFont val="Arial"/>
        <family val="2"/>
      </rPr>
      <t xml:space="preserve"> </t>
    </r>
    <r>
      <rPr>
        <b/>
        <sz val="9"/>
        <rFont val="Arial"/>
        <family val="2"/>
      </rPr>
      <t xml:space="preserve">  </t>
    </r>
  </si>
  <si>
    <t>EXPENSE OBJECT LINE-ITEM CATEGORY</t>
  </si>
  <si>
    <t>GRANT CONTRACT</t>
  </si>
  <si>
    <t xml:space="preserve">GRANTEE PARTICIPATION </t>
  </si>
  <si>
    <t>TOTAL PROJECT</t>
  </si>
  <si>
    <t>Housing Rehabilitation                                                                    (loans and grants for single-unit, privately-owned homes)</t>
  </si>
  <si>
    <t>Tap Fees (for "low and moderate income" beneficiaries)</t>
  </si>
  <si>
    <t>Other Non-Personnel Expenses (Detail attached)</t>
  </si>
  <si>
    <t>Project Contingency (for potential project costs exceeding the total budget amount in line items above)</t>
  </si>
  <si>
    <t>GRAND TOTAL</t>
  </si>
  <si>
    <t>GRANT BUDGET DETAIL</t>
  </si>
  <si>
    <t>AMOUNT</t>
  </si>
  <si>
    <t>TOTAL</t>
  </si>
  <si>
    <r>
      <t xml:space="preserve">LINE-ITEM DETAIL FOR:  </t>
    </r>
    <r>
      <rPr>
        <b/>
        <sz val="8"/>
        <color indexed="10"/>
        <rFont val="Arial"/>
        <family val="2"/>
      </rPr>
      <t>OTHER NON-PERSONNEL EXPENSES</t>
    </r>
  </si>
  <si>
    <t>CDBG Grant Funds</t>
  </si>
  <si>
    <t>CDBG % of Total Project Amount</t>
  </si>
  <si>
    <r>
      <t xml:space="preserve">Other Non-Personnel Expenses </t>
    </r>
    <r>
      <rPr>
        <sz val="12"/>
        <color rgb="FFFF0000"/>
        <rFont val="Arial"/>
        <family val="2"/>
      </rPr>
      <t>(Detail attached)</t>
    </r>
  </si>
  <si>
    <t>Maximum Eligible Grant Rate</t>
  </si>
  <si>
    <t>Additional</t>
  </si>
  <si>
    <t>Participation</t>
  </si>
  <si>
    <t>% Grantee Administration</t>
  </si>
  <si>
    <t>Grantee/Project Administration</t>
  </si>
  <si>
    <t>Acquisition of Real Property</t>
  </si>
  <si>
    <r>
      <t xml:space="preserve">Grantee/Project Administration </t>
    </r>
    <r>
      <rPr>
        <sz val="12"/>
        <color rgb="FFFF0000"/>
        <rFont val="Arial"/>
        <family val="2"/>
      </rPr>
      <t>(Detail attached)</t>
    </r>
  </si>
  <si>
    <r>
      <t xml:space="preserve">LINE-ITEM DETAIL FOR:  </t>
    </r>
    <r>
      <rPr>
        <b/>
        <sz val="8"/>
        <color indexed="10"/>
        <rFont val="Arial"/>
        <family val="2"/>
      </rPr>
      <t>GRANTEE/PROJECT ADMINISTRATION</t>
    </r>
  </si>
  <si>
    <t>ADMINISTRATION SERVICES</t>
  </si>
  <si>
    <t>MAINSTREET &amp; TN DOWNTOWN COMMUNITIES ELIGIBLE FOR COMMERCIAL FAÇADE GRANTS</t>
  </si>
  <si>
    <t>Community</t>
  </si>
  <si>
    <t>County</t>
  </si>
  <si>
    <t>Distressed</t>
  </si>
  <si>
    <t>Urb/Rural</t>
  </si>
  <si>
    <t>Arlington</t>
  </si>
  <si>
    <t>Shelby</t>
  </si>
  <si>
    <t>No</t>
  </si>
  <si>
    <t>Urban</t>
  </si>
  <si>
    <t>Carthage</t>
  </si>
  <si>
    <t>Smith</t>
  </si>
  <si>
    <t>Rural</t>
  </si>
  <si>
    <t>Clifton</t>
  </si>
  <si>
    <t>Wayne</t>
  </si>
  <si>
    <t>Collierville</t>
  </si>
  <si>
    <t>Columbia</t>
  </si>
  <si>
    <t>Maury</t>
  </si>
  <si>
    <t>Cookeville</t>
  </si>
  <si>
    <t>Putnam</t>
  </si>
  <si>
    <t>Dayton</t>
  </si>
  <si>
    <t>Rhea</t>
  </si>
  <si>
    <t>Ducktown</t>
  </si>
  <si>
    <t>Polk</t>
  </si>
  <si>
    <t>Etowah</t>
  </si>
  <si>
    <t>McMinn</t>
  </si>
  <si>
    <t>Gallatin</t>
  </si>
  <si>
    <t>Sumner</t>
  </si>
  <si>
    <t>Greenfield</t>
  </si>
  <si>
    <t>Weakley</t>
  </si>
  <si>
    <t>Henderson</t>
  </si>
  <si>
    <t>Chester</t>
  </si>
  <si>
    <t>Jamestown</t>
  </si>
  <si>
    <t>Fentress</t>
  </si>
  <si>
    <t>Lewisburg</t>
  </si>
  <si>
    <t>Marshall</t>
  </si>
  <si>
    <t>Linden</t>
  </si>
  <si>
    <t>Perry</t>
  </si>
  <si>
    <t>Maryville</t>
  </si>
  <si>
    <t>Blount</t>
  </si>
  <si>
    <t>McMinnville</t>
  </si>
  <si>
    <t>Warren</t>
  </si>
  <si>
    <t>Milan</t>
  </si>
  <si>
    <t>Gibson</t>
  </si>
  <si>
    <t>Monterey</t>
  </si>
  <si>
    <t>Portland</t>
  </si>
  <si>
    <t>Pulaski</t>
  </si>
  <si>
    <t>Giles</t>
  </si>
  <si>
    <t>Red Boiling Springs</t>
  </si>
  <si>
    <t>Macon</t>
  </si>
  <si>
    <t>Ripley</t>
  </si>
  <si>
    <t>Lauderdale</t>
  </si>
  <si>
    <t>Rockwood</t>
  </si>
  <si>
    <t>Roane</t>
  </si>
  <si>
    <t>Selmer</t>
  </si>
  <si>
    <t>McNairy</t>
  </si>
  <si>
    <t>Sevierville</t>
  </si>
  <si>
    <t>Sevier</t>
  </si>
  <si>
    <t>Shelbyville</t>
  </si>
  <si>
    <t>Bedford</t>
  </si>
  <si>
    <t>Sweetwater</t>
  </si>
  <si>
    <t>Monroe</t>
  </si>
  <si>
    <t>Tracy City</t>
  </si>
  <si>
    <t>Grundy</t>
  </si>
  <si>
    <t>Waynesboro</t>
  </si>
  <si>
    <t>White Bluff</t>
  </si>
  <si>
    <t>Dickson</t>
  </si>
  <si>
    <t>Winchester</t>
  </si>
  <si>
    <t>Franklin</t>
  </si>
  <si>
    <t>Number</t>
  </si>
  <si>
    <t>Community:</t>
  </si>
  <si>
    <t>Commercial Façade Grant Criteria:</t>
  </si>
  <si>
    <t>Grant Budget Summary:</t>
  </si>
  <si>
    <t>% Total</t>
  </si>
  <si>
    <t>CDBG Funds</t>
  </si>
  <si>
    <t>% CDBG</t>
  </si>
  <si>
    <t>+ Local</t>
  </si>
  <si>
    <t xml:space="preserve">Maximum CDBG Grant Funds for Administration </t>
  </si>
  <si>
    <t>BUDGET TEMPLATE FOR COMMUNITY FAÇADE GRANT APPLICATION</t>
  </si>
  <si>
    <t xml:space="preserve">% of Total CDBG Funds to be used for Administration &gt;&gt; </t>
  </si>
  <si>
    <t>Line-Item</t>
  </si>
  <si>
    <t>% of</t>
  </si>
  <si>
    <t>Maximum Eligible CDBG Grant Funds</t>
  </si>
  <si>
    <t>Maximum CDBG Grant Funds for Environmental Review</t>
  </si>
  <si>
    <t>INSTRUCTIONS FOR COMPLETING BUDGET FOR COMMERCIAL FAÇADE GRANT APPLICATION</t>
  </si>
  <si>
    <t xml:space="preserve">1. </t>
  </si>
  <si>
    <t xml:space="preserve">2. </t>
  </si>
  <si>
    <t xml:space="preserve">3. </t>
  </si>
  <si>
    <t xml:space="preserve">4. </t>
  </si>
  <si>
    <t>The only items that you need to fill in are the cells highlighted in blue on the "Budget Template" sheet.</t>
  </si>
  <si>
    <t xml:space="preserve">5. </t>
  </si>
  <si>
    <t>When you select your eligible community, the name of your county and FY 2017 tax tier will automatically appear on the template.</t>
  </si>
  <si>
    <t xml:space="preserve">6. </t>
  </si>
  <si>
    <t>Running Status of Maximum Grant Application Balances</t>
  </si>
  <si>
    <t>Local Match Rate Required for CDBG Funds (for each line item)</t>
  </si>
  <si>
    <t xml:space="preserve">7. </t>
  </si>
  <si>
    <t xml:space="preserve">8. </t>
  </si>
  <si>
    <t xml:space="preserve">9. </t>
  </si>
  <si>
    <r>
      <t>At the top of the budget template, after the word "</t>
    </r>
    <r>
      <rPr>
        <b/>
        <sz val="10"/>
        <rFont val="Arial"/>
        <family val="2"/>
      </rPr>
      <t>Grantee</t>
    </r>
    <r>
      <rPr>
        <sz val="10"/>
        <rFont val="Arial"/>
        <family val="2"/>
      </rPr>
      <t>," type in the full legal name of the grantee who would receive the commercial façade grant if awarded.</t>
    </r>
  </si>
  <si>
    <r>
      <t>Under the section headed "</t>
    </r>
    <r>
      <rPr>
        <b/>
        <u/>
        <sz val="10"/>
        <rFont val="Arial"/>
        <family val="2"/>
      </rPr>
      <t>Commercial Façade Grant Criteria</t>
    </r>
    <r>
      <rPr>
        <sz val="10"/>
        <rFont val="Arial"/>
        <family val="2"/>
      </rPr>
      <t>" are listed the basic criteria for this application. Please note the 25% local match requirement applies to the amount of CDBG funds which are requested for each line item. Also please note that $100,000 is the maximum amount of CDBG funds for which you can apply. You can apply for less than $100,000.</t>
    </r>
  </si>
  <si>
    <t xml:space="preserve">10. </t>
  </si>
  <si>
    <t xml:space="preserve">11. </t>
  </si>
  <si>
    <t xml:space="preserve">12. </t>
  </si>
  <si>
    <t xml:space="preserve">13. </t>
  </si>
  <si>
    <t xml:space="preserve">14. </t>
  </si>
  <si>
    <t xml:space="preserve">15. </t>
  </si>
  <si>
    <r>
      <t xml:space="preserve">All of the sheets included in this commercial façade application are protected. </t>
    </r>
    <r>
      <rPr>
        <b/>
        <sz val="10"/>
        <color rgb="FFFF0000"/>
        <rFont val="Arial"/>
        <family val="2"/>
      </rPr>
      <t>Once again, the only items that you need to fill in are the cells highlighted in blue on the "Budget Template" sheet.</t>
    </r>
  </si>
  <si>
    <t xml:space="preserve">16. </t>
  </si>
  <si>
    <t>AFTER ENTERING YOUR AMOUNTS ON THE BUDGET TEMPLATE, PLEASE BE SURE TO SAVE THE SPREADSHEET.</t>
  </si>
  <si>
    <r>
      <t>Click on the blue cell to the right of the word "</t>
    </r>
    <r>
      <rPr>
        <b/>
        <sz val="10"/>
        <rFont val="Arial"/>
        <family val="2"/>
      </rPr>
      <t>Community.</t>
    </r>
    <r>
      <rPr>
        <sz val="10"/>
        <rFont val="Arial"/>
        <family val="2"/>
      </rPr>
      <t>" When you click on this cell, a small arrow will appear on the right side of the cell. Click on this arrow and a list of communities will appear that are eligible to apply for this round of commercial facade grants. Scroll down this list and click on the eligible community. If your community does not appear on the list, your community is not eligible to apply for this round of grants.</t>
    </r>
  </si>
  <si>
    <r>
      <t>In addition, the maximum percentage of CDBG funds that can be used for administration is 8%. Under the "</t>
    </r>
    <r>
      <rPr>
        <b/>
        <sz val="10"/>
        <rFont val="Arial"/>
        <family val="2"/>
      </rPr>
      <t>Maximum CDBG Grant Funds for Administration 8%</t>
    </r>
    <r>
      <rPr>
        <sz val="10"/>
        <rFont val="Arial"/>
        <family val="2"/>
      </rPr>
      <t>" line in this section is an expanded area that says, "</t>
    </r>
    <r>
      <rPr>
        <b/>
        <sz val="10"/>
        <rFont val="Arial"/>
        <family val="2"/>
      </rPr>
      <t>% of Total CDBG Funds to be used for Administration</t>
    </r>
    <r>
      <rPr>
        <sz val="10"/>
        <rFont val="Arial"/>
        <family val="2"/>
      </rPr>
      <t xml:space="preserve">." </t>
    </r>
    <r>
      <rPr>
        <b/>
        <sz val="10"/>
        <color rgb="FFFF0000"/>
        <rFont val="Arial"/>
        <family val="2"/>
      </rPr>
      <t>In the blue cell to the right, please enter the percentage of your total CDBG funds that you intend to use for administration.</t>
    </r>
    <r>
      <rPr>
        <sz val="10"/>
        <rFont val="Arial"/>
        <family val="2"/>
      </rPr>
      <t xml:space="preserve"> You can enter any percentage from 0% to 8%. You can enter a whole number such as 3, 5 or 8. Or you can enter a number with one or two decimals such as 2.5 or 5.25. The cell is set so that you cannot enter a number greater than 8. You will get an error message if you try to enter a larger number until you enter a number between 0 and 8. </t>
    </r>
    <r>
      <rPr>
        <b/>
        <sz val="10"/>
        <color rgb="FFFF0000"/>
        <rFont val="Arial"/>
        <family val="2"/>
      </rPr>
      <t>If you leave this cell blank, it will assume you are requesting 0% for administration.</t>
    </r>
  </si>
  <si>
    <r>
      <t>To the right of the Commercial Façade Grant Criteria section is a section headed "</t>
    </r>
    <r>
      <rPr>
        <b/>
        <u/>
        <sz val="10"/>
        <rFont val="Arial"/>
        <family val="2"/>
      </rPr>
      <t>Running Status of Maximum Grant Balances</t>
    </r>
    <r>
      <rPr>
        <sz val="10"/>
        <rFont val="Arial"/>
        <family val="2"/>
      </rPr>
      <t xml:space="preserve">." Before you enter a percentage to be used for administration as described in instruction #7 above, the running status shows a maximum total balance of $100,000 and a balance of $100,000 for non-administration. Once you enter enter a percentage to be used for administration as described in instruction #7 above, these running balances will change to reflect how much remains for your maximum total grant, non-administration and administration. For example, if you enter "5" as the percentage you intend to use for administration, the running status will show a maximum balance of $100,000 and a non-administration balance of $95,000 since you intend for 5%, or $5,000, to be used for adminstration. The running balance amounts will change accordingly as you enter your line-item amounts in the </t>
    </r>
    <r>
      <rPr>
        <b/>
        <u/>
        <sz val="10"/>
        <rFont val="Arial"/>
        <family val="2"/>
      </rPr>
      <t>Budget Line-Item</t>
    </r>
    <r>
      <rPr>
        <sz val="10"/>
        <rFont val="Arial"/>
        <family val="2"/>
      </rPr>
      <t xml:space="preserve"> section at the bottom of the template. </t>
    </r>
  </si>
  <si>
    <r>
      <t>The next section of the template headed "</t>
    </r>
    <r>
      <rPr>
        <b/>
        <u/>
        <sz val="10"/>
        <rFont val="Arial"/>
        <family val="2"/>
      </rPr>
      <t>Grant Budget Summary</t>
    </r>
    <r>
      <rPr>
        <sz val="10"/>
        <rFont val="Arial"/>
        <family val="2"/>
      </rPr>
      <t xml:space="preserve">" automatically reports the running summary amounts of the four budget-related items listed as you enter amounts in the </t>
    </r>
    <r>
      <rPr>
        <b/>
        <u/>
        <sz val="10"/>
        <rFont val="Arial"/>
        <family val="2"/>
      </rPr>
      <t>Budget Line-Item</t>
    </r>
    <r>
      <rPr>
        <sz val="10"/>
        <rFont val="Arial"/>
        <family val="2"/>
      </rPr>
      <t xml:space="preserve"> section at the bottom of the template.</t>
    </r>
  </si>
  <si>
    <r>
      <t>The section headed "</t>
    </r>
    <r>
      <rPr>
        <b/>
        <u/>
        <sz val="10"/>
        <rFont val="Arial"/>
        <family val="2"/>
      </rPr>
      <t>Budget Line Item</t>
    </r>
    <r>
      <rPr>
        <sz val="10"/>
        <rFont val="Arial"/>
        <family val="2"/>
      </rPr>
      <t>" at the bottom of the template is where you enter the amount of CDBG funds for which you are applying. The line-items listed are the only ones applicable for commercial façade grants. The cells highlighted in blue are the only ones for you to enter amounts. If you do not intend to include any more grantee participation funds other than the required 25% local match for a line-item, the only cells into which you need to enter amounts are the blue cells under the "</t>
    </r>
    <r>
      <rPr>
        <b/>
        <sz val="10"/>
        <rFont val="Arial"/>
        <family val="2"/>
      </rPr>
      <t>CDBG Grant Funds</t>
    </r>
    <r>
      <rPr>
        <sz val="10"/>
        <rFont val="Arial"/>
        <family val="2"/>
      </rPr>
      <t>" column. In the blue cells under the "</t>
    </r>
    <r>
      <rPr>
        <b/>
        <sz val="10"/>
        <rFont val="Arial"/>
        <family val="2"/>
      </rPr>
      <t>CDBG Grant Funds</t>
    </r>
    <r>
      <rPr>
        <sz val="10"/>
        <rFont val="Arial"/>
        <family val="2"/>
      </rPr>
      <t xml:space="preserve">" column, enter the amount of CDBG funds you are requesting for each desired line-item. As you enter the CDBG grant fund amounts requested in these line-item cells, the local match funds required for that line-item will automatically calculate. The running amount in the Grantee/Project Administration line-item will also calculate automatically based on the % of "Total CDBG Funds to be used for Administration" that you entered in the </t>
    </r>
    <r>
      <rPr>
        <b/>
        <u/>
        <sz val="10"/>
        <rFont val="Arial"/>
        <family val="2"/>
      </rPr>
      <t>Commercial Facade Grant Criteria</t>
    </r>
    <r>
      <rPr>
        <sz val="10"/>
        <rFont val="Arial"/>
        <family val="2"/>
      </rPr>
      <t xml:space="preserve"> section above.</t>
    </r>
  </si>
  <si>
    <r>
      <t>Under the Grantee Participation heading in the</t>
    </r>
    <r>
      <rPr>
        <b/>
        <u/>
        <sz val="10"/>
        <rFont val="Arial"/>
        <family val="2"/>
      </rPr>
      <t xml:space="preserve"> Budget Line-Item</t>
    </r>
    <r>
      <rPr>
        <sz val="10"/>
        <rFont val="Arial"/>
        <family val="2"/>
      </rPr>
      <t xml:space="preserve"> section, there are four columns included. As mentioned above, the first column, headed "Local Match Funds," automatically calculates the amount needed to meet the 25% local match required for the amount of CDBG funds requested for each line-item. If the total project budget for any line-item exceeds the amount of CDBG funds plus the 25% local match required, the excess must be covered by "Additional Grantee Participation" and/or "Other Project Funds." For a simple example, if your proposed project is all construction and you intend to request the maximum $100,000 of CDBG funds for construction, the required local match amount is $33,333.33, which totals $133,333.33 for construction. However, if the actual total construction cost for your project is $150,000.00 and you want to reflect that in your application, you need to enter the additional $16,666,67 in the appropriate blue cell(s) as additional grantee participation and/or other project funds (if from another source). Entering amounts in the blue cells under the "Additional Grantee Participation" or "Other Project Funds" columns will not affect the amounts under the "CDBG Grant Funds" or the "Local Match Funds" columns. </t>
    </r>
  </si>
  <si>
    <r>
      <t>To complete the budget for your commercial façade grant application, click on the "</t>
    </r>
    <r>
      <rPr>
        <b/>
        <sz val="10"/>
        <rFont val="Arial"/>
        <family val="2"/>
      </rPr>
      <t>Budget Template</t>
    </r>
    <r>
      <rPr>
        <sz val="10"/>
        <rFont val="Arial"/>
        <family val="2"/>
      </rPr>
      <t>" tab at the bottom of the screen shaded in blue. When you click on this tab, the budget template sheet will appear on your computer screen.</t>
    </r>
  </si>
  <si>
    <r>
      <t xml:space="preserve">If the total of the amounts entered in the </t>
    </r>
    <r>
      <rPr>
        <b/>
        <sz val="10"/>
        <rFont val="Arial"/>
        <family val="2"/>
      </rPr>
      <t>CDBG Grant Funds</t>
    </r>
    <r>
      <rPr>
        <sz val="10"/>
        <rFont val="Arial"/>
        <family val="2"/>
      </rPr>
      <t xml:space="preserve"> line-items exceeds the maximum $100,000 allowed, error messages will appear on several places on the budget template that will show the amounts that exceed the amounts allowed. To assist in correcting any "exceed" errors, the amounts that exceed the amounts allowed are listed under the </t>
    </r>
    <r>
      <rPr>
        <b/>
        <u/>
        <sz val="10"/>
        <rFont val="Arial"/>
        <family val="2"/>
      </rPr>
      <t>Running Status of Maximum Grant Balances</t>
    </r>
    <r>
      <rPr>
        <sz val="10"/>
        <rFont val="Arial"/>
        <family val="2"/>
      </rPr>
      <t xml:space="preserve"> section. The second amount listed shows the amount that exceeds the maximum non-administration allowed. This is the amount you need to reduce amongst the </t>
    </r>
    <r>
      <rPr>
        <b/>
        <sz val="10"/>
        <rFont val="Arial"/>
        <family val="2"/>
      </rPr>
      <t>CDBG Grant Funds</t>
    </r>
    <r>
      <rPr>
        <sz val="10"/>
        <rFont val="Arial"/>
        <family val="2"/>
      </rPr>
      <t xml:space="preserve"> line-items you have entered. Once you reduce your CDBG fund line-item(s) by this amount, it will automatically adjust your CDBG Grantee/Project Administration line-Item to the correct allowable amount as well. </t>
    </r>
    <r>
      <rPr>
        <b/>
        <sz val="10"/>
        <color rgb="FFFF0000"/>
        <rFont val="Arial"/>
        <family val="2"/>
      </rPr>
      <t>PLEASE MAKE SURE THERE ARE NO ERROR MESSAGES SHOWING ON YOUR BUDGET TEMPLATE BEFORE SUBMITTING YOUR COMMERCIAL FACADE GRANT APPLICATION.</t>
    </r>
  </si>
  <si>
    <r>
      <t>There are two additional tabs listed at the bottom of this spreadsheet. One is labeled "</t>
    </r>
    <r>
      <rPr>
        <b/>
        <sz val="10"/>
        <rFont val="Arial"/>
        <family val="2"/>
      </rPr>
      <t>Grant Budget</t>
    </r>
    <r>
      <rPr>
        <sz val="10"/>
        <rFont val="Arial"/>
        <family val="2"/>
      </rPr>
      <t>" and the other is labeled "</t>
    </r>
    <r>
      <rPr>
        <b/>
        <sz val="10"/>
        <rFont val="Arial"/>
        <family val="2"/>
      </rPr>
      <t>Grant Budget Detail</t>
    </r>
    <r>
      <rPr>
        <sz val="10"/>
        <rFont val="Arial"/>
        <family val="2"/>
      </rPr>
      <t xml:space="preserve">." If you click on these tabs, you will see the actual grant budget and grant budget detail forms that are required as attachments to the state grant contracts that ECD would issue to the grantees awarded commercial facade grants. </t>
    </r>
    <r>
      <rPr>
        <b/>
        <sz val="10"/>
        <color rgb="FFFF0000"/>
        <rFont val="Arial"/>
        <family val="2"/>
      </rPr>
      <t>You do not need to enter anything in either of these tabs.</t>
    </r>
    <r>
      <rPr>
        <sz val="10"/>
        <rFont val="Arial"/>
        <family val="2"/>
      </rPr>
      <t xml:space="preserve"> Based on the amounts you enter on the "</t>
    </r>
    <r>
      <rPr>
        <b/>
        <sz val="10"/>
        <rFont val="Arial"/>
        <family val="2"/>
      </rPr>
      <t>Budget Template</t>
    </r>
    <r>
      <rPr>
        <sz val="10"/>
        <rFont val="Arial"/>
        <family val="2"/>
      </rPr>
      <t xml:space="preserve">" tab, these two grant contract budget forms will be automatically filled in. </t>
    </r>
  </si>
  <si>
    <r>
      <t>As you enter amounts in the "</t>
    </r>
    <r>
      <rPr>
        <b/>
        <sz val="10"/>
        <rFont val="Arial"/>
        <family val="2"/>
      </rPr>
      <t>CDBG Grant Funds</t>
    </r>
    <r>
      <rPr>
        <sz val="10"/>
        <rFont val="Arial"/>
        <family val="2"/>
      </rPr>
      <t xml:space="preserve">" line-items, you will also notice the amounts under the </t>
    </r>
    <r>
      <rPr>
        <b/>
        <u/>
        <sz val="10"/>
        <rFont val="Arial"/>
        <family val="2"/>
      </rPr>
      <t>Running Status of Maximum Grant Balances</t>
    </r>
    <r>
      <rPr>
        <sz val="10"/>
        <rFont val="Arial"/>
        <family val="2"/>
      </rPr>
      <t xml:space="preserve"> section will change automatically. The amount showing as </t>
    </r>
    <r>
      <rPr>
        <b/>
        <sz val="10"/>
        <color rgb="FFFF0000"/>
        <rFont val="Arial"/>
        <family val="2"/>
      </rPr>
      <t>the "Non-Administration amount of the total balance" will tell you how much CDBG funds you have left to allocate for non-administration line-items before you reach the $100,000 maximum CDBG grant amount</t>
    </r>
    <r>
      <rPr>
        <b/>
        <sz val="10"/>
        <rFont val="Arial"/>
        <family val="2"/>
      </rPr>
      <t>.</t>
    </r>
    <r>
      <rPr>
        <sz val="10"/>
        <rFont val="Arial"/>
        <family val="2"/>
      </rPr>
      <t xml:space="preserve"> In addition, as you enter CDBG grant funds line-item amounts, the amounts and percentages in the </t>
    </r>
    <r>
      <rPr>
        <b/>
        <u/>
        <sz val="10"/>
        <rFont val="Arial"/>
        <family val="2"/>
      </rPr>
      <t>Grant Budget Summary</t>
    </r>
    <r>
      <rPr>
        <sz val="10"/>
        <rFont val="Arial"/>
        <family val="2"/>
      </rPr>
      <t xml:space="preserve"> section will change automatically as well the percentages in the five columns on the far right of the </t>
    </r>
    <r>
      <rPr>
        <b/>
        <u/>
        <sz val="10"/>
        <rFont val="Arial"/>
        <family val="2"/>
      </rPr>
      <t>Budget Line-Item</t>
    </r>
    <r>
      <rPr>
        <sz val="10"/>
        <rFont val="Arial"/>
        <family val="2"/>
      </rPr>
      <t xml:space="preserve"> section. </t>
    </r>
  </si>
  <si>
    <t>Mount Pleasant</t>
  </si>
  <si>
    <t>Greene</t>
  </si>
  <si>
    <t>Haywood</t>
  </si>
  <si>
    <t>Lawrence</t>
  </si>
  <si>
    <t>Lincoln</t>
  </si>
  <si>
    <t>Obion</t>
  </si>
  <si>
    <t>Brownsville</t>
  </si>
  <si>
    <t>Fayetteville</t>
  </si>
  <si>
    <t>Greeneville</t>
  </si>
  <si>
    <t>Lawrenceburg</t>
  </si>
  <si>
    <t>Union 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</si>
</sst>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quot;$&quot;#,##0.00"/>
    <numFmt numFmtId="165" formatCode="mm/dd/yy;@"/>
  </numFmts>
  <fonts count="24" x14ac:knownFonts="1">
    <font>
      <sz val="10"/>
      <name val="Arial"/>
    </font>
    <font>
      <sz val="11"/>
      <color theme="1"/>
      <name val="Calibri"/>
      <family val="2"/>
      <scheme val="minor"/>
    </font>
    <font>
      <sz val="12"/>
      <name val="Arial"/>
      <family val="2"/>
    </font>
    <font>
      <sz val="10"/>
      <name val="Arial"/>
      <family val="2"/>
    </font>
    <font>
      <sz val="12"/>
      <color rgb="FFFF0000"/>
      <name val="Arial"/>
      <family val="2"/>
    </font>
    <font>
      <b/>
      <sz val="12"/>
      <color rgb="FFFF0000"/>
      <name val="Arial"/>
      <family val="2"/>
    </font>
    <font>
      <b/>
      <u/>
      <sz val="12"/>
      <color rgb="FFFF0000"/>
      <name val="Arial"/>
      <family val="2"/>
    </font>
    <font>
      <sz val="6"/>
      <name val="Arial"/>
      <family val="2"/>
    </font>
    <font>
      <b/>
      <sz val="9"/>
      <name val="Arial"/>
      <family val="2"/>
    </font>
    <font>
      <sz val="9"/>
      <name val="Arial"/>
      <family val="2"/>
    </font>
    <font>
      <sz val="9"/>
      <color indexed="10"/>
      <name val="Arial"/>
      <family val="2"/>
    </font>
    <font>
      <b/>
      <sz val="9"/>
      <color indexed="10"/>
      <name val="Arial"/>
      <family val="2"/>
    </font>
    <font>
      <b/>
      <sz val="8"/>
      <name val="Arial"/>
      <family val="2"/>
    </font>
    <font>
      <sz val="8"/>
      <name val="Arial"/>
      <family val="2"/>
    </font>
    <font>
      <sz val="8"/>
      <color indexed="10"/>
      <name val="Arial"/>
      <family val="2"/>
    </font>
    <font>
      <b/>
      <sz val="10"/>
      <name val="Arial"/>
      <family val="2"/>
    </font>
    <font>
      <b/>
      <sz val="8"/>
      <color indexed="10"/>
      <name val="Arial"/>
      <family val="2"/>
    </font>
    <font>
      <b/>
      <u/>
      <sz val="12"/>
      <name val="Arial"/>
      <family val="2"/>
    </font>
    <font>
      <b/>
      <sz val="12"/>
      <name val="Arial"/>
      <family val="2"/>
    </font>
    <font>
      <b/>
      <sz val="10"/>
      <color rgb="FFFF0000"/>
      <name val="Arial"/>
      <family val="2"/>
    </font>
    <font>
      <b/>
      <u/>
      <sz val="10"/>
      <name val="Arial"/>
      <family val="2"/>
    </font>
    <font>
      <sz val="11"/>
      <name val="Calibri"/>
      <family val="2"/>
    </font>
    <font>
      <sz val="10"/>
      <name val="MS Sans Serif"/>
      <family val="2"/>
    </font>
    <font>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s>
  <borders count="4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style="double">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diagonal/>
    </border>
    <border>
      <left/>
      <right style="thick">
        <color indexed="64"/>
      </right>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double">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thin">
        <color indexed="64"/>
      </top>
      <bottom/>
      <diagonal/>
    </border>
    <border>
      <left style="thick">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bottom style="medium">
        <color indexed="64"/>
      </bottom>
      <diagonal/>
    </border>
  </borders>
  <cellStyleXfs count="13">
    <xf numFmtId="0" fontId="0" fillId="0" borderId="0"/>
    <xf numFmtId="0" fontId="1"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0" fontId="23" fillId="0" borderId="0"/>
    <xf numFmtId="0" fontId="3" fillId="0" borderId="0"/>
    <xf numFmtId="0" fontId="3" fillId="0" borderId="0"/>
  </cellStyleXfs>
  <cellXfs count="175">
    <xf numFmtId="0" fontId="0" fillId="0" borderId="0" xfId="0"/>
    <xf numFmtId="0" fontId="2" fillId="0" borderId="0" xfId="0" applyFont="1" applyFill="1"/>
    <xf numFmtId="0" fontId="0" fillId="0" borderId="0" xfId="0" applyFill="1"/>
    <xf numFmtId="0" fontId="2" fillId="0" borderId="0" xfId="0" applyFont="1"/>
    <xf numFmtId="9" fontId="2" fillId="0" borderId="0" xfId="0" applyNumberFormat="1" applyFont="1" applyAlignment="1">
      <alignment horizontal="center"/>
    </xf>
    <xf numFmtId="7" fontId="2" fillId="0" borderId="0" xfId="0" applyNumberFormat="1" applyFont="1" applyFill="1"/>
    <xf numFmtId="0" fontId="2" fillId="0" borderId="1" xfId="0" applyFont="1" applyBorder="1"/>
    <xf numFmtId="0" fontId="2" fillId="0" borderId="1" xfId="0" applyFont="1" applyBorder="1" applyAlignment="1">
      <alignment horizontal="center"/>
    </xf>
    <xf numFmtId="40" fontId="2" fillId="0" borderId="2" xfId="0" applyNumberFormat="1" applyFont="1" applyBorder="1" applyAlignment="1">
      <alignment horizontal="center"/>
    </xf>
    <xf numFmtId="40" fontId="2" fillId="0" borderId="3" xfId="0" applyNumberFormat="1" applyFont="1" applyBorder="1" applyAlignment="1">
      <alignment horizontal="center"/>
    </xf>
    <xf numFmtId="7" fontId="2" fillId="3" borderId="4" xfId="0" applyNumberFormat="1" applyFont="1" applyFill="1" applyBorder="1"/>
    <xf numFmtId="7" fontId="2" fillId="0" borderId="4" xfId="0" applyNumberFormat="1" applyFont="1" applyFill="1" applyBorder="1"/>
    <xf numFmtId="7" fontId="2" fillId="0" borderId="4" xfId="0" applyNumberFormat="1" applyFont="1" applyBorder="1"/>
    <xf numFmtId="10" fontId="2" fillId="0" borderId="4" xfId="0" applyNumberFormat="1" applyFont="1" applyBorder="1"/>
    <xf numFmtId="40" fontId="2" fillId="0" borderId="4" xfId="0" applyNumberFormat="1" applyFont="1" applyBorder="1" applyAlignment="1">
      <alignment wrapText="1"/>
    </xf>
    <xf numFmtId="0" fontId="2" fillId="0" borderId="4" xfId="0" applyFont="1" applyBorder="1" applyAlignment="1">
      <alignment wrapText="1"/>
    </xf>
    <xf numFmtId="7" fontId="2" fillId="0" borderId="1" xfId="0" applyNumberFormat="1" applyFont="1" applyBorder="1"/>
    <xf numFmtId="7" fontId="2" fillId="0" borderId="5" xfId="0" applyNumberFormat="1" applyFont="1" applyBorder="1"/>
    <xf numFmtId="10" fontId="2" fillId="0" borderId="5" xfId="0" applyNumberFormat="1" applyFont="1" applyBorder="1"/>
    <xf numFmtId="0" fontId="2" fillId="0" borderId="0" xfId="0" applyFont="1" applyFill="1" applyAlignment="1">
      <alignment horizontal="center"/>
    </xf>
    <xf numFmtId="0" fontId="3" fillId="0" borderId="0" xfId="0" applyFont="1" applyFill="1"/>
    <xf numFmtId="0" fontId="5" fillId="0" borderId="0" xfId="0" applyFont="1"/>
    <xf numFmtId="8" fontId="5" fillId="0" borderId="0" xfId="0" applyNumberFormat="1" applyFont="1"/>
    <xf numFmtId="0" fontId="6" fillId="0" borderId="0" xfId="0" applyFont="1"/>
    <xf numFmtId="0" fontId="5" fillId="0" borderId="0" xfId="0" applyFont="1" applyAlignment="1">
      <alignment horizontal="right"/>
    </xf>
    <xf numFmtId="40" fontId="2" fillId="0" borderId="1" xfId="0" applyNumberFormat="1" applyFont="1" applyBorder="1" applyAlignment="1">
      <alignment wrapText="1"/>
    </xf>
    <xf numFmtId="40" fontId="2" fillId="0" borderId="5" xfId="0" applyNumberFormat="1" applyFont="1" applyBorder="1" applyAlignment="1">
      <alignment horizontal="center" wrapText="1"/>
    </xf>
    <xf numFmtId="0" fontId="1" fillId="0" borderId="0" xfId="1" applyAlignment="1">
      <alignment vertical="center"/>
    </xf>
    <xf numFmtId="0" fontId="12" fillId="0" borderId="9" xfId="1" applyFont="1" applyBorder="1" applyAlignment="1">
      <alignment horizontal="center" vertical="top" wrapText="1"/>
    </xf>
    <xf numFmtId="0" fontId="12" fillId="0" borderId="4" xfId="1" applyFont="1" applyBorder="1" applyAlignment="1">
      <alignment horizontal="center" vertical="top" wrapText="1"/>
    </xf>
    <xf numFmtId="164" fontId="14" fillId="0" borderId="9" xfId="1" applyNumberFormat="1" applyFont="1" applyBorder="1" applyAlignment="1" applyProtection="1">
      <alignment vertical="center"/>
      <protection locked="0"/>
    </xf>
    <xf numFmtId="164" fontId="14" fillId="0" borderId="4" xfId="1" applyNumberFormat="1" applyFont="1" applyBorder="1" applyAlignment="1" applyProtection="1">
      <alignment vertical="center"/>
      <protection locked="0"/>
    </xf>
    <xf numFmtId="0" fontId="13" fillId="0" borderId="0" xfId="1" applyFont="1" applyAlignment="1">
      <alignment vertical="center"/>
    </xf>
    <xf numFmtId="164" fontId="14" fillId="0" borderId="13" xfId="1" applyNumberFormat="1" applyFont="1" applyBorder="1" applyAlignment="1" applyProtection="1">
      <alignment vertical="center"/>
      <protection locked="0"/>
    </xf>
    <xf numFmtId="0" fontId="13" fillId="0" borderId="14" xfId="1" applyFont="1" applyBorder="1" applyAlignment="1">
      <alignment vertical="center"/>
    </xf>
    <xf numFmtId="164" fontId="12" fillId="0" borderId="15" xfId="1" applyNumberFormat="1" applyFont="1" applyBorder="1" applyAlignment="1">
      <alignment vertical="center"/>
    </xf>
    <xf numFmtId="164" fontId="12" fillId="0" borderId="18" xfId="1" applyNumberFormat="1" applyFont="1" applyBorder="1" applyAlignment="1">
      <alignment vertical="center"/>
    </xf>
    <xf numFmtId="0" fontId="12" fillId="0" borderId="14" xfId="1" applyFont="1" applyBorder="1" applyAlignment="1">
      <alignment vertical="center"/>
    </xf>
    <xf numFmtId="0" fontId="12" fillId="0" borderId="0" xfId="1" applyFont="1" applyAlignment="1">
      <alignment vertical="center"/>
    </xf>
    <xf numFmtId="0" fontId="1" fillId="0" borderId="0" xfId="1" applyBorder="1" applyAlignment="1">
      <alignment vertical="center"/>
    </xf>
    <xf numFmtId="0" fontId="12" fillId="0" borderId="4" xfId="1" applyFont="1" applyBorder="1" applyAlignment="1">
      <alignment vertical="center"/>
    </xf>
    <xf numFmtId="0" fontId="12" fillId="0" borderId="11" xfId="1" applyFont="1" applyBorder="1" applyAlignment="1">
      <alignment horizontal="center" vertical="center"/>
    </xf>
    <xf numFmtId="0" fontId="14" fillId="0" borderId="4" xfId="1" applyFont="1" applyBorder="1" applyAlignment="1">
      <alignment vertical="center"/>
    </xf>
    <xf numFmtId="164" fontId="14" fillId="0" borderId="5" xfId="1" applyNumberFormat="1" applyFont="1" applyBorder="1" applyAlignment="1">
      <alignment horizontal="right" vertical="center"/>
    </xf>
    <xf numFmtId="0" fontId="12" fillId="0" borderId="4" xfId="1" applyFont="1" applyBorder="1" applyAlignment="1">
      <alignment horizontal="center" vertical="center"/>
    </xf>
    <xf numFmtId="164" fontId="12" fillId="0" borderId="19" xfId="1" applyNumberFormat="1" applyFont="1" applyBorder="1" applyAlignment="1">
      <alignment horizontal="right" vertical="center"/>
    </xf>
    <xf numFmtId="10" fontId="2" fillId="0" borderId="0" xfId="0" applyNumberFormat="1" applyFont="1"/>
    <xf numFmtId="0" fontId="2" fillId="0" borderId="0" xfId="0" applyFont="1" applyFill="1" applyAlignment="1"/>
    <xf numFmtId="7" fontId="2" fillId="4" borderId="4" xfId="0" applyNumberFormat="1" applyFont="1" applyFill="1" applyBorder="1"/>
    <xf numFmtId="8" fontId="5" fillId="0" borderId="0" xfId="0" quotePrefix="1" applyNumberFormat="1" applyFont="1" applyFill="1"/>
    <xf numFmtId="7" fontId="2" fillId="5" borderId="4" xfId="0" applyNumberFormat="1" applyFont="1" applyFill="1" applyBorder="1"/>
    <xf numFmtId="0" fontId="3" fillId="0" borderId="0" xfId="2" applyFont="1" applyAlignment="1"/>
    <xf numFmtId="0" fontId="3" fillId="0" borderId="0" xfId="2" applyAlignment="1"/>
    <xf numFmtId="0" fontId="3" fillId="0" borderId="0" xfId="2"/>
    <xf numFmtId="0" fontId="3" fillId="0" borderId="1" xfId="2" applyBorder="1"/>
    <xf numFmtId="0" fontId="3" fillId="0" borderId="1" xfId="2" applyBorder="1" applyAlignment="1">
      <alignment horizontal="center"/>
    </xf>
    <xf numFmtId="0" fontId="3" fillId="0" borderId="1" xfId="2" applyFont="1" applyBorder="1" applyAlignment="1">
      <alignment horizontal="center"/>
    </xf>
    <xf numFmtId="0" fontId="3" fillId="0" borderId="0" xfId="2" applyBorder="1"/>
    <xf numFmtId="0" fontId="3" fillId="0" borderId="0" xfId="2" applyBorder="1" applyAlignment="1">
      <alignment horizontal="center"/>
    </xf>
    <xf numFmtId="0" fontId="3" fillId="0" borderId="4" xfId="2" applyFont="1" applyFill="1" applyBorder="1"/>
    <xf numFmtId="0" fontId="3" fillId="0" borderId="4" xfId="2" applyFill="1" applyBorder="1"/>
    <xf numFmtId="38" fontId="3" fillId="0" borderId="0" xfId="2" applyNumberFormat="1" applyBorder="1" applyAlignment="1">
      <alignment horizontal="center"/>
    </xf>
    <xf numFmtId="38" fontId="3" fillId="0" borderId="0" xfId="2" applyNumberFormat="1"/>
    <xf numFmtId="0" fontId="3" fillId="0" borderId="4" xfId="2" applyNumberFormat="1" applyFill="1" applyBorder="1"/>
    <xf numFmtId="38" fontId="3" fillId="0" borderId="0" xfId="2" applyNumberFormat="1" applyBorder="1"/>
    <xf numFmtId="38" fontId="3" fillId="0" borderId="0" xfId="2" applyNumberFormat="1" applyFont="1"/>
    <xf numFmtId="0" fontId="3" fillId="0" borderId="0" xfId="2" applyFont="1"/>
    <xf numFmtId="165" fontId="3" fillId="0" borderId="0" xfId="2" applyNumberFormat="1" applyAlignment="1">
      <alignment horizontal="center"/>
    </xf>
    <xf numFmtId="0" fontId="3" fillId="0" borderId="0" xfId="2" applyNumberFormat="1" applyAlignment="1">
      <alignment horizontal="center"/>
    </xf>
    <xf numFmtId="0" fontId="3" fillId="0" borderId="5" xfId="2" applyFont="1" applyBorder="1"/>
    <xf numFmtId="0" fontId="3" fillId="0" borderId="5" xfId="2" applyBorder="1"/>
    <xf numFmtId="38" fontId="3" fillId="0" borderId="5" xfId="2" applyNumberFormat="1" applyBorder="1" applyAlignment="1">
      <alignment horizontal="center"/>
    </xf>
    <xf numFmtId="0" fontId="3" fillId="0" borderId="4" xfId="2" applyFont="1" applyBorder="1" applyAlignment="1">
      <alignment horizontal="center"/>
    </xf>
    <xf numFmtId="0" fontId="3" fillId="0" borderId="0" xfId="2" applyAlignment="1">
      <alignment horizontal="center"/>
    </xf>
    <xf numFmtId="0" fontId="3" fillId="0" borderId="4" xfId="2" applyBorder="1" applyAlignment="1">
      <alignment horizontal="center"/>
    </xf>
    <xf numFmtId="0" fontId="3" fillId="0" borderId="0" xfId="2" applyFont="1" applyAlignment="1">
      <alignment horizontal="center"/>
    </xf>
    <xf numFmtId="0" fontId="2" fillId="0" borderId="20" xfId="0" applyFont="1" applyBorder="1" applyAlignment="1">
      <alignment horizontal="center"/>
    </xf>
    <xf numFmtId="0" fontId="2" fillId="0" borderId="20" xfId="0" applyFont="1" applyBorder="1"/>
    <xf numFmtId="0" fontId="2" fillId="0" borderId="0" xfId="0" applyNumberFormat="1" applyFont="1" applyFill="1" applyBorder="1" applyAlignment="1"/>
    <xf numFmtId="9" fontId="2" fillId="0" borderId="4" xfId="0" applyNumberFormat="1" applyFont="1" applyFill="1" applyBorder="1" applyAlignment="1">
      <alignment horizontal="center"/>
    </xf>
    <xf numFmtId="9" fontId="2" fillId="0" borderId="4" xfId="0" applyNumberFormat="1" applyFont="1" applyBorder="1" applyAlignment="1">
      <alignment horizontal="center"/>
    </xf>
    <xf numFmtId="0" fontId="2" fillId="0" borderId="4" xfId="0" applyFont="1" applyBorder="1"/>
    <xf numFmtId="8" fontId="2" fillId="0" borderId="4" xfId="0" applyNumberFormat="1" applyFont="1" applyBorder="1" applyAlignment="1">
      <alignment horizontal="center"/>
    </xf>
    <xf numFmtId="9" fontId="2" fillId="0" borderId="12" xfId="0" applyNumberFormat="1" applyFont="1" applyBorder="1" applyAlignment="1">
      <alignment horizontal="center"/>
    </xf>
    <xf numFmtId="0" fontId="17" fillId="0" borderId="12" xfId="0" applyFont="1" applyBorder="1" applyAlignment="1">
      <alignment horizontal="left"/>
    </xf>
    <xf numFmtId="0" fontId="2" fillId="0" borderId="4" xfId="0" applyNumberFormat="1" applyFont="1" applyFill="1" applyBorder="1" applyAlignment="1">
      <alignment horizontal="center"/>
    </xf>
    <xf numFmtId="0" fontId="18" fillId="0" borderId="0" xfId="0" applyFont="1"/>
    <xf numFmtId="0" fontId="17" fillId="0" borderId="0" xfId="0" applyFont="1"/>
    <xf numFmtId="10" fontId="2" fillId="0" borderId="4" xfId="0" applyNumberFormat="1" applyFont="1" applyBorder="1" applyAlignment="1">
      <alignment horizontal="center"/>
    </xf>
    <xf numFmtId="0" fontId="2" fillId="2" borderId="6" xfId="0" applyFont="1" applyFill="1" applyBorder="1" applyAlignment="1">
      <alignment horizontal="center"/>
    </xf>
    <xf numFmtId="40" fontId="2" fillId="2" borderId="14" xfId="0" applyNumberFormat="1" applyFont="1" applyFill="1" applyBorder="1" applyAlignment="1">
      <alignment horizontal="center"/>
    </xf>
    <xf numFmtId="40" fontId="2" fillId="2" borderId="22" xfId="0" applyNumberFormat="1" applyFont="1" applyFill="1" applyBorder="1" applyAlignment="1">
      <alignment horizontal="center"/>
    </xf>
    <xf numFmtId="7" fontId="2" fillId="2" borderId="9" xfId="0" applyNumberFormat="1" applyFont="1" applyFill="1" applyBorder="1"/>
    <xf numFmtId="7" fontId="2" fillId="2" borderId="6" xfId="0" applyNumberFormat="1" applyFont="1" applyFill="1" applyBorder="1"/>
    <xf numFmtId="7" fontId="2" fillId="2" borderId="21" xfId="0" applyNumberFormat="1" applyFont="1" applyFill="1" applyBorder="1"/>
    <xf numFmtId="40" fontId="2" fillId="0" borderId="25" xfId="0" applyNumberFormat="1" applyFont="1" applyFill="1" applyBorder="1" applyAlignment="1">
      <alignment horizontal="center"/>
    </xf>
    <xf numFmtId="40" fontId="2" fillId="0" borderId="26" xfId="0" applyNumberFormat="1" applyFont="1" applyBorder="1" applyAlignment="1">
      <alignment horizontal="center"/>
    </xf>
    <xf numFmtId="10" fontId="2" fillId="0" borderId="27" xfId="0" applyNumberFormat="1" applyFont="1" applyBorder="1"/>
    <xf numFmtId="10" fontId="2" fillId="0" borderId="28" xfId="0" applyNumberFormat="1" applyFont="1" applyBorder="1"/>
    <xf numFmtId="10" fontId="2" fillId="0" borderId="29" xfId="0" applyNumberFormat="1" applyFont="1" applyBorder="1"/>
    <xf numFmtId="10" fontId="2" fillId="0" borderId="30" xfId="0" applyNumberFormat="1" applyFont="1" applyBorder="1"/>
    <xf numFmtId="40" fontId="2" fillId="0" borderId="31" xfId="0" applyNumberFormat="1" applyFont="1" applyBorder="1" applyAlignment="1">
      <alignment horizontal="center"/>
    </xf>
    <xf numFmtId="40" fontId="2" fillId="0" borderId="32" xfId="0" applyNumberFormat="1" applyFont="1" applyBorder="1" applyAlignment="1">
      <alignment horizontal="center"/>
    </xf>
    <xf numFmtId="40" fontId="2" fillId="0" borderId="33" xfId="0" applyNumberFormat="1" applyFont="1" applyBorder="1" applyAlignment="1">
      <alignment horizontal="center"/>
    </xf>
    <xf numFmtId="10" fontId="2" fillId="0" borderId="34" xfId="0" applyNumberFormat="1" applyFont="1" applyBorder="1"/>
    <xf numFmtId="10" fontId="2" fillId="0" borderId="31" xfId="0" applyNumberFormat="1" applyFont="1" applyBorder="1"/>
    <xf numFmtId="10" fontId="2" fillId="0" borderId="35" xfId="0" applyNumberFormat="1" applyFont="1" applyBorder="1"/>
    <xf numFmtId="0" fontId="5" fillId="0" borderId="14" xfId="0" applyNumberFormat="1" applyFont="1" applyFill="1" applyBorder="1" applyAlignment="1"/>
    <xf numFmtId="10" fontId="2" fillId="0" borderId="0" xfId="0" applyNumberFormat="1" applyFont="1" applyFill="1" applyBorder="1" applyAlignment="1">
      <alignment horizontal="center"/>
    </xf>
    <xf numFmtId="40" fontId="2" fillId="0" borderId="38" xfId="0" applyNumberFormat="1" applyFont="1" applyBorder="1" applyAlignment="1">
      <alignment horizontal="center"/>
    </xf>
    <xf numFmtId="40" fontId="2" fillId="0" borderId="39" xfId="0" applyNumberFormat="1" applyFont="1" applyBorder="1" applyAlignment="1">
      <alignment horizontal="center"/>
    </xf>
    <xf numFmtId="10" fontId="2" fillId="0" borderId="40" xfId="0" applyNumberFormat="1" applyFont="1" applyBorder="1"/>
    <xf numFmtId="10" fontId="2" fillId="0" borderId="37" xfId="0" applyNumberFormat="1" applyFont="1" applyBorder="1"/>
    <xf numFmtId="10" fontId="2" fillId="0" borderId="41" xfId="0" applyNumberFormat="1" applyFont="1" applyBorder="1"/>
    <xf numFmtId="0" fontId="2" fillId="0" borderId="36" xfId="0" applyFont="1" applyBorder="1" applyAlignment="1">
      <alignment horizontal="center"/>
    </xf>
    <xf numFmtId="0" fontId="18" fillId="3" borderId="4" xfId="0" applyNumberFormat="1" applyFont="1" applyFill="1" applyBorder="1" applyAlignment="1" applyProtection="1">
      <protection locked="0"/>
    </xf>
    <xf numFmtId="0" fontId="2" fillId="3" borderId="4" xfId="0" applyNumberFormat="1" applyFont="1" applyFill="1" applyBorder="1" applyAlignment="1" applyProtection="1">
      <protection locked="0"/>
    </xf>
    <xf numFmtId="10" fontId="2" fillId="4" borderId="4" xfId="0" applyNumberFormat="1" applyFont="1" applyFill="1" applyBorder="1" applyAlignment="1" applyProtection="1">
      <alignment horizontal="center"/>
      <protection locked="0"/>
    </xf>
    <xf numFmtId="7" fontId="2" fillId="4" borderId="4" xfId="0" applyNumberFormat="1" applyFont="1" applyFill="1" applyBorder="1" applyProtection="1">
      <protection locked="0"/>
    </xf>
    <xf numFmtId="7" fontId="2" fillId="3" borderId="4" xfId="0" applyNumberFormat="1" applyFont="1" applyFill="1" applyBorder="1" applyProtection="1">
      <protection locked="0"/>
    </xf>
    <xf numFmtId="40" fontId="2" fillId="0" borderId="4" xfId="0" applyNumberFormat="1" applyFont="1" applyFill="1" applyBorder="1" applyAlignment="1">
      <alignment wrapText="1"/>
    </xf>
    <xf numFmtId="0" fontId="2" fillId="0" borderId="4" xfId="0" applyFont="1" applyFill="1" applyBorder="1" applyAlignment="1">
      <alignment wrapText="1"/>
    </xf>
    <xf numFmtId="0" fontId="19" fillId="0" borderId="0" xfId="0" applyFont="1"/>
    <xf numFmtId="0" fontId="19" fillId="0" borderId="0" xfId="0" applyFont="1" applyAlignment="1"/>
    <xf numFmtId="0" fontId="18" fillId="0" borderId="2" xfId="0" applyFont="1" applyBorder="1" applyAlignment="1">
      <alignment horizontal="right"/>
    </xf>
    <xf numFmtId="0" fontId="2" fillId="0" borderId="5" xfId="0" applyFont="1" applyBorder="1"/>
    <xf numFmtId="0" fontId="3" fillId="0" borderId="0" xfId="0" quotePrefix="1" applyFont="1" applyAlignment="1">
      <alignment horizontal="right" vertical="top"/>
    </xf>
    <xf numFmtId="0" fontId="3" fillId="0" borderId="0" xfId="0" applyFont="1" applyAlignment="1">
      <alignment vertical="top" wrapText="1"/>
    </xf>
    <xf numFmtId="0" fontId="19" fillId="0" borderId="0" xfId="0" applyFont="1" applyAlignment="1">
      <alignment vertical="top" wrapText="1"/>
    </xf>
    <xf numFmtId="8" fontId="18" fillId="0" borderId="4" xfId="0" applyNumberFormat="1" applyFont="1" applyBorder="1"/>
    <xf numFmtId="0" fontId="0" fillId="0" borderId="0" xfId="0" applyAlignment="1">
      <alignment vertical="top"/>
    </xf>
    <xf numFmtId="0" fontId="0" fillId="0" borderId="0" xfId="0" applyAlignment="1">
      <alignment vertical="top" wrapText="1"/>
    </xf>
    <xf numFmtId="40" fontId="17" fillId="0" borderId="2" xfId="0" applyNumberFormat="1" applyFont="1" applyBorder="1" applyAlignment="1">
      <alignment horizontal="center"/>
    </xf>
    <xf numFmtId="0" fontId="3" fillId="0" borderId="1" xfId="2" applyNumberFormat="1" applyFill="1" applyBorder="1"/>
    <xf numFmtId="0" fontId="21" fillId="0" borderId="4" xfId="0" applyFont="1" applyBorder="1" applyAlignment="1">
      <alignment vertical="center"/>
    </xf>
    <xf numFmtId="0" fontId="21" fillId="0" borderId="5" xfId="0" applyFont="1" applyBorder="1" applyAlignment="1">
      <alignment vertical="center"/>
    </xf>
    <xf numFmtId="0" fontId="3" fillId="0" borderId="5" xfId="2" applyFill="1" applyBorder="1"/>
    <xf numFmtId="38" fontId="3" fillId="0" borderId="5" xfId="2" applyNumberFormat="1" applyFont="1" applyFill="1" applyBorder="1" applyAlignment="1">
      <alignment horizontal="center"/>
    </xf>
    <xf numFmtId="0" fontId="3" fillId="0" borderId="42" xfId="2" applyBorder="1" applyAlignment="1">
      <alignment horizontal="center"/>
    </xf>
    <xf numFmtId="0" fontId="3" fillId="0" borderId="42" xfId="2" applyFont="1" applyBorder="1" applyAlignment="1">
      <alignment horizontal="center"/>
    </xf>
    <xf numFmtId="0" fontId="15" fillId="0" borderId="0" xfId="0" applyFont="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8" fillId="0" borderId="0" xfId="1" applyFont="1" applyBorder="1" applyAlignment="1" applyProtection="1">
      <alignment horizontal="left" vertical="center"/>
    </xf>
    <xf numFmtId="0" fontId="10" fillId="0" borderId="12" xfId="1" applyFont="1" applyBorder="1" applyAlignment="1" applyProtection="1">
      <alignment horizontal="left" vertical="center"/>
    </xf>
    <xf numFmtId="0" fontId="7" fillId="0" borderId="0" xfId="1" applyFont="1" applyBorder="1" applyAlignment="1" applyProtection="1">
      <alignment horizontal="right" vertical="center"/>
    </xf>
    <xf numFmtId="0" fontId="8" fillId="0" borderId="0" xfId="1" applyFont="1" applyBorder="1" applyAlignment="1" applyProtection="1">
      <alignment horizontal="center" vertical="center"/>
    </xf>
    <xf numFmtId="0" fontId="9" fillId="0" borderId="0" xfId="1" applyFont="1" applyBorder="1" applyAlignment="1" applyProtection="1">
      <alignment horizontal="center" vertical="center"/>
    </xf>
    <xf numFmtId="0" fontId="10" fillId="0" borderId="12" xfId="1" applyNumberFormat="1" applyFont="1" applyBorder="1" applyAlignment="1" applyProtection="1">
      <alignment horizontal="left" vertical="center"/>
    </xf>
    <xf numFmtId="49" fontId="13" fillId="0" borderId="9" xfId="1" applyNumberFormat="1" applyFont="1" applyBorder="1" applyAlignment="1">
      <alignment horizontal="left" vertical="center"/>
    </xf>
    <xf numFmtId="49" fontId="13" fillId="0" borderId="10" xfId="1" applyNumberFormat="1" applyFont="1" applyBorder="1" applyAlignment="1">
      <alignment horizontal="left" vertical="center"/>
    </xf>
    <xf numFmtId="49" fontId="13" fillId="0" borderId="11" xfId="1" applyNumberFormat="1" applyFont="1" applyBorder="1" applyAlignment="1">
      <alignment horizontal="left" vertical="center"/>
    </xf>
    <xf numFmtId="0" fontId="10" fillId="0" borderId="0" xfId="1" applyFont="1" applyBorder="1" applyAlignment="1" applyProtection="1">
      <alignment horizontal="left" vertical="center"/>
    </xf>
    <xf numFmtId="0" fontId="8" fillId="0" borderId="4" xfId="1" applyFont="1" applyBorder="1" applyAlignment="1" applyProtection="1">
      <alignment horizontal="left" vertical="center" wrapText="1"/>
    </xf>
    <xf numFmtId="0" fontId="12" fillId="0" borderId="9" xfId="1" applyFont="1" applyBorder="1" applyAlignment="1">
      <alignment horizontal="center" vertical="top" wrapText="1"/>
    </xf>
    <xf numFmtId="0" fontId="12" fillId="0" borderId="10" xfId="1" applyFont="1" applyBorder="1" applyAlignment="1">
      <alignment horizontal="center" vertical="top" wrapText="1"/>
    </xf>
    <xf numFmtId="0" fontId="12" fillId="0" borderId="11" xfId="1" applyFont="1" applyBorder="1" applyAlignment="1">
      <alignment horizontal="center" vertical="top" wrapText="1"/>
    </xf>
    <xf numFmtId="0" fontId="12" fillId="0" borderId="15" xfId="1" applyFont="1" applyBorder="1" applyAlignment="1">
      <alignment horizontal="center" vertical="center"/>
    </xf>
    <xf numFmtId="0" fontId="12" fillId="0" borderId="16" xfId="1" applyFont="1" applyBorder="1" applyAlignment="1">
      <alignment horizontal="center" vertical="center"/>
    </xf>
    <xf numFmtId="0" fontId="12" fillId="0" borderId="17" xfId="1" applyFont="1" applyBorder="1" applyAlignment="1">
      <alignment horizontal="center" vertical="center"/>
    </xf>
    <xf numFmtId="49" fontId="13" fillId="0" borderId="9" xfId="1" applyNumberFormat="1" applyFont="1" applyBorder="1" applyAlignment="1">
      <alignment horizontal="left" vertical="center" wrapText="1"/>
    </xf>
    <xf numFmtId="49" fontId="13" fillId="0" borderId="10" xfId="1" applyNumberFormat="1" applyFont="1" applyBorder="1" applyAlignment="1">
      <alignment horizontal="left" vertical="center" wrapText="1"/>
    </xf>
    <xf numFmtId="49" fontId="13" fillId="0" borderId="11" xfId="1" applyNumberFormat="1" applyFont="1" applyBorder="1" applyAlignment="1">
      <alignment horizontal="left" vertical="center" wrapText="1"/>
    </xf>
    <xf numFmtId="49" fontId="13" fillId="0" borderId="9" xfId="1" applyNumberFormat="1" applyFont="1" applyBorder="1" applyAlignment="1">
      <alignment vertical="center"/>
    </xf>
    <xf numFmtId="49" fontId="13" fillId="0" borderId="10" xfId="1" applyNumberFormat="1" applyFont="1" applyBorder="1" applyAlignment="1">
      <alignment vertical="center"/>
    </xf>
    <xf numFmtId="49" fontId="13" fillId="0" borderId="11" xfId="1" applyNumberFormat="1" applyFont="1" applyBorder="1" applyAlignment="1">
      <alignment vertical="center"/>
    </xf>
    <xf numFmtId="49" fontId="13" fillId="0" borderId="6" xfId="1" applyNumberFormat="1" applyFont="1" applyBorder="1" applyAlignment="1">
      <alignment horizontal="left" vertical="center" wrapText="1"/>
    </xf>
    <xf numFmtId="49" fontId="13" fillId="0" borderId="7" xfId="1" applyNumberFormat="1" applyFont="1" applyBorder="1" applyAlignment="1">
      <alignment horizontal="left" vertical="center" wrapText="1"/>
    </xf>
    <xf numFmtId="49" fontId="13" fillId="0" borderId="8" xfId="1" applyNumberFormat="1" applyFont="1" applyBorder="1" applyAlignment="1">
      <alignment horizontal="left" vertical="center" wrapText="1"/>
    </xf>
    <xf numFmtId="0" fontId="15" fillId="0" borderId="0" xfId="1" applyFont="1" applyBorder="1" applyAlignment="1">
      <alignment horizontal="center" vertical="center"/>
    </xf>
    <xf numFmtId="0" fontId="1" fillId="0" borderId="0" xfId="1" applyBorder="1" applyAlignment="1">
      <alignment horizontal="center" vertical="center"/>
    </xf>
    <xf numFmtId="0" fontId="1" fillId="0" borderId="12" xfId="1" applyBorder="1" applyAlignment="1">
      <alignment horizontal="center" vertical="center"/>
    </xf>
  </cellXfs>
  <cellStyles count="13">
    <cellStyle name="Comma 2" xfId="6"/>
    <cellStyle name="Comma 2 2" xfId="7"/>
    <cellStyle name="Comma 2 2 2" xfId="3"/>
    <cellStyle name="Comma 2 2 3" xfId="8"/>
    <cellStyle name="Comma 3" xfId="9"/>
    <cellStyle name="Normal" xfId="0" builtinId="0"/>
    <cellStyle name="Normal 2" xfId="1"/>
    <cellStyle name="Normal 2 2" xfId="10"/>
    <cellStyle name="Normal 3" xfId="2"/>
    <cellStyle name="Normal 3 2" xfId="11"/>
    <cellStyle name="Normal 3 2 2" xfId="4"/>
    <cellStyle name="Normal 3 2 3" xfId="12"/>
    <cellStyle name="Normal 4" xfId="5"/>
  </cellStyles>
  <dxfs count="10">
    <dxf>
      <font>
        <b/>
        <i val="0"/>
        <color rgb="FFFF0000"/>
      </font>
    </dxf>
    <dxf>
      <font>
        <b/>
        <i val="0"/>
        <color rgb="FFFF0000"/>
      </font>
    </dxf>
    <dxf>
      <font>
        <b/>
        <i val="0"/>
        <color rgb="FFFF0000"/>
      </font>
    </dxf>
    <dxf>
      <font>
        <color rgb="FF006100"/>
      </font>
      <fill>
        <patternFill>
          <bgColor rgb="FF37FF91"/>
        </patternFill>
      </fill>
    </dxf>
    <dxf>
      <font>
        <color rgb="FF9C0006"/>
      </font>
      <fill>
        <patternFill>
          <bgColor rgb="FFFFC7CE"/>
        </patternFill>
      </fill>
    </dxf>
    <dxf>
      <font>
        <color rgb="FF006100"/>
      </font>
      <fill>
        <patternFill>
          <bgColor rgb="FF37FF91"/>
        </patternFill>
      </fill>
    </dxf>
    <dxf>
      <font>
        <color rgb="FF9C0006"/>
      </font>
      <fill>
        <patternFill>
          <bgColor rgb="FFFFC7CE"/>
        </patternFill>
      </fill>
    </dxf>
    <dxf>
      <font>
        <color rgb="FF9C0006"/>
      </font>
      <fill>
        <patternFill>
          <bgColor rgb="FFFFC7CE"/>
        </patternFill>
      </fill>
    </dxf>
    <dxf>
      <font>
        <color rgb="FF006100"/>
      </font>
      <fill>
        <patternFill>
          <bgColor rgb="FF37FF91"/>
        </patternFill>
      </fill>
    </dxf>
    <dxf>
      <font>
        <color rgb="FF9C0006"/>
      </font>
      <fill>
        <patternFill>
          <bgColor rgb="FFFFC7CE"/>
        </patternFill>
      </fill>
    </dxf>
  </dxfs>
  <tableStyles count="0" defaultTableStyle="TableStyleMedium2" defaultPivotStyle="PivotStyleLight16"/>
  <colors>
    <mruColors>
      <color rgb="FF37FF91"/>
      <color rgb="FF00F26D"/>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90"/>
  <sheetViews>
    <sheetView tabSelected="1" topLeftCell="A7" workbookViewId="0">
      <selection activeCell="M33" sqref="M33"/>
    </sheetView>
  </sheetViews>
  <sheetFormatPr defaultRowHeight="12.45" x14ac:dyDescent="0.3"/>
  <cols>
    <col min="2" max="2" width="79.4609375" customWidth="1"/>
  </cols>
  <sheetData>
    <row r="1" spans="1:10" x14ac:dyDescent="0.3">
      <c r="A1" s="140" t="s">
        <v>156</v>
      </c>
      <c r="B1" s="140"/>
    </row>
    <row r="3" spans="1:10" x14ac:dyDescent="0.3">
      <c r="A3" s="122"/>
      <c r="B3" s="122"/>
      <c r="C3" s="122"/>
      <c r="D3" s="122"/>
      <c r="E3" s="122"/>
      <c r="F3" s="122"/>
      <c r="G3" s="122"/>
      <c r="H3" s="122"/>
      <c r="I3" s="122"/>
    </row>
    <row r="5" spans="1:10" ht="37.299999999999997" x14ac:dyDescent="0.3">
      <c r="A5" s="126" t="s">
        <v>157</v>
      </c>
      <c r="B5" s="127" t="s">
        <v>187</v>
      </c>
      <c r="C5" s="127"/>
      <c r="D5" s="127"/>
      <c r="E5" s="127"/>
      <c r="F5" s="127"/>
      <c r="G5" s="127"/>
      <c r="H5" s="127"/>
      <c r="I5" s="127"/>
      <c r="J5" s="127"/>
    </row>
    <row r="6" spans="1:10" x14ac:dyDescent="0.3">
      <c r="B6" s="130"/>
    </row>
    <row r="7" spans="1:10" ht="24.9" x14ac:dyDescent="0.3">
      <c r="A7" s="126" t="s">
        <v>158</v>
      </c>
      <c r="B7" s="128" t="s">
        <v>161</v>
      </c>
      <c r="C7" s="127"/>
      <c r="D7" s="127"/>
      <c r="E7" s="127"/>
      <c r="F7" s="127"/>
      <c r="G7" s="127"/>
      <c r="H7" s="127"/>
      <c r="I7" s="127"/>
      <c r="J7" s="127"/>
    </row>
    <row r="8" spans="1:10" x14ac:dyDescent="0.3">
      <c r="B8" s="131"/>
    </row>
    <row r="9" spans="1:10" ht="24.9" x14ac:dyDescent="0.3">
      <c r="A9" s="126" t="s">
        <v>159</v>
      </c>
      <c r="B9" s="127" t="s">
        <v>170</v>
      </c>
    </row>
    <row r="10" spans="1:10" x14ac:dyDescent="0.3">
      <c r="B10" s="131"/>
    </row>
    <row r="11" spans="1:10" ht="62.15" x14ac:dyDescent="0.3">
      <c r="A11" s="126" t="s">
        <v>160</v>
      </c>
      <c r="B11" s="127" t="s">
        <v>181</v>
      </c>
    </row>
    <row r="12" spans="1:10" x14ac:dyDescent="0.3">
      <c r="B12" s="131"/>
    </row>
    <row r="13" spans="1:10" ht="24.9" x14ac:dyDescent="0.3">
      <c r="A13" s="126" t="s">
        <v>162</v>
      </c>
      <c r="B13" s="127" t="s">
        <v>163</v>
      </c>
    </row>
    <row r="14" spans="1:10" x14ac:dyDescent="0.3">
      <c r="B14" s="131"/>
    </row>
    <row r="15" spans="1:10" ht="49.75" x14ac:dyDescent="0.3">
      <c r="A15" s="126" t="s">
        <v>164</v>
      </c>
      <c r="B15" s="127" t="s">
        <v>171</v>
      </c>
    </row>
    <row r="16" spans="1:10" x14ac:dyDescent="0.3">
      <c r="B16" s="131"/>
    </row>
    <row r="17" spans="1:2" ht="111.9" x14ac:dyDescent="0.3">
      <c r="A17" s="126" t="s">
        <v>167</v>
      </c>
      <c r="B17" s="127" t="s">
        <v>182</v>
      </c>
    </row>
    <row r="18" spans="1:2" x14ac:dyDescent="0.3">
      <c r="B18" s="131"/>
    </row>
    <row r="19" spans="1:2" ht="136.75" x14ac:dyDescent="0.3">
      <c r="A19" s="126" t="s">
        <v>168</v>
      </c>
      <c r="B19" s="127" t="s">
        <v>183</v>
      </c>
    </row>
    <row r="20" spans="1:2" x14ac:dyDescent="0.3">
      <c r="B20" s="131"/>
    </row>
    <row r="21" spans="1:2" ht="37.299999999999997" x14ac:dyDescent="0.3">
      <c r="A21" s="126" t="s">
        <v>169</v>
      </c>
      <c r="B21" s="127" t="s">
        <v>184</v>
      </c>
    </row>
    <row r="22" spans="1:2" x14ac:dyDescent="0.3">
      <c r="B22" s="131"/>
    </row>
    <row r="23" spans="1:2" ht="136.75" x14ac:dyDescent="0.3">
      <c r="A23" s="126" t="s">
        <v>172</v>
      </c>
      <c r="B23" s="127" t="s">
        <v>185</v>
      </c>
    </row>
    <row r="24" spans="1:2" x14ac:dyDescent="0.3">
      <c r="B24" s="131"/>
    </row>
    <row r="25" spans="1:2" ht="99.45" x14ac:dyDescent="0.3">
      <c r="A25" s="126" t="s">
        <v>173</v>
      </c>
      <c r="B25" s="127" t="s">
        <v>190</v>
      </c>
    </row>
    <row r="26" spans="1:2" x14ac:dyDescent="0.3">
      <c r="B26" s="131"/>
    </row>
    <row r="27" spans="1:2" ht="136.75" x14ac:dyDescent="0.3">
      <c r="A27" s="126" t="s">
        <v>174</v>
      </c>
      <c r="B27" s="127" t="s">
        <v>188</v>
      </c>
    </row>
    <row r="28" spans="1:2" x14ac:dyDescent="0.3">
      <c r="B28" s="131"/>
    </row>
    <row r="29" spans="1:2" ht="161.6" x14ac:dyDescent="0.3">
      <c r="A29" s="126" t="s">
        <v>175</v>
      </c>
      <c r="B29" s="127" t="s">
        <v>186</v>
      </c>
    </row>
    <row r="30" spans="1:2" x14ac:dyDescent="0.3">
      <c r="B30" s="131"/>
    </row>
    <row r="31" spans="1:2" ht="74.599999999999994" x14ac:dyDescent="0.3">
      <c r="A31" s="126" t="s">
        <v>176</v>
      </c>
      <c r="B31" s="127" t="s">
        <v>189</v>
      </c>
    </row>
    <row r="32" spans="1:2" x14ac:dyDescent="0.3">
      <c r="B32" s="131"/>
    </row>
    <row r="33" spans="1:2" ht="37.299999999999997" x14ac:dyDescent="0.3">
      <c r="A33" s="126" t="s">
        <v>177</v>
      </c>
      <c r="B33" s="127" t="s">
        <v>178</v>
      </c>
    </row>
    <row r="34" spans="1:2" x14ac:dyDescent="0.3">
      <c r="B34" s="131"/>
    </row>
    <row r="35" spans="1:2" ht="24.9" x14ac:dyDescent="0.3">
      <c r="A35" s="126" t="s">
        <v>179</v>
      </c>
      <c r="B35" s="128" t="s">
        <v>180</v>
      </c>
    </row>
    <row r="36" spans="1:2" x14ac:dyDescent="0.3">
      <c r="B36" s="131"/>
    </row>
    <row r="37" spans="1:2" x14ac:dyDescent="0.3">
      <c r="B37" s="131"/>
    </row>
    <row r="38" spans="1:2" x14ac:dyDescent="0.3">
      <c r="B38" s="131"/>
    </row>
    <row r="39" spans="1:2" x14ac:dyDescent="0.3">
      <c r="B39" s="131"/>
    </row>
    <row r="40" spans="1:2" x14ac:dyDescent="0.3">
      <c r="B40" s="131"/>
    </row>
    <row r="41" spans="1:2" x14ac:dyDescent="0.3">
      <c r="B41" s="131"/>
    </row>
    <row r="42" spans="1:2" x14ac:dyDescent="0.3">
      <c r="B42" s="131"/>
    </row>
    <row r="43" spans="1:2" x14ac:dyDescent="0.3">
      <c r="B43" s="131"/>
    </row>
    <row r="44" spans="1:2" x14ac:dyDescent="0.3">
      <c r="B44" s="131"/>
    </row>
    <row r="45" spans="1:2" x14ac:dyDescent="0.3">
      <c r="B45" s="131"/>
    </row>
    <row r="46" spans="1:2" x14ac:dyDescent="0.3">
      <c r="B46" s="131"/>
    </row>
    <row r="47" spans="1:2" x14ac:dyDescent="0.3">
      <c r="B47" s="131"/>
    </row>
    <row r="48" spans="1:2" x14ac:dyDescent="0.3">
      <c r="B48" s="131"/>
    </row>
    <row r="49" spans="2:2" x14ac:dyDescent="0.3">
      <c r="B49" s="131"/>
    </row>
    <row r="50" spans="2:2" x14ac:dyDescent="0.3">
      <c r="B50" s="131"/>
    </row>
    <row r="51" spans="2:2" x14ac:dyDescent="0.3">
      <c r="B51" s="131"/>
    </row>
    <row r="52" spans="2:2" x14ac:dyDescent="0.3">
      <c r="B52" s="130"/>
    </row>
    <row r="53" spans="2:2" x14ac:dyDescent="0.3">
      <c r="B53" s="130"/>
    </row>
    <row r="54" spans="2:2" x14ac:dyDescent="0.3">
      <c r="B54" s="130"/>
    </row>
    <row r="55" spans="2:2" x14ac:dyDescent="0.3">
      <c r="B55" s="130"/>
    </row>
    <row r="56" spans="2:2" x14ac:dyDescent="0.3">
      <c r="B56" s="130"/>
    </row>
    <row r="57" spans="2:2" x14ac:dyDescent="0.3">
      <c r="B57" s="130"/>
    </row>
    <row r="58" spans="2:2" x14ac:dyDescent="0.3">
      <c r="B58" s="130"/>
    </row>
    <row r="59" spans="2:2" x14ac:dyDescent="0.3">
      <c r="B59" s="130"/>
    </row>
    <row r="60" spans="2:2" x14ac:dyDescent="0.3">
      <c r="B60" s="130"/>
    </row>
    <row r="61" spans="2:2" x14ac:dyDescent="0.3">
      <c r="B61" s="130"/>
    </row>
    <row r="62" spans="2:2" x14ac:dyDescent="0.3">
      <c r="B62" s="130"/>
    </row>
    <row r="63" spans="2:2" x14ac:dyDescent="0.3">
      <c r="B63" s="130"/>
    </row>
    <row r="64" spans="2:2" x14ac:dyDescent="0.3">
      <c r="B64" s="130"/>
    </row>
    <row r="65" spans="2:2" x14ac:dyDescent="0.3">
      <c r="B65" s="130"/>
    </row>
    <row r="66" spans="2:2" x14ac:dyDescent="0.3">
      <c r="B66" s="130"/>
    </row>
    <row r="67" spans="2:2" x14ac:dyDescent="0.3">
      <c r="B67" s="130"/>
    </row>
    <row r="68" spans="2:2" x14ac:dyDescent="0.3">
      <c r="B68" s="130"/>
    </row>
    <row r="69" spans="2:2" x14ac:dyDescent="0.3">
      <c r="B69" s="130"/>
    </row>
    <row r="70" spans="2:2" x14ac:dyDescent="0.3">
      <c r="B70" s="130"/>
    </row>
    <row r="71" spans="2:2" x14ac:dyDescent="0.3">
      <c r="B71" s="130"/>
    </row>
    <row r="72" spans="2:2" x14ac:dyDescent="0.3">
      <c r="B72" s="130"/>
    </row>
    <row r="73" spans="2:2" x14ac:dyDescent="0.3">
      <c r="B73" s="130"/>
    </row>
    <row r="74" spans="2:2" x14ac:dyDescent="0.3">
      <c r="B74" s="130"/>
    </row>
    <row r="75" spans="2:2" x14ac:dyDescent="0.3">
      <c r="B75" s="130"/>
    </row>
    <row r="76" spans="2:2" x14ac:dyDescent="0.3">
      <c r="B76" s="130"/>
    </row>
    <row r="77" spans="2:2" x14ac:dyDescent="0.3">
      <c r="B77" s="130"/>
    </row>
    <row r="78" spans="2:2" x14ac:dyDescent="0.3">
      <c r="B78" s="130"/>
    </row>
    <row r="79" spans="2:2" x14ac:dyDescent="0.3">
      <c r="B79" s="130"/>
    </row>
    <row r="80" spans="2:2" x14ac:dyDescent="0.3">
      <c r="B80" s="130"/>
    </row>
    <row r="81" spans="2:2" x14ac:dyDescent="0.3">
      <c r="B81" s="130"/>
    </row>
    <row r="82" spans="2:2" x14ac:dyDescent="0.3">
      <c r="B82" s="130"/>
    </row>
    <row r="83" spans="2:2" x14ac:dyDescent="0.3">
      <c r="B83" s="130"/>
    </row>
    <row r="84" spans="2:2" x14ac:dyDescent="0.3">
      <c r="B84" s="130"/>
    </row>
    <row r="85" spans="2:2" x14ac:dyDescent="0.3">
      <c r="B85" s="130"/>
    </row>
    <row r="86" spans="2:2" x14ac:dyDescent="0.3">
      <c r="B86" s="130"/>
    </row>
    <row r="87" spans="2:2" x14ac:dyDescent="0.3">
      <c r="B87" s="130"/>
    </row>
    <row r="88" spans="2:2" x14ac:dyDescent="0.3">
      <c r="B88" s="130"/>
    </row>
    <row r="89" spans="2:2" x14ac:dyDescent="0.3">
      <c r="B89" s="130"/>
    </row>
    <row r="90" spans="2:2" x14ac:dyDescent="0.3">
      <c r="B90" s="130"/>
    </row>
  </sheetData>
  <sheetProtection password="DFCD" sheet="1" objects="1" scenarios="1"/>
  <mergeCells count="1">
    <mergeCell ref="A1:B1"/>
  </mergeCells>
  <pageMargins left="0.7" right="0.7" top="0.75" bottom="0.75" header="0.3" footer="0.3"/>
  <pageSetup orientation="portrait" verticalDpi="59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Z60"/>
  <sheetViews>
    <sheetView zoomScale="80" zoomScaleNormal="80" workbookViewId="0">
      <selection activeCell="B5" sqref="B5"/>
    </sheetView>
  </sheetViews>
  <sheetFormatPr defaultRowHeight="15" x14ac:dyDescent="0.35"/>
  <cols>
    <col min="1" max="1" width="13" style="3" bestFit="1" customWidth="1"/>
    <col min="2" max="2" width="67.69140625" style="3" customWidth="1"/>
    <col min="3" max="3" width="18.69140625" style="3" customWidth="1"/>
    <col min="4" max="6" width="17.69140625" style="3" customWidth="1"/>
    <col min="7" max="8" width="15.69140625" style="3" hidden="1" customWidth="1"/>
    <col min="9" max="10" width="17.69140625" style="3" customWidth="1"/>
    <col min="11" max="13" width="13.69140625" style="3" hidden="1" customWidth="1"/>
    <col min="14" max="14" width="1.69140625" style="3" hidden="1" customWidth="1"/>
    <col min="15" max="15" width="13.69140625" style="3" hidden="1" customWidth="1"/>
    <col min="16" max="16" width="8.23046875" style="3" hidden="1" customWidth="1"/>
    <col min="17" max="17" width="1.69140625" style="3" hidden="1" customWidth="1"/>
    <col min="18" max="18" width="13.69140625" style="3" hidden="1" customWidth="1"/>
    <col min="19" max="19" width="8.23046875" style="3" hidden="1" customWidth="1"/>
    <col min="20" max="20" width="1.69140625" style="3" customWidth="1"/>
    <col min="21" max="23" width="11.69140625" style="3" customWidth="1"/>
    <col min="24" max="24" width="11.69140625" customWidth="1"/>
    <col min="25" max="25" width="2.69140625" customWidth="1"/>
    <col min="26" max="26" width="11.69140625" customWidth="1"/>
  </cols>
  <sheetData>
    <row r="1" spans="1:24" ht="15.45" x14ac:dyDescent="0.4">
      <c r="A1" s="86" t="s">
        <v>150</v>
      </c>
    </row>
    <row r="3" spans="1:24" ht="15.45" x14ac:dyDescent="0.4">
      <c r="A3" s="86" t="s">
        <v>0</v>
      </c>
      <c r="B3" s="115"/>
      <c r="C3" s="107" t="str">
        <f>IF(B3=""," &lt;&lt; Enter name of grant applicant","")</f>
        <v xml:space="preserve"> &lt;&lt; Enter name of grant applicant</v>
      </c>
    </row>
    <row r="5" spans="1:24" s="2" customFormat="1" ht="15.45" x14ac:dyDescent="0.4">
      <c r="A5" s="1" t="s">
        <v>142</v>
      </c>
      <c r="B5" s="116"/>
      <c r="C5" s="107" t="str">
        <f>IF(B5=""," &lt;&lt; Select eligible community","")</f>
        <v xml:space="preserve"> &lt;&lt; Select eligible community</v>
      </c>
      <c r="D5" s="78"/>
      <c r="E5" s="47"/>
      <c r="F5" s="47"/>
      <c r="G5" s="47"/>
      <c r="H5" s="47"/>
      <c r="I5" s="1"/>
      <c r="J5" s="1"/>
      <c r="K5" s="1"/>
      <c r="L5" s="1"/>
      <c r="M5" s="1"/>
      <c r="N5" s="1"/>
      <c r="O5" s="1"/>
      <c r="P5" s="1"/>
      <c r="Q5" s="1"/>
      <c r="R5" s="1"/>
      <c r="S5" s="1"/>
      <c r="T5" s="1"/>
      <c r="U5" s="1"/>
      <c r="V5" s="1"/>
      <c r="W5" s="1"/>
    </row>
    <row r="6" spans="1:24" s="2" customFormat="1" x14ac:dyDescent="0.35">
      <c r="A6" s="1"/>
      <c r="B6" s="19"/>
      <c r="C6" s="19" t="s">
        <v>31</v>
      </c>
      <c r="D6" s="19"/>
      <c r="E6" s="19"/>
      <c r="F6" s="19"/>
      <c r="G6" s="19"/>
      <c r="H6" s="19"/>
      <c r="I6" s="1"/>
      <c r="J6" s="1"/>
      <c r="K6" s="1"/>
      <c r="L6" s="1"/>
      <c r="M6" s="1"/>
      <c r="N6" s="1"/>
      <c r="O6" s="1"/>
      <c r="P6" s="1"/>
      <c r="Q6" s="1"/>
      <c r="R6" s="1"/>
      <c r="S6" s="1"/>
      <c r="T6" s="1"/>
      <c r="U6" s="1"/>
      <c r="V6" s="1"/>
      <c r="W6" s="1"/>
    </row>
    <row r="7" spans="1:24" s="2" customFormat="1" x14ac:dyDescent="0.35">
      <c r="A7" s="1" t="s">
        <v>30</v>
      </c>
      <c r="B7" s="11" t="str">
        <f>IF(B5="","",VLOOKUP($B$5,EligibleCo,2,FALSE))</f>
        <v/>
      </c>
      <c r="C7" s="85" t="str">
        <f>IF(B5="","",VLOOKUP($B$5,EligibleCo,3,FALSE))</f>
        <v/>
      </c>
      <c r="D7" s="19"/>
      <c r="E7" s="19"/>
      <c r="F7" s="19"/>
      <c r="G7" s="19"/>
      <c r="H7" s="19"/>
      <c r="I7" s="1"/>
      <c r="J7" s="1"/>
      <c r="K7" s="1"/>
      <c r="L7" s="1"/>
      <c r="M7" s="1"/>
      <c r="N7" s="1"/>
      <c r="O7" s="1"/>
      <c r="P7" s="1"/>
      <c r="Q7" s="1"/>
      <c r="R7" s="1"/>
      <c r="S7" s="1"/>
      <c r="T7" s="1"/>
      <c r="U7" s="1"/>
      <c r="V7" s="1"/>
      <c r="W7" s="1"/>
      <c r="X7" s="20"/>
    </row>
    <row r="8" spans="1:24" x14ac:dyDescent="0.35">
      <c r="C8" s="4"/>
    </row>
    <row r="9" spans="1:24" ht="15.45" x14ac:dyDescent="0.4">
      <c r="B9" s="84" t="s">
        <v>143</v>
      </c>
      <c r="C9" s="83"/>
    </row>
    <row r="10" spans="1:24" x14ac:dyDescent="0.35">
      <c r="B10" s="81" t="s">
        <v>166</v>
      </c>
      <c r="C10" s="79">
        <v>0.25</v>
      </c>
    </row>
    <row r="11" spans="1:24" x14ac:dyDescent="0.35">
      <c r="B11" s="81"/>
      <c r="C11" s="80"/>
    </row>
    <row r="12" spans="1:24" x14ac:dyDescent="0.35">
      <c r="B12" s="81" t="s">
        <v>64</v>
      </c>
      <c r="C12" s="80">
        <f>1-C10</f>
        <v>0.75</v>
      </c>
    </row>
    <row r="13" spans="1:24" ht="15.45" x14ac:dyDescent="0.4">
      <c r="B13" s="81"/>
      <c r="C13" s="80"/>
      <c r="E13" s="87" t="s">
        <v>165</v>
      </c>
      <c r="F13" s="87"/>
      <c r="G13" s="87"/>
      <c r="H13" s="87"/>
      <c r="I13" s="87"/>
    </row>
    <row r="14" spans="1:24" ht="15.45" x14ac:dyDescent="0.4">
      <c r="B14" s="81" t="s">
        <v>154</v>
      </c>
      <c r="C14" s="82">
        <v>100000</v>
      </c>
      <c r="E14" s="129">
        <f>C14-D53</f>
        <v>100000</v>
      </c>
      <c r="F14" s="3" t="str">
        <f>IF(E14&gt;=0," &lt;&lt; Total Balance of maximum $100,000 grant amount",IF(E14&lt;0," &lt;&lt; Exceeds Total maximum grant amount",""))</f>
        <v xml:space="preserve"> &lt;&lt; Total Balance of maximum $100,000 grant amount</v>
      </c>
      <c r="K14" s="1"/>
    </row>
    <row r="15" spans="1:24" ht="15.45" x14ac:dyDescent="0.4">
      <c r="B15" s="81"/>
      <c r="C15" s="81"/>
      <c r="E15" s="129">
        <f>ROUND((1-C18)*E14,2)</f>
        <v>100000</v>
      </c>
      <c r="F15" s="3" t="str">
        <f>IF(E15&gt;=0," &lt;&lt; Non-administration amount of the total balance",IF(E15&lt;0," &lt;&lt; Exceeds maximum non-administration grant amount",""))</f>
        <v xml:space="preserve"> &lt;&lt; Non-administration amount of the total balance</v>
      </c>
      <c r="H15" s="1"/>
      <c r="I15" s="1"/>
      <c r="J15" s="1"/>
      <c r="K15" s="1"/>
    </row>
    <row r="16" spans="1:24" ht="15.45" x14ac:dyDescent="0.4">
      <c r="B16" s="81" t="s">
        <v>149</v>
      </c>
      <c r="C16" s="80">
        <v>0.08</v>
      </c>
      <c r="E16" s="129">
        <f>E14-E15</f>
        <v>0</v>
      </c>
      <c r="F16" s="3" t="str">
        <f>IF(E16&gt;=0," &lt;&lt; Administration amount of the total balance",IF(E16&lt;0," &lt;&lt; Exceeds maximum non-administration grant amount",""))</f>
        <v xml:space="preserve"> &lt;&lt; Administration amount of the total balance</v>
      </c>
      <c r="K16" s="1"/>
    </row>
    <row r="17" spans="2:26" x14ac:dyDescent="0.35">
      <c r="B17" s="6"/>
      <c r="C17" s="6"/>
      <c r="J17" s="1"/>
    </row>
    <row r="18" spans="2:26" ht="15.45" x14ac:dyDescent="0.4">
      <c r="B18" s="124" t="s">
        <v>151</v>
      </c>
      <c r="C18" s="117"/>
      <c r="D18" s="21" t="str">
        <f>IF(C18=""," &lt;&lt; Enter % of Total CDBG funds to be used for administration","")</f>
        <v xml:space="preserve"> &lt;&lt; Enter % of Total CDBG funds to be used for administration</v>
      </c>
      <c r="E18" s="1"/>
      <c r="F18" s="1"/>
      <c r="G18" s="1"/>
      <c r="H18" s="1"/>
      <c r="I18" s="1"/>
      <c r="J18" s="1"/>
    </row>
    <row r="19" spans="2:26" x14ac:dyDescent="0.35">
      <c r="B19" s="125"/>
      <c r="C19" s="125"/>
      <c r="J19" s="1"/>
    </row>
    <row r="20" spans="2:26" x14ac:dyDescent="0.35">
      <c r="B20" s="81" t="s">
        <v>155</v>
      </c>
      <c r="C20" s="82">
        <v>375</v>
      </c>
      <c r="J20" s="1"/>
    </row>
    <row r="21" spans="2:26" ht="15.45" x14ac:dyDescent="0.4">
      <c r="E21" s="108"/>
      <c r="F21" s="21"/>
      <c r="G21" s="1"/>
      <c r="H21" s="1"/>
      <c r="I21" s="1"/>
      <c r="J21" s="1"/>
    </row>
    <row r="22" spans="2:26" x14ac:dyDescent="0.35">
      <c r="J22" s="1"/>
    </row>
    <row r="23" spans="2:26" ht="15.45" x14ac:dyDescent="0.4">
      <c r="E23" s="108"/>
      <c r="F23" s="21"/>
      <c r="G23" s="1"/>
      <c r="H23" s="1"/>
      <c r="I23" s="1"/>
      <c r="J23" s="1"/>
    </row>
    <row r="24" spans="2:26" ht="15.45" x14ac:dyDescent="0.4">
      <c r="B24" s="87" t="s">
        <v>144</v>
      </c>
      <c r="G24" s="1"/>
      <c r="H24" s="1"/>
      <c r="I24" s="1"/>
      <c r="J24" s="1"/>
    </row>
    <row r="25" spans="2:26" x14ac:dyDescent="0.35">
      <c r="B25" s="81" t="s">
        <v>1</v>
      </c>
      <c r="C25" s="11">
        <f>C53</f>
        <v>0</v>
      </c>
      <c r="G25" s="1"/>
      <c r="H25" s="1"/>
      <c r="I25" s="1"/>
      <c r="J25" s="1"/>
    </row>
    <row r="26" spans="2:26" ht="15.45" x14ac:dyDescent="0.4">
      <c r="B26" s="81" t="s">
        <v>61</v>
      </c>
      <c r="C26" s="11">
        <f>D53</f>
        <v>0</v>
      </c>
      <c r="D26" s="123" t="str">
        <f>IF(C26&gt;C14," &lt;&lt; CDBG grant funds exceeds maximum eligible amount","")</f>
        <v/>
      </c>
      <c r="G26" s="5"/>
      <c r="H26" s="1"/>
      <c r="I26" s="1"/>
      <c r="J26" s="49"/>
    </row>
    <row r="27" spans="2:26" ht="15.45" x14ac:dyDescent="0.4">
      <c r="B27" s="81" t="s">
        <v>62</v>
      </c>
      <c r="C27" s="88">
        <f>IF(C25&gt;0,ROUND(C26/C25,4),0)</f>
        <v>0</v>
      </c>
      <c r="D27" s="21" t="str">
        <f>IF(C27&gt;C12,"CDBG % exceeds maximum eligible grant rate of 75%","")</f>
        <v/>
      </c>
      <c r="G27" s="1"/>
      <c r="H27" s="1"/>
      <c r="I27" s="1"/>
      <c r="J27" s="1"/>
    </row>
    <row r="28" spans="2:26" ht="15.45" x14ac:dyDescent="0.4">
      <c r="B28" s="81" t="s">
        <v>67</v>
      </c>
      <c r="C28" s="88">
        <f>IF(D46&gt;0,ROUND(D46/D53,3),0)</f>
        <v>0</v>
      </c>
      <c r="D28" s="122"/>
      <c r="J28" s="22"/>
    </row>
    <row r="30" spans="2:26" ht="15.45" thickBot="1" x14ac:dyDescent="0.4"/>
    <row r="31" spans="2:26" ht="15.45" thickTop="1" x14ac:dyDescent="0.35">
      <c r="B31" s="6"/>
      <c r="C31" s="7"/>
      <c r="D31" s="7"/>
      <c r="E31" s="141" t="s">
        <v>34</v>
      </c>
      <c r="F31" s="142"/>
      <c r="G31" s="142"/>
      <c r="H31" s="142"/>
      <c r="I31" s="142"/>
      <c r="J31" s="143"/>
      <c r="K31" s="7" t="s">
        <v>2</v>
      </c>
      <c r="L31" s="7" t="s">
        <v>3</v>
      </c>
      <c r="M31" s="7"/>
      <c r="N31" s="7"/>
      <c r="O31" s="7"/>
      <c r="P31" s="7"/>
      <c r="Q31" s="7"/>
      <c r="R31" s="7"/>
      <c r="S31" s="7"/>
      <c r="T31" s="89"/>
      <c r="U31" s="144" t="s">
        <v>146</v>
      </c>
      <c r="V31" s="145" t="s">
        <v>4</v>
      </c>
      <c r="W31" s="144" t="s">
        <v>34</v>
      </c>
      <c r="X31" s="145"/>
      <c r="Z31" s="114" t="s">
        <v>152</v>
      </c>
    </row>
    <row r="32" spans="2:26" x14ac:dyDescent="0.35">
      <c r="B32" s="8"/>
      <c r="C32" s="8" t="s">
        <v>5</v>
      </c>
      <c r="D32" s="8" t="s">
        <v>33</v>
      </c>
      <c r="E32" s="8" t="s">
        <v>9</v>
      </c>
      <c r="F32" s="8" t="s">
        <v>65</v>
      </c>
      <c r="G32" s="8"/>
      <c r="H32" s="8"/>
      <c r="I32" s="8" t="s">
        <v>35</v>
      </c>
      <c r="J32" s="8" t="s">
        <v>5</v>
      </c>
      <c r="K32" s="8"/>
      <c r="L32" s="8"/>
      <c r="M32" s="8" t="s">
        <v>6</v>
      </c>
      <c r="N32" s="8"/>
      <c r="O32" s="8" t="s">
        <v>7</v>
      </c>
      <c r="P32" s="8" t="s">
        <v>8</v>
      </c>
      <c r="Q32" s="8"/>
      <c r="R32" s="8" t="s">
        <v>9</v>
      </c>
      <c r="S32" s="8" t="s">
        <v>8</v>
      </c>
      <c r="T32" s="90"/>
      <c r="U32" s="101" t="s">
        <v>147</v>
      </c>
      <c r="V32" s="95" t="s">
        <v>145</v>
      </c>
      <c r="W32" s="101" t="s">
        <v>8</v>
      </c>
      <c r="X32" s="95" t="s">
        <v>145</v>
      </c>
      <c r="Z32" s="109" t="s">
        <v>153</v>
      </c>
    </row>
    <row r="33" spans="1:26" ht="15.45" x14ac:dyDescent="0.4">
      <c r="B33" s="132" t="s">
        <v>13</v>
      </c>
      <c r="C33" s="8" t="s">
        <v>11</v>
      </c>
      <c r="D33" s="8" t="s">
        <v>10</v>
      </c>
      <c r="E33" s="8" t="s">
        <v>15</v>
      </c>
      <c r="F33" s="8" t="s">
        <v>12</v>
      </c>
      <c r="G33" s="8"/>
      <c r="H33" s="8"/>
      <c r="I33" s="8" t="s">
        <v>11</v>
      </c>
      <c r="J33" s="8" t="s">
        <v>12</v>
      </c>
      <c r="K33" s="8"/>
      <c r="L33" s="8"/>
      <c r="M33" s="8" t="s">
        <v>5</v>
      </c>
      <c r="N33" s="8"/>
      <c r="O33" s="8" t="s">
        <v>14</v>
      </c>
      <c r="P33" s="8" t="s">
        <v>15</v>
      </c>
      <c r="Q33" s="8"/>
      <c r="R33" s="8" t="s">
        <v>15</v>
      </c>
      <c r="S33" s="8" t="s">
        <v>15</v>
      </c>
      <c r="T33" s="90"/>
      <c r="U33" s="102" t="s">
        <v>148</v>
      </c>
      <c r="V33" s="95" t="s">
        <v>11</v>
      </c>
      <c r="W33" s="102" t="s">
        <v>15</v>
      </c>
      <c r="X33" s="95" t="s">
        <v>11</v>
      </c>
      <c r="Z33" s="109" t="s">
        <v>5</v>
      </c>
    </row>
    <row r="34" spans="1:26" ht="15.45" thickBot="1" x14ac:dyDescent="0.4">
      <c r="B34" s="9"/>
      <c r="C34" s="9" t="s">
        <v>16</v>
      </c>
      <c r="D34" s="9" t="s">
        <v>14</v>
      </c>
      <c r="E34" s="9" t="s">
        <v>14</v>
      </c>
      <c r="F34" s="9" t="s">
        <v>66</v>
      </c>
      <c r="G34" s="9"/>
      <c r="H34" s="9"/>
      <c r="I34" s="9" t="s">
        <v>14</v>
      </c>
      <c r="J34" s="9" t="s">
        <v>14</v>
      </c>
      <c r="K34" s="9"/>
      <c r="L34" s="9"/>
      <c r="M34" s="9" t="s">
        <v>11</v>
      </c>
      <c r="N34" s="9"/>
      <c r="O34" s="9"/>
      <c r="P34" s="9"/>
      <c r="Q34" s="9"/>
      <c r="R34" s="9"/>
      <c r="S34" s="9"/>
      <c r="T34" s="91"/>
      <c r="U34" s="103" t="s">
        <v>15</v>
      </c>
      <c r="V34" s="96" t="s">
        <v>14</v>
      </c>
      <c r="W34" s="103" t="s">
        <v>14</v>
      </c>
      <c r="X34" s="96" t="s">
        <v>14</v>
      </c>
      <c r="Z34" s="110" t="s">
        <v>11</v>
      </c>
    </row>
    <row r="35" spans="1:26" ht="15.45" thickTop="1" x14ac:dyDescent="0.35">
      <c r="A35" s="76"/>
      <c r="B35" s="120" t="s">
        <v>17</v>
      </c>
      <c r="C35" s="11">
        <f>D35+J35</f>
        <v>0</v>
      </c>
      <c r="D35" s="118"/>
      <c r="E35" s="11">
        <f>IF(D35&gt;0,ROUND(D35/C$12,2)-D35,0)</f>
        <v>0</v>
      </c>
      <c r="F35" s="119"/>
      <c r="G35" s="119"/>
      <c r="H35" s="119"/>
      <c r="I35" s="119"/>
      <c r="J35" s="11">
        <f>SUM(E35:I35)</f>
        <v>0</v>
      </c>
      <c r="K35" s="10"/>
      <c r="L35" s="10"/>
      <c r="M35" s="12">
        <f t="shared" ref="M35:M51" si="0">SUM(C35:L35)</f>
        <v>0</v>
      </c>
      <c r="N35" s="12"/>
      <c r="O35" s="12">
        <v>50000</v>
      </c>
      <c r="P35" s="13" t="e">
        <f t="shared" ref="P35:P51" si="1">IF(O35&gt;0,ROUND(O35/$C35,4),0)</f>
        <v>#DIV/0!</v>
      </c>
      <c r="Q35" s="12"/>
      <c r="R35" s="12" t="e">
        <f>M35-O35-#REF!</f>
        <v>#REF!</v>
      </c>
      <c r="S35" s="13" t="e">
        <f t="shared" ref="S35:S51" si="2">IF(R35&gt;0,ROUND(R35/$C35,4),0)</f>
        <v>#REF!</v>
      </c>
      <c r="T35" s="92"/>
      <c r="U35" s="104">
        <f>IF(D35&gt;0,D35/(D35+E35),0)</f>
        <v>0</v>
      </c>
      <c r="V35" s="98">
        <f>IF(D35&gt;0,ROUND(D35/$C35,4),0)</f>
        <v>0</v>
      </c>
      <c r="W35" s="104">
        <f>IF(E35&gt;0,E35/(D35+E35),0)</f>
        <v>0</v>
      </c>
      <c r="X35" s="98">
        <f t="shared" ref="X35:X51" si="3">IF(J35&gt;0,ROUND(J35/$C35,4),0)</f>
        <v>0</v>
      </c>
      <c r="Z35" s="111">
        <f>IF(C$53=0,0,C35/C$53)</f>
        <v>0</v>
      </c>
    </row>
    <row r="36" spans="1:26" hidden="1" x14ac:dyDescent="0.35">
      <c r="A36" s="76"/>
      <c r="B36" s="14" t="s">
        <v>18</v>
      </c>
      <c r="C36" s="11">
        <f t="shared" ref="C36:C51" si="4">D36+J36</f>
        <v>0</v>
      </c>
      <c r="D36" s="48"/>
      <c r="E36" s="11">
        <f t="shared" ref="E36:E45" si="5">IF(D36&gt;0,ROUND(D36/C$12,0)-D36,0)</f>
        <v>0</v>
      </c>
      <c r="F36" s="10"/>
      <c r="G36" s="10"/>
      <c r="H36" s="10"/>
      <c r="I36" s="10"/>
      <c r="J36" s="11">
        <f t="shared" ref="J36:J51" si="6">SUM(E36:I36)</f>
        <v>0</v>
      </c>
      <c r="K36" s="10"/>
      <c r="L36" s="10"/>
      <c r="M36" s="12">
        <f t="shared" si="0"/>
        <v>0</v>
      </c>
      <c r="N36" s="12"/>
      <c r="O36" s="12"/>
      <c r="P36" s="13">
        <f t="shared" si="1"/>
        <v>0</v>
      </c>
      <c r="Q36" s="12"/>
      <c r="R36" s="12" t="e">
        <f>M36-O36-#REF!</f>
        <v>#REF!</v>
      </c>
      <c r="S36" s="13" t="e">
        <f t="shared" si="2"/>
        <v>#REF!</v>
      </c>
      <c r="T36" s="92"/>
      <c r="U36" s="104"/>
      <c r="V36" s="98">
        <f t="shared" ref="V36:V51" si="7">IF(D36&gt;0,ROUND(D36/$C36,4),0)</f>
        <v>0</v>
      </c>
      <c r="W36" s="104"/>
      <c r="X36" s="98">
        <f t="shared" si="3"/>
        <v>0</v>
      </c>
      <c r="Z36" s="111"/>
    </row>
    <row r="37" spans="1:26" x14ac:dyDescent="0.35">
      <c r="A37" s="76"/>
      <c r="B37" s="120" t="s">
        <v>19</v>
      </c>
      <c r="C37" s="11">
        <f t="shared" si="4"/>
        <v>0</v>
      </c>
      <c r="D37" s="118"/>
      <c r="E37" s="11">
        <f>IF(D37&gt;0,ROUND(D37/C$12,2)-D37,0)</f>
        <v>0</v>
      </c>
      <c r="F37" s="119"/>
      <c r="G37" s="119"/>
      <c r="H37" s="119"/>
      <c r="I37" s="119"/>
      <c r="J37" s="11">
        <f t="shared" si="6"/>
        <v>0</v>
      </c>
      <c r="K37" s="10"/>
      <c r="L37" s="10"/>
      <c r="M37" s="12">
        <f t="shared" si="0"/>
        <v>0</v>
      </c>
      <c r="N37" s="12"/>
      <c r="O37" s="12"/>
      <c r="P37" s="13">
        <f t="shared" si="1"/>
        <v>0</v>
      </c>
      <c r="Q37" s="12"/>
      <c r="R37" s="12" t="e">
        <f>M37-O37-#REF!</f>
        <v>#REF!</v>
      </c>
      <c r="S37" s="13" t="e">
        <f t="shared" si="2"/>
        <v>#REF!</v>
      </c>
      <c r="T37" s="92"/>
      <c r="U37" s="104">
        <f>IF(D37&gt;0,D37/(D37+E37),0)</f>
        <v>0</v>
      </c>
      <c r="V37" s="98">
        <f t="shared" si="7"/>
        <v>0</v>
      </c>
      <c r="W37" s="104">
        <f t="shared" ref="W37:W48" si="8">IF(E37&gt;0,E37/(D37+E37),0)</f>
        <v>0</v>
      </c>
      <c r="X37" s="98">
        <f t="shared" si="3"/>
        <v>0</v>
      </c>
      <c r="Z37" s="111">
        <f>IF(C$53=0,0,C37/C$53)</f>
        <v>0</v>
      </c>
    </row>
    <row r="38" spans="1:26" x14ac:dyDescent="0.35">
      <c r="A38" s="76"/>
      <c r="B38" s="120" t="s">
        <v>20</v>
      </c>
      <c r="C38" s="11">
        <f t="shared" si="4"/>
        <v>0</v>
      </c>
      <c r="D38" s="118"/>
      <c r="E38" s="11">
        <f>IF(D38&gt;0,ROUND(D38/C$12,2)-D38,0)</f>
        <v>0</v>
      </c>
      <c r="F38" s="119"/>
      <c r="G38" s="119"/>
      <c r="H38" s="119"/>
      <c r="I38" s="119"/>
      <c r="J38" s="11">
        <f t="shared" si="6"/>
        <v>0</v>
      </c>
      <c r="K38" s="10"/>
      <c r="L38" s="10"/>
      <c r="M38" s="12">
        <f t="shared" si="0"/>
        <v>0</v>
      </c>
      <c r="N38" s="12"/>
      <c r="O38" s="12"/>
      <c r="P38" s="13">
        <f t="shared" si="1"/>
        <v>0</v>
      </c>
      <c r="Q38" s="12"/>
      <c r="R38" s="12" t="e">
        <f>M38-O38-#REF!</f>
        <v>#REF!</v>
      </c>
      <c r="S38" s="13" t="e">
        <f t="shared" si="2"/>
        <v>#REF!</v>
      </c>
      <c r="T38" s="92"/>
      <c r="U38" s="104">
        <f>IF(D38&gt;0,D38/(D38+E38),0)</f>
        <v>0</v>
      </c>
      <c r="V38" s="98">
        <f t="shared" si="7"/>
        <v>0</v>
      </c>
      <c r="W38" s="104">
        <f t="shared" si="8"/>
        <v>0</v>
      </c>
      <c r="X38" s="98">
        <f t="shared" si="3"/>
        <v>0</v>
      </c>
      <c r="Z38" s="111">
        <f t="shared" ref="Z38:Z48" si="9">IF(C$53=0,0,C38/C$53)</f>
        <v>0</v>
      </c>
    </row>
    <row r="39" spans="1:26" hidden="1" x14ac:dyDescent="0.35">
      <c r="A39" s="76"/>
      <c r="B39" s="14" t="s">
        <v>21</v>
      </c>
      <c r="C39" s="11">
        <f t="shared" si="4"/>
        <v>0</v>
      </c>
      <c r="D39" s="48">
        <v>0</v>
      </c>
      <c r="E39" s="11">
        <f t="shared" si="5"/>
        <v>0</v>
      </c>
      <c r="F39" s="10"/>
      <c r="G39" s="10"/>
      <c r="H39" s="10"/>
      <c r="I39" s="10"/>
      <c r="J39" s="11">
        <f t="shared" si="6"/>
        <v>0</v>
      </c>
      <c r="K39" s="10"/>
      <c r="L39" s="10"/>
      <c r="M39" s="12">
        <f t="shared" si="0"/>
        <v>0</v>
      </c>
      <c r="N39" s="12"/>
      <c r="O39" s="12"/>
      <c r="P39" s="13">
        <f t="shared" si="1"/>
        <v>0</v>
      </c>
      <c r="Q39" s="12"/>
      <c r="R39" s="12" t="e">
        <f>M39-O39-#REF!</f>
        <v>#REF!</v>
      </c>
      <c r="S39" s="13" t="e">
        <f t="shared" si="2"/>
        <v>#REF!</v>
      </c>
      <c r="T39" s="92"/>
      <c r="U39" s="104"/>
      <c r="V39" s="98">
        <f t="shared" si="7"/>
        <v>0</v>
      </c>
      <c r="W39" s="104">
        <f t="shared" si="8"/>
        <v>0</v>
      </c>
      <c r="X39" s="98">
        <f t="shared" si="3"/>
        <v>0</v>
      </c>
      <c r="Z39" s="111">
        <f t="shared" si="9"/>
        <v>0</v>
      </c>
    </row>
    <row r="40" spans="1:26" hidden="1" x14ac:dyDescent="0.35">
      <c r="A40" s="76"/>
      <c r="B40" s="14" t="s">
        <v>22</v>
      </c>
      <c r="C40" s="11">
        <f t="shared" si="4"/>
        <v>0</v>
      </c>
      <c r="D40" s="48">
        <v>0</v>
      </c>
      <c r="E40" s="11">
        <f t="shared" si="5"/>
        <v>0</v>
      </c>
      <c r="F40" s="10"/>
      <c r="G40" s="10"/>
      <c r="H40" s="10"/>
      <c r="I40" s="10"/>
      <c r="J40" s="11">
        <f t="shared" si="6"/>
        <v>0</v>
      </c>
      <c r="K40" s="10"/>
      <c r="L40" s="10"/>
      <c r="M40" s="12">
        <f t="shared" si="0"/>
        <v>0</v>
      </c>
      <c r="N40" s="12"/>
      <c r="O40" s="12"/>
      <c r="P40" s="13">
        <f t="shared" si="1"/>
        <v>0</v>
      </c>
      <c r="Q40" s="12"/>
      <c r="R40" s="12" t="e">
        <f>M40-O40-#REF!</f>
        <v>#REF!</v>
      </c>
      <c r="S40" s="13" t="e">
        <f t="shared" si="2"/>
        <v>#REF!</v>
      </c>
      <c r="T40" s="92"/>
      <c r="U40" s="104"/>
      <c r="V40" s="98">
        <f t="shared" si="7"/>
        <v>0</v>
      </c>
      <c r="W40" s="104">
        <f t="shared" si="8"/>
        <v>0</v>
      </c>
      <c r="X40" s="98">
        <f t="shared" si="3"/>
        <v>0</v>
      </c>
      <c r="Z40" s="111">
        <f t="shared" si="9"/>
        <v>0</v>
      </c>
    </row>
    <row r="41" spans="1:26" hidden="1" x14ac:dyDescent="0.35">
      <c r="A41" s="76"/>
      <c r="B41" s="14" t="s">
        <v>69</v>
      </c>
      <c r="C41" s="11">
        <f t="shared" si="4"/>
        <v>0</v>
      </c>
      <c r="D41" s="48">
        <v>0</v>
      </c>
      <c r="E41" s="11">
        <f t="shared" si="5"/>
        <v>0</v>
      </c>
      <c r="F41" s="10"/>
      <c r="G41" s="10"/>
      <c r="H41" s="10"/>
      <c r="I41" s="10"/>
      <c r="J41" s="11">
        <f t="shared" si="6"/>
        <v>0</v>
      </c>
      <c r="K41" s="10"/>
      <c r="L41" s="10"/>
      <c r="M41" s="12">
        <f t="shared" si="0"/>
        <v>0</v>
      </c>
      <c r="N41" s="12"/>
      <c r="O41" s="12"/>
      <c r="P41" s="13">
        <f t="shared" si="1"/>
        <v>0</v>
      </c>
      <c r="Q41" s="12"/>
      <c r="R41" s="12" t="e">
        <f>M41-O41-#REF!</f>
        <v>#REF!</v>
      </c>
      <c r="S41" s="13" t="e">
        <f t="shared" si="2"/>
        <v>#REF!</v>
      </c>
      <c r="T41" s="92"/>
      <c r="U41" s="104"/>
      <c r="V41" s="98">
        <f t="shared" si="7"/>
        <v>0</v>
      </c>
      <c r="W41" s="104">
        <f t="shared" si="8"/>
        <v>0</v>
      </c>
      <c r="X41" s="98">
        <f t="shared" si="3"/>
        <v>0</v>
      </c>
      <c r="Z41" s="111">
        <f t="shared" si="9"/>
        <v>0</v>
      </c>
    </row>
    <row r="42" spans="1:26" ht="45" hidden="1" x14ac:dyDescent="0.35">
      <c r="A42" s="76"/>
      <c r="B42" s="14" t="s">
        <v>23</v>
      </c>
      <c r="C42" s="11">
        <f t="shared" si="4"/>
        <v>0</v>
      </c>
      <c r="D42" s="48">
        <v>0</v>
      </c>
      <c r="E42" s="11">
        <f t="shared" si="5"/>
        <v>0</v>
      </c>
      <c r="F42" s="10"/>
      <c r="G42" s="10"/>
      <c r="H42" s="10"/>
      <c r="I42" s="10"/>
      <c r="J42" s="11">
        <f t="shared" si="6"/>
        <v>0</v>
      </c>
      <c r="K42" s="10"/>
      <c r="L42" s="10"/>
      <c r="M42" s="12">
        <f t="shared" si="0"/>
        <v>0</v>
      </c>
      <c r="N42" s="12"/>
      <c r="O42" s="12"/>
      <c r="P42" s="13">
        <f t="shared" si="1"/>
        <v>0</v>
      </c>
      <c r="Q42" s="12"/>
      <c r="R42" s="12" t="e">
        <f>M42-O42-#REF!</f>
        <v>#REF!</v>
      </c>
      <c r="S42" s="13" t="e">
        <f t="shared" si="2"/>
        <v>#REF!</v>
      </c>
      <c r="T42" s="92"/>
      <c r="U42" s="104"/>
      <c r="V42" s="98">
        <f t="shared" si="7"/>
        <v>0</v>
      </c>
      <c r="W42" s="104">
        <f t="shared" si="8"/>
        <v>0</v>
      </c>
      <c r="X42" s="98">
        <f t="shared" si="3"/>
        <v>0</v>
      </c>
      <c r="Z42" s="111">
        <f t="shared" si="9"/>
        <v>0</v>
      </c>
    </row>
    <row r="43" spans="1:26" ht="30" hidden="1" x14ac:dyDescent="0.35">
      <c r="A43" s="76"/>
      <c r="B43" s="15" t="s">
        <v>24</v>
      </c>
      <c r="C43" s="11">
        <f t="shared" si="4"/>
        <v>0</v>
      </c>
      <c r="D43" s="48">
        <v>0</v>
      </c>
      <c r="E43" s="11">
        <f t="shared" si="5"/>
        <v>0</v>
      </c>
      <c r="F43" s="10"/>
      <c r="G43" s="10"/>
      <c r="H43" s="10"/>
      <c r="I43" s="10"/>
      <c r="J43" s="11">
        <f t="shared" si="6"/>
        <v>0</v>
      </c>
      <c r="K43" s="10"/>
      <c r="L43" s="10"/>
      <c r="M43" s="12">
        <f t="shared" si="0"/>
        <v>0</v>
      </c>
      <c r="N43" s="12"/>
      <c r="O43" s="12"/>
      <c r="P43" s="13">
        <f t="shared" si="1"/>
        <v>0</v>
      </c>
      <c r="Q43" s="12"/>
      <c r="R43" s="12" t="e">
        <f>M43-O43-#REF!</f>
        <v>#REF!</v>
      </c>
      <c r="S43" s="13" t="e">
        <f t="shared" si="2"/>
        <v>#REF!</v>
      </c>
      <c r="T43" s="92"/>
      <c r="U43" s="104"/>
      <c r="V43" s="98">
        <f t="shared" si="7"/>
        <v>0</v>
      </c>
      <c r="W43" s="104">
        <f t="shared" si="8"/>
        <v>0</v>
      </c>
      <c r="X43" s="98">
        <f t="shared" si="3"/>
        <v>0</v>
      </c>
      <c r="Z43" s="111">
        <f t="shared" si="9"/>
        <v>0</v>
      </c>
    </row>
    <row r="44" spans="1:26" hidden="1" x14ac:dyDescent="0.35">
      <c r="A44" s="76"/>
      <c r="B44" s="14" t="s">
        <v>25</v>
      </c>
      <c r="C44" s="11">
        <f t="shared" si="4"/>
        <v>0</v>
      </c>
      <c r="D44" s="48">
        <v>0</v>
      </c>
      <c r="E44" s="11">
        <f t="shared" si="5"/>
        <v>0</v>
      </c>
      <c r="F44" s="10"/>
      <c r="G44" s="10"/>
      <c r="H44" s="10"/>
      <c r="I44" s="10"/>
      <c r="J44" s="11">
        <f t="shared" si="6"/>
        <v>0</v>
      </c>
      <c r="K44" s="10"/>
      <c r="L44" s="10"/>
      <c r="M44" s="12">
        <f t="shared" si="0"/>
        <v>0</v>
      </c>
      <c r="N44" s="12"/>
      <c r="O44" s="12"/>
      <c r="P44" s="13">
        <f t="shared" si="1"/>
        <v>0</v>
      </c>
      <c r="Q44" s="12"/>
      <c r="R44" s="12" t="e">
        <f>M44-O44-#REF!</f>
        <v>#REF!</v>
      </c>
      <c r="S44" s="13" t="e">
        <f t="shared" si="2"/>
        <v>#REF!</v>
      </c>
      <c r="T44" s="92"/>
      <c r="U44" s="104"/>
      <c r="V44" s="98">
        <f t="shared" si="7"/>
        <v>0</v>
      </c>
      <c r="W44" s="104">
        <f t="shared" si="8"/>
        <v>0</v>
      </c>
      <c r="X44" s="98">
        <f t="shared" si="3"/>
        <v>0</v>
      </c>
      <c r="Z44" s="111">
        <f t="shared" si="9"/>
        <v>0</v>
      </c>
    </row>
    <row r="45" spans="1:26" hidden="1" x14ac:dyDescent="0.35">
      <c r="A45" s="76"/>
      <c r="B45" s="14" t="s">
        <v>26</v>
      </c>
      <c r="C45" s="11">
        <f t="shared" si="4"/>
        <v>0</v>
      </c>
      <c r="D45" s="48">
        <v>0</v>
      </c>
      <c r="E45" s="11">
        <f t="shared" si="5"/>
        <v>0</v>
      </c>
      <c r="F45" s="10"/>
      <c r="G45" s="10"/>
      <c r="H45" s="10"/>
      <c r="I45" s="10"/>
      <c r="J45" s="11">
        <f t="shared" si="6"/>
        <v>0</v>
      </c>
      <c r="K45" s="10"/>
      <c r="L45" s="10"/>
      <c r="M45" s="12">
        <f t="shared" si="0"/>
        <v>0</v>
      </c>
      <c r="N45" s="12"/>
      <c r="O45" s="12"/>
      <c r="P45" s="13">
        <f t="shared" si="1"/>
        <v>0</v>
      </c>
      <c r="Q45" s="12"/>
      <c r="R45" s="12" t="e">
        <f>M45-O45-#REF!</f>
        <v>#REF!</v>
      </c>
      <c r="S45" s="13" t="e">
        <f t="shared" si="2"/>
        <v>#REF!</v>
      </c>
      <c r="T45" s="92"/>
      <c r="U45" s="104"/>
      <c r="V45" s="98">
        <f t="shared" si="7"/>
        <v>0</v>
      </c>
      <c r="W45" s="104">
        <f t="shared" si="8"/>
        <v>0</v>
      </c>
      <c r="X45" s="98">
        <f t="shared" si="3"/>
        <v>0</v>
      </c>
      <c r="Z45" s="111">
        <f t="shared" si="9"/>
        <v>0</v>
      </c>
    </row>
    <row r="46" spans="1:26" x14ac:dyDescent="0.35">
      <c r="A46" s="76"/>
      <c r="B46" s="120" t="s">
        <v>70</v>
      </c>
      <c r="C46" s="11">
        <f>D46+J46</f>
        <v>0</v>
      </c>
      <c r="D46" s="11">
        <f>ROUND(C18/(1-C18)*(D35+D37+D38+D48),2)</f>
        <v>0</v>
      </c>
      <c r="E46" s="11">
        <f>IF(D46&gt;0,ROUND(D46/C$12,2)-D46,0)</f>
        <v>0</v>
      </c>
      <c r="F46" s="119"/>
      <c r="G46" s="119"/>
      <c r="H46" s="119"/>
      <c r="I46" s="119"/>
      <c r="J46" s="11">
        <f t="shared" si="6"/>
        <v>0</v>
      </c>
      <c r="K46" s="10"/>
      <c r="L46" s="10"/>
      <c r="M46" s="12">
        <f t="shared" si="0"/>
        <v>0</v>
      </c>
      <c r="N46" s="12"/>
      <c r="O46" s="12"/>
      <c r="P46" s="13">
        <f t="shared" si="1"/>
        <v>0</v>
      </c>
      <c r="Q46" s="12"/>
      <c r="R46" s="12" t="e">
        <f>M46-O46-#REF!</f>
        <v>#REF!</v>
      </c>
      <c r="S46" s="13" t="e">
        <f t="shared" si="2"/>
        <v>#REF!</v>
      </c>
      <c r="T46" s="92"/>
      <c r="U46" s="104">
        <f>IF(D46&gt;0,D46/(D46+E46),0)</f>
        <v>0</v>
      </c>
      <c r="V46" s="98">
        <f t="shared" si="7"/>
        <v>0</v>
      </c>
      <c r="W46" s="104">
        <f t="shared" si="8"/>
        <v>0</v>
      </c>
      <c r="X46" s="98">
        <f t="shared" si="3"/>
        <v>0</v>
      </c>
      <c r="Z46" s="111">
        <f t="shared" si="9"/>
        <v>0</v>
      </c>
    </row>
    <row r="47" spans="1:26" hidden="1" x14ac:dyDescent="0.35">
      <c r="A47" s="76"/>
      <c r="B47" s="15" t="s">
        <v>27</v>
      </c>
      <c r="C47" s="11">
        <f t="shared" si="4"/>
        <v>0</v>
      </c>
      <c r="D47" s="48">
        <v>0</v>
      </c>
      <c r="E47" s="11">
        <f t="shared" ref="E47:E49" si="10">IF(D47&gt;0,ROUND(D47/C$12,0)-D47,0)</f>
        <v>0</v>
      </c>
      <c r="F47" s="10"/>
      <c r="G47" s="10"/>
      <c r="H47" s="10"/>
      <c r="I47" s="10"/>
      <c r="J47" s="11">
        <f t="shared" si="6"/>
        <v>0</v>
      </c>
      <c r="K47" s="10"/>
      <c r="L47" s="10"/>
      <c r="M47" s="12">
        <f t="shared" si="0"/>
        <v>0</v>
      </c>
      <c r="N47" s="12"/>
      <c r="O47" s="12"/>
      <c r="P47" s="13">
        <f t="shared" si="1"/>
        <v>0</v>
      </c>
      <c r="Q47" s="12"/>
      <c r="R47" s="12" t="e">
        <f>M47-O47-#REF!</f>
        <v>#REF!</v>
      </c>
      <c r="S47" s="13" t="e">
        <f t="shared" si="2"/>
        <v>#REF!</v>
      </c>
      <c r="T47" s="92"/>
      <c r="U47" s="104"/>
      <c r="V47" s="98">
        <f t="shared" si="7"/>
        <v>0</v>
      </c>
      <c r="W47" s="104">
        <f t="shared" si="8"/>
        <v>0</v>
      </c>
      <c r="X47" s="98">
        <f t="shared" si="3"/>
        <v>0</v>
      </c>
      <c r="Z47" s="111">
        <f t="shared" si="9"/>
        <v>0</v>
      </c>
    </row>
    <row r="48" spans="1:26" x14ac:dyDescent="0.35">
      <c r="A48" s="76"/>
      <c r="B48" s="121" t="s">
        <v>28</v>
      </c>
      <c r="C48" s="11">
        <f t="shared" si="4"/>
        <v>0</v>
      </c>
      <c r="D48" s="118"/>
      <c r="E48" s="11">
        <f>IF(D48&gt;0,ROUND(D48/C$12,2)-D48,0)</f>
        <v>0</v>
      </c>
      <c r="F48" s="119"/>
      <c r="G48" s="119"/>
      <c r="H48" s="119"/>
      <c r="I48" s="119"/>
      <c r="J48" s="11">
        <f t="shared" si="6"/>
        <v>0</v>
      </c>
      <c r="K48" s="10"/>
      <c r="L48" s="10"/>
      <c r="M48" s="12">
        <f t="shared" si="0"/>
        <v>0</v>
      </c>
      <c r="N48" s="12"/>
      <c r="O48" s="12"/>
      <c r="P48" s="13">
        <f t="shared" si="1"/>
        <v>0</v>
      </c>
      <c r="Q48" s="12"/>
      <c r="R48" s="12" t="e">
        <f>M48-O48-#REF!</f>
        <v>#REF!</v>
      </c>
      <c r="S48" s="13" t="e">
        <f t="shared" si="2"/>
        <v>#REF!</v>
      </c>
      <c r="T48" s="92"/>
      <c r="U48" s="104">
        <f>IF(D48&gt;0,D48/(D48+E48),0)</f>
        <v>0</v>
      </c>
      <c r="V48" s="98">
        <f t="shared" si="7"/>
        <v>0</v>
      </c>
      <c r="W48" s="104">
        <f t="shared" si="8"/>
        <v>0</v>
      </c>
      <c r="X48" s="98">
        <f t="shared" si="3"/>
        <v>0</v>
      </c>
      <c r="Z48" s="111">
        <f t="shared" si="9"/>
        <v>0</v>
      </c>
    </row>
    <row r="49" spans="1:26" hidden="1" x14ac:dyDescent="0.35">
      <c r="A49" s="76"/>
      <c r="B49" s="15" t="s">
        <v>39</v>
      </c>
      <c r="C49" s="11">
        <f t="shared" si="4"/>
        <v>0</v>
      </c>
      <c r="D49" s="48">
        <v>0</v>
      </c>
      <c r="E49" s="11">
        <f t="shared" si="10"/>
        <v>0</v>
      </c>
      <c r="F49" s="10"/>
      <c r="G49" s="10"/>
      <c r="H49" s="10"/>
      <c r="I49" s="10"/>
      <c r="J49" s="11">
        <f t="shared" si="6"/>
        <v>0</v>
      </c>
      <c r="K49" s="10"/>
      <c r="L49" s="10"/>
      <c r="M49" s="12">
        <f t="shared" si="0"/>
        <v>0</v>
      </c>
      <c r="N49" s="12"/>
      <c r="O49" s="12"/>
      <c r="P49" s="13">
        <f t="shared" si="1"/>
        <v>0</v>
      </c>
      <c r="Q49" s="12"/>
      <c r="R49" s="12" t="e">
        <f>M49-O49-#REF!</f>
        <v>#REF!</v>
      </c>
      <c r="S49" s="13" t="e">
        <f t="shared" si="2"/>
        <v>#REF!</v>
      </c>
      <c r="T49" s="92"/>
      <c r="U49" s="97"/>
      <c r="V49" s="98">
        <f t="shared" si="7"/>
        <v>0</v>
      </c>
      <c r="W49" s="104"/>
      <c r="X49" s="98">
        <f t="shared" si="3"/>
        <v>0</v>
      </c>
      <c r="Z49" s="111"/>
    </row>
    <row r="50" spans="1:26" hidden="1" x14ac:dyDescent="0.35">
      <c r="A50" s="76"/>
      <c r="B50" s="14" t="s">
        <v>63</v>
      </c>
      <c r="C50" s="50">
        <f>'Grant Budget Detail'!B19</f>
        <v>0</v>
      </c>
      <c r="D50" s="50">
        <f>ROUND(C50*C25,0)</f>
        <v>0</v>
      </c>
      <c r="E50" s="50">
        <f>C50-D50</f>
        <v>0</v>
      </c>
      <c r="F50" s="10"/>
      <c r="G50" s="10"/>
      <c r="H50" s="10"/>
      <c r="I50" s="10"/>
      <c r="J50" s="11">
        <f t="shared" si="6"/>
        <v>0</v>
      </c>
      <c r="K50" s="10"/>
      <c r="L50" s="10"/>
      <c r="M50" s="12">
        <f t="shared" si="0"/>
        <v>0</v>
      </c>
      <c r="N50" s="12"/>
      <c r="O50" s="12"/>
      <c r="P50" s="13">
        <f t="shared" si="1"/>
        <v>0</v>
      </c>
      <c r="Q50" s="12"/>
      <c r="R50" s="12" t="e">
        <f>M50-O50-#REF!</f>
        <v>#REF!</v>
      </c>
      <c r="S50" s="13" t="e">
        <f t="shared" si="2"/>
        <v>#REF!</v>
      </c>
      <c r="T50" s="92"/>
      <c r="U50" s="97"/>
      <c r="V50" s="98">
        <f t="shared" si="7"/>
        <v>0</v>
      </c>
      <c r="W50" s="104"/>
      <c r="X50" s="98">
        <f t="shared" si="3"/>
        <v>0</v>
      </c>
      <c r="Z50" s="111"/>
    </row>
    <row r="51" spans="1:26" hidden="1" x14ac:dyDescent="0.35">
      <c r="A51" s="76"/>
      <c r="B51" s="14" t="s">
        <v>29</v>
      </c>
      <c r="C51" s="11">
        <f t="shared" si="4"/>
        <v>0</v>
      </c>
      <c r="D51" s="48">
        <v>0</v>
      </c>
      <c r="E51" s="11">
        <f>IF(D51&gt;0,ROUND(D51/C$12,0)-D51,0)</f>
        <v>0</v>
      </c>
      <c r="F51" s="10"/>
      <c r="G51" s="10"/>
      <c r="H51" s="10"/>
      <c r="I51" s="10"/>
      <c r="J51" s="11">
        <f t="shared" si="6"/>
        <v>0</v>
      </c>
      <c r="K51" s="10"/>
      <c r="L51" s="10"/>
      <c r="M51" s="12">
        <f t="shared" si="0"/>
        <v>0</v>
      </c>
      <c r="N51" s="12"/>
      <c r="O51" s="12"/>
      <c r="P51" s="13">
        <f t="shared" si="1"/>
        <v>0</v>
      </c>
      <c r="Q51" s="12"/>
      <c r="R51" s="12" t="e">
        <f>M51-O51-#REF!</f>
        <v>#REF!</v>
      </c>
      <c r="S51" s="13" t="e">
        <f t="shared" si="2"/>
        <v>#REF!</v>
      </c>
      <c r="T51" s="92"/>
      <c r="U51" s="97"/>
      <c r="V51" s="98">
        <f t="shared" si="7"/>
        <v>0</v>
      </c>
      <c r="W51" s="104"/>
      <c r="X51" s="98">
        <f t="shared" si="3"/>
        <v>0</v>
      </c>
      <c r="Z51" s="111"/>
    </row>
    <row r="52" spans="1:26" x14ac:dyDescent="0.35">
      <c r="A52" s="77"/>
      <c r="B52" s="25"/>
      <c r="C52" s="16"/>
      <c r="D52" s="16"/>
      <c r="E52" s="16"/>
      <c r="F52" s="16"/>
      <c r="G52" s="16"/>
      <c r="H52" s="16"/>
      <c r="I52" s="16"/>
      <c r="J52" s="16"/>
      <c r="K52" s="16"/>
      <c r="L52" s="16"/>
      <c r="M52" s="16"/>
      <c r="N52" s="16"/>
      <c r="O52" s="16"/>
      <c r="P52" s="16"/>
      <c r="Q52" s="16"/>
      <c r="R52" s="16"/>
      <c r="S52" s="16"/>
      <c r="T52" s="93"/>
      <c r="U52" s="105"/>
      <c r="V52" s="99"/>
      <c r="W52" s="105"/>
      <c r="X52" s="99"/>
      <c r="Z52" s="112"/>
    </row>
    <row r="53" spans="1:26" ht="15.45" thickBot="1" x14ac:dyDescent="0.4">
      <c r="B53" s="26" t="s">
        <v>5</v>
      </c>
      <c r="C53" s="17">
        <f t="shared" ref="C53:J53" si="11">SUM(C35:C52)</f>
        <v>0</v>
      </c>
      <c r="D53" s="17">
        <f t="shared" si="11"/>
        <v>0</v>
      </c>
      <c r="E53" s="17">
        <f t="shared" si="11"/>
        <v>0</v>
      </c>
      <c r="F53" s="17">
        <f t="shared" si="11"/>
        <v>0</v>
      </c>
      <c r="G53" s="17">
        <f t="shared" si="11"/>
        <v>0</v>
      </c>
      <c r="H53" s="17">
        <f t="shared" si="11"/>
        <v>0</v>
      </c>
      <c r="I53" s="17">
        <f t="shared" si="11"/>
        <v>0</v>
      </c>
      <c r="J53" s="17">
        <f t="shared" si="11"/>
        <v>0</v>
      </c>
      <c r="K53" s="17"/>
      <c r="L53" s="17">
        <f>SUM(L35:L52)</f>
        <v>0</v>
      </c>
      <c r="M53" s="17">
        <f>SUM(M35:M52)</f>
        <v>0</v>
      </c>
      <c r="N53" s="17"/>
      <c r="O53" s="17">
        <f>SUM(O35:O52)</f>
        <v>50000</v>
      </c>
      <c r="P53" s="18" t="e">
        <f>IF(O53&gt;0,ROUND(O53/$C53,4),0)</f>
        <v>#DIV/0!</v>
      </c>
      <c r="Q53" s="17"/>
      <c r="R53" s="17" t="e">
        <f>SUM(R35:R52)</f>
        <v>#REF!</v>
      </c>
      <c r="S53" s="18" t="e">
        <f>IF(R53&gt;0,ROUND(R53/$C53,4),0)</f>
        <v>#REF!</v>
      </c>
      <c r="T53" s="94"/>
      <c r="U53" s="106">
        <f>IF(D53&gt;0,D53/(D53+E53),0)</f>
        <v>0</v>
      </c>
      <c r="V53" s="100">
        <f>IF(D53&gt;0,ROUND(D53/$C53,4),0)</f>
        <v>0</v>
      </c>
      <c r="W53" s="106">
        <f>IF(E53&gt;0,E53/(D53+E53),0)</f>
        <v>0</v>
      </c>
      <c r="X53" s="100">
        <f>IF(J53&gt;0,ROUND(J53/$C53,4),0)</f>
        <v>0</v>
      </c>
      <c r="Z53" s="113">
        <f>SUM(Z35:Z52)</f>
        <v>0</v>
      </c>
    </row>
    <row r="54" spans="1:26" ht="15.45" thickTop="1" x14ac:dyDescent="0.35"/>
    <row r="55" spans="1:26" ht="15.45" x14ac:dyDescent="0.4">
      <c r="C55" s="23" t="s">
        <v>36</v>
      </c>
      <c r="D55" s="21"/>
      <c r="E55" s="21"/>
      <c r="F55" s="21"/>
    </row>
    <row r="56" spans="1:26" ht="15.45" x14ac:dyDescent="0.4">
      <c r="B56" s="24" t="s">
        <v>37</v>
      </c>
      <c r="C56" s="21" t="str">
        <f>IF(D53&gt;C14,"Total CDBG grant funds exceeds maximum eligible grant amount allowed by:","")</f>
        <v/>
      </c>
      <c r="J56" s="22" t="str">
        <f>IF(D53&gt;C14,D53-C14,"")</f>
        <v/>
      </c>
    </row>
    <row r="57" spans="1:26" ht="15.45" x14ac:dyDescent="0.4">
      <c r="B57" s="24" t="s">
        <v>38</v>
      </c>
      <c r="C57" s="21" t="str">
        <f>IF(D53=0,"",IF(J57="","",IF(J57&gt;0,"CDBG grant funds for administration exceeds amount allowed by:","")))</f>
        <v/>
      </c>
      <c r="D57" s="21"/>
      <c r="E57" s="21"/>
      <c r="F57" s="21"/>
      <c r="G57" s="21"/>
      <c r="J57" s="22" t="str">
        <f>IF(D53=0,"",IF(D53&gt;C14,D46-(C14*C18),IF(ROUND(D46/D53,2)&gt;C18,D46-ROUND((D53-D46)*C18/(1-C18),2),"")))</f>
        <v/>
      </c>
    </row>
    <row r="58" spans="1:26" ht="15.45" x14ac:dyDescent="0.4">
      <c r="C58" s="24"/>
      <c r="D58" s="21"/>
      <c r="J58" s="22"/>
    </row>
    <row r="59" spans="1:26" ht="15.45" x14ac:dyDescent="0.4">
      <c r="C59" s="21"/>
    </row>
    <row r="60" spans="1:26" x14ac:dyDescent="0.35">
      <c r="D60" s="46"/>
    </row>
  </sheetData>
  <sheetProtection password="DFCD" sheet="1" objects="1" scenarios="1"/>
  <mergeCells count="3">
    <mergeCell ref="E31:J31"/>
    <mergeCell ref="W31:X31"/>
    <mergeCell ref="U31:V31"/>
  </mergeCells>
  <conditionalFormatting sqref="E14">
    <cfRule type="cellIs" dxfId="9" priority="8" operator="lessThan">
      <formula>0</formula>
    </cfRule>
    <cfRule type="cellIs" dxfId="8" priority="10" operator="greaterThan">
      <formula>0</formula>
    </cfRule>
  </conditionalFormatting>
  <conditionalFormatting sqref="D35">
    <cfRule type="cellIs" dxfId="7" priority="9" operator="lessThan">
      <formula>0</formula>
    </cfRule>
  </conditionalFormatting>
  <conditionalFormatting sqref="E15">
    <cfRule type="cellIs" dxfId="6" priority="6" operator="lessThan">
      <formula>0</formula>
    </cfRule>
    <cfRule type="cellIs" dxfId="5" priority="7" operator="greaterThan">
      <formula>0</formula>
    </cfRule>
  </conditionalFormatting>
  <conditionalFormatting sqref="E16">
    <cfRule type="cellIs" dxfId="4" priority="4" operator="lessThan">
      <formula>0</formula>
    </cfRule>
    <cfRule type="cellIs" dxfId="3" priority="5" operator="greaterThan">
      <formula>0</formula>
    </cfRule>
  </conditionalFormatting>
  <conditionalFormatting sqref="F14">
    <cfRule type="expression" dxfId="2" priority="3">
      <formula>$E$14&lt;0</formula>
    </cfRule>
  </conditionalFormatting>
  <conditionalFormatting sqref="F15">
    <cfRule type="expression" dxfId="1" priority="2">
      <formula>$E$14&lt;0</formula>
    </cfRule>
  </conditionalFormatting>
  <conditionalFormatting sqref="F16">
    <cfRule type="expression" dxfId="0" priority="1">
      <formula>$E$14&lt;0</formula>
    </cfRule>
  </conditionalFormatting>
  <dataValidations count="3">
    <dataValidation type="decimal" allowBlank="1" showInputMessage="1" showErrorMessage="1" error="May not exceed 8%" sqref="E23 E21">
      <formula1>0</formula1>
      <formula2>0.08</formula2>
    </dataValidation>
    <dataValidation type="decimal" allowBlank="1" showInputMessage="1" showErrorMessage="1" error="Maximum allowed is $375.00" sqref="D48">
      <formula1>0</formula1>
      <formula2>C20</formula2>
    </dataValidation>
    <dataValidation type="decimal" allowBlank="1" showInputMessage="1" showErrorMessage="1" error="May not exceed 8%" sqref="C18">
      <formula1>0</formula1>
      <formula2>0.08</formula2>
    </dataValidation>
  </dataValidations>
  <pageMargins left="0.5" right="0.5" top="1" bottom="1" header="0.5" footer="0.5"/>
  <pageSetup scale="50" orientation="landscape" verticalDpi="597"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'Eligible Communities'!$A$5:$A$42</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selection activeCell="K17" sqref="K17"/>
    </sheetView>
  </sheetViews>
  <sheetFormatPr defaultColWidth="6.69140625" defaultRowHeight="14.6" x14ac:dyDescent="0.3"/>
  <cols>
    <col min="1" max="3" width="6.69140625" style="27" customWidth="1"/>
    <col min="4" max="4" width="11.4609375" style="27" customWidth="1"/>
    <col min="5" max="5" width="6.69140625" style="27" customWidth="1"/>
    <col min="6" max="6" width="5.23046875" style="27" customWidth="1"/>
    <col min="7" max="9" width="14.23046875" style="27" customWidth="1"/>
    <col min="10" max="253" width="6.69140625" style="27"/>
    <col min="254" max="256" width="6.69140625" style="27" customWidth="1"/>
    <col min="257" max="257" width="11.4609375" style="27" customWidth="1"/>
    <col min="258" max="258" width="6.69140625" style="27" customWidth="1"/>
    <col min="259" max="259" width="5.23046875" style="27" customWidth="1"/>
    <col min="260" max="264" width="6.69140625" style="27"/>
    <col min="265" max="265" width="11.23046875" style="27" customWidth="1"/>
    <col min="266" max="509" width="6.69140625" style="27"/>
    <col min="510" max="512" width="6.69140625" style="27" customWidth="1"/>
    <col min="513" max="513" width="11.4609375" style="27" customWidth="1"/>
    <col min="514" max="514" width="6.69140625" style="27" customWidth="1"/>
    <col min="515" max="515" width="5.23046875" style="27" customWidth="1"/>
    <col min="516" max="520" width="6.69140625" style="27"/>
    <col min="521" max="521" width="11.23046875" style="27" customWidth="1"/>
    <col min="522" max="765" width="6.69140625" style="27"/>
    <col min="766" max="768" width="6.69140625" style="27" customWidth="1"/>
    <col min="769" max="769" width="11.4609375" style="27" customWidth="1"/>
    <col min="770" max="770" width="6.69140625" style="27" customWidth="1"/>
    <col min="771" max="771" width="5.23046875" style="27" customWidth="1"/>
    <col min="772" max="776" width="6.69140625" style="27"/>
    <col min="777" max="777" width="11.23046875" style="27" customWidth="1"/>
    <col min="778" max="1021" width="6.69140625" style="27"/>
    <col min="1022" max="1024" width="6.69140625" style="27" customWidth="1"/>
    <col min="1025" max="1025" width="11.4609375" style="27" customWidth="1"/>
    <col min="1026" max="1026" width="6.69140625" style="27" customWidth="1"/>
    <col min="1027" max="1027" width="5.23046875" style="27" customWidth="1"/>
    <col min="1028" max="1032" width="6.69140625" style="27"/>
    <col min="1033" max="1033" width="11.23046875" style="27" customWidth="1"/>
    <col min="1034" max="1277" width="6.69140625" style="27"/>
    <col min="1278" max="1280" width="6.69140625" style="27" customWidth="1"/>
    <col min="1281" max="1281" width="11.4609375" style="27" customWidth="1"/>
    <col min="1282" max="1282" width="6.69140625" style="27" customWidth="1"/>
    <col min="1283" max="1283" width="5.23046875" style="27" customWidth="1"/>
    <col min="1284" max="1288" width="6.69140625" style="27"/>
    <col min="1289" max="1289" width="11.23046875" style="27" customWidth="1"/>
    <col min="1290" max="1533" width="6.69140625" style="27"/>
    <col min="1534" max="1536" width="6.69140625" style="27" customWidth="1"/>
    <col min="1537" max="1537" width="11.4609375" style="27" customWidth="1"/>
    <col min="1538" max="1538" width="6.69140625" style="27" customWidth="1"/>
    <col min="1539" max="1539" width="5.23046875" style="27" customWidth="1"/>
    <col min="1540" max="1544" width="6.69140625" style="27"/>
    <col min="1545" max="1545" width="11.23046875" style="27" customWidth="1"/>
    <col min="1546" max="1789" width="6.69140625" style="27"/>
    <col min="1790" max="1792" width="6.69140625" style="27" customWidth="1"/>
    <col min="1793" max="1793" width="11.4609375" style="27" customWidth="1"/>
    <col min="1794" max="1794" width="6.69140625" style="27" customWidth="1"/>
    <col min="1795" max="1795" width="5.23046875" style="27" customWidth="1"/>
    <col min="1796" max="1800" width="6.69140625" style="27"/>
    <col min="1801" max="1801" width="11.23046875" style="27" customWidth="1"/>
    <col min="1802" max="2045" width="6.69140625" style="27"/>
    <col min="2046" max="2048" width="6.69140625" style="27" customWidth="1"/>
    <col min="2049" max="2049" width="11.4609375" style="27" customWidth="1"/>
    <col min="2050" max="2050" width="6.69140625" style="27" customWidth="1"/>
    <col min="2051" max="2051" width="5.23046875" style="27" customWidth="1"/>
    <col min="2052" max="2056" width="6.69140625" style="27"/>
    <col min="2057" max="2057" width="11.23046875" style="27" customWidth="1"/>
    <col min="2058" max="2301" width="6.69140625" style="27"/>
    <col min="2302" max="2304" width="6.69140625" style="27" customWidth="1"/>
    <col min="2305" max="2305" width="11.4609375" style="27" customWidth="1"/>
    <col min="2306" max="2306" width="6.69140625" style="27" customWidth="1"/>
    <col min="2307" max="2307" width="5.23046875" style="27" customWidth="1"/>
    <col min="2308" max="2312" width="6.69140625" style="27"/>
    <col min="2313" max="2313" width="11.23046875" style="27" customWidth="1"/>
    <col min="2314" max="2557" width="6.69140625" style="27"/>
    <col min="2558" max="2560" width="6.69140625" style="27" customWidth="1"/>
    <col min="2561" max="2561" width="11.4609375" style="27" customWidth="1"/>
    <col min="2562" max="2562" width="6.69140625" style="27" customWidth="1"/>
    <col min="2563" max="2563" width="5.23046875" style="27" customWidth="1"/>
    <col min="2564" max="2568" width="6.69140625" style="27"/>
    <col min="2569" max="2569" width="11.23046875" style="27" customWidth="1"/>
    <col min="2570" max="2813" width="6.69140625" style="27"/>
    <col min="2814" max="2816" width="6.69140625" style="27" customWidth="1"/>
    <col min="2817" max="2817" width="11.4609375" style="27" customWidth="1"/>
    <col min="2818" max="2818" width="6.69140625" style="27" customWidth="1"/>
    <col min="2819" max="2819" width="5.23046875" style="27" customWidth="1"/>
    <col min="2820" max="2824" width="6.69140625" style="27"/>
    <col min="2825" max="2825" width="11.23046875" style="27" customWidth="1"/>
    <col min="2826" max="3069" width="6.69140625" style="27"/>
    <col min="3070" max="3072" width="6.69140625" style="27" customWidth="1"/>
    <col min="3073" max="3073" width="11.4609375" style="27" customWidth="1"/>
    <col min="3074" max="3074" width="6.69140625" style="27" customWidth="1"/>
    <col min="3075" max="3075" width="5.23046875" style="27" customWidth="1"/>
    <col min="3076" max="3080" width="6.69140625" style="27"/>
    <col min="3081" max="3081" width="11.23046875" style="27" customWidth="1"/>
    <col min="3082" max="3325" width="6.69140625" style="27"/>
    <col min="3326" max="3328" width="6.69140625" style="27" customWidth="1"/>
    <col min="3329" max="3329" width="11.4609375" style="27" customWidth="1"/>
    <col min="3330" max="3330" width="6.69140625" style="27" customWidth="1"/>
    <col min="3331" max="3331" width="5.23046875" style="27" customWidth="1"/>
    <col min="3332" max="3336" width="6.69140625" style="27"/>
    <col min="3337" max="3337" width="11.23046875" style="27" customWidth="1"/>
    <col min="3338" max="3581" width="6.69140625" style="27"/>
    <col min="3582" max="3584" width="6.69140625" style="27" customWidth="1"/>
    <col min="3585" max="3585" width="11.4609375" style="27" customWidth="1"/>
    <col min="3586" max="3586" width="6.69140625" style="27" customWidth="1"/>
    <col min="3587" max="3587" width="5.23046875" style="27" customWidth="1"/>
    <col min="3588" max="3592" width="6.69140625" style="27"/>
    <col min="3593" max="3593" width="11.23046875" style="27" customWidth="1"/>
    <col min="3594" max="3837" width="6.69140625" style="27"/>
    <col min="3838" max="3840" width="6.69140625" style="27" customWidth="1"/>
    <col min="3841" max="3841" width="11.4609375" style="27" customWidth="1"/>
    <col min="3842" max="3842" width="6.69140625" style="27" customWidth="1"/>
    <col min="3843" max="3843" width="5.23046875" style="27" customWidth="1"/>
    <col min="3844" max="3848" width="6.69140625" style="27"/>
    <col min="3849" max="3849" width="11.23046875" style="27" customWidth="1"/>
    <col min="3850" max="4093" width="6.69140625" style="27"/>
    <col min="4094" max="4096" width="6.69140625" style="27" customWidth="1"/>
    <col min="4097" max="4097" width="11.4609375" style="27" customWidth="1"/>
    <col min="4098" max="4098" width="6.69140625" style="27" customWidth="1"/>
    <col min="4099" max="4099" width="5.23046875" style="27" customWidth="1"/>
    <col min="4100" max="4104" width="6.69140625" style="27"/>
    <col min="4105" max="4105" width="11.23046875" style="27" customWidth="1"/>
    <col min="4106" max="4349" width="6.69140625" style="27"/>
    <col min="4350" max="4352" width="6.69140625" style="27" customWidth="1"/>
    <col min="4353" max="4353" width="11.4609375" style="27" customWidth="1"/>
    <col min="4354" max="4354" width="6.69140625" style="27" customWidth="1"/>
    <col min="4355" max="4355" width="5.23046875" style="27" customWidth="1"/>
    <col min="4356" max="4360" width="6.69140625" style="27"/>
    <col min="4361" max="4361" width="11.23046875" style="27" customWidth="1"/>
    <col min="4362" max="4605" width="6.69140625" style="27"/>
    <col min="4606" max="4608" width="6.69140625" style="27" customWidth="1"/>
    <col min="4609" max="4609" width="11.4609375" style="27" customWidth="1"/>
    <col min="4610" max="4610" width="6.69140625" style="27" customWidth="1"/>
    <col min="4611" max="4611" width="5.23046875" style="27" customWidth="1"/>
    <col min="4612" max="4616" width="6.69140625" style="27"/>
    <col min="4617" max="4617" width="11.23046875" style="27" customWidth="1"/>
    <col min="4618" max="4861" width="6.69140625" style="27"/>
    <col min="4862" max="4864" width="6.69140625" style="27" customWidth="1"/>
    <col min="4865" max="4865" width="11.4609375" style="27" customWidth="1"/>
    <col min="4866" max="4866" width="6.69140625" style="27" customWidth="1"/>
    <col min="4867" max="4867" width="5.23046875" style="27" customWidth="1"/>
    <col min="4868" max="4872" width="6.69140625" style="27"/>
    <col min="4873" max="4873" width="11.23046875" style="27" customWidth="1"/>
    <col min="4874" max="5117" width="6.69140625" style="27"/>
    <col min="5118" max="5120" width="6.69140625" style="27" customWidth="1"/>
    <col min="5121" max="5121" width="11.4609375" style="27" customWidth="1"/>
    <col min="5122" max="5122" width="6.69140625" style="27" customWidth="1"/>
    <col min="5123" max="5123" width="5.23046875" style="27" customWidth="1"/>
    <col min="5124" max="5128" width="6.69140625" style="27"/>
    <col min="5129" max="5129" width="11.23046875" style="27" customWidth="1"/>
    <col min="5130" max="5373" width="6.69140625" style="27"/>
    <col min="5374" max="5376" width="6.69140625" style="27" customWidth="1"/>
    <col min="5377" max="5377" width="11.4609375" style="27" customWidth="1"/>
    <col min="5378" max="5378" width="6.69140625" style="27" customWidth="1"/>
    <col min="5379" max="5379" width="5.23046875" style="27" customWidth="1"/>
    <col min="5380" max="5384" width="6.69140625" style="27"/>
    <col min="5385" max="5385" width="11.23046875" style="27" customWidth="1"/>
    <col min="5386" max="5629" width="6.69140625" style="27"/>
    <col min="5630" max="5632" width="6.69140625" style="27" customWidth="1"/>
    <col min="5633" max="5633" width="11.4609375" style="27" customWidth="1"/>
    <col min="5634" max="5634" width="6.69140625" style="27" customWidth="1"/>
    <col min="5635" max="5635" width="5.23046875" style="27" customWidth="1"/>
    <col min="5636" max="5640" width="6.69140625" style="27"/>
    <col min="5641" max="5641" width="11.23046875" style="27" customWidth="1"/>
    <col min="5642" max="5885" width="6.69140625" style="27"/>
    <col min="5886" max="5888" width="6.69140625" style="27" customWidth="1"/>
    <col min="5889" max="5889" width="11.4609375" style="27" customWidth="1"/>
    <col min="5890" max="5890" width="6.69140625" style="27" customWidth="1"/>
    <col min="5891" max="5891" width="5.23046875" style="27" customWidth="1"/>
    <col min="5892" max="5896" width="6.69140625" style="27"/>
    <col min="5897" max="5897" width="11.23046875" style="27" customWidth="1"/>
    <col min="5898" max="6141" width="6.69140625" style="27"/>
    <col min="6142" max="6144" width="6.69140625" style="27" customWidth="1"/>
    <col min="6145" max="6145" width="11.4609375" style="27" customWidth="1"/>
    <col min="6146" max="6146" width="6.69140625" style="27" customWidth="1"/>
    <col min="6147" max="6147" width="5.23046875" style="27" customWidth="1"/>
    <col min="6148" max="6152" width="6.69140625" style="27"/>
    <col min="6153" max="6153" width="11.23046875" style="27" customWidth="1"/>
    <col min="6154" max="6397" width="6.69140625" style="27"/>
    <col min="6398" max="6400" width="6.69140625" style="27" customWidth="1"/>
    <col min="6401" max="6401" width="11.4609375" style="27" customWidth="1"/>
    <col min="6402" max="6402" width="6.69140625" style="27" customWidth="1"/>
    <col min="6403" max="6403" width="5.23046875" style="27" customWidth="1"/>
    <col min="6404" max="6408" width="6.69140625" style="27"/>
    <col min="6409" max="6409" width="11.23046875" style="27" customWidth="1"/>
    <col min="6410" max="6653" width="6.69140625" style="27"/>
    <col min="6654" max="6656" width="6.69140625" style="27" customWidth="1"/>
    <col min="6657" max="6657" width="11.4609375" style="27" customWidth="1"/>
    <col min="6658" max="6658" width="6.69140625" style="27" customWidth="1"/>
    <col min="6659" max="6659" width="5.23046875" style="27" customWidth="1"/>
    <col min="6660" max="6664" width="6.69140625" style="27"/>
    <col min="6665" max="6665" width="11.23046875" style="27" customWidth="1"/>
    <col min="6666" max="6909" width="6.69140625" style="27"/>
    <col min="6910" max="6912" width="6.69140625" style="27" customWidth="1"/>
    <col min="6913" max="6913" width="11.4609375" style="27" customWidth="1"/>
    <col min="6914" max="6914" width="6.69140625" style="27" customWidth="1"/>
    <col min="6915" max="6915" width="5.23046875" style="27" customWidth="1"/>
    <col min="6916" max="6920" width="6.69140625" style="27"/>
    <col min="6921" max="6921" width="11.23046875" style="27" customWidth="1"/>
    <col min="6922" max="7165" width="6.69140625" style="27"/>
    <col min="7166" max="7168" width="6.69140625" style="27" customWidth="1"/>
    <col min="7169" max="7169" width="11.4609375" style="27" customWidth="1"/>
    <col min="7170" max="7170" width="6.69140625" style="27" customWidth="1"/>
    <col min="7171" max="7171" width="5.23046875" style="27" customWidth="1"/>
    <col min="7172" max="7176" width="6.69140625" style="27"/>
    <col min="7177" max="7177" width="11.23046875" style="27" customWidth="1"/>
    <col min="7178" max="7421" width="6.69140625" style="27"/>
    <col min="7422" max="7424" width="6.69140625" style="27" customWidth="1"/>
    <col min="7425" max="7425" width="11.4609375" style="27" customWidth="1"/>
    <col min="7426" max="7426" width="6.69140625" style="27" customWidth="1"/>
    <col min="7427" max="7427" width="5.23046875" style="27" customWidth="1"/>
    <col min="7428" max="7432" width="6.69140625" style="27"/>
    <col min="7433" max="7433" width="11.23046875" style="27" customWidth="1"/>
    <col min="7434" max="7677" width="6.69140625" style="27"/>
    <col min="7678" max="7680" width="6.69140625" style="27" customWidth="1"/>
    <col min="7681" max="7681" width="11.4609375" style="27" customWidth="1"/>
    <col min="7682" max="7682" width="6.69140625" style="27" customWidth="1"/>
    <col min="7683" max="7683" width="5.23046875" style="27" customWidth="1"/>
    <col min="7684" max="7688" width="6.69140625" style="27"/>
    <col min="7689" max="7689" width="11.23046875" style="27" customWidth="1"/>
    <col min="7690" max="7933" width="6.69140625" style="27"/>
    <col min="7934" max="7936" width="6.69140625" style="27" customWidth="1"/>
    <col min="7937" max="7937" width="11.4609375" style="27" customWidth="1"/>
    <col min="7938" max="7938" width="6.69140625" style="27" customWidth="1"/>
    <col min="7939" max="7939" width="5.23046875" style="27" customWidth="1"/>
    <col min="7940" max="7944" width="6.69140625" style="27"/>
    <col min="7945" max="7945" width="11.23046875" style="27" customWidth="1"/>
    <col min="7946" max="8189" width="6.69140625" style="27"/>
    <col min="8190" max="8192" width="6.69140625" style="27" customWidth="1"/>
    <col min="8193" max="8193" width="11.4609375" style="27" customWidth="1"/>
    <col min="8194" max="8194" width="6.69140625" style="27" customWidth="1"/>
    <col min="8195" max="8195" width="5.23046875" style="27" customWidth="1"/>
    <col min="8196" max="8200" width="6.69140625" style="27"/>
    <col min="8201" max="8201" width="11.23046875" style="27" customWidth="1"/>
    <col min="8202" max="8445" width="6.69140625" style="27"/>
    <col min="8446" max="8448" width="6.69140625" style="27" customWidth="1"/>
    <col min="8449" max="8449" width="11.4609375" style="27" customWidth="1"/>
    <col min="8450" max="8450" width="6.69140625" style="27" customWidth="1"/>
    <col min="8451" max="8451" width="5.23046875" style="27" customWidth="1"/>
    <col min="8452" max="8456" width="6.69140625" style="27"/>
    <col min="8457" max="8457" width="11.23046875" style="27" customWidth="1"/>
    <col min="8458" max="8701" width="6.69140625" style="27"/>
    <col min="8702" max="8704" width="6.69140625" style="27" customWidth="1"/>
    <col min="8705" max="8705" width="11.4609375" style="27" customWidth="1"/>
    <col min="8706" max="8706" width="6.69140625" style="27" customWidth="1"/>
    <col min="8707" max="8707" width="5.23046875" style="27" customWidth="1"/>
    <col min="8708" max="8712" width="6.69140625" style="27"/>
    <col min="8713" max="8713" width="11.23046875" style="27" customWidth="1"/>
    <col min="8714" max="8957" width="6.69140625" style="27"/>
    <col min="8958" max="8960" width="6.69140625" style="27" customWidth="1"/>
    <col min="8961" max="8961" width="11.4609375" style="27" customWidth="1"/>
    <col min="8962" max="8962" width="6.69140625" style="27" customWidth="1"/>
    <col min="8963" max="8963" width="5.23046875" style="27" customWidth="1"/>
    <col min="8964" max="8968" width="6.69140625" style="27"/>
    <col min="8969" max="8969" width="11.23046875" style="27" customWidth="1"/>
    <col min="8970" max="9213" width="6.69140625" style="27"/>
    <col min="9214" max="9216" width="6.69140625" style="27" customWidth="1"/>
    <col min="9217" max="9217" width="11.4609375" style="27" customWidth="1"/>
    <col min="9218" max="9218" width="6.69140625" style="27" customWidth="1"/>
    <col min="9219" max="9219" width="5.23046875" style="27" customWidth="1"/>
    <col min="9220" max="9224" width="6.69140625" style="27"/>
    <col min="9225" max="9225" width="11.23046875" style="27" customWidth="1"/>
    <col min="9226" max="9469" width="6.69140625" style="27"/>
    <col min="9470" max="9472" width="6.69140625" style="27" customWidth="1"/>
    <col min="9473" max="9473" width="11.4609375" style="27" customWidth="1"/>
    <col min="9474" max="9474" width="6.69140625" style="27" customWidth="1"/>
    <col min="9475" max="9475" width="5.23046875" style="27" customWidth="1"/>
    <col min="9476" max="9480" width="6.69140625" style="27"/>
    <col min="9481" max="9481" width="11.23046875" style="27" customWidth="1"/>
    <col min="9482" max="9725" width="6.69140625" style="27"/>
    <col min="9726" max="9728" width="6.69140625" style="27" customWidth="1"/>
    <col min="9729" max="9729" width="11.4609375" style="27" customWidth="1"/>
    <col min="9730" max="9730" width="6.69140625" style="27" customWidth="1"/>
    <col min="9731" max="9731" width="5.23046875" style="27" customWidth="1"/>
    <col min="9732" max="9736" width="6.69140625" style="27"/>
    <col min="9737" max="9737" width="11.23046875" style="27" customWidth="1"/>
    <col min="9738" max="9981" width="6.69140625" style="27"/>
    <col min="9982" max="9984" width="6.69140625" style="27" customWidth="1"/>
    <col min="9985" max="9985" width="11.4609375" style="27" customWidth="1"/>
    <col min="9986" max="9986" width="6.69140625" style="27" customWidth="1"/>
    <col min="9987" max="9987" width="5.23046875" style="27" customWidth="1"/>
    <col min="9988" max="9992" width="6.69140625" style="27"/>
    <col min="9993" max="9993" width="11.23046875" style="27" customWidth="1"/>
    <col min="9994" max="10237" width="6.69140625" style="27"/>
    <col min="10238" max="10240" width="6.69140625" style="27" customWidth="1"/>
    <col min="10241" max="10241" width="11.4609375" style="27" customWidth="1"/>
    <col min="10242" max="10242" width="6.69140625" style="27" customWidth="1"/>
    <col min="10243" max="10243" width="5.23046875" style="27" customWidth="1"/>
    <col min="10244" max="10248" width="6.69140625" style="27"/>
    <col min="10249" max="10249" width="11.23046875" style="27" customWidth="1"/>
    <col min="10250" max="10493" width="6.69140625" style="27"/>
    <col min="10494" max="10496" width="6.69140625" style="27" customWidth="1"/>
    <col min="10497" max="10497" width="11.4609375" style="27" customWidth="1"/>
    <col min="10498" max="10498" width="6.69140625" style="27" customWidth="1"/>
    <col min="10499" max="10499" width="5.23046875" style="27" customWidth="1"/>
    <col min="10500" max="10504" width="6.69140625" style="27"/>
    <col min="10505" max="10505" width="11.23046875" style="27" customWidth="1"/>
    <col min="10506" max="10749" width="6.69140625" style="27"/>
    <col min="10750" max="10752" width="6.69140625" style="27" customWidth="1"/>
    <col min="10753" max="10753" width="11.4609375" style="27" customWidth="1"/>
    <col min="10754" max="10754" width="6.69140625" style="27" customWidth="1"/>
    <col min="10755" max="10755" width="5.23046875" style="27" customWidth="1"/>
    <col min="10756" max="10760" width="6.69140625" style="27"/>
    <col min="10761" max="10761" width="11.23046875" style="27" customWidth="1"/>
    <col min="10762" max="11005" width="6.69140625" style="27"/>
    <col min="11006" max="11008" width="6.69140625" style="27" customWidth="1"/>
    <col min="11009" max="11009" width="11.4609375" style="27" customWidth="1"/>
    <col min="11010" max="11010" width="6.69140625" style="27" customWidth="1"/>
    <col min="11011" max="11011" width="5.23046875" style="27" customWidth="1"/>
    <col min="11012" max="11016" width="6.69140625" style="27"/>
    <col min="11017" max="11017" width="11.23046875" style="27" customWidth="1"/>
    <col min="11018" max="11261" width="6.69140625" style="27"/>
    <col min="11262" max="11264" width="6.69140625" style="27" customWidth="1"/>
    <col min="11265" max="11265" width="11.4609375" style="27" customWidth="1"/>
    <col min="11266" max="11266" width="6.69140625" style="27" customWidth="1"/>
    <col min="11267" max="11267" width="5.23046875" style="27" customWidth="1"/>
    <col min="11268" max="11272" width="6.69140625" style="27"/>
    <col min="11273" max="11273" width="11.23046875" style="27" customWidth="1"/>
    <col min="11274" max="11517" width="6.69140625" style="27"/>
    <col min="11518" max="11520" width="6.69140625" style="27" customWidth="1"/>
    <col min="11521" max="11521" width="11.4609375" style="27" customWidth="1"/>
    <col min="11522" max="11522" width="6.69140625" style="27" customWidth="1"/>
    <col min="11523" max="11523" width="5.23046875" style="27" customWidth="1"/>
    <col min="11524" max="11528" width="6.69140625" style="27"/>
    <col min="11529" max="11529" width="11.23046875" style="27" customWidth="1"/>
    <col min="11530" max="11773" width="6.69140625" style="27"/>
    <col min="11774" max="11776" width="6.69140625" style="27" customWidth="1"/>
    <col min="11777" max="11777" width="11.4609375" style="27" customWidth="1"/>
    <col min="11778" max="11778" width="6.69140625" style="27" customWidth="1"/>
    <col min="11779" max="11779" width="5.23046875" style="27" customWidth="1"/>
    <col min="11780" max="11784" width="6.69140625" style="27"/>
    <col min="11785" max="11785" width="11.23046875" style="27" customWidth="1"/>
    <col min="11786" max="12029" width="6.69140625" style="27"/>
    <col min="12030" max="12032" width="6.69140625" style="27" customWidth="1"/>
    <col min="12033" max="12033" width="11.4609375" style="27" customWidth="1"/>
    <col min="12034" max="12034" width="6.69140625" style="27" customWidth="1"/>
    <col min="12035" max="12035" width="5.23046875" style="27" customWidth="1"/>
    <col min="12036" max="12040" width="6.69140625" style="27"/>
    <col min="12041" max="12041" width="11.23046875" style="27" customWidth="1"/>
    <col min="12042" max="12285" width="6.69140625" style="27"/>
    <col min="12286" max="12288" width="6.69140625" style="27" customWidth="1"/>
    <col min="12289" max="12289" width="11.4609375" style="27" customWidth="1"/>
    <col min="12290" max="12290" width="6.69140625" style="27" customWidth="1"/>
    <col min="12291" max="12291" width="5.23046875" style="27" customWidth="1"/>
    <col min="12292" max="12296" width="6.69140625" style="27"/>
    <col min="12297" max="12297" width="11.23046875" style="27" customWidth="1"/>
    <col min="12298" max="12541" width="6.69140625" style="27"/>
    <col min="12542" max="12544" width="6.69140625" style="27" customWidth="1"/>
    <col min="12545" max="12545" width="11.4609375" style="27" customWidth="1"/>
    <col min="12546" max="12546" width="6.69140625" style="27" customWidth="1"/>
    <col min="12547" max="12547" width="5.23046875" style="27" customWidth="1"/>
    <col min="12548" max="12552" width="6.69140625" style="27"/>
    <col min="12553" max="12553" width="11.23046875" style="27" customWidth="1"/>
    <col min="12554" max="12797" width="6.69140625" style="27"/>
    <col min="12798" max="12800" width="6.69140625" style="27" customWidth="1"/>
    <col min="12801" max="12801" width="11.4609375" style="27" customWidth="1"/>
    <col min="12802" max="12802" width="6.69140625" style="27" customWidth="1"/>
    <col min="12803" max="12803" width="5.23046875" style="27" customWidth="1"/>
    <col min="12804" max="12808" width="6.69140625" style="27"/>
    <col min="12809" max="12809" width="11.23046875" style="27" customWidth="1"/>
    <col min="12810" max="13053" width="6.69140625" style="27"/>
    <col min="13054" max="13056" width="6.69140625" style="27" customWidth="1"/>
    <col min="13057" max="13057" width="11.4609375" style="27" customWidth="1"/>
    <col min="13058" max="13058" width="6.69140625" style="27" customWidth="1"/>
    <col min="13059" max="13059" width="5.23046875" style="27" customWidth="1"/>
    <col min="13060" max="13064" width="6.69140625" style="27"/>
    <col min="13065" max="13065" width="11.23046875" style="27" customWidth="1"/>
    <col min="13066" max="13309" width="6.69140625" style="27"/>
    <col min="13310" max="13312" width="6.69140625" style="27" customWidth="1"/>
    <col min="13313" max="13313" width="11.4609375" style="27" customWidth="1"/>
    <col min="13314" max="13314" width="6.69140625" style="27" customWidth="1"/>
    <col min="13315" max="13315" width="5.23046875" style="27" customWidth="1"/>
    <col min="13316" max="13320" width="6.69140625" style="27"/>
    <col min="13321" max="13321" width="11.23046875" style="27" customWidth="1"/>
    <col min="13322" max="13565" width="6.69140625" style="27"/>
    <col min="13566" max="13568" width="6.69140625" style="27" customWidth="1"/>
    <col min="13569" max="13569" width="11.4609375" style="27" customWidth="1"/>
    <col min="13570" max="13570" width="6.69140625" style="27" customWidth="1"/>
    <col min="13571" max="13571" width="5.23046875" style="27" customWidth="1"/>
    <col min="13572" max="13576" width="6.69140625" style="27"/>
    <col min="13577" max="13577" width="11.23046875" style="27" customWidth="1"/>
    <col min="13578" max="13821" width="6.69140625" style="27"/>
    <col min="13822" max="13824" width="6.69140625" style="27" customWidth="1"/>
    <col min="13825" max="13825" width="11.4609375" style="27" customWidth="1"/>
    <col min="13826" max="13826" width="6.69140625" style="27" customWidth="1"/>
    <col min="13827" max="13827" width="5.23046875" style="27" customWidth="1"/>
    <col min="13828" max="13832" width="6.69140625" style="27"/>
    <col min="13833" max="13833" width="11.23046875" style="27" customWidth="1"/>
    <col min="13834" max="14077" width="6.69140625" style="27"/>
    <col min="14078" max="14080" width="6.69140625" style="27" customWidth="1"/>
    <col min="14081" max="14081" width="11.4609375" style="27" customWidth="1"/>
    <col min="14082" max="14082" width="6.69140625" style="27" customWidth="1"/>
    <col min="14083" max="14083" width="5.23046875" style="27" customWidth="1"/>
    <col min="14084" max="14088" width="6.69140625" style="27"/>
    <col min="14089" max="14089" width="11.23046875" style="27" customWidth="1"/>
    <col min="14090" max="14333" width="6.69140625" style="27"/>
    <col min="14334" max="14336" width="6.69140625" style="27" customWidth="1"/>
    <col min="14337" max="14337" width="11.4609375" style="27" customWidth="1"/>
    <col min="14338" max="14338" width="6.69140625" style="27" customWidth="1"/>
    <col min="14339" max="14339" width="5.23046875" style="27" customWidth="1"/>
    <col min="14340" max="14344" width="6.69140625" style="27"/>
    <col min="14345" max="14345" width="11.23046875" style="27" customWidth="1"/>
    <col min="14346" max="14589" width="6.69140625" style="27"/>
    <col min="14590" max="14592" width="6.69140625" style="27" customWidth="1"/>
    <col min="14593" max="14593" width="11.4609375" style="27" customWidth="1"/>
    <col min="14594" max="14594" width="6.69140625" style="27" customWidth="1"/>
    <col min="14595" max="14595" width="5.23046875" style="27" customWidth="1"/>
    <col min="14596" max="14600" width="6.69140625" style="27"/>
    <col min="14601" max="14601" width="11.23046875" style="27" customWidth="1"/>
    <col min="14602" max="14845" width="6.69140625" style="27"/>
    <col min="14846" max="14848" width="6.69140625" style="27" customWidth="1"/>
    <col min="14849" max="14849" width="11.4609375" style="27" customWidth="1"/>
    <col min="14850" max="14850" width="6.69140625" style="27" customWidth="1"/>
    <col min="14851" max="14851" width="5.23046875" style="27" customWidth="1"/>
    <col min="14852" max="14856" width="6.69140625" style="27"/>
    <col min="14857" max="14857" width="11.23046875" style="27" customWidth="1"/>
    <col min="14858" max="15101" width="6.69140625" style="27"/>
    <col min="15102" max="15104" width="6.69140625" style="27" customWidth="1"/>
    <col min="15105" max="15105" width="11.4609375" style="27" customWidth="1"/>
    <col min="15106" max="15106" width="6.69140625" style="27" customWidth="1"/>
    <col min="15107" max="15107" width="5.23046875" style="27" customWidth="1"/>
    <col min="15108" max="15112" width="6.69140625" style="27"/>
    <col min="15113" max="15113" width="11.23046875" style="27" customWidth="1"/>
    <col min="15114" max="15357" width="6.69140625" style="27"/>
    <col min="15358" max="15360" width="6.69140625" style="27" customWidth="1"/>
    <col min="15361" max="15361" width="11.4609375" style="27" customWidth="1"/>
    <col min="15362" max="15362" width="6.69140625" style="27" customWidth="1"/>
    <col min="15363" max="15363" width="5.23046875" style="27" customWidth="1"/>
    <col min="15364" max="15368" width="6.69140625" style="27"/>
    <col min="15369" max="15369" width="11.23046875" style="27" customWidth="1"/>
    <col min="15370" max="15613" width="6.69140625" style="27"/>
    <col min="15614" max="15616" width="6.69140625" style="27" customWidth="1"/>
    <col min="15617" max="15617" width="11.4609375" style="27" customWidth="1"/>
    <col min="15618" max="15618" width="6.69140625" style="27" customWidth="1"/>
    <col min="15619" max="15619" width="5.23046875" style="27" customWidth="1"/>
    <col min="15620" max="15624" width="6.69140625" style="27"/>
    <col min="15625" max="15625" width="11.23046875" style="27" customWidth="1"/>
    <col min="15626" max="15869" width="6.69140625" style="27"/>
    <col min="15870" max="15872" width="6.69140625" style="27" customWidth="1"/>
    <col min="15873" max="15873" width="11.4609375" style="27" customWidth="1"/>
    <col min="15874" max="15874" width="6.69140625" style="27" customWidth="1"/>
    <col min="15875" max="15875" width="5.23046875" style="27" customWidth="1"/>
    <col min="15876" max="15880" width="6.69140625" style="27"/>
    <col min="15881" max="15881" width="11.23046875" style="27" customWidth="1"/>
    <col min="15882" max="16125" width="6.69140625" style="27"/>
    <col min="16126" max="16128" width="6.69140625" style="27" customWidth="1"/>
    <col min="16129" max="16129" width="11.4609375" style="27" customWidth="1"/>
    <col min="16130" max="16130" width="6.69140625" style="27" customWidth="1"/>
    <col min="16131" max="16131" width="5.23046875" style="27" customWidth="1"/>
    <col min="16132" max="16136" width="6.69140625" style="27"/>
    <col min="16137" max="16137" width="11.23046875" style="27" customWidth="1"/>
    <col min="16138" max="16384" width="6.69140625" style="27"/>
  </cols>
  <sheetData>
    <row r="1" spans="1:9" x14ac:dyDescent="0.3">
      <c r="A1" s="148"/>
      <c r="B1" s="148"/>
      <c r="C1" s="148"/>
      <c r="D1" s="148"/>
      <c r="E1" s="148"/>
      <c r="F1" s="148"/>
      <c r="G1" s="148"/>
      <c r="H1" s="148"/>
      <c r="I1" s="148"/>
    </row>
    <row r="2" spans="1:9" ht="20.149999999999999" customHeight="1" x14ac:dyDescent="0.3">
      <c r="A2" s="149" t="s">
        <v>40</v>
      </c>
      <c r="B2" s="150"/>
      <c r="C2" s="150"/>
      <c r="D2" s="150"/>
      <c r="E2" s="150"/>
      <c r="F2" s="150"/>
      <c r="G2" s="150"/>
      <c r="H2" s="150"/>
      <c r="I2" s="150"/>
    </row>
    <row r="3" spans="1:9" ht="20.149999999999999" customHeight="1" x14ac:dyDescent="0.3">
      <c r="A3" s="149" t="s">
        <v>41</v>
      </c>
      <c r="B3" s="149"/>
      <c r="C3" s="149"/>
      <c r="D3" s="149"/>
      <c r="E3" s="149"/>
      <c r="F3" s="149"/>
      <c r="G3" s="149"/>
      <c r="H3" s="149"/>
      <c r="I3" s="149"/>
    </row>
    <row r="4" spans="1:9" ht="20.149999999999999" customHeight="1" x14ac:dyDescent="0.3">
      <c r="A4" s="146" t="s">
        <v>42</v>
      </c>
      <c r="B4" s="146"/>
      <c r="C4" s="146"/>
      <c r="D4" s="151"/>
      <c r="E4" s="151"/>
      <c r="F4" s="151"/>
      <c r="G4" s="151"/>
      <c r="H4" s="151"/>
      <c r="I4" s="151"/>
    </row>
    <row r="5" spans="1:9" ht="20.149999999999999" customHeight="1" x14ac:dyDescent="0.3">
      <c r="A5" s="146" t="s">
        <v>43</v>
      </c>
      <c r="B5" s="146"/>
      <c r="C5" s="146"/>
      <c r="D5" s="147" t="str">
        <f>IF('Budget Template'!B3="","",UPPER('Budget Template'!B3))</f>
        <v/>
      </c>
      <c r="E5" s="147"/>
      <c r="F5" s="147"/>
      <c r="G5" s="147"/>
      <c r="H5" s="147"/>
      <c r="I5" s="147"/>
    </row>
    <row r="6" spans="1:9" ht="20.149999999999999" customHeight="1" x14ac:dyDescent="0.3">
      <c r="A6" s="146" t="s">
        <v>44</v>
      </c>
      <c r="B6" s="146"/>
      <c r="C6" s="146"/>
      <c r="D6" s="147"/>
      <c r="E6" s="147"/>
      <c r="F6" s="147"/>
      <c r="G6" s="147"/>
      <c r="H6" s="147"/>
      <c r="I6" s="147"/>
    </row>
    <row r="7" spans="1:9" ht="20.149999999999999" customHeight="1" x14ac:dyDescent="0.3">
      <c r="A7" s="146" t="s">
        <v>45</v>
      </c>
      <c r="B7" s="146"/>
      <c r="C7" s="146"/>
      <c r="D7" s="155" t="s">
        <v>46</v>
      </c>
      <c r="E7" s="155"/>
      <c r="F7" s="155"/>
      <c r="G7" s="155"/>
      <c r="H7" s="155"/>
      <c r="I7" s="155"/>
    </row>
    <row r="8" spans="1:9" ht="30" customHeight="1" x14ac:dyDescent="0.3">
      <c r="A8" s="156" t="s">
        <v>47</v>
      </c>
      <c r="B8" s="156"/>
      <c r="C8" s="156"/>
      <c r="D8" s="156"/>
      <c r="E8" s="156"/>
      <c r="F8" s="156"/>
      <c r="G8" s="156"/>
      <c r="H8" s="156"/>
      <c r="I8" s="156"/>
    </row>
    <row r="9" spans="1:9" ht="36" customHeight="1" x14ac:dyDescent="0.3">
      <c r="A9" s="157" t="s">
        <v>48</v>
      </c>
      <c r="B9" s="158"/>
      <c r="C9" s="158"/>
      <c r="D9" s="158"/>
      <c r="E9" s="158"/>
      <c r="F9" s="159"/>
      <c r="G9" s="28" t="s">
        <v>49</v>
      </c>
      <c r="H9" s="28" t="s">
        <v>50</v>
      </c>
      <c r="I9" s="29" t="s">
        <v>51</v>
      </c>
    </row>
    <row r="10" spans="1:9" s="32" customFormat="1" ht="25" customHeight="1" x14ac:dyDescent="0.3">
      <c r="A10" s="152" t="s">
        <v>17</v>
      </c>
      <c r="B10" s="153"/>
      <c r="C10" s="153"/>
      <c r="D10" s="153"/>
      <c r="E10" s="153"/>
      <c r="F10" s="154"/>
      <c r="G10" s="30">
        <f>'Budget Template'!D35</f>
        <v>0</v>
      </c>
      <c r="H10" s="30">
        <f>'Budget Template'!J35</f>
        <v>0</v>
      </c>
      <c r="I10" s="31">
        <f t="shared" ref="I10:I26" si="0">SUM(G10:H10)</f>
        <v>0</v>
      </c>
    </row>
    <row r="11" spans="1:9" s="32" customFormat="1" ht="25" customHeight="1" x14ac:dyDescent="0.3">
      <c r="A11" s="152" t="s">
        <v>18</v>
      </c>
      <c r="B11" s="153"/>
      <c r="C11" s="153"/>
      <c r="D11" s="153"/>
      <c r="E11" s="153"/>
      <c r="F11" s="154"/>
      <c r="G11" s="30">
        <f>'Budget Template'!D36</f>
        <v>0</v>
      </c>
      <c r="H11" s="30">
        <f>'Budget Template'!J36</f>
        <v>0</v>
      </c>
      <c r="I11" s="31">
        <f t="shared" si="0"/>
        <v>0</v>
      </c>
    </row>
    <row r="12" spans="1:9" s="32" customFormat="1" ht="25" customHeight="1" x14ac:dyDescent="0.3">
      <c r="A12" s="152" t="s">
        <v>19</v>
      </c>
      <c r="B12" s="153"/>
      <c r="C12" s="153"/>
      <c r="D12" s="153"/>
      <c r="E12" s="153"/>
      <c r="F12" s="154"/>
      <c r="G12" s="30">
        <f>'Budget Template'!D37</f>
        <v>0</v>
      </c>
      <c r="H12" s="30">
        <f>'Budget Template'!J37</f>
        <v>0</v>
      </c>
      <c r="I12" s="31">
        <f t="shared" si="0"/>
        <v>0</v>
      </c>
    </row>
    <row r="13" spans="1:9" s="32" customFormat="1" ht="25" customHeight="1" x14ac:dyDescent="0.3">
      <c r="A13" s="152" t="s">
        <v>20</v>
      </c>
      <c r="B13" s="153"/>
      <c r="C13" s="153"/>
      <c r="D13" s="153"/>
      <c r="E13" s="153"/>
      <c r="F13" s="154"/>
      <c r="G13" s="30">
        <f>'Budget Template'!D38</f>
        <v>0</v>
      </c>
      <c r="H13" s="30">
        <f>'Budget Template'!J38</f>
        <v>0</v>
      </c>
      <c r="I13" s="31">
        <f t="shared" si="0"/>
        <v>0</v>
      </c>
    </row>
    <row r="14" spans="1:9" s="32" customFormat="1" ht="25" customHeight="1" x14ac:dyDescent="0.3">
      <c r="A14" s="152" t="s">
        <v>21</v>
      </c>
      <c r="B14" s="153"/>
      <c r="C14" s="153"/>
      <c r="D14" s="153"/>
      <c r="E14" s="153"/>
      <c r="F14" s="154"/>
      <c r="G14" s="30">
        <f>'Budget Template'!D39</f>
        <v>0</v>
      </c>
      <c r="H14" s="30">
        <f>'Budget Template'!J39</f>
        <v>0</v>
      </c>
      <c r="I14" s="31">
        <f t="shared" si="0"/>
        <v>0</v>
      </c>
    </row>
    <row r="15" spans="1:9" s="32" customFormat="1" ht="25" customHeight="1" x14ac:dyDescent="0.3">
      <c r="A15" s="152" t="s">
        <v>22</v>
      </c>
      <c r="B15" s="153"/>
      <c r="C15" s="153"/>
      <c r="D15" s="153"/>
      <c r="E15" s="153"/>
      <c r="F15" s="154"/>
      <c r="G15" s="30">
        <f>'Budget Template'!D40</f>
        <v>0</v>
      </c>
      <c r="H15" s="30">
        <f>'Budget Template'!J40</f>
        <v>0</v>
      </c>
      <c r="I15" s="31">
        <f t="shared" si="0"/>
        <v>0</v>
      </c>
    </row>
    <row r="16" spans="1:9" s="32" customFormat="1" ht="25" customHeight="1" x14ac:dyDescent="0.3">
      <c r="A16" s="152" t="s">
        <v>69</v>
      </c>
      <c r="B16" s="153"/>
      <c r="C16" s="153"/>
      <c r="D16" s="153"/>
      <c r="E16" s="153"/>
      <c r="F16" s="154"/>
      <c r="G16" s="30">
        <f>'Budget Template'!D41</f>
        <v>0</v>
      </c>
      <c r="H16" s="30">
        <f>'Budget Template'!J41</f>
        <v>0</v>
      </c>
      <c r="I16" s="31">
        <f t="shared" si="0"/>
        <v>0</v>
      </c>
    </row>
    <row r="17" spans="1:10" s="32" customFormat="1" ht="48" customHeight="1" x14ac:dyDescent="0.3">
      <c r="A17" s="163" t="s">
        <v>23</v>
      </c>
      <c r="B17" s="164"/>
      <c r="C17" s="164"/>
      <c r="D17" s="164"/>
      <c r="E17" s="164"/>
      <c r="F17" s="165"/>
      <c r="G17" s="30">
        <f>'Budget Template'!D42</f>
        <v>0</v>
      </c>
      <c r="H17" s="30">
        <f>'Budget Template'!J42</f>
        <v>0</v>
      </c>
      <c r="I17" s="31">
        <f t="shared" si="0"/>
        <v>0</v>
      </c>
    </row>
    <row r="18" spans="1:10" s="32" customFormat="1" ht="25" customHeight="1" x14ac:dyDescent="0.3">
      <c r="A18" s="163" t="s">
        <v>52</v>
      </c>
      <c r="B18" s="164"/>
      <c r="C18" s="164"/>
      <c r="D18" s="164"/>
      <c r="E18" s="164"/>
      <c r="F18" s="165"/>
      <c r="G18" s="30">
        <f>'Budget Template'!D43</f>
        <v>0</v>
      </c>
      <c r="H18" s="30">
        <f>'Budget Template'!J43</f>
        <v>0</v>
      </c>
      <c r="I18" s="31">
        <f t="shared" si="0"/>
        <v>0</v>
      </c>
    </row>
    <row r="19" spans="1:10" s="32" customFormat="1" ht="25" customHeight="1" x14ac:dyDescent="0.3">
      <c r="A19" s="152" t="s">
        <v>25</v>
      </c>
      <c r="B19" s="153"/>
      <c r="C19" s="153"/>
      <c r="D19" s="153"/>
      <c r="E19" s="153"/>
      <c r="F19" s="154"/>
      <c r="G19" s="30">
        <f>'Budget Template'!D44</f>
        <v>0</v>
      </c>
      <c r="H19" s="30">
        <f>'Budget Template'!J44</f>
        <v>0</v>
      </c>
      <c r="I19" s="31">
        <f t="shared" si="0"/>
        <v>0</v>
      </c>
    </row>
    <row r="20" spans="1:10" s="32" customFormat="1" ht="25" customHeight="1" x14ac:dyDescent="0.3">
      <c r="A20" s="152" t="s">
        <v>26</v>
      </c>
      <c r="B20" s="153"/>
      <c r="C20" s="153"/>
      <c r="D20" s="153"/>
      <c r="E20" s="153"/>
      <c r="F20" s="154"/>
      <c r="G20" s="30">
        <f>'Budget Template'!D45</f>
        <v>0</v>
      </c>
      <c r="H20" s="30">
        <f>'Budget Template'!J45</f>
        <v>0</v>
      </c>
      <c r="I20" s="31">
        <f t="shared" si="0"/>
        <v>0</v>
      </c>
    </row>
    <row r="21" spans="1:10" s="32" customFormat="1" ht="25" customHeight="1" x14ac:dyDescent="0.3">
      <c r="A21" s="152" t="s">
        <v>68</v>
      </c>
      <c r="B21" s="153"/>
      <c r="C21" s="153"/>
      <c r="D21" s="153"/>
      <c r="E21" s="153"/>
      <c r="F21" s="154"/>
      <c r="G21" s="30">
        <f>'Budget Template'!D46</f>
        <v>0</v>
      </c>
      <c r="H21" s="30">
        <f>'Budget Template'!J46</f>
        <v>0</v>
      </c>
      <c r="I21" s="31">
        <f t="shared" si="0"/>
        <v>0</v>
      </c>
    </row>
    <row r="22" spans="1:10" s="32" customFormat="1" ht="25" customHeight="1" x14ac:dyDescent="0.3">
      <c r="A22" s="166" t="s">
        <v>53</v>
      </c>
      <c r="B22" s="167"/>
      <c r="C22" s="167"/>
      <c r="D22" s="167"/>
      <c r="E22" s="167"/>
      <c r="F22" s="168"/>
      <c r="G22" s="30">
        <f>'Budget Template'!D47</f>
        <v>0</v>
      </c>
      <c r="H22" s="30">
        <f>'Budget Template'!J47</f>
        <v>0</v>
      </c>
      <c r="I22" s="31">
        <f t="shared" si="0"/>
        <v>0</v>
      </c>
    </row>
    <row r="23" spans="1:10" s="32" customFormat="1" ht="25" customHeight="1" x14ac:dyDescent="0.3">
      <c r="A23" s="152" t="s">
        <v>28</v>
      </c>
      <c r="B23" s="153"/>
      <c r="C23" s="153"/>
      <c r="D23" s="153"/>
      <c r="E23" s="153"/>
      <c r="F23" s="154"/>
      <c r="G23" s="30">
        <f>'Budget Template'!D48</f>
        <v>0</v>
      </c>
      <c r="H23" s="30">
        <f>'Budget Template'!J48</f>
        <v>0</v>
      </c>
      <c r="I23" s="31">
        <f t="shared" si="0"/>
        <v>0</v>
      </c>
    </row>
    <row r="24" spans="1:10" s="32" customFormat="1" ht="25" customHeight="1" x14ac:dyDescent="0.3">
      <c r="A24" s="152" t="s">
        <v>39</v>
      </c>
      <c r="B24" s="153"/>
      <c r="C24" s="153"/>
      <c r="D24" s="153"/>
      <c r="E24" s="153"/>
      <c r="F24" s="154"/>
      <c r="G24" s="30">
        <f>'Budget Template'!D49</f>
        <v>0</v>
      </c>
      <c r="H24" s="30">
        <f>'Budget Template'!J49</f>
        <v>0</v>
      </c>
      <c r="I24" s="31">
        <f t="shared" si="0"/>
        <v>0</v>
      </c>
    </row>
    <row r="25" spans="1:10" s="32" customFormat="1" ht="25" customHeight="1" x14ac:dyDescent="0.3">
      <c r="A25" s="152" t="s">
        <v>54</v>
      </c>
      <c r="B25" s="153"/>
      <c r="C25" s="153"/>
      <c r="D25" s="153"/>
      <c r="E25" s="153"/>
      <c r="F25" s="154"/>
      <c r="G25" s="30">
        <f>'Budget Template'!D50</f>
        <v>0</v>
      </c>
      <c r="H25" s="30">
        <f>'Budget Template'!J50</f>
        <v>0</v>
      </c>
      <c r="I25" s="31">
        <f t="shared" si="0"/>
        <v>0</v>
      </c>
    </row>
    <row r="26" spans="1:10" s="32" customFormat="1" ht="48" customHeight="1" thickBot="1" x14ac:dyDescent="0.35">
      <c r="A26" s="169" t="s">
        <v>55</v>
      </c>
      <c r="B26" s="170"/>
      <c r="C26" s="170"/>
      <c r="D26" s="170"/>
      <c r="E26" s="170"/>
      <c r="F26" s="171"/>
      <c r="G26" s="30">
        <f>'Budget Template'!D51</f>
        <v>0</v>
      </c>
      <c r="H26" s="30">
        <f>'Budget Template'!J51</f>
        <v>0</v>
      </c>
      <c r="I26" s="33">
        <f t="shared" si="0"/>
        <v>0</v>
      </c>
      <c r="J26" s="34"/>
    </row>
    <row r="27" spans="1:10" s="38" customFormat="1" ht="25" customHeight="1" thickTop="1" x14ac:dyDescent="0.3">
      <c r="A27" s="160" t="s">
        <v>56</v>
      </c>
      <c r="B27" s="161"/>
      <c r="C27" s="161"/>
      <c r="D27" s="161"/>
      <c r="E27" s="161"/>
      <c r="F27" s="162"/>
      <c r="G27" s="35">
        <f>SUM(G10:G26)</f>
        <v>0</v>
      </c>
      <c r="H27" s="35">
        <f>SUM(H10:H26)</f>
        <v>0</v>
      </c>
      <c r="I27" s="36">
        <f>SUM(I10:I26)</f>
        <v>0</v>
      </c>
      <c r="J27" s="37"/>
    </row>
    <row r="28" spans="1:10" s="32" customFormat="1" ht="10.3" x14ac:dyDescent="0.3"/>
    <row r="29" spans="1:10" s="32" customFormat="1" ht="10.3" x14ac:dyDescent="0.3"/>
    <row r="30" spans="1:10" s="32" customFormat="1" ht="10.3" x14ac:dyDescent="0.3"/>
    <row r="31" spans="1:10" s="32" customFormat="1" ht="10.3" x14ac:dyDescent="0.3"/>
    <row r="32" spans="1:10" s="32" customFormat="1" ht="10.3" x14ac:dyDescent="0.3"/>
    <row r="33" s="32" customFormat="1" ht="10.3" x14ac:dyDescent="0.3"/>
    <row r="34" s="32" customFormat="1" ht="10.3" x14ac:dyDescent="0.3"/>
    <row r="35" s="32" customFormat="1" ht="10.3" x14ac:dyDescent="0.3"/>
    <row r="36" s="32" customFormat="1" ht="10.3" x14ac:dyDescent="0.3"/>
    <row r="37" s="32" customFormat="1" ht="10.3" x14ac:dyDescent="0.3"/>
    <row r="38" s="32" customFormat="1" ht="10.3" x14ac:dyDescent="0.3"/>
    <row r="39" s="32" customFormat="1" ht="10.3" x14ac:dyDescent="0.3"/>
    <row r="40" s="32" customFormat="1" ht="10.3" x14ac:dyDescent="0.3"/>
    <row r="41" s="32" customFormat="1" ht="10.3" x14ac:dyDescent="0.3"/>
    <row r="42" s="32" customFormat="1" ht="10.3" x14ac:dyDescent="0.3"/>
    <row r="43" s="32" customFormat="1" ht="10.3" x14ac:dyDescent="0.3"/>
    <row r="44" s="32" customFormat="1" ht="10.3" x14ac:dyDescent="0.3"/>
    <row r="45" s="32" customFormat="1" ht="10.3" x14ac:dyDescent="0.3"/>
    <row r="46" s="32" customFormat="1" ht="10.3" x14ac:dyDescent="0.3"/>
    <row r="47" s="32" customFormat="1" ht="10.3" x14ac:dyDescent="0.3"/>
  </sheetData>
  <sheetProtection password="DFCD" sheet="1" objects="1" scenarios="1"/>
  <mergeCells count="31">
    <mergeCell ref="A27:F27"/>
    <mergeCell ref="A16:F16"/>
    <mergeCell ref="A17:F17"/>
    <mergeCell ref="A18:F18"/>
    <mergeCell ref="A19:F19"/>
    <mergeCell ref="A20:F20"/>
    <mergeCell ref="A21:F21"/>
    <mergeCell ref="A22:F22"/>
    <mergeCell ref="A23:F23"/>
    <mergeCell ref="A24:F24"/>
    <mergeCell ref="A25:F25"/>
    <mergeCell ref="A26:F26"/>
    <mergeCell ref="A15:F15"/>
    <mergeCell ref="A6:C6"/>
    <mergeCell ref="D6:I6"/>
    <mergeCell ref="A7:C7"/>
    <mergeCell ref="D7:I7"/>
    <mergeCell ref="A8:I8"/>
    <mergeCell ref="A9:F9"/>
    <mergeCell ref="A10:F10"/>
    <mergeCell ref="A11:F11"/>
    <mergeCell ref="A12:F12"/>
    <mergeCell ref="A13:F13"/>
    <mergeCell ref="A14:F14"/>
    <mergeCell ref="A5:C5"/>
    <mergeCell ref="D5:I5"/>
    <mergeCell ref="A1:I1"/>
    <mergeCell ref="A2:I2"/>
    <mergeCell ref="A3:I3"/>
    <mergeCell ref="A4:C4"/>
    <mergeCell ref="D4:I4"/>
  </mergeCells>
  <pageMargins left="0.7" right="0.7" top="0.5" bottom="0.5" header="0.3" footer="0.3"/>
  <pageSetup orientation="portrait" verticalDpi="5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K32" sqref="K32"/>
    </sheetView>
  </sheetViews>
  <sheetFormatPr defaultRowHeight="22" customHeight="1" x14ac:dyDescent="0.3"/>
  <cols>
    <col min="1" max="1" width="71.4609375" style="27" customWidth="1"/>
    <col min="2" max="2" width="12.69140625" style="27" customWidth="1"/>
    <col min="3" max="256" width="9.15234375" style="27"/>
    <col min="257" max="257" width="71.4609375" style="27" customWidth="1"/>
    <col min="258" max="258" width="12.69140625" style="27" customWidth="1"/>
    <col min="259" max="512" width="9.15234375" style="27"/>
    <col min="513" max="513" width="71.4609375" style="27" customWidth="1"/>
    <col min="514" max="514" width="12.69140625" style="27" customWidth="1"/>
    <col min="515" max="768" width="9.15234375" style="27"/>
    <col min="769" max="769" width="71.4609375" style="27" customWidth="1"/>
    <col min="770" max="770" width="12.69140625" style="27" customWidth="1"/>
    <col min="771" max="1024" width="9.15234375" style="27"/>
    <col min="1025" max="1025" width="71.4609375" style="27" customWidth="1"/>
    <col min="1026" max="1026" width="12.69140625" style="27" customWidth="1"/>
    <col min="1027" max="1280" width="9.15234375" style="27"/>
    <col min="1281" max="1281" width="71.4609375" style="27" customWidth="1"/>
    <col min="1282" max="1282" width="12.69140625" style="27" customWidth="1"/>
    <col min="1283" max="1536" width="9.15234375" style="27"/>
    <col min="1537" max="1537" width="71.4609375" style="27" customWidth="1"/>
    <col min="1538" max="1538" width="12.69140625" style="27" customWidth="1"/>
    <col min="1539" max="1792" width="9.15234375" style="27"/>
    <col min="1793" max="1793" width="71.4609375" style="27" customWidth="1"/>
    <col min="1794" max="1794" width="12.69140625" style="27" customWidth="1"/>
    <col min="1795" max="2048" width="9.15234375" style="27"/>
    <col min="2049" max="2049" width="71.4609375" style="27" customWidth="1"/>
    <col min="2050" max="2050" width="12.69140625" style="27" customWidth="1"/>
    <col min="2051" max="2304" width="9.15234375" style="27"/>
    <col min="2305" max="2305" width="71.4609375" style="27" customWidth="1"/>
    <col min="2306" max="2306" width="12.69140625" style="27" customWidth="1"/>
    <col min="2307" max="2560" width="9.15234375" style="27"/>
    <col min="2561" max="2561" width="71.4609375" style="27" customWidth="1"/>
    <col min="2562" max="2562" width="12.69140625" style="27" customWidth="1"/>
    <col min="2563" max="2816" width="9.15234375" style="27"/>
    <col min="2817" max="2817" width="71.4609375" style="27" customWidth="1"/>
    <col min="2818" max="2818" width="12.69140625" style="27" customWidth="1"/>
    <col min="2819" max="3072" width="9.15234375" style="27"/>
    <col min="3073" max="3073" width="71.4609375" style="27" customWidth="1"/>
    <col min="3074" max="3074" width="12.69140625" style="27" customWidth="1"/>
    <col min="3075" max="3328" width="9.15234375" style="27"/>
    <col min="3329" max="3329" width="71.4609375" style="27" customWidth="1"/>
    <col min="3330" max="3330" width="12.69140625" style="27" customWidth="1"/>
    <col min="3331" max="3584" width="9.15234375" style="27"/>
    <col min="3585" max="3585" width="71.4609375" style="27" customWidth="1"/>
    <col min="3586" max="3586" width="12.69140625" style="27" customWidth="1"/>
    <col min="3587" max="3840" width="9.15234375" style="27"/>
    <col min="3841" max="3841" width="71.4609375" style="27" customWidth="1"/>
    <col min="3842" max="3842" width="12.69140625" style="27" customWidth="1"/>
    <col min="3843" max="4096" width="9.15234375" style="27"/>
    <col min="4097" max="4097" width="71.4609375" style="27" customWidth="1"/>
    <col min="4098" max="4098" width="12.69140625" style="27" customWidth="1"/>
    <col min="4099" max="4352" width="9.15234375" style="27"/>
    <col min="4353" max="4353" width="71.4609375" style="27" customWidth="1"/>
    <col min="4354" max="4354" width="12.69140625" style="27" customWidth="1"/>
    <col min="4355" max="4608" width="9.15234375" style="27"/>
    <col min="4609" max="4609" width="71.4609375" style="27" customWidth="1"/>
    <col min="4610" max="4610" width="12.69140625" style="27" customWidth="1"/>
    <col min="4611" max="4864" width="9.15234375" style="27"/>
    <col min="4865" max="4865" width="71.4609375" style="27" customWidth="1"/>
    <col min="4866" max="4866" width="12.69140625" style="27" customWidth="1"/>
    <col min="4867" max="5120" width="9.15234375" style="27"/>
    <col min="5121" max="5121" width="71.4609375" style="27" customWidth="1"/>
    <col min="5122" max="5122" width="12.69140625" style="27" customWidth="1"/>
    <col min="5123" max="5376" width="9.15234375" style="27"/>
    <col min="5377" max="5377" width="71.4609375" style="27" customWidth="1"/>
    <col min="5378" max="5378" width="12.69140625" style="27" customWidth="1"/>
    <col min="5379" max="5632" width="9.15234375" style="27"/>
    <col min="5633" max="5633" width="71.4609375" style="27" customWidth="1"/>
    <col min="5634" max="5634" width="12.69140625" style="27" customWidth="1"/>
    <col min="5635" max="5888" width="9.15234375" style="27"/>
    <col min="5889" max="5889" width="71.4609375" style="27" customWidth="1"/>
    <col min="5890" max="5890" width="12.69140625" style="27" customWidth="1"/>
    <col min="5891" max="6144" width="9.15234375" style="27"/>
    <col min="6145" max="6145" width="71.4609375" style="27" customWidth="1"/>
    <col min="6146" max="6146" width="12.69140625" style="27" customWidth="1"/>
    <col min="6147" max="6400" width="9.15234375" style="27"/>
    <col min="6401" max="6401" width="71.4609375" style="27" customWidth="1"/>
    <col min="6402" max="6402" width="12.69140625" style="27" customWidth="1"/>
    <col min="6403" max="6656" width="9.15234375" style="27"/>
    <col min="6657" max="6657" width="71.4609375" style="27" customWidth="1"/>
    <col min="6658" max="6658" width="12.69140625" style="27" customWidth="1"/>
    <col min="6659" max="6912" width="9.15234375" style="27"/>
    <col min="6913" max="6913" width="71.4609375" style="27" customWidth="1"/>
    <col min="6914" max="6914" width="12.69140625" style="27" customWidth="1"/>
    <col min="6915" max="7168" width="9.15234375" style="27"/>
    <col min="7169" max="7169" width="71.4609375" style="27" customWidth="1"/>
    <col min="7170" max="7170" width="12.69140625" style="27" customWidth="1"/>
    <col min="7171" max="7424" width="9.15234375" style="27"/>
    <col min="7425" max="7425" width="71.4609375" style="27" customWidth="1"/>
    <col min="7426" max="7426" width="12.69140625" style="27" customWidth="1"/>
    <col min="7427" max="7680" width="9.15234375" style="27"/>
    <col min="7681" max="7681" width="71.4609375" style="27" customWidth="1"/>
    <col min="7682" max="7682" width="12.69140625" style="27" customWidth="1"/>
    <col min="7683" max="7936" width="9.15234375" style="27"/>
    <col min="7937" max="7937" width="71.4609375" style="27" customWidth="1"/>
    <col min="7938" max="7938" width="12.69140625" style="27" customWidth="1"/>
    <col min="7939" max="8192" width="9.15234375" style="27"/>
    <col min="8193" max="8193" width="71.4609375" style="27" customWidth="1"/>
    <col min="8194" max="8194" width="12.69140625" style="27" customWidth="1"/>
    <col min="8195" max="8448" width="9.15234375" style="27"/>
    <col min="8449" max="8449" width="71.4609375" style="27" customWidth="1"/>
    <col min="8450" max="8450" width="12.69140625" style="27" customWidth="1"/>
    <col min="8451" max="8704" width="9.15234375" style="27"/>
    <col min="8705" max="8705" width="71.4609375" style="27" customWidth="1"/>
    <col min="8706" max="8706" width="12.69140625" style="27" customWidth="1"/>
    <col min="8707" max="8960" width="9.15234375" style="27"/>
    <col min="8961" max="8961" width="71.4609375" style="27" customWidth="1"/>
    <col min="8962" max="8962" width="12.69140625" style="27" customWidth="1"/>
    <col min="8963" max="9216" width="9.15234375" style="27"/>
    <col min="9217" max="9217" width="71.4609375" style="27" customWidth="1"/>
    <col min="9218" max="9218" width="12.69140625" style="27" customWidth="1"/>
    <col min="9219" max="9472" width="9.15234375" style="27"/>
    <col min="9473" max="9473" width="71.4609375" style="27" customWidth="1"/>
    <col min="9474" max="9474" width="12.69140625" style="27" customWidth="1"/>
    <col min="9475" max="9728" width="9.15234375" style="27"/>
    <col min="9729" max="9729" width="71.4609375" style="27" customWidth="1"/>
    <col min="9730" max="9730" width="12.69140625" style="27" customWidth="1"/>
    <col min="9731" max="9984" width="9.15234375" style="27"/>
    <col min="9985" max="9985" width="71.4609375" style="27" customWidth="1"/>
    <col min="9986" max="9986" width="12.69140625" style="27" customWidth="1"/>
    <col min="9987" max="10240" width="9.15234375" style="27"/>
    <col min="10241" max="10241" width="71.4609375" style="27" customWidth="1"/>
    <col min="10242" max="10242" width="12.69140625" style="27" customWidth="1"/>
    <col min="10243" max="10496" width="9.15234375" style="27"/>
    <col min="10497" max="10497" width="71.4609375" style="27" customWidth="1"/>
    <col min="10498" max="10498" width="12.69140625" style="27" customWidth="1"/>
    <col min="10499" max="10752" width="9.15234375" style="27"/>
    <col min="10753" max="10753" width="71.4609375" style="27" customWidth="1"/>
    <col min="10754" max="10754" width="12.69140625" style="27" customWidth="1"/>
    <col min="10755" max="11008" width="9.15234375" style="27"/>
    <col min="11009" max="11009" width="71.4609375" style="27" customWidth="1"/>
    <col min="11010" max="11010" width="12.69140625" style="27" customWidth="1"/>
    <col min="11011" max="11264" width="9.15234375" style="27"/>
    <col min="11265" max="11265" width="71.4609375" style="27" customWidth="1"/>
    <col min="11266" max="11266" width="12.69140625" style="27" customWidth="1"/>
    <col min="11267" max="11520" width="9.15234375" style="27"/>
    <col min="11521" max="11521" width="71.4609375" style="27" customWidth="1"/>
    <col min="11522" max="11522" width="12.69140625" style="27" customWidth="1"/>
    <col min="11523" max="11776" width="9.15234375" style="27"/>
    <col min="11777" max="11777" width="71.4609375" style="27" customWidth="1"/>
    <col min="11778" max="11778" width="12.69140625" style="27" customWidth="1"/>
    <col min="11779" max="12032" width="9.15234375" style="27"/>
    <col min="12033" max="12033" width="71.4609375" style="27" customWidth="1"/>
    <col min="12034" max="12034" width="12.69140625" style="27" customWidth="1"/>
    <col min="12035" max="12288" width="9.15234375" style="27"/>
    <col min="12289" max="12289" width="71.4609375" style="27" customWidth="1"/>
    <col min="12290" max="12290" width="12.69140625" style="27" customWidth="1"/>
    <col min="12291" max="12544" width="9.15234375" style="27"/>
    <col min="12545" max="12545" width="71.4609375" style="27" customWidth="1"/>
    <col min="12546" max="12546" width="12.69140625" style="27" customWidth="1"/>
    <col min="12547" max="12800" width="9.15234375" style="27"/>
    <col min="12801" max="12801" width="71.4609375" style="27" customWidth="1"/>
    <col min="12802" max="12802" width="12.69140625" style="27" customWidth="1"/>
    <col min="12803" max="13056" width="9.15234375" style="27"/>
    <col min="13057" max="13057" width="71.4609375" style="27" customWidth="1"/>
    <col min="13058" max="13058" width="12.69140625" style="27" customWidth="1"/>
    <col min="13059" max="13312" width="9.15234375" style="27"/>
    <col min="13313" max="13313" width="71.4609375" style="27" customWidth="1"/>
    <col min="13314" max="13314" width="12.69140625" style="27" customWidth="1"/>
    <col min="13315" max="13568" width="9.15234375" style="27"/>
    <col min="13569" max="13569" width="71.4609375" style="27" customWidth="1"/>
    <col min="13570" max="13570" width="12.69140625" style="27" customWidth="1"/>
    <col min="13571" max="13824" width="9.15234375" style="27"/>
    <col min="13825" max="13825" width="71.4609375" style="27" customWidth="1"/>
    <col min="13826" max="13826" width="12.69140625" style="27" customWidth="1"/>
    <col min="13827" max="14080" width="9.15234375" style="27"/>
    <col min="14081" max="14081" width="71.4609375" style="27" customWidth="1"/>
    <col min="14082" max="14082" width="12.69140625" style="27" customWidth="1"/>
    <col min="14083" max="14336" width="9.15234375" style="27"/>
    <col min="14337" max="14337" width="71.4609375" style="27" customWidth="1"/>
    <col min="14338" max="14338" width="12.69140625" style="27" customWidth="1"/>
    <col min="14339" max="14592" width="9.15234375" style="27"/>
    <col min="14593" max="14593" width="71.4609375" style="27" customWidth="1"/>
    <col min="14594" max="14594" width="12.69140625" style="27" customWidth="1"/>
    <col min="14595" max="14848" width="9.15234375" style="27"/>
    <col min="14849" max="14849" width="71.4609375" style="27" customWidth="1"/>
    <col min="14850" max="14850" width="12.69140625" style="27" customWidth="1"/>
    <col min="14851" max="15104" width="9.15234375" style="27"/>
    <col min="15105" max="15105" width="71.4609375" style="27" customWidth="1"/>
    <col min="15106" max="15106" width="12.69140625" style="27" customWidth="1"/>
    <col min="15107" max="15360" width="9.15234375" style="27"/>
    <col min="15361" max="15361" width="71.4609375" style="27" customWidth="1"/>
    <col min="15362" max="15362" width="12.69140625" style="27" customWidth="1"/>
    <col min="15363" max="15616" width="9.15234375" style="27"/>
    <col min="15617" max="15617" width="71.4609375" style="27" customWidth="1"/>
    <col min="15618" max="15618" width="12.69140625" style="27" customWidth="1"/>
    <col min="15619" max="15872" width="9.15234375" style="27"/>
    <col min="15873" max="15873" width="71.4609375" style="27" customWidth="1"/>
    <col min="15874" max="15874" width="12.69140625" style="27" customWidth="1"/>
    <col min="15875" max="16128" width="9.15234375" style="27"/>
    <col min="16129" max="16129" width="71.4609375" style="27" customWidth="1"/>
    <col min="16130" max="16130" width="12.69140625" style="27" customWidth="1"/>
    <col min="16131" max="16384" width="9.15234375" style="27"/>
  </cols>
  <sheetData>
    <row r="1" spans="1:2" s="39" customFormat="1" ht="14.6" x14ac:dyDescent="0.3">
      <c r="A1" s="172" t="s">
        <v>57</v>
      </c>
      <c r="B1" s="173"/>
    </row>
    <row r="2" spans="1:2" s="39" customFormat="1" ht="14.6" x14ac:dyDescent="0.3">
      <c r="A2" s="174"/>
      <c r="B2" s="174"/>
    </row>
    <row r="3" spans="1:2" ht="14.6" x14ac:dyDescent="0.3">
      <c r="A3" s="40" t="s">
        <v>71</v>
      </c>
      <c r="B3" s="41" t="s">
        <v>58</v>
      </c>
    </row>
    <row r="4" spans="1:2" ht="14.6" x14ac:dyDescent="0.3">
      <c r="A4" s="42" t="s">
        <v>72</v>
      </c>
      <c r="B4" s="43">
        <f>'Budget Template'!C46</f>
        <v>0</v>
      </c>
    </row>
    <row r="5" spans="1:2" ht="14.6" x14ac:dyDescent="0.3">
      <c r="A5" s="42"/>
      <c r="B5" s="43">
        <v>0</v>
      </c>
    </row>
    <row r="6" spans="1:2" ht="14.6" x14ac:dyDescent="0.3">
      <c r="A6" s="42"/>
      <c r="B6" s="43">
        <v>0</v>
      </c>
    </row>
    <row r="7" spans="1:2" ht="14.6" x14ac:dyDescent="0.3">
      <c r="A7" s="42"/>
      <c r="B7" s="43">
        <v>0</v>
      </c>
    </row>
    <row r="8" spans="1:2" ht="14.6" x14ac:dyDescent="0.3">
      <c r="A8" s="42"/>
      <c r="B8" s="43">
        <v>0</v>
      </c>
    </row>
    <row r="9" spans="1:2" ht="14.6" x14ac:dyDescent="0.3">
      <c r="A9" s="42"/>
      <c r="B9" s="43">
        <v>0</v>
      </c>
    </row>
    <row r="10" spans="1:2" ht="15" thickBot="1" x14ac:dyDescent="0.35">
      <c r="A10" s="44" t="s">
        <v>59</v>
      </c>
      <c r="B10" s="45">
        <f>SUM(B4:B9)</f>
        <v>0</v>
      </c>
    </row>
    <row r="11" spans="1:2" ht="15" thickTop="1" x14ac:dyDescent="0.3">
      <c r="A11" s="32"/>
    </row>
    <row r="12" spans="1:2" ht="14.6" x14ac:dyDescent="0.3">
      <c r="A12" s="40" t="s">
        <v>60</v>
      </c>
      <c r="B12" s="41" t="s">
        <v>58</v>
      </c>
    </row>
    <row r="13" spans="1:2" ht="14.6" x14ac:dyDescent="0.3">
      <c r="A13" s="42"/>
      <c r="B13" s="43">
        <v>0</v>
      </c>
    </row>
    <row r="14" spans="1:2" ht="14.6" x14ac:dyDescent="0.3">
      <c r="A14" s="42"/>
      <c r="B14" s="43">
        <v>0</v>
      </c>
    </row>
    <row r="15" spans="1:2" ht="14.6" x14ac:dyDescent="0.3">
      <c r="A15" s="42"/>
      <c r="B15" s="43">
        <v>0</v>
      </c>
    </row>
    <row r="16" spans="1:2" ht="14.6" x14ac:dyDescent="0.3">
      <c r="A16" s="42"/>
      <c r="B16" s="43">
        <v>0</v>
      </c>
    </row>
    <row r="17" spans="1:2" ht="14.6" x14ac:dyDescent="0.3">
      <c r="A17" s="42"/>
      <c r="B17" s="43">
        <v>0</v>
      </c>
    </row>
    <row r="18" spans="1:2" ht="14.6" x14ac:dyDescent="0.3">
      <c r="A18" s="42"/>
      <c r="B18" s="43">
        <v>0</v>
      </c>
    </row>
    <row r="19" spans="1:2" ht="15" thickBot="1" x14ac:dyDescent="0.35">
      <c r="A19" s="44" t="s">
        <v>59</v>
      </c>
      <c r="B19" s="45">
        <f>SUM(B13:B18)</f>
        <v>0</v>
      </c>
    </row>
    <row r="20" spans="1:2" ht="15" thickTop="1" x14ac:dyDescent="0.3"/>
  </sheetData>
  <sheetProtection password="DFCD" sheet="1" objects="1" scenarios="1"/>
  <mergeCells count="2">
    <mergeCell ref="A1:B1"/>
    <mergeCell ref="A2:B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zoomScaleNormal="100" workbookViewId="0">
      <pane xSplit="1" ySplit="4" topLeftCell="B5" activePane="bottomRight" state="frozen"/>
      <selection pane="topRight" activeCell="C1" sqref="C1"/>
      <selection pane="bottomLeft" activeCell="A5" sqref="A5"/>
      <selection pane="bottomRight" activeCell="I27" sqref="I27"/>
    </sheetView>
  </sheetViews>
  <sheetFormatPr defaultColWidth="9.15234375" defaultRowHeight="12.45" x14ac:dyDescent="0.3"/>
  <cols>
    <col min="1" max="1" width="30.69140625" style="53" customWidth="1"/>
    <col min="2" max="2" width="11.69140625" style="53" customWidth="1"/>
    <col min="3" max="3" width="9.84375" style="53" bestFit="1" customWidth="1"/>
    <col min="4" max="4" width="10.4609375" style="53" bestFit="1" customWidth="1"/>
    <col min="5" max="5" width="10.15234375" style="53" bestFit="1" customWidth="1"/>
    <col min="6" max="7" width="9.69140625" style="53" customWidth="1"/>
    <col min="8" max="8" width="9.15234375" style="53"/>
    <col min="9" max="9" width="10.69140625" style="53" bestFit="1" customWidth="1"/>
    <col min="10" max="16384" width="9.15234375" style="53"/>
  </cols>
  <sheetData>
    <row r="1" spans="1:8" x14ac:dyDescent="0.3">
      <c r="A1" s="51" t="s">
        <v>73</v>
      </c>
      <c r="B1" s="52"/>
      <c r="C1" s="52"/>
    </row>
    <row r="3" spans="1:8" x14ac:dyDescent="0.3">
      <c r="A3" s="54"/>
      <c r="B3" s="54"/>
      <c r="C3" s="55">
        <v>2017</v>
      </c>
      <c r="D3" s="56">
        <v>2017</v>
      </c>
      <c r="E3" s="55"/>
      <c r="F3" s="57"/>
      <c r="G3" s="57"/>
    </row>
    <row r="4" spans="1:8" ht="12.9" thickBot="1" x14ac:dyDescent="0.35">
      <c r="A4" s="138" t="s">
        <v>74</v>
      </c>
      <c r="B4" s="138" t="s">
        <v>75</v>
      </c>
      <c r="C4" s="139" t="s">
        <v>31</v>
      </c>
      <c r="D4" s="139" t="s">
        <v>76</v>
      </c>
      <c r="E4" s="139" t="s">
        <v>77</v>
      </c>
      <c r="F4" s="58"/>
      <c r="G4" s="58"/>
    </row>
    <row r="5" spans="1:8" ht="14.6" x14ac:dyDescent="0.3">
      <c r="A5" s="135" t="s">
        <v>78</v>
      </c>
      <c r="B5" s="136" t="s">
        <v>79</v>
      </c>
      <c r="C5" s="137">
        <v>2</v>
      </c>
      <c r="D5" s="137" t="s">
        <v>80</v>
      </c>
      <c r="E5" s="137" t="s">
        <v>81</v>
      </c>
      <c r="F5" s="61"/>
      <c r="G5" s="61"/>
      <c r="H5" s="62"/>
    </row>
    <row r="6" spans="1:8" ht="14.6" x14ac:dyDescent="0.3">
      <c r="A6" s="134" t="s">
        <v>197</v>
      </c>
      <c r="B6" s="60" t="s">
        <v>193</v>
      </c>
      <c r="C6" s="137">
        <v>4</v>
      </c>
      <c r="D6" s="137" t="s">
        <v>32</v>
      </c>
      <c r="E6" s="137" t="s">
        <v>84</v>
      </c>
      <c r="F6" s="61"/>
      <c r="G6" s="61"/>
      <c r="H6" s="62"/>
    </row>
    <row r="7" spans="1:8" ht="14.6" x14ac:dyDescent="0.3">
      <c r="A7" s="134" t="s">
        <v>82</v>
      </c>
      <c r="B7" s="60" t="s">
        <v>83</v>
      </c>
      <c r="C7" s="137">
        <v>2</v>
      </c>
      <c r="D7" s="137" t="s">
        <v>80</v>
      </c>
      <c r="E7" s="137" t="s">
        <v>84</v>
      </c>
      <c r="F7" s="61"/>
      <c r="G7" s="61"/>
      <c r="H7" s="62"/>
    </row>
    <row r="8" spans="1:8" ht="14.6" x14ac:dyDescent="0.3">
      <c r="A8" s="134" t="s">
        <v>85</v>
      </c>
      <c r="B8" s="63" t="s">
        <v>86</v>
      </c>
      <c r="C8" s="137">
        <v>4</v>
      </c>
      <c r="D8" s="137" t="s">
        <v>32</v>
      </c>
      <c r="E8" s="137" t="s">
        <v>84</v>
      </c>
      <c r="F8" s="61"/>
      <c r="G8" s="61"/>
      <c r="H8" s="62"/>
    </row>
    <row r="9" spans="1:8" ht="14.6" x14ac:dyDescent="0.3">
      <c r="A9" s="134" t="s">
        <v>87</v>
      </c>
      <c r="B9" s="63" t="s">
        <v>79</v>
      </c>
      <c r="C9" s="137">
        <v>2</v>
      </c>
      <c r="D9" s="137" t="s">
        <v>80</v>
      </c>
      <c r="E9" s="137" t="s">
        <v>81</v>
      </c>
      <c r="F9" s="61"/>
      <c r="G9" s="61"/>
      <c r="H9" s="62"/>
    </row>
    <row r="10" spans="1:8" ht="14.6" x14ac:dyDescent="0.3">
      <c r="A10" s="134" t="s">
        <v>88</v>
      </c>
      <c r="B10" s="63" t="s">
        <v>89</v>
      </c>
      <c r="C10" s="137">
        <v>1</v>
      </c>
      <c r="D10" s="137" t="s">
        <v>80</v>
      </c>
      <c r="E10" s="137" t="s">
        <v>84</v>
      </c>
      <c r="F10" s="61"/>
      <c r="G10" s="61"/>
      <c r="H10" s="62"/>
    </row>
    <row r="11" spans="1:8" ht="14.6" x14ac:dyDescent="0.3">
      <c r="A11" s="134" t="s">
        <v>90</v>
      </c>
      <c r="B11" s="63" t="s">
        <v>91</v>
      </c>
      <c r="C11" s="137">
        <v>3</v>
      </c>
      <c r="D11" s="137" t="s">
        <v>80</v>
      </c>
      <c r="E11" s="137" t="s">
        <v>84</v>
      </c>
      <c r="F11" s="61"/>
      <c r="G11" s="61"/>
      <c r="H11" s="62"/>
    </row>
    <row r="12" spans="1:8" ht="14.6" x14ac:dyDescent="0.3">
      <c r="A12" s="134" t="s">
        <v>92</v>
      </c>
      <c r="B12" s="60" t="s">
        <v>93</v>
      </c>
      <c r="C12" s="137">
        <v>4</v>
      </c>
      <c r="D12" s="137" t="s">
        <v>80</v>
      </c>
      <c r="E12" s="137" t="s">
        <v>84</v>
      </c>
      <c r="F12" s="61"/>
      <c r="G12" s="61"/>
      <c r="H12" s="62"/>
    </row>
    <row r="13" spans="1:8" ht="14.6" x14ac:dyDescent="0.3">
      <c r="A13" s="134" t="s">
        <v>94</v>
      </c>
      <c r="B13" s="63" t="s">
        <v>95</v>
      </c>
      <c r="C13" s="137">
        <v>3</v>
      </c>
      <c r="D13" s="137" t="s">
        <v>80</v>
      </c>
      <c r="E13" s="137" t="s">
        <v>84</v>
      </c>
      <c r="F13" s="61"/>
      <c r="G13" s="61"/>
      <c r="H13" s="62"/>
    </row>
    <row r="14" spans="1:8" ht="14.6" x14ac:dyDescent="0.3">
      <c r="A14" s="134" t="s">
        <v>96</v>
      </c>
      <c r="B14" s="59" t="s">
        <v>97</v>
      </c>
      <c r="C14" s="137">
        <v>3</v>
      </c>
      <c r="D14" s="137" t="s">
        <v>80</v>
      </c>
      <c r="E14" s="137" t="s">
        <v>84</v>
      </c>
      <c r="F14" s="61"/>
      <c r="G14" s="61"/>
      <c r="H14" s="62"/>
    </row>
    <row r="15" spans="1:8" ht="14.6" x14ac:dyDescent="0.3">
      <c r="A15" s="134" t="s">
        <v>198</v>
      </c>
      <c r="B15" s="59" t="s">
        <v>195</v>
      </c>
      <c r="C15" s="137">
        <v>1</v>
      </c>
      <c r="D15" s="137" t="s">
        <v>80</v>
      </c>
      <c r="E15" s="137" t="s">
        <v>84</v>
      </c>
      <c r="F15" s="61"/>
      <c r="G15" s="61"/>
      <c r="H15" s="62"/>
    </row>
    <row r="16" spans="1:8" ht="14.6" x14ac:dyDescent="0.3">
      <c r="A16" s="134" t="s">
        <v>98</v>
      </c>
      <c r="B16" s="60" t="s">
        <v>99</v>
      </c>
      <c r="C16" s="137">
        <v>1</v>
      </c>
      <c r="D16" s="137" t="s">
        <v>80</v>
      </c>
      <c r="E16" s="137" t="s">
        <v>81</v>
      </c>
      <c r="F16" s="61"/>
      <c r="G16" s="61"/>
      <c r="H16" s="62"/>
    </row>
    <row r="17" spans="1:10" ht="14.6" x14ac:dyDescent="0.3">
      <c r="A17" s="134" t="s">
        <v>199</v>
      </c>
      <c r="B17" s="63" t="s">
        <v>192</v>
      </c>
      <c r="C17" s="137">
        <v>3</v>
      </c>
      <c r="D17" s="137" t="s">
        <v>80</v>
      </c>
      <c r="E17" s="137" t="s">
        <v>84</v>
      </c>
      <c r="F17" s="61"/>
      <c r="G17" s="61"/>
      <c r="H17" s="62"/>
    </row>
    <row r="18" spans="1:10" ht="14.6" x14ac:dyDescent="0.3">
      <c r="A18" s="134" t="s">
        <v>100</v>
      </c>
      <c r="B18" s="63" t="s">
        <v>101</v>
      </c>
      <c r="C18" s="137">
        <v>3</v>
      </c>
      <c r="D18" s="137" t="s">
        <v>80</v>
      </c>
      <c r="E18" s="137" t="s">
        <v>84</v>
      </c>
      <c r="F18" s="61"/>
      <c r="G18" s="61"/>
      <c r="H18" s="62"/>
    </row>
    <row r="19" spans="1:10" ht="14.6" x14ac:dyDescent="0.3">
      <c r="A19" s="134" t="s">
        <v>102</v>
      </c>
      <c r="B19" s="60" t="s">
        <v>103</v>
      </c>
      <c r="C19" s="137">
        <v>3</v>
      </c>
      <c r="D19" s="137" t="s">
        <v>80</v>
      </c>
      <c r="E19" s="137" t="s">
        <v>84</v>
      </c>
      <c r="F19" s="61"/>
      <c r="G19" s="64"/>
      <c r="H19" s="62"/>
    </row>
    <row r="20" spans="1:10" ht="14.6" x14ac:dyDescent="0.3">
      <c r="A20" s="134" t="s">
        <v>104</v>
      </c>
      <c r="B20" s="63" t="s">
        <v>105</v>
      </c>
      <c r="C20" s="137">
        <v>4</v>
      </c>
      <c r="D20" s="137" t="s">
        <v>32</v>
      </c>
      <c r="E20" s="137" t="s">
        <v>84</v>
      </c>
      <c r="F20" s="61"/>
      <c r="G20" s="64"/>
      <c r="H20" s="62"/>
    </row>
    <row r="21" spans="1:10" ht="14.6" x14ac:dyDescent="0.3">
      <c r="A21" s="134" t="s">
        <v>200</v>
      </c>
      <c r="B21" s="60" t="s">
        <v>194</v>
      </c>
      <c r="C21" s="137">
        <v>3</v>
      </c>
      <c r="D21" s="137" t="s">
        <v>80</v>
      </c>
      <c r="E21" s="137" t="s">
        <v>84</v>
      </c>
      <c r="F21" s="61"/>
      <c r="G21" s="64"/>
      <c r="H21" s="65"/>
      <c r="I21" s="66"/>
    </row>
    <row r="22" spans="1:10" ht="14.6" x14ac:dyDescent="0.3">
      <c r="A22" s="134" t="s">
        <v>106</v>
      </c>
      <c r="B22" s="60" t="s">
        <v>107</v>
      </c>
      <c r="C22" s="137">
        <v>2</v>
      </c>
      <c r="D22" s="137" t="s">
        <v>80</v>
      </c>
      <c r="E22" s="137" t="s">
        <v>84</v>
      </c>
      <c r="F22" s="61"/>
      <c r="G22" s="64"/>
      <c r="H22" s="67"/>
      <c r="I22" s="67"/>
      <c r="J22" s="68"/>
    </row>
    <row r="23" spans="1:10" ht="14.6" x14ac:dyDescent="0.3">
      <c r="A23" s="134" t="s">
        <v>108</v>
      </c>
      <c r="B23" s="60" t="s">
        <v>109</v>
      </c>
      <c r="C23" s="137">
        <v>4</v>
      </c>
      <c r="D23" s="137" t="s">
        <v>32</v>
      </c>
      <c r="E23" s="137" t="s">
        <v>84</v>
      </c>
      <c r="F23" s="61"/>
      <c r="G23" s="64"/>
      <c r="H23" s="67"/>
      <c r="I23" s="67"/>
      <c r="J23" s="68"/>
    </row>
    <row r="24" spans="1:10" ht="14.6" x14ac:dyDescent="0.3">
      <c r="A24" s="134" t="s">
        <v>110</v>
      </c>
      <c r="B24" s="60" t="s">
        <v>111</v>
      </c>
      <c r="C24" s="137">
        <v>1</v>
      </c>
      <c r="D24" s="137" t="s">
        <v>80</v>
      </c>
      <c r="E24" s="137" t="s">
        <v>81</v>
      </c>
      <c r="F24" s="61"/>
      <c r="G24" s="64"/>
      <c r="H24" s="67"/>
      <c r="I24" s="67"/>
      <c r="J24" s="68"/>
    </row>
    <row r="25" spans="1:10" ht="14.6" x14ac:dyDescent="0.3">
      <c r="A25" s="134" t="s">
        <v>112</v>
      </c>
      <c r="B25" s="63" t="s">
        <v>113</v>
      </c>
      <c r="C25" s="137">
        <v>3</v>
      </c>
      <c r="D25" s="137" t="s">
        <v>80</v>
      </c>
      <c r="E25" s="137" t="s">
        <v>84</v>
      </c>
      <c r="F25" s="61"/>
      <c r="G25" s="64"/>
      <c r="H25" s="67"/>
      <c r="I25" s="67"/>
      <c r="J25" s="68"/>
    </row>
    <row r="26" spans="1:10" ht="14.6" x14ac:dyDescent="0.3">
      <c r="A26" s="134" t="s">
        <v>114</v>
      </c>
      <c r="B26" s="60" t="s">
        <v>115</v>
      </c>
      <c r="C26" s="137">
        <v>3</v>
      </c>
      <c r="D26" s="137" t="s">
        <v>80</v>
      </c>
      <c r="E26" s="137" t="s">
        <v>84</v>
      </c>
      <c r="F26" s="61"/>
      <c r="G26" s="64"/>
      <c r="H26" s="67"/>
      <c r="I26" s="67"/>
      <c r="J26" s="68"/>
    </row>
    <row r="27" spans="1:10" ht="14.6" x14ac:dyDescent="0.3">
      <c r="A27" s="134" t="s">
        <v>116</v>
      </c>
      <c r="B27" s="60" t="s">
        <v>91</v>
      </c>
      <c r="C27" s="137">
        <v>3</v>
      </c>
      <c r="D27" s="137" t="s">
        <v>80</v>
      </c>
      <c r="E27" s="137" t="s">
        <v>84</v>
      </c>
      <c r="F27" s="61"/>
      <c r="G27" s="64"/>
      <c r="H27" s="67"/>
      <c r="I27" s="67"/>
      <c r="J27" s="68"/>
    </row>
    <row r="28" spans="1:10" ht="14.6" x14ac:dyDescent="0.3">
      <c r="A28" s="134" t="s">
        <v>191</v>
      </c>
      <c r="B28" s="63" t="s">
        <v>89</v>
      </c>
      <c r="C28" s="137">
        <v>1</v>
      </c>
      <c r="D28" s="137" t="s">
        <v>80</v>
      </c>
      <c r="E28" s="137" t="s">
        <v>84</v>
      </c>
      <c r="F28" s="61"/>
      <c r="G28" s="64"/>
      <c r="H28" s="67"/>
      <c r="I28" s="67"/>
      <c r="J28" s="68"/>
    </row>
    <row r="29" spans="1:10" ht="14.6" x14ac:dyDescent="0.3">
      <c r="A29" s="134" t="s">
        <v>117</v>
      </c>
      <c r="B29" s="60" t="s">
        <v>99</v>
      </c>
      <c r="C29" s="137">
        <v>1</v>
      </c>
      <c r="D29" s="137" t="s">
        <v>80</v>
      </c>
      <c r="E29" s="137" t="s">
        <v>81</v>
      </c>
      <c r="F29" s="61"/>
      <c r="G29" s="64"/>
      <c r="H29" s="67"/>
      <c r="I29" s="67"/>
      <c r="J29" s="68"/>
    </row>
    <row r="30" spans="1:10" ht="14.6" x14ac:dyDescent="0.3">
      <c r="A30" s="134" t="s">
        <v>118</v>
      </c>
      <c r="B30" s="60" t="s">
        <v>119</v>
      </c>
      <c r="C30" s="137">
        <v>2</v>
      </c>
      <c r="D30" s="137" t="s">
        <v>80</v>
      </c>
      <c r="E30" s="137" t="s">
        <v>84</v>
      </c>
      <c r="F30" s="61"/>
      <c r="G30" s="64"/>
      <c r="H30" s="67"/>
      <c r="I30" s="67"/>
      <c r="J30" s="68"/>
    </row>
    <row r="31" spans="1:10" ht="14.6" x14ac:dyDescent="0.3">
      <c r="A31" s="134" t="s">
        <v>120</v>
      </c>
      <c r="B31" s="60" t="s">
        <v>121</v>
      </c>
      <c r="C31" s="137">
        <v>2</v>
      </c>
      <c r="D31" s="137" t="s">
        <v>80</v>
      </c>
      <c r="E31" s="137" t="s">
        <v>84</v>
      </c>
      <c r="F31" s="61"/>
      <c r="G31" s="64"/>
      <c r="H31" s="67"/>
      <c r="I31" s="67"/>
      <c r="J31" s="68"/>
    </row>
    <row r="32" spans="1:10" ht="14.6" x14ac:dyDescent="0.3">
      <c r="A32" s="134" t="s">
        <v>122</v>
      </c>
      <c r="B32" s="63" t="s">
        <v>123</v>
      </c>
      <c r="C32" s="137">
        <v>4</v>
      </c>
      <c r="D32" s="137" t="s">
        <v>32</v>
      </c>
      <c r="E32" s="137" t="s">
        <v>84</v>
      </c>
      <c r="F32" s="61"/>
      <c r="G32" s="64"/>
      <c r="H32" s="67"/>
      <c r="I32" s="67"/>
      <c r="J32" s="68"/>
    </row>
    <row r="33" spans="1:10" ht="14.6" x14ac:dyDescent="0.3">
      <c r="A33" s="134" t="s">
        <v>124</v>
      </c>
      <c r="B33" s="133" t="s">
        <v>125</v>
      </c>
      <c r="C33" s="137">
        <v>2</v>
      </c>
      <c r="D33" s="137" t="s">
        <v>80</v>
      </c>
      <c r="E33" s="137" t="s">
        <v>84</v>
      </c>
      <c r="F33" s="61"/>
      <c r="G33" s="64"/>
      <c r="H33" s="67"/>
      <c r="I33" s="67"/>
      <c r="J33" s="68"/>
    </row>
    <row r="34" spans="1:10" ht="14.6" x14ac:dyDescent="0.3">
      <c r="A34" s="134" t="s">
        <v>126</v>
      </c>
      <c r="B34" s="133" t="s">
        <v>127</v>
      </c>
      <c r="C34" s="137">
        <v>4</v>
      </c>
      <c r="D34" s="137" t="s">
        <v>32</v>
      </c>
      <c r="E34" s="137" t="s">
        <v>84</v>
      </c>
      <c r="F34" s="61"/>
      <c r="G34" s="64"/>
      <c r="H34" s="67"/>
      <c r="I34" s="67"/>
      <c r="J34" s="68"/>
    </row>
    <row r="35" spans="1:10" ht="14.6" x14ac:dyDescent="0.3">
      <c r="A35" s="134" t="s">
        <v>128</v>
      </c>
      <c r="B35" s="133" t="s">
        <v>129</v>
      </c>
      <c r="C35" s="137">
        <v>2</v>
      </c>
      <c r="D35" s="137" t="s">
        <v>80</v>
      </c>
      <c r="E35" s="137" t="s">
        <v>84</v>
      </c>
      <c r="F35" s="61"/>
      <c r="G35" s="64"/>
      <c r="H35" s="67"/>
      <c r="I35" s="67"/>
      <c r="J35" s="68"/>
    </row>
    <row r="36" spans="1:10" ht="14.6" x14ac:dyDescent="0.3">
      <c r="A36" s="134" t="s">
        <v>130</v>
      </c>
      <c r="B36" s="133" t="s">
        <v>131</v>
      </c>
      <c r="C36" s="137">
        <v>2</v>
      </c>
      <c r="D36" s="137" t="s">
        <v>80</v>
      </c>
      <c r="E36" s="137" t="s">
        <v>84</v>
      </c>
      <c r="F36" s="61"/>
      <c r="G36" s="64"/>
      <c r="H36" s="67"/>
      <c r="I36" s="67"/>
      <c r="J36" s="68"/>
    </row>
    <row r="37" spans="1:10" ht="14.6" x14ac:dyDescent="0.3">
      <c r="A37" s="134" t="s">
        <v>132</v>
      </c>
      <c r="B37" s="133" t="s">
        <v>133</v>
      </c>
      <c r="C37" s="137">
        <v>3</v>
      </c>
      <c r="D37" s="137" t="s">
        <v>80</v>
      </c>
      <c r="E37" s="137" t="s">
        <v>84</v>
      </c>
      <c r="F37" s="61"/>
      <c r="G37" s="64"/>
      <c r="H37" s="67"/>
      <c r="I37" s="67"/>
      <c r="J37" s="68"/>
    </row>
    <row r="38" spans="1:10" ht="14.6" x14ac:dyDescent="0.3">
      <c r="A38" s="134" t="s">
        <v>134</v>
      </c>
      <c r="B38" s="133" t="s">
        <v>135</v>
      </c>
      <c r="C38" s="137">
        <v>4</v>
      </c>
      <c r="D38" s="137" t="s">
        <v>32</v>
      </c>
      <c r="E38" s="137" t="s">
        <v>84</v>
      </c>
      <c r="F38" s="61"/>
      <c r="G38" s="64"/>
      <c r="H38" s="67"/>
      <c r="I38" s="67"/>
      <c r="J38" s="68"/>
    </row>
    <row r="39" spans="1:10" ht="14.6" x14ac:dyDescent="0.3">
      <c r="A39" s="134" t="s">
        <v>201</v>
      </c>
      <c r="B39" s="133" t="s">
        <v>196</v>
      </c>
      <c r="C39" s="137">
        <v>3</v>
      </c>
      <c r="D39" s="137" t="s">
        <v>80</v>
      </c>
      <c r="E39" s="137" t="s">
        <v>84</v>
      </c>
      <c r="F39" s="61"/>
      <c r="G39" s="64"/>
      <c r="H39" s="67"/>
      <c r="I39" s="67"/>
      <c r="J39" s="68"/>
    </row>
    <row r="40" spans="1:10" ht="14.6" x14ac:dyDescent="0.3">
      <c r="A40" s="134" t="s">
        <v>136</v>
      </c>
      <c r="B40" s="133" t="s">
        <v>86</v>
      </c>
      <c r="C40" s="137">
        <v>4</v>
      </c>
      <c r="D40" s="137" t="s">
        <v>32</v>
      </c>
      <c r="E40" s="137" t="s">
        <v>84</v>
      </c>
      <c r="F40" s="61"/>
      <c r="G40" s="64"/>
      <c r="H40" s="67"/>
      <c r="I40" s="67"/>
      <c r="J40" s="68"/>
    </row>
    <row r="41" spans="1:10" ht="14.6" x14ac:dyDescent="0.3">
      <c r="A41" s="134" t="s">
        <v>137</v>
      </c>
      <c r="B41" s="133" t="s">
        <v>138</v>
      </c>
      <c r="C41" s="137">
        <v>1</v>
      </c>
      <c r="D41" s="137" t="s">
        <v>80</v>
      </c>
      <c r="E41" s="137" t="s">
        <v>84</v>
      </c>
      <c r="F41" s="61"/>
      <c r="G41" s="64"/>
      <c r="H41" s="67"/>
      <c r="I41" s="67"/>
      <c r="J41" s="68"/>
    </row>
    <row r="42" spans="1:10" ht="14.6" x14ac:dyDescent="0.3">
      <c r="A42" s="134" t="s">
        <v>139</v>
      </c>
      <c r="B42" s="133" t="s">
        <v>140</v>
      </c>
      <c r="C42" s="137">
        <v>2</v>
      </c>
      <c r="D42" s="137" t="s">
        <v>80</v>
      </c>
      <c r="E42" s="137" t="s">
        <v>84</v>
      </c>
      <c r="F42" s="61"/>
      <c r="G42" s="64"/>
      <c r="H42" s="67"/>
      <c r="I42" s="67"/>
      <c r="J42" s="68"/>
    </row>
    <row r="43" spans="1:10" x14ac:dyDescent="0.3">
      <c r="A43" s="54"/>
      <c r="B43" s="54"/>
      <c r="C43" s="55"/>
      <c r="D43" s="55"/>
      <c r="E43" s="55"/>
      <c r="F43" s="57"/>
      <c r="G43" s="57"/>
    </row>
    <row r="44" spans="1:10" x14ac:dyDescent="0.3">
      <c r="A44" s="69" t="s">
        <v>5</v>
      </c>
      <c r="B44" s="70"/>
      <c r="C44" s="71"/>
      <c r="D44" s="71"/>
      <c r="E44" s="71"/>
      <c r="F44" s="64"/>
      <c r="G44" s="64"/>
    </row>
    <row r="47" spans="1:10" x14ac:dyDescent="0.3">
      <c r="B47" s="72" t="s">
        <v>31</v>
      </c>
      <c r="C47" s="72" t="s">
        <v>141</v>
      </c>
      <c r="D47" s="72" t="s">
        <v>76</v>
      </c>
      <c r="E47" s="73"/>
    </row>
    <row r="48" spans="1:10" x14ac:dyDescent="0.3">
      <c r="A48" s="66"/>
      <c r="B48" s="74">
        <v>1</v>
      </c>
      <c r="C48" s="74">
        <f>COUNTIF(C$5:C$42,$B48)</f>
        <v>7</v>
      </c>
      <c r="D48" s="74">
        <f>COUNTIFS(D$5:D$42,"Yes",C$5:C$42,$B48)</f>
        <v>0</v>
      </c>
      <c r="E48" s="75" t="s">
        <v>81</v>
      </c>
    </row>
    <row r="49" spans="1:5" x14ac:dyDescent="0.3">
      <c r="A49" s="66"/>
      <c r="B49" s="74">
        <v>2</v>
      </c>
      <c r="C49" s="74">
        <f>COUNTIF(C$5:C$42,$B49)</f>
        <v>10</v>
      </c>
      <c r="D49" s="74">
        <f>COUNTIFS(D$5:D$42,"Yes",C$5:C$42,$B49)</f>
        <v>0</v>
      </c>
      <c r="E49" s="73">
        <f>COUNTIF(E$5:E$42,"Urban")</f>
        <v>5</v>
      </c>
    </row>
    <row r="50" spans="1:5" x14ac:dyDescent="0.3">
      <c r="A50" s="66"/>
      <c r="B50" s="74">
        <v>3</v>
      </c>
      <c r="C50" s="74">
        <f>COUNTIF(C$5:C$42,$B50)</f>
        <v>12</v>
      </c>
      <c r="D50" s="74">
        <f>COUNTIFS(D$5:D$42,"Yes",C$5:C$42,$B50)</f>
        <v>0</v>
      </c>
      <c r="E50" s="75" t="s">
        <v>84</v>
      </c>
    </row>
    <row r="51" spans="1:5" x14ac:dyDescent="0.3">
      <c r="B51" s="74">
        <v>4</v>
      </c>
      <c r="C51" s="74">
        <f>COUNTIF(C$5:C$42,$B51)</f>
        <v>9</v>
      </c>
      <c r="D51" s="74">
        <f>COUNTIFS(D$5:D$42,"Yes",C$5:C$42,$B51)</f>
        <v>8</v>
      </c>
      <c r="E51" s="73">
        <f>COUNTIF(E$5:E$42,"Rural")</f>
        <v>33</v>
      </c>
    </row>
    <row r="52" spans="1:5" x14ac:dyDescent="0.3">
      <c r="B52" s="72" t="s">
        <v>5</v>
      </c>
      <c r="C52" s="74">
        <f>SUM(C48:C51)</f>
        <v>38</v>
      </c>
      <c r="D52" s="74">
        <f>SUM(D48:D51)</f>
        <v>8</v>
      </c>
      <c r="E52" s="73">
        <f>E49+E51</f>
        <v>38</v>
      </c>
    </row>
  </sheetData>
  <sheetProtection password="DFCD" sheet="1" objects="1" scenarios="1"/>
  <sortState ref="A5:E61">
    <sortCondition ref="A5:A61"/>
  </sortState>
  <pageMargins left="0.36" right="0.39" top="0.25" bottom="0.45" header="0.27" footer="0.34"/>
  <pageSetup paperSize="5" scale="89" orientation="portrait" verticalDpi="597" r:id="rId1"/>
  <headerFooter alignWithMargins="0">
    <oddFooter>&amp;R&amp;Z&amp;F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Budget Template</vt:lpstr>
      <vt:lpstr>Grant Budget</vt:lpstr>
      <vt:lpstr>Grant Budget Detail</vt:lpstr>
      <vt:lpstr>Eligible Communities</vt:lpstr>
      <vt:lpstr>EligibleCo</vt:lpstr>
      <vt:lpstr>EligibleComm</vt:lpstr>
      <vt:lpstr>'Budget Template'!Print_Area</vt:lpstr>
      <vt:lpstr>'Eligible Communities'!Print_Area</vt:lpstr>
      <vt:lpstr>'Grant Budget'!Print_Area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VanderMeer</dc:creator>
  <cp:lastModifiedBy>Corrine Wiesmueller</cp:lastModifiedBy>
  <cp:lastPrinted>2017-05-26T20:02:40Z</cp:lastPrinted>
  <dcterms:created xsi:type="dcterms:W3CDTF">2017-01-18T13:44:10Z</dcterms:created>
  <dcterms:modified xsi:type="dcterms:W3CDTF">2018-06-14T15:03:00Z</dcterms:modified>
</cp:coreProperties>
</file>