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jj02834\Desktop\Working folder\Forms\"/>
    </mc:Choice>
  </mc:AlternateContent>
  <xr:revisionPtr revIDLastSave="0" documentId="13_ncr:1_{B56BAA0D-4C34-4859-AF7D-31BB81AB5D2E}" xr6:coauthVersionLast="45" xr6:coauthVersionMax="45" xr10:uidLastSave="{00000000-0000-0000-0000-000000000000}"/>
  <workbookProtection workbookPassword="CCD3" lockStructure="1"/>
  <bookViews>
    <workbookView xWindow="28680" yWindow="-120" windowWidth="29040" windowHeight="15840" xr2:uid="{00000000-000D-0000-FFFF-FFFF00000000}"/>
  </bookViews>
  <sheets>
    <sheet name="About" sheetId="4" r:id="rId1"/>
    <sheet name="DT-0321 (English)" sheetId="1" r:id="rId2"/>
    <sheet name="Example" sheetId="3" r:id="rId3"/>
    <sheet name=" " sheetId="2" state="hidden" r:id="rId4"/>
  </sheets>
  <definedNames>
    <definedName name="_xlnm.Print_Area" localSheetId="0">About!$A$11:$J$18</definedName>
    <definedName name="_xlnm.Print_Area" localSheetId="1">'DT-0321 (English)'!$C$3:$AK$55</definedName>
    <definedName name="_xlnm.Print_Area" localSheetId="2">Example!$C$3:$AK$55</definedName>
    <definedName name="tot">'DT-0321 (English)'!$G$33</definedName>
    <definedName name="total">Example!$G$33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25" i="1" l="1"/>
  <c r="AH25" i="1" s="1"/>
  <c r="AB25" i="1"/>
  <c r="G33" i="1"/>
  <c r="AE26" i="1"/>
  <c r="AH26" i="1" s="1"/>
  <c r="AE27" i="1"/>
  <c r="AH27" i="1"/>
  <c r="AE28" i="1"/>
  <c r="AH28" i="1" s="1"/>
  <c r="AE29" i="1"/>
  <c r="AH29" i="1"/>
  <c r="AE30" i="1"/>
  <c r="AH30" i="1" s="1"/>
  <c r="AE31" i="1"/>
  <c r="AH31" i="1"/>
  <c r="AB31" i="1"/>
  <c r="AB30" i="1"/>
  <c r="AH43" i="1"/>
  <c r="AD43" i="1"/>
  <c r="Z43" i="1"/>
  <c r="V43" i="1"/>
  <c r="AB29" i="1"/>
  <c r="AB28" i="1"/>
  <c r="AB27" i="1"/>
  <c r="AB26" i="1"/>
  <c r="K33" i="1"/>
  <c r="N25" i="1"/>
  <c r="Q25" i="1" s="1"/>
  <c r="N26" i="1"/>
  <c r="Q26" i="1" s="1"/>
  <c r="N27" i="1"/>
  <c r="Q27" i="1" s="1"/>
  <c r="N28" i="1"/>
  <c r="Q28" i="1" s="1"/>
  <c r="N29" i="1"/>
  <c r="N30" i="1"/>
  <c r="Q30" i="1"/>
  <c r="N31" i="1"/>
  <c r="N32" i="1"/>
  <c r="Q32" i="1"/>
  <c r="Q31" i="1"/>
  <c r="Q29" i="1"/>
  <c r="Q17" i="1"/>
  <c r="X12" i="1"/>
  <c r="AI12" i="1"/>
  <c r="AH32" i="1" l="1"/>
  <c r="AH33" i="1" s="1"/>
</calcChain>
</file>

<file path=xl/sharedStrings.xml><?xml version="1.0" encoding="utf-8"?>
<sst xmlns="http://schemas.openxmlformats.org/spreadsheetml/2006/main" count="537" uniqueCount="277">
  <si>
    <t>STATE OF TENNESSEE</t>
  </si>
  <si>
    <t>DEPARTMENT OF TRANSPORTATION</t>
  </si>
  <si>
    <t>DIVISION OF MATERIALS AND TESTS</t>
  </si>
  <si>
    <t>6601 CENTENNIAL BLVD.</t>
  </si>
  <si>
    <t>NASHVILLE, TENNESSEE 37243-0360</t>
  </si>
  <si>
    <t>County</t>
  </si>
  <si>
    <t>Project No.</t>
  </si>
  <si>
    <t>Report No.</t>
  </si>
  <si>
    <t>Region</t>
  </si>
  <si>
    <t>Project Reference No.</t>
  </si>
  <si>
    <t>Serial No.</t>
  </si>
  <si>
    <t>Date Sampled</t>
  </si>
  <si>
    <t>Date Reported</t>
  </si>
  <si>
    <t>cell range for combo box</t>
  </si>
  <si>
    <t>cell link</t>
  </si>
  <si>
    <t>County Number</t>
  </si>
  <si>
    <t>ANDERSON</t>
  </si>
  <si>
    <t>1</t>
  </si>
  <si>
    <t>01</t>
  </si>
  <si>
    <t>BEDFORD</t>
  </si>
  <si>
    <t>3</t>
  </si>
  <si>
    <t>02</t>
  </si>
  <si>
    <t>BENTON</t>
  </si>
  <si>
    <t>4</t>
  </si>
  <si>
    <t>03</t>
  </si>
  <si>
    <t>BLEDSOE</t>
  </si>
  <si>
    <t>2</t>
  </si>
  <si>
    <t>04</t>
  </si>
  <si>
    <t>BLOUNT</t>
  </si>
  <si>
    <t>05</t>
  </si>
  <si>
    <t>BRADLEY</t>
  </si>
  <si>
    <t>06</t>
  </si>
  <si>
    <t>CAMPBELL</t>
  </si>
  <si>
    <t>07</t>
  </si>
  <si>
    <t>CANNON</t>
  </si>
  <si>
    <t>08</t>
  </si>
  <si>
    <t>CARROLL</t>
  </si>
  <si>
    <t>09</t>
  </si>
  <si>
    <t>CARTER</t>
  </si>
  <si>
    <t>10</t>
  </si>
  <si>
    <t>CHEATHAM</t>
  </si>
  <si>
    <t>11</t>
  </si>
  <si>
    <t>CHESTER</t>
  </si>
  <si>
    <t>12</t>
  </si>
  <si>
    <t>CLAIBORNE</t>
  </si>
  <si>
    <t>13</t>
  </si>
  <si>
    <t>CLAY</t>
  </si>
  <si>
    <t>14</t>
  </si>
  <si>
    <t>COCKE</t>
  </si>
  <si>
    <t>15</t>
  </si>
  <si>
    <t>COFFEE</t>
  </si>
  <si>
    <t>16</t>
  </si>
  <si>
    <t>CROCKETT</t>
  </si>
  <si>
    <t>17</t>
  </si>
  <si>
    <t>CUMBERLAND</t>
  </si>
  <si>
    <t>18</t>
  </si>
  <si>
    <t>DAVIDSON</t>
  </si>
  <si>
    <t>19</t>
  </si>
  <si>
    <t>DECATUR</t>
  </si>
  <si>
    <t>20</t>
  </si>
  <si>
    <t>DEKALB</t>
  </si>
  <si>
    <t>21</t>
  </si>
  <si>
    <t>DICKSON</t>
  </si>
  <si>
    <t>22</t>
  </si>
  <si>
    <t>DYER</t>
  </si>
  <si>
    <t>23</t>
  </si>
  <si>
    <t>FAYETTE</t>
  </si>
  <si>
    <t>24</t>
  </si>
  <si>
    <t>FENTRESS</t>
  </si>
  <si>
    <t>25</t>
  </si>
  <si>
    <t>FRANKLIN</t>
  </si>
  <si>
    <t>26</t>
  </si>
  <si>
    <t>GIBSON</t>
  </si>
  <si>
    <t>27</t>
  </si>
  <si>
    <t>GILES</t>
  </si>
  <si>
    <t>28</t>
  </si>
  <si>
    <t>GRAINGER</t>
  </si>
  <si>
    <t>29</t>
  </si>
  <si>
    <t>GREENE</t>
  </si>
  <si>
    <t>30</t>
  </si>
  <si>
    <t>GRUNDY</t>
  </si>
  <si>
    <t>31</t>
  </si>
  <si>
    <t>HAMBLEN</t>
  </si>
  <si>
    <t>32</t>
  </si>
  <si>
    <t>HAMILTON</t>
  </si>
  <si>
    <t>33</t>
  </si>
  <si>
    <t>HANCOCK</t>
  </si>
  <si>
    <t>34</t>
  </si>
  <si>
    <t>HARDEMAN</t>
  </si>
  <si>
    <t>35</t>
  </si>
  <si>
    <t>HARDIN</t>
  </si>
  <si>
    <t>36</t>
  </si>
  <si>
    <t>HAWKINS</t>
  </si>
  <si>
    <t>37</t>
  </si>
  <si>
    <t>HAYWOOD</t>
  </si>
  <si>
    <t>38</t>
  </si>
  <si>
    <t>HENDERSON</t>
  </si>
  <si>
    <t>39</t>
  </si>
  <si>
    <t>HENRY</t>
  </si>
  <si>
    <t>40</t>
  </si>
  <si>
    <t>HICKMAN</t>
  </si>
  <si>
    <t>41</t>
  </si>
  <si>
    <t>HOUSTON</t>
  </si>
  <si>
    <t>42</t>
  </si>
  <si>
    <t>HUMPHREY</t>
  </si>
  <si>
    <t>43</t>
  </si>
  <si>
    <t>JACKSON</t>
  </si>
  <si>
    <t>44</t>
  </si>
  <si>
    <t>JEFFERSON</t>
  </si>
  <si>
    <t>45</t>
  </si>
  <si>
    <t>JOHNSON</t>
  </si>
  <si>
    <t>46</t>
  </si>
  <si>
    <t>KNOX</t>
  </si>
  <si>
    <t>47</t>
  </si>
  <si>
    <t>LAKE</t>
  </si>
  <si>
    <t>48</t>
  </si>
  <si>
    <t>LAUDERDALE</t>
  </si>
  <si>
    <t>49</t>
  </si>
  <si>
    <t>LAWRENCE</t>
  </si>
  <si>
    <t>50</t>
  </si>
  <si>
    <t>LEWIS</t>
  </si>
  <si>
    <t>51</t>
  </si>
  <si>
    <t>LINCOLN</t>
  </si>
  <si>
    <t>52</t>
  </si>
  <si>
    <t>LOUDON</t>
  </si>
  <si>
    <t>53</t>
  </si>
  <si>
    <t>MACON</t>
  </si>
  <si>
    <t>56</t>
  </si>
  <si>
    <t>MADISON</t>
  </si>
  <si>
    <t>57</t>
  </si>
  <si>
    <t>MARION</t>
  </si>
  <si>
    <t>58</t>
  </si>
  <si>
    <t>MARSHALL</t>
  </si>
  <si>
    <t>59</t>
  </si>
  <si>
    <t>MAURY</t>
  </si>
  <si>
    <t>60</t>
  </si>
  <si>
    <t>MCMINN</t>
  </si>
  <si>
    <t>54</t>
  </si>
  <si>
    <t>MCNAIRY</t>
  </si>
  <si>
    <t>55</t>
  </si>
  <si>
    <t>MEIGS</t>
  </si>
  <si>
    <t>61</t>
  </si>
  <si>
    <t>MONROE</t>
  </si>
  <si>
    <t>62</t>
  </si>
  <si>
    <t>MONTGOMERY</t>
  </si>
  <si>
    <t>63</t>
  </si>
  <si>
    <t>MOORE</t>
  </si>
  <si>
    <t>64</t>
  </si>
  <si>
    <t>MORGAN</t>
  </si>
  <si>
    <t>65</t>
  </si>
  <si>
    <t>OBION</t>
  </si>
  <si>
    <t>66</t>
  </si>
  <si>
    <t>OVERTON</t>
  </si>
  <si>
    <t>67</t>
  </si>
  <si>
    <t>PERRY</t>
  </si>
  <si>
    <t>68</t>
  </si>
  <si>
    <t>PICKETT</t>
  </si>
  <si>
    <t>69</t>
  </si>
  <si>
    <t>POLK</t>
  </si>
  <si>
    <t>70</t>
  </si>
  <si>
    <t>PUTNAM</t>
  </si>
  <si>
    <t>71</t>
  </si>
  <si>
    <t>RHEA</t>
  </si>
  <si>
    <t>72</t>
  </si>
  <si>
    <t>ROANE</t>
  </si>
  <si>
    <t>73</t>
  </si>
  <si>
    <t>ROBERTSON</t>
  </si>
  <si>
    <t>74</t>
  </si>
  <si>
    <t>RUTHERFORD</t>
  </si>
  <si>
    <t>75</t>
  </si>
  <si>
    <t>SCOTT</t>
  </si>
  <si>
    <t>76</t>
  </si>
  <si>
    <t>SEQUATCHIE</t>
  </si>
  <si>
    <t>77</t>
  </si>
  <si>
    <t>SEVIER</t>
  </si>
  <si>
    <t>78</t>
  </si>
  <si>
    <t>SHELBY</t>
  </si>
  <si>
    <t>79</t>
  </si>
  <si>
    <t>SMITH</t>
  </si>
  <si>
    <t>80</t>
  </si>
  <si>
    <t>STEWART</t>
  </si>
  <si>
    <t>81</t>
  </si>
  <si>
    <t>SULLIVAN</t>
  </si>
  <si>
    <t>82</t>
  </si>
  <si>
    <t>SUMNER</t>
  </si>
  <si>
    <t>83</t>
  </si>
  <si>
    <t>TIPTON</t>
  </si>
  <si>
    <t>84</t>
  </si>
  <si>
    <t>TROUSDALE</t>
  </si>
  <si>
    <t>85</t>
  </si>
  <si>
    <t>UNICOI</t>
  </si>
  <si>
    <t>86</t>
  </si>
  <si>
    <t>UNION</t>
  </si>
  <si>
    <t>87</t>
  </si>
  <si>
    <t>VAN BUREN</t>
  </si>
  <si>
    <t>88</t>
  </si>
  <si>
    <t>WARREN</t>
  </si>
  <si>
    <t>89</t>
  </si>
  <si>
    <t>WASHINGTON</t>
  </si>
  <si>
    <t>90</t>
  </si>
  <si>
    <t>WAYNE</t>
  </si>
  <si>
    <t>91</t>
  </si>
  <si>
    <t>WEAKLEY</t>
  </si>
  <si>
    <t>92</t>
  </si>
  <si>
    <t>WHITE</t>
  </si>
  <si>
    <t>93</t>
  </si>
  <si>
    <t>WILLIAMSON</t>
  </si>
  <si>
    <t>94</t>
  </si>
  <si>
    <t>WILSON</t>
  </si>
  <si>
    <t>95</t>
  </si>
  <si>
    <t>(Leave blank)</t>
  </si>
  <si>
    <t>Material</t>
  </si>
  <si>
    <t>Pit No.</t>
  </si>
  <si>
    <t>Producer</t>
  </si>
  <si>
    <t>Producer Location</t>
  </si>
  <si>
    <t>Type of construction</t>
  </si>
  <si>
    <t>Exact location in quarry where sample obtained</t>
  </si>
  <si>
    <t>Contract No.</t>
  </si>
  <si>
    <t>Plant Letter</t>
  </si>
  <si>
    <t>Date Received</t>
  </si>
  <si>
    <t>Submitted by</t>
  </si>
  <si>
    <t>Sampled by</t>
  </si>
  <si>
    <t>Sampled from</t>
  </si>
  <si>
    <t>Screen</t>
  </si>
  <si>
    <t>Weight</t>
  </si>
  <si>
    <t>Loss</t>
  </si>
  <si>
    <t>Clay Lumps</t>
  </si>
  <si>
    <t>Coal and Lignite</t>
  </si>
  <si>
    <t>Unit Weight (dry rodded)</t>
  </si>
  <si>
    <t>Specific Gravity</t>
  </si>
  <si>
    <t>the requirements of the specification for</t>
  </si>
  <si>
    <t xml:space="preserve">This material </t>
  </si>
  <si>
    <t>Materials Testing Supervisor</t>
  </si>
  <si>
    <t>Total % Passing</t>
  </si>
  <si>
    <t>Total % Retained</t>
  </si>
  <si>
    <t>Net Weight</t>
  </si>
  <si>
    <t>PAN</t>
  </si>
  <si>
    <t>TOTAL</t>
  </si>
  <si>
    <t>Water used:</t>
  </si>
  <si>
    <t>Color Plate No.</t>
  </si>
  <si>
    <t>Loss on Washing</t>
  </si>
  <si>
    <t>Cement Brand</t>
  </si>
  <si>
    <t>COMPRESSIVE STRENGTH (psi)</t>
  </si>
  <si>
    <t>7-Day</t>
  </si>
  <si>
    <t>Standard Ottawa Sand</t>
  </si>
  <si>
    <t>Sample Sand</t>
  </si>
  <si>
    <t>28-Day</t>
  </si>
  <si>
    <r>
      <t>No. NaS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 xml:space="preserve"> Soundness Cycles</t>
    </r>
  </si>
  <si>
    <t>Ottawa</t>
  </si>
  <si>
    <t>Sample</t>
  </si>
  <si>
    <t>F.M.</t>
  </si>
  <si>
    <t>cc</t>
  </si>
  <si>
    <t>Ave.</t>
  </si>
  <si>
    <t>Str. Ratio</t>
  </si>
  <si>
    <t>FINE AGGREGATE QUALITY REPORT</t>
  </si>
  <si>
    <t>Pit Loc.</t>
  </si>
  <si>
    <t>STP-12(34)</t>
  </si>
  <si>
    <t>Montgomery</t>
  </si>
  <si>
    <t>23145-6789-10</t>
  </si>
  <si>
    <t>00P12345</t>
  </si>
  <si>
    <t>Billy Bob</t>
  </si>
  <si>
    <t>James Beam</t>
  </si>
  <si>
    <t>Stockpile</t>
  </si>
  <si>
    <t>ABC</t>
  </si>
  <si>
    <t>Manufactured Sand</t>
  </si>
  <si>
    <t>Davidson</t>
  </si>
  <si>
    <t>Walter Precast Concrete, Inc.</t>
  </si>
  <si>
    <t>Clarksville, TN</t>
  </si>
  <si>
    <t>West wall, 150' below overburden</t>
  </si>
  <si>
    <t>% Loss</t>
  </si>
  <si>
    <t>SCREEN ANALYSIS</t>
  </si>
  <si>
    <t>SOUNDNESS TEST</t>
  </si>
  <si>
    <t xml:space="preserve">Total % Loss  </t>
  </si>
  <si>
    <t xml:space="preserve">% Soundness  </t>
  </si>
  <si>
    <t>Weighted % Loss</t>
  </si>
  <si>
    <t>Ind. Weight Retained</t>
  </si>
  <si>
    <t>Ind. Percent Retained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</si>
</sst>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0\);_(0\);\ &quot;&quot;;_(@_)"/>
    <numFmt numFmtId="165" formatCode="dd\-mmm\-yy"/>
    <numFmt numFmtId="166" formatCode="_(0_);_(0\);&quot;&quot;;_(@_)"/>
    <numFmt numFmtId="167" formatCode="0;\-0;;@"/>
    <numFmt numFmtId="168" formatCode="0.0;\-0.0;;@"/>
  </numFmts>
  <fonts count="19" x14ac:knownFonts="1"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0"/>
      <color indexed="8"/>
      <name val="MS Sans Serif"/>
    </font>
    <font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vertAlign val="subscript"/>
      <sz val="8"/>
      <name val="Arial"/>
      <family val="2"/>
    </font>
    <font>
      <i/>
      <sz val="9"/>
      <color indexed="12"/>
      <name val="Arial"/>
      <family val="2"/>
    </font>
    <font>
      <i/>
      <sz val="7"/>
      <color indexed="12"/>
      <name val="Arial"/>
      <family val="2"/>
    </font>
    <font>
      <i/>
      <sz val="8"/>
      <color indexed="12"/>
      <name val="Arial"/>
      <family val="2"/>
    </font>
    <font>
      <i/>
      <sz val="10"/>
      <color indexed="12"/>
      <name val="Arial"/>
      <family val="2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15">
    <xf numFmtId="0" fontId="0" fillId="0" borderId="0" xfId="0"/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0" fillId="2" borderId="0" xfId="0" applyFill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2" fillId="0" borderId="4" xfId="0" applyFont="1" applyFill="1" applyBorder="1" applyProtection="1"/>
    <xf numFmtId="0" fontId="2" fillId="0" borderId="5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5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Protection="1"/>
    <xf numFmtId="0" fontId="5" fillId="0" borderId="4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5" xfId="0" applyFont="1" applyFill="1" applyBorder="1" applyAlignment="1" applyProtection="1"/>
    <xf numFmtId="0" fontId="5" fillId="2" borderId="0" xfId="0" applyFont="1" applyFill="1" applyAlignment="1" applyProtection="1"/>
    <xf numFmtId="0" fontId="6" fillId="0" borderId="4" xfId="0" applyFont="1" applyFill="1" applyBorder="1" applyAlignment="1" applyProtection="1"/>
    <xf numFmtId="0" fontId="6" fillId="0" borderId="5" xfId="0" applyFont="1" applyFill="1" applyBorder="1" applyAlignment="1" applyProtection="1"/>
    <xf numFmtId="0" fontId="6" fillId="2" borderId="0" xfId="0" applyFont="1" applyFill="1" applyAlignment="1" applyProtection="1"/>
    <xf numFmtId="0" fontId="0" fillId="0" borderId="0" xfId="0" applyFill="1" applyBorder="1" applyProtection="1"/>
    <xf numFmtId="0" fontId="0" fillId="0" borderId="4" xfId="0" applyFill="1" applyBorder="1" applyAlignment="1" applyProtection="1"/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 indent="2"/>
    </xf>
    <xf numFmtId="0" fontId="0" fillId="0" borderId="0" xfId="0" applyFill="1" applyBorder="1" applyAlignment="1" applyProtection="1"/>
    <xf numFmtId="0" fontId="0" fillId="0" borderId="5" xfId="0" applyFill="1" applyBorder="1" applyAlignment="1" applyProtection="1"/>
    <xf numFmtId="0" fontId="0" fillId="2" borderId="0" xfId="0" applyFill="1" applyAlignment="1" applyProtection="1"/>
    <xf numFmtId="0" fontId="0" fillId="0" borderId="4" xfId="0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0" borderId="6" xfId="0" applyFill="1" applyBorder="1" applyProtection="1"/>
    <xf numFmtId="0" fontId="0" fillId="0" borderId="7" xfId="0" applyFill="1" applyBorder="1" applyProtection="1"/>
    <xf numFmtId="0" fontId="0" fillId="0" borderId="8" xfId="0" applyFill="1" applyBorder="1" applyProtection="1"/>
    <xf numFmtId="0" fontId="7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10" fillId="3" borderId="9" xfId="0" applyFont="1" applyFill="1" applyBorder="1"/>
    <xf numFmtId="0" fontId="10" fillId="0" borderId="0" xfId="0" applyFont="1"/>
    <xf numFmtId="0" fontId="10" fillId="0" borderId="10" xfId="0" applyFont="1" applyBorder="1"/>
    <xf numFmtId="0" fontId="11" fillId="0" borderId="10" xfId="1" applyFont="1" applyFill="1" applyBorder="1" applyAlignment="1">
      <alignment horizontal="left" wrapText="1"/>
    </xf>
    <xf numFmtId="0" fontId="10" fillId="0" borderId="9" xfId="0" applyFont="1" applyBorder="1"/>
    <xf numFmtId="0" fontId="11" fillId="0" borderId="9" xfId="1" applyFont="1" applyFill="1" applyBorder="1" applyAlignment="1">
      <alignment horizontal="left" wrapText="1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165" fontId="0" fillId="0" borderId="0" xfId="0" applyNumberFormat="1" applyFill="1" applyBorder="1" applyAlignment="1" applyProtection="1">
      <alignment horizontal="left" indent="2"/>
    </xf>
    <xf numFmtId="0" fontId="10" fillId="0" borderId="0" xfId="0" applyFont="1" applyFill="1" applyBorder="1" applyAlignment="1" applyProtection="1">
      <alignment horizontal="right" vertical="center"/>
    </xf>
    <xf numFmtId="0" fontId="0" fillId="0" borderId="0" xfId="0" applyBorder="1" applyAlignment="1" applyProtection="1"/>
    <xf numFmtId="0" fontId="10" fillId="0" borderId="12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left" vertical="center"/>
    </xf>
    <xf numFmtId="0" fontId="10" fillId="0" borderId="13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/>
    <xf numFmtId="0" fontId="7" fillId="0" borderId="5" xfId="0" applyFont="1" applyFill="1" applyBorder="1" applyAlignment="1" applyProtection="1"/>
    <xf numFmtId="0" fontId="7" fillId="2" borderId="0" xfId="0" applyFont="1" applyFill="1" applyAlignment="1" applyProtection="1"/>
    <xf numFmtId="0" fontId="7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/>
    </xf>
    <xf numFmtId="0" fontId="10" fillId="0" borderId="11" xfId="0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>
      <alignment horizontal="right"/>
    </xf>
    <xf numFmtId="0" fontId="0" fillId="2" borderId="0" xfId="0" applyFill="1"/>
    <xf numFmtId="0" fontId="7" fillId="0" borderId="0" xfId="0" applyFont="1" applyFill="1" applyBorder="1" applyAlignment="1" applyProtection="1">
      <alignment horizontal="left" vertical="center"/>
      <protection hidden="1"/>
    </xf>
    <xf numFmtId="0" fontId="0" fillId="2" borderId="0" xfId="0" applyFill="1" applyProtection="1">
      <protection hidden="1"/>
    </xf>
    <xf numFmtId="0" fontId="0" fillId="0" borderId="1" xfId="0" applyFill="1" applyBorder="1" applyProtection="1">
      <protection hidden="1"/>
    </xf>
    <xf numFmtId="0" fontId="0" fillId="0" borderId="2" xfId="0" applyFill="1" applyBorder="1" applyProtection="1">
      <protection hidden="1"/>
    </xf>
    <xf numFmtId="0" fontId="0" fillId="0" borderId="3" xfId="0" applyFill="1" applyBorder="1" applyProtection="1">
      <protection hidden="1"/>
    </xf>
    <xf numFmtId="0" fontId="0" fillId="0" borderId="4" xfId="0" applyFill="1" applyBorder="1" applyProtection="1">
      <protection hidden="1"/>
    </xf>
    <xf numFmtId="0" fontId="0" fillId="0" borderId="5" xfId="0" applyFill="1" applyBorder="1" applyProtection="1">
      <protection hidden="1"/>
    </xf>
    <xf numFmtId="0" fontId="2" fillId="0" borderId="4" xfId="0" applyFont="1" applyFill="1" applyBorder="1" applyProtection="1"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2" fillId="0" borderId="5" xfId="0" applyFont="1" applyFill="1" applyBorder="1" applyProtection="1">
      <protection hidden="1"/>
    </xf>
    <xf numFmtId="0" fontId="5" fillId="0" borderId="4" xfId="0" applyFont="1" applyFill="1" applyBorder="1" applyAlignment="1" applyProtection="1">
      <protection hidden="1"/>
    </xf>
    <xf numFmtId="0" fontId="5" fillId="0" borderId="0" xfId="0" applyFont="1" applyFill="1" applyBorder="1" applyAlignment="1" applyProtection="1">
      <protection hidden="1"/>
    </xf>
    <xf numFmtId="0" fontId="5" fillId="0" borderId="5" xfId="0" applyFont="1" applyFill="1" applyBorder="1" applyAlignment="1" applyProtection="1">
      <protection hidden="1"/>
    </xf>
    <xf numFmtId="0" fontId="5" fillId="2" borderId="0" xfId="0" applyFont="1" applyFill="1" applyAlignment="1" applyProtection="1">
      <protection hidden="1"/>
    </xf>
    <xf numFmtId="0" fontId="6" fillId="0" borderId="4" xfId="0" applyFont="1" applyFill="1" applyBorder="1" applyAlignment="1" applyProtection="1"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protection hidden="1"/>
    </xf>
    <xf numFmtId="0" fontId="6" fillId="2" borderId="0" xfId="0" applyFont="1" applyFill="1" applyAlignment="1" applyProtection="1">
      <protection hidden="1"/>
    </xf>
    <xf numFmtId="0" fontId="0" fillId="0" borderId="0" xfId="0" applyFill="1" applyBorder="1" applyProtection="1">
      <protection hidden="1"/>
    </xf>
    <xf numFmtId="0" fontId="0" fillId="0" borderId="4" xfId="0" applyFill="1" applyBorder="1" applyAlignment="1" applyProtection="1"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indent="2"/>
      <protection hidden="1"/>
    </xf>
    <xf numFmtId="0" fontId="0" fillId="0" borderId="0" xfId="0" applyFill="1" applyBorder="1" applyAlignment="1" applyProtection="1">
      <protection hidden="1"/>
    </xf>
    <xf numFmtId="0" fontId="0" fillId="0" borderId="5" xfId="0" applyFill="1" applyBorder="1" applyAlignment="1" applyProtection="1">
      <protection hidden="1"/>
    </xf>
    <xf numFmtId="0" fontId="0" fillId="2" borderId="0" xfId="0" applyFill="1" applyAlignment="1" applyProtection="1">
      <protection hidden="1"/>
    </xf>
    <xf numFmtId="0" fontId="0" fillId="0" borderId="0" xfId="0" applyFill="1" applyAlignment="1" applyProtection="1">
      <alignment horizontal="left"/>
      <protection hidden="1"/>
    </xf>
    <xf numFmtId="165" fontId="0" fillId="0" borderId="0" xfId="0" applyNumberFormat="1" applyFill="1" applyBorder="1" applyAlignment="1" applyProtection="1">
      <alignment horizontal="left" indent="2"/>
      <protection hidden="1"/>
    </xf>
    <xf numFmtId="0" fontId="0" fillId="0" borderId="4" xfId="0" applyFill="1" applyBorder="1" applyAlignment="1" applyProtection="1">
      <alignment vertical="center"/>
      <protection hidden="1"/>
    </xf>
    <xf numFmtId="0" fontId="0" fillId="0" borderId="5" xfId="0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10" fillId="0" borderId="11" xfId="0" applyFont="1" applyFill="1" applyBorder="1" applyAlignment="1" applyProtection="1">
      <alignment horizontal="right"/>
      <protection hidden="1"/>
    </xf>
    <xf numFmtId="0" fontId="10" fillId="0" borderId="11" xfId="0" applyFont="1" applyFill="1" applyBorder="1" applyAlignment="1" applyProtection="1">
      <alignment horizontal="left" vertical="center"/>
      <protection hidden="1"/>
    </xf>
    <xf numFmtId="0" fontId="10" fillId="0" borderId="15" xfId="0" applyFont="1" applyFill="1" applyBorder="1" applyAlignment="1" applyProtection="1">
      <alignment horizontal="left" vertical="center"/>
      <protection hidden="1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right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0" fillId="0" borderId="16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10" fillId="0" borderId="12" xfId="0" applyFont="1" applyFill="1" applyBorder="1" applyAlignment="1" applyProtection="1">
      <alignment horizontal="left" vertical="center"/>
      <protection hidden="1"/>
    </xf>
    <xf numFmtId="0" fontId="10" fillId="0" borderId="17" xfId="0" applyFont="1" applyFill="1" applyBorder="1" applyAlignment="1" applyProtection="1">
      <alignment horizontal="left" vertical="center"/>
      <protection hidden="1"/>
    </xf>
    <xf numFmtId="0" fontId="10" fillId="0" borderId="18" xfId="0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 applyProtection="1">
      <alignment horizontal="left" vertical="center"/>
      <protection hidden="1"/>
    </xf>
    <xf numFmtId="0" fontId="10" fillId="0" borderId="13" xfId="0" applyFont="1" applyFill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protection hidden="1"/>
    </xf>
    <xf numFmtId="0" fontId="7" fillId="0" borderId="4" xfId="0" applyFont="1" applyFill="1" applyBorder="1" applyAlignment="1" applyProtection="1">
      <protection hidden="1"/>
    </xf>
    <xf numFmtId="0" fontId="7" fillId="0" borderId="5" xfId="0" applyFont="1" applyFill="1" applyBorder="1" applyAlignment="1" applyProtection="1">
      <protection hidden="1"/>
    </xf>
    <xf numFmtId="0" fontId="7" fillId="2" borderId="0" xfId="0" applyFont="1" applyFill="1" applyAlignment="1" applyProtection="1">
      <protection hidden="1"/>
    </xf>
    <xf numFmtId="0" fontId="0" fillId="0" borderId="6" xfId="0" applyFill="1" applyBorder="1" applyProtection="1">
      <protection hidden="1"/>
    </xf>
    <xf numFmtId="0" fontId="0" fillId="0" borderId="7" xfId="0" applyFill="1" applyBorder="1" applyProtection="1">
      <protection hidden="1"/>
    </xf>
    <xf numFmtId="0" fontId="0" fillId="0" borderId="8" xfId="0" applyFill="1" applyBorder="1" applyProtection="1">
      <protection hidden="1"/>
    </xf>
    <xf numFmtId="0" fontId="12" fillId="0" borderId="0" xfId="0" applyFont="1" applyFill="1" applyBorder="1" applyAlignment="1" applyProtection="1">
      <alignment horizontal="center" vertical="top"/>
      <protection hidden="1"/>
    </xf>
    <xf numFmtId="0" fontId="12" fillId="0" borderId="0" xfId="0" applyFont="1" applyFill="1" applyBorder="1" applyAlignment="1" applyProtection="1">
      <alignment horizontal="center" vertical="top"/>
    </xf>
    <xf numFmtId="0" fontId="0" fillId="0" borderId="0" xfId="0" applyFill="1" applyAlignment="1" applyProtection="1">
      <alignment horizontal="left"/>
      <protection hidden="1"/>
    </xf>
    <xf numFmtId="0" fontId="1" fillId="0" borderId="19" xfId="0" applyFont="1" applyFill="1" applyBorder="1" applyAlignment="1" applyProtection="1">
      <alignment horizontal="right" vertical="center"/>
      <protection hidden="1"/>
    </xf>
    <xf numFmtId="0" fontId="1" fillId="0" borderId="20" xfId="0" applyFont="1" applyFill="1" applyBorder="1" applyAlignment="1" applyProtection="1">
      <alignment horizontal="right" vertical="center"/>
      <protection hidden="1"/>
    </xf>
    <xf numFmtId="0" fontId="1" fillId="0" borderId="21" xfId="0" applyFont="1" applyFill="1" applyBorder="1" applyAlignment="1" applyProtection="1">
      <alignment horizontal="right" vertical="center"/>
      <protection hidden="1"/>
    </xf>
    <xf numFmtId="0" fontId="1" fillId="0" borderId="22" xfId="0" applyFont="1" applyFill="1" applyBorder="1" applyAlignment="1" applyProtection="1">
      <alignment horizontal="right" vertical="center"/>
      <protection hidden="1"/>
    </xf>
    <xf numFmtId="168" fontId="10" fillId="4" borderId="23" xfId="0" applyNumberFormat="1" applyFont="1" applyFill="1" applyBorder="1" applyAlignment="1" applyProtection="1">
      <alignment horizontal="center" vertical="center"/>
      <protection locked="0" hidden="1"/>
    </xf>
    <xf numFmtId="168" fontId="10" fillId="4" borderId="24" xfId="0" applyNumberFormat="1" applyFont="1" applyFill="1" applyBorder="1" applyAlignment="1" applyProtection="1">
      <alignment horizontal="center" vertical="center"/>
      <protection locked="0" hidden="1"/>
    </xf>
    <xf numFmtId="0" fontId="8" fillId="0" borderId="25" xfId="0" applyFont="1" applyFill="1" applyBorder="1" applyAlignment="1" applyProtection="1">
      <alignment horizontal="center"/>
      <protection hidden="1"/>
    </xf>
    <xf numFmtId="168" fontId="10" fillId="0" borderId="26" xfId="0" applyNumberFormat="1" applyFont="1" applyFill="1" applyBorder="1" applyAlignment="1" applyProtection="1">
      <alignment horizontal="center" vertical="center"/>
      <protection hidden="1"/>
    </xf>
    <xf numFmtId="168" fontId="10" fillId="0" borderId="27" xfId="0" applyNumberFormat="1" applyFont="1" applyFill="1" applyBorder="1" applyAlignment="1" applyProtection="1">
      <alignment horizontal="center" vertical="center"/>
      <protection hidden="1"/>
    </xf>
    <xf numFmtId="0" fontId="10" fillId="0" borderId="28" xfId="0" applyFont="1" applyFill="1" applyBorder="1" applyAlignment="1" applyProtection="1">
      <alignment horizontal="center"/>
      <protection locked="0" hidden="1"/>
    </xf>
    <xf numFmtId="0" fontId="0" fillId="0" borderId="0" xfId="0" applyFill="1" applyBorder="1" applyAlignment="1" applyProtection="1">
      <alignment horizontal="left"/>
      <protection hidden="1"/>
    </xf>
    <xf numFmtId="0" fontId="8" fillId="0" borderId="28" xfId="0" applyFont="1" applyFill="1" applyBorder="1" applyAlignment="1" applyProtection="1">
      <alignment horizontal="left" indent="1"/>
      <protection locked="0" hidden="1"/>
    </xf>
    <xf numFmtId="0" fontId="12" fillId="0" borderId="0" xfId="0" applyFont="1" applyFill="1" applyBorder="1" applyAlignment="1" applyProtection="1">
      <alignment horizontal="center" vertical="top"/>
      <protection hidden="1"/>
    </xf>
    <xf numFmtId="167" fontId="10" fillId="4" borderId="24" xfId="0" applyNumberFormat="1" applyFont="1" applyFill="1" applyBorder="1" applyAlignment="1" applyProtection="1">
      <alignment horizontal="center" vertical="center"/>
      <protection locked="0" hidden="1"/>
    </xf>
    <xf numFmtId="0" fontId="10" fillId="0" borderId="29" xfId="0" applyFont="1" applyFill="1" applyBorder="1" applyAlignment="1" applyProtection="1">
      <alignment horizontal="center" vertical="center"/>
      <protection hidden="1"/>
    </xf>
    <xf numFmtId="0" fontId="10" fillId="0" borderId="24" xfId="0" applyFont="1" applyFill="1" applyBorder="1" applyAlignment="1" applyProtection="1">
      <alignment horizontal="center" vertical="center"/>
      <protection hidden="1"/>
    </xf>
    <xf numFmtId="0" fontId="10" fillId="0" borderId="30" xfId="0" applyFont="1" applyFill="1" applyBorder="1" applyAlignment="1" applyProtection="1">
      <alignment horizontal="center" vertical="center"/>
      <protection hidden="1"/>
    </xf>
    <xf numFmtId="0" fontId="10" fillId="0" borderId="12" xfId="0" applyFont="1" applyFill="1" applyBorder="1" applyAlignment="1" applyProtection="1">
      <alignment horizontal="center" vertical="center"/>
      <protection hidden="1"/>
    </xf>
    <xf numFmtId="0" fontId="10" fillId="0" borderId="16" xfId="0" applyFont="1" applyFill="1" applyBorder="1" applyAlignment="1" applyProtection="1">
      <alignment horizontal="center" vertical="center"/>
      <protection hidden="1"/>
    </xf>
    <xf numFmtId="0" fontId="10" fillId="0" borderId="28" xfId="0" applyFont="1" applyFill="1" applyBorder="1" applyAlignment="1" applyProtection="1">
      <alignment horizontal="center" vertical="center"/>
      <protection locked="0" hidden="1"/>
    </xf>
    <xf numFmtId="0" fontId="10" fillId="0" borderId="31" xfId="0" applyFont="1" applyFill="1" applyBorder="1" applyAlignment="1" applyProtection="1">
      <alignment horizontal="center" vertical="center"/>
      <protection hidden="1"/>
    </xf>
    <xf numFmtId="0" fontId="10" fillId="0" borderId="27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left" vertical="center"/>
      <protection locked="0" hidden="1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12" fillId="0" borderId="33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168" fontId="10" fillId="0" borderId="24" xfId="0" applyNumberFormat="1" applyFont="1" applyFill="1" applyBorder="1" applyAlignment="1" applyProtection="1">
      <alignment horizontal="center" vertical="center"/>
      <protection hidden="1"/>
    </xf>
    <xf numFmtId="167" fontId="10" fillId="0" borderId="24" xfId="0" applyNumberFormat="1" applyFont="1" applyFill="1" applyBorder="1" applyAlignment="1" applyProtection="1">
      <alignment horizontal="center" vertical="center"/>
      <protection hidden="1"/>
    </xf>
    <xf numFmtId="167" fontId="10" fillId="0" borderId="30" xfId="0" applyNumberFormat="1" applyFont="1" applyFill="1" applyBorder="1" applyAlignment="1" applyProtection="1">
      <alignment horizontal="center" vertical="center"/>
      <protection hidden="1"/>
    </xf>
    <xf numFmtId="0" fontId="10" fillId="0" borderId="39" xfId="0" applyFont="1" applyFill="1" applyBorder="1" applyAlignment="1" applyProtection="1">
      <alignment horizontal="center" vertical="center" wrapText="1"/>
      <protection hidden="1"/>
    </xf>
    <xf numFmtId="0" fontId="10" fillId="0" borderId="40" xfId="0" applyFont="1" applyFill="1" applyBorder="1" applyAlignment="1" applyProtection="1">
      <alignment horizontal="center" vertical="center" wrapText="1"/>
      <protection hidden="1"/>
    </xf>
    <xf numFmtId="167" fontId="10" fillId="4" borderId="23" xfId="0" applyNumberFormat="1" applyFont="1" applyFill="1" applyBorder="1" applyAlignment="1" applyProtection="1">
      <alignment horizontal="center" vertical="center"/>
      <protection locked="0" hidden="1"/>
    </xf>
    <xf numFmtId="168" fontId="12" fillId="0" borderId="40" xfId="0" applyNumberFormat="1" applyFont="1" applyFill="1" applyBorder="1" applyAlignment="1" applyProtection="1">
      <alignment horizontal="center" vertical="center"/>
      <protection locked="0" hidden="1"/>
    </xf>
    <xf numFmtId="168" fontId="12" fillId="0" borderId="41" xfId="0" applyNumberFormat="1" applyFont="1" applyFill="1" applyBorder="1" applyAlignment="1" applyProtection="1">
      <alignment horizontal="center" vertical="center"/>
      <protection locked="0" hidden="1"/>
    </xf>
    <xf numFmtId="0" fontId="12" fillId="0" borderId="42" xfId="0" applyFont="1" applyFill="1" applyBorder="1" applyAlignment="1" applyProtection="1">
      <alignment horizontal="center" vertical="center"/>
      <protection hidden="1"/>
    </xf>
    <xf numFmtId="0" fontId="10" fillId="0" borderId="41" xfId="0" applyFont="1" applyFill="1" applyBorder="1" applyAlignment="1" applyProtection="1">
      <alignment horizontal="center" vertical="center" wrapText="1"/>
      <protection hidden="1"/>
    </xf>
    <xf numFmtId="168" fontId="10" fillId="0" borderId="30" xfId="0" applyNumberFormat="1" applyFont="1" applyFill="1" applyBorder="1" applyAlignment="1" applyProtection="1">
      <alignment horizontal="center" vertical="center"/>
      <protection hidden="1"/>
    </xf>
    <xf numFmtId="168" fontId="10" fillId="0" borderId="43" xfId="0" applyNumberFormat="1" applyFont="1" applyFill="1" applyBorder="1" applyAlignment="1" applyProtection="1">
      <alignment horizontal="center" vertical="center"/>
      <protection hidden="1"/>
    </xf>
    <xf numFmtId="168" fontId="10" fillId="5" borderId="24" xfId="0" applyNumberFormat="1" applyFont="1" applyFill="1" applyBorder="1" applyAlignment="1" applyProtection="1">
      <alignment horizontal="center" vertical="center"/>
      <protection hidden="1"/>
    </xf>
    <xf numFmtId="168" fontId="10" fillId="5" borderId="30" xfId="0" applyNumberFormat="1" applyFont="1" applyFill="1" applyBorder="1" applyAlignment="1" applyProtection="1">
      <alignment horizontal="center" vertical="center"/>
      <protection hidden="1"/>
    </xf>
    <xf numFmtId="167" fontId="10" fillId="5" borderId="27" xfId="0" applyNumberFormat="1" applyFont="1" applyFill="1" applyBorder="1" applyAlignment="1" applyProtection="1">
      <alignment horizontal="center" vertical="center"/>
      <protection hidden="1"/>
    </xf>
    <xf numFmtId="0" fontId="10" fillId="0" borderId="11" xfId="0" applyFont="1" applyFill="1" applyBorder="1" applyAlignment="1" applyProtection="1">
      <alignment horizontal="right"/>
      <protection hidden="1"/>
    </xf>
    <xf numFmtId="0" fontId="10" fillId="0" borderId="0" xfId="0" applyFont="1" applyFill="1" applyBorder="1" applyAlignment="1" applyProtection="1">
      <alignment horizontal="right"/>
      <protection hidden="1"/>
    </xf>
    <xf numFmtId="0" fontId="10" fillId="0" borderId="44" xfId="0" applyFont="1" applyFill="1" applyBorder="1" applyAlignment="1" applyProtection="1">
      <alignment horizontal="center"/>
      <protection locked="0" hidden="1"/>
    </xf>
    <xf numFmtId="168" fontId="10" fillId="0" borderId="38" xfId="0" applyNumberFormat="1" applyFont="1" applyFill="1" applyBorder="1" applyAlignment="1" applyProtection="1">
      <alignment horizontal="center" vertical="center"/>
      <protection hidden="1"/>
    </xf>
    <xf numFmtId="168" fontId="10" fillId="0" borderId="45" xfId="0" applyNumberFormat="1" applyFont="1" applyFill="1" applyBorder="1" applyAlignment="1" applyProtection="1">
      <alignment horizontal="center" vertical="center"/>
      <protection hidden="1"/>
    </xf>
    <xf numFmtId="168" fontId="10" fillId="4" borderId="37" xfId="0" applyNumberFormat="1" applyFont="1" applyFill="1" applyBorder="1" applyAlignment="1" applyProtection="1">
      <alignment horizontal="center" vertical="center"/>
      <protection locked="0" hidden="1"/>
    </xf>
    <xf numFmtId="168" fontId="10" fillId="0" borderId="37" xfId="0" applyNumberFormat="1" applyFont="1" applyFill="1" applyBorder="1" applyAlignment="1" applyProtection="1">
      <alignment horizontal="center" vertical="center"/>
      <protection hidden="1"/>
    </xf>
    <xf numFmtId="168" fontId="10" fillId="0" borderId="46" xfId="0" applyNumberFormat="1" applyFont="1" applyFill="1" applyBorder="1" applyAlignment="1" applyProtection="1">
      <alignment horizontal="right" vertical="center"/>
      <protection hidden="1"/>
    </xf>
    <xf numFmtId="168" fontId="10" fillId="0" borderId="47" xfId="0" applyNumberFormat="1" applyFont="1" applyFill="1" applyBorder="1" applyAlignment="1" applyProtection="1">
      <alignment horizontal="right" vertical="center"/>
      <protection hidden="1"/>
    </xf>
    <xf numFmtId="168" fontId="10" fillId="0" borderId="33" xfId="0" applyNumberFormat="1" applyFont="1" applyFill="1" applyBorder="1" applyAlignment="1" applyProtection="1">
      <alignment horizontal="right" vertical="center"/>
      <protection hidden="1"/>
    </xf>
    <xf numFmtId="168" fontId="10" fillId="0" borderId="48" xfId="0" applyNumberFormat="1" applyFont="1" applyFill="1" applyBorder="1" applyAlignment="1" applyProtection="1">
      <alignment horizontal="right" vertical="center"/>
      <protection hidden="1"/>
    </xf>
    <xf numFmtId="168" fontId="10" fillId="0" borderId="49" xfId="0" applyNumberFormat="1" applyFont="1" applyFill="1" applyBorder="1" applyAlignment="1" applyProtection="1">
      <alignment horizontal="right" vertical="center"/>
      <protection hidden="1"/>
    </xf>
    <xf numFmtId="168" fontId="10" fillId="0" borderId="31" xfId="0" applyNumberFormat="1" applyFont="1" applyFill="1" applyBorder="1" applyAlignment="1" applyProtection="1">
      <alignment horizontal="right" vertical="center"/>
      <protection hidden="1"/>
    </xf>
    <xf numFmtId="168" fontId="10" fillId="4" borderId="42" xfId="0" applyNumberFormat="1" applyFont="1" applyFill="1" applyBorder="1" applyAlignment="1" applyProtection="1">
      <alignment horizontal="center" vertical="center"/>
      <protection locked="0" hidden="1"/>
    </xf>
    <xf numFmtId="167" fontId="10" fillId="0" borderId="41" xfId="0" applyNumberFormat="1" applyFont="1" applyFill="1" applyBorder="1" applyAlignment="1" applyProtection="1">
      <alignment horizontal="center" vertical="center"/>
      <protection hidden="1"/>
    </xf>
    <xf numFmtId="167" fontId="10" fillId="0" borderId="28" xfId="0" applyNumberFormat="1" applyFont="1" applyFill="1" applyBorder="1" applyAlignment="1" applyProtection="1">
      <alignment horizontal="center" vertical="center"/>
      <protection hidden="1"/>
    </xf>
    <xf numFmtId="167" fontId="10" fillId="0" borderId="32" xfId="0" applyNumberFormat="1" applyFont="1" applyFill="1" applyBorder="1" applyAlignment="1" applyProtection="1">
      <alignment horizontal="center" vertical="center"/>
      <protection hidden="1"/>
    </xf>
    <xf numFmtId="167" fontId="10" fillId="0" borderId="49" xfId="0" applyNumberFormat="1" applyFont="1" applyFill="1" applyBorder="1" applyAlignment="1" applyProtection="1">
      <alignment horizontal="center" vertical="center"/>
      <protection hidden="1"/>
    </xf>
    <xf numFmtId="168" fontId="12" fillId="0" borderId="20" xfId="0" applyNumberFormat="1" applyFont="1" applyFill="1" applyBorder="1" applyAlignment="1" applyProtection="1">
      <alignment horizontal="center" vertical="center"/>
      <protection locked="0" hidden="1"/>
    </xf>
    <xf numFmtId="168" fontId="12" fillId="0" borderId="37" xfId="0" applyNumberFormat="1" applyFont="1" applyFill="1" applyBorder="1" applyAlignment="1" applyProtection="1">
      <alignment horizontal="center" vertical="center"/>
      <protection locked="0" hidden="1"/>
    </xf>
    <xf numFmtId="168" fontId="12" fillId="0" borderId="38" xfId="0" applyNumberFormat="1" applyFont="1" applyFill="1" applyBorder="1" applyAlignment="1" applyProtection="1">
      <alignment horizontal="center" vertical="center"/>
      <protection locked="0" hidden="1"/>
    </xf>
    <xf numFmtId="168" fontId="12" fillId="0" borderId="24" xfId="0" applyNumberFormat="1" applyFont="1" applyFill="1" applyBorder="1" applyAlignment="1" applyProtection="1">
      <alignment horizontal="center" vertical="center"/>
      <protection locked="0" hidden="1"/>
    </xf>
    <xf numFmtId="168" fontId="12" fillId="0" borderId="30" xfId="0" applyNumberFormat="1" applyFont="1" applyFill="1" applyBorder="1" applyAlignment="1" applyProtection="1">
      <alignment horizontal="center" vertical="center"/>
      <protection locked="0" hidden="1"/>
    </xf>
    <xf numFmtId="168" fontId="12" fillId="0" borderId="29" xfId="0" applyNumberFormat="1" applyFont="1" applyFill="1" applyBorder="1" applyAlignment="1" applyProtection="1">
      <alignment horizontal="center" vertical="center"/>
      <protection locked="0" hidden="1"/>
    </xf>
    <xf numFmtId="168" fontId="12" fillId="0" borderId="22" xfId="0" applyNumberFormat="1" applyFont="1" applyFill="1" applyBorder="1" applyAlignment="1" applyProtection="1">
      <alignment horizontal="center" vertical="center"/>
      <protection hidden="1"/>
    </xf>
    <xf numFmtId="168" fontId="12" fillId="0" borderId="40" xfId="0" applyNumberFormat="1" applyFont="1" applyFill="1" applyBorder="1" applyAlignment="1" applyProtection="1">
      <alignment horizontal="center" vertical="center"/>
      <protection hidden="1"/>
    </xf>
    <xf numFmtId="168" fontId="12" fillId="0" borderId="41" xfId="0" applyNumberFormat="1" applyFont="1" applyFill="1" applyBorder="1" applyAlignment="1" applyProtection="1">
      <alignment horizontal="center" vertical="center"/>
      <protection hidden="1"/>
    </xf>
    <xf numFmtId="167" fontId="10" fillId="5" borderId="32" xfId="0" applyNumberFormat="1" applyFont="1" applyFill="1" applyBorder="1" applyAlignment="1" applyProtection="1">
      <alignment horizontal="center" vertical="center"/>
      <protection hidden="1"/>
    </xf>
    <xf numFmtId="168" fontId="12" fillId="0" borderId="23" xfId="0" applyNumberFormat="1" applyFont="1" applyFill="1" applyBorder="1" applyAlignment="1" applyProtection="1">
      <alignment horizontal="center" vertical="center"/>
      <protection locked="0" hidden="1"/>
    </xf>
    <xf numFmtId="168" fontId="12" fillId="0" borderId="34" xfId="0" applyNumberFormat="1" applyFont="1" applyFill="1" applyBorder="1" applyAlignment="1" applyProtection="1">
      <alignment horizontal="center" vertical="center"/>
      <protection hidden="1"/>
    </xf>
    <xf numFmtId="168" fontId="12" fillId="0" borderId="35" xfId="0" applyNumberFormat="1" applyFont="1" applyFill="1" applyBorder="1" applyAlignment="1" applyProtection="1">
      <alignment horizontal="center" vertical="center"/>
      <protection hidden="1"/>
    </xf>
    <xf numFmtId="168" fontId="12" fillId="0" borderId="36" xfId="0" applyNumberFormat="1" applyFont="1" applyFill="1" applyBorder="1" applyAlignment="1" applyProtection="1">
      <alignment horizontal="center" vertical="center"/>
      <protection hidden="1"/>
    </xf>
    <xf numFmtId="168" fontId="12" fillId="0" borderId="42" xfId="0" applyNumberFormat="1" applyFont="1" applyFill="1" applyBorder="1" applyAlignment="1" applyProtection="1">
      <alignment horizontal="center" vertical="center"/>
      <protection locked="0" hidden="1"/>
    </xf>
    <xf numFmtId="165" fontId="8" fillId="0" borderId="28" xfId="0" applyNumberFormat="1" applyFont="1" applyFill="1" applyBorder="1" applyAlignment="1" applyProtection="1">
      <alignment horizontal="left" indent="1"/>
      <protection locked="0" hidden="1"/>
    </xf>
    <xf numFmtId="168" fontId="12" fillId="0" borderId="22" xfId="0" applyNumberFormat="1" applyFont="1" applyFill="1" applyBorder="1" applyAlignment="1" applyProtection="1">
      <alignment horizontal="center" vertical="center"/>
      <protection locked="0" hidden="1"/>
    </xf>
    <xf numFmtId="168" fontId="12" fillId="0" borderId="39" xfId="0" applyNumberFormat="1" applyFont="1" applyFill="1" applyBorder="1" applyAlignment="1" applyProtection="1">
      <alignment horizontal="center" vertical="center"/>
      <protection locked="0" hidden="1"/>
    </xf>
    <xf numFmtId="0" fontId="8" fillId="0" borderId="28" xfId="0" applyFont="1" applyBorder="1" applyAlignment="1" applyProtection="1">
      <alignment horizontal="left" indent="1"/>
      <protection locked="0" hidden="1"/>
    </xf>
    <xf numFmtId="164" fontId="8" fillId="0" borderId="28" xfId="0" applyNumberFormat="1" applyFont="1" applyFill="1" applyBorder="1" applyAlignment="1" applyProtection="1">
      <alignment horizontal="left" indent="1"/>
      <protection hidden="1"/>
    </xf>
    <xf numFmtId="0" fontId="0" fillId="0" borderId="0" xfId="0" applyFill="1" applyBorder="1" applyAlignment="1" applyProtection="1">
      <alignment horizontal="center"/>
      <protection hidden="1"/>
    </xf>
    <xf numFmtId="166" fontId="8" fillId="0" borderId="28" xfId="0" applyNumberFormat="1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165" fontId="8" fillId="0" borderId="50" xfId="0" applyNumberFormat="1" applyFont="1" applyFill="1" applyBorder="1" applyAlignment="1" applyProtection="1">
      <alignment horizontal="center"/>
      <protection hidden="1"/>
    </xf>
    <xf numFmtId="165" fontId="8" fillId="0" borderId="25" xfId="0" applyNumberFormat="1" applyFont="1" applyFill="1" applyBorder="1" applyAlignment="1" applyProtection="1">
      <alignment horizontal="center"/>
      <protection hidden="1"/>
    </xf>
    <xf numFmtId="0" fontId="10" fillId="0" borderId="22" xfId="0" applyFont="1" applyFill="1" applyBorder="1" applyAlignment="1" applyProtection="1">
      <alignment horizontal="center" vertical="center" wrapText="1"/>
      <protection hidden="1"/>
    </xf>
    <xf numFmtId="164" fontId="8" fillId="0" borderId="43" xfId="0" applyNumberFormat="1" applyFont="1" applyFill="1" applyBorder="1" applyAlignment="1" applyProtection="1">
      <alignment horizontal="left" indent="1"/>
      <protection hidden="1"/>
    </xf>
    <xf numFmtId="167" fontId="10" fillId="0" borderId="24" xfId="0" applyNumberFormat="1" applyFont="1" applyFill="1" applyBorder="1" applyAlignment="1" applyProtection="1">
      <alignment horizontal="center" vertical="center"/>
    </xf>
    <xf numFmtId="167" fontId="10" fillId="0" borderId="30" xfId="0" applyNumberFormat="1" applyFont="1" applyFill="1" applyBorder="1" applyAlignment="1" applyProtection="1">
      <alignment horizontal="center" vertical="center"/>
    </xf>
    <xf numFmtId="0" fontId="14" fillId="0" borderId="28" xfId="0" applyFont="1" applyBorder="1" applyAlignment="1" applyProtection="1">
      <alignment horizontal="left" indent="1"/>
    </xf>
    <xf numFmtId="0" fontId="8" fillId="0" borderId="25" xfId="0" applyFont="1" applyFill="1" applyBorder="1" applyAlignment="1" applyProtection="1">
      <alignment horizontal="center"/>
    </xf>
    <xf numFmtId="165" fontId="8" fillId="0" borderId="50" xfId="0" applyNumberFormat="1" applyFont="1" applyFill="1" applyBorder="1" applyAlignment="1" applyProtection="1">
      <alignment horizontal="center"/>
    </xf>
    <xf numFmtId="165" fontId="8" fillId="0" borderId="25" xfId="0" applyNumberFormat="1" applyFont="1" applyFill="1" applyBorder="1" applyAlignment="1" applyProtection="1">
      <alignment horizontal="center"/>
    </xf>
    <xf numFmtId="0" fontId="14" fillId="0" borderId="28" xfId="0" applyFont="1" applyFill="1" applyBorder="1" applyAlignment="1" applyProtection="1">
      <alignment horizontal="left" indent="1"/>
    </xf>
    <xf numFmtId="0" fontId="0" fillId="0" borderId="0" xfId="0" applyFill="1" applyAlignment="1" applyProtection="1">
      <alignment horizontal="left"/>
    </xf>
    <xf numFmtId="0" fontId="10" fillId="0" borderId="29" xfId="0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</xf>
    <xf numFmtId="0" fontId="10" fillId="0" borderId="30" xfId="0" applyFont="1" applyFill="1" applyBorder="1" applyAlignment="1" applyProtection="1">
      <alignment horizontal="center" vertical="center"/>
    </xf>
    <xf numFmtId="0" fontId="10" fillId="0" borderId="39" xfId="0" applyFont="1" applyFill="1" applyBorder="1" applyAlignment="1" applyProtection="1">
      <alignment horizontal="center" vertical="center" wrapText="1"/>
    </xf>
    <xf numFmtId="0" fontId="10" fillId="0" borderId="40" xfId="0" applyFont="1" applyFill="1" applyBorder="1" applyAlignment="1" applyProtection="1">
      <alignment horizontal="center" vertical="center" wrapText="1"/>
    </xf>
    <xf numFmtId="0" fontId="10" fillId="0" borderId="41" xfId="0" applyFont="1" applyFill="1" applyBorder="1" applyAlignment="1" applyProtection="1">
      <alignment horizontal="center" vertical="center" wrapText="1"/>
    </xf>
    <xf numFmtId="168" fontId="10" fillId="0" borderId="30" xfId="0" applyNumberFormat="1" applyFont="1" applyFill="1" applyBorder="1" applyAlignment="1" applyProtection="1">
      <alignment horizontal="center" vertical="center"/>
    </xf>
    <xf numFmtId="168" fontId="10" fillId="0" borderId="43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/>
    </xf>
    <xf numFmtId="165" fontId="14" fillId="0" borderId="28" xfId="0" applyNumberFormat="1" applyFont="1" applyFill="1" applyBorder="1" applyAlignment="1" applyProtection="1">
      <alignment horizontal="left" indent="1"/>
    </xf>
    <xf numFmtId="0" fontId="0" fillId="0" borderId="0" xfId="0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164" fontId="14" fillId="0" borderId="28" xfId="0" applyNumberFormat="1" applyFont="1" applyFill="1" applyBorder="1" applyAlignment="1" applyProtection="1">
      <alignment horizontal="left" indent="1"/>
    </xf>
    <xf numFmtId="166" fontId="14" fillId="0" borderId="28" xfId="0" applyNumberFormat="1" applyFont="1" applyFill="1" applyBorder="1" applyAlignment="1" applyProtection="1">
      <alignment horizontal="left" indent="1"/>
    </xf>
    <xf numFmtId="0" fontId="15" fillId="0" borderId="22" xfId="0" applyFont="1" applyFill="1" applyBorder="1" applyAlignment="1" applyProtection="1">
      <alignment horizontal="center" vertical="center"/>
    </xf>
    <xf numFmtId="0" fontId="15" fillId="0" borderId="40" xfId="0" applyFont="1" applyFill="1" applyBorder="1" applyAlignment="1" applyProtection="1">
      <alignment horizontal="center" vertical="center"/>
    </xf>
    <xf numFmtId="0" fontId="15" fillId="0" borderId="41" xfId="0" applyFont="1" applyFill="1" applyBorder="1" applyAlignment="1" applyProtection="1">
      <alignment horizontal="center" vertical="center"/>
    </xf>
    <xf numFmtId="0" fontId="15" fillId="0" borderId="39" xfId="0" applyFont="1" applyFill="1" applyBorder="1" applyAlignment="1" applyProtection="1">
      <alignment horizontal="center" vertical="center"/>
    </xf>
    <xf numFmtId="0" fontId="15" fillId="0" borderId="29" xfId="0" applyFont="1" applyFill="1" applyBorder="1" applyAlignment="1" applyProtection="1">
      <alignment horizontal="center" vertical="center"/>
    </xf>
    <xf numFmtId="0" fontId="15" fillId="0" borderId="24" xfId="0" applyFont="1" applyFill="1" applyBorder="1" applyAlignment="1" applyProtection="1">
      <alignment horizontal="center" vertical="center"/>
    </xf>
    <xf numFmtId="0" fontId="15" fillId="0" borderId="30" xfId="0" applyFont="1" applyFill="1" applyBorder="1" applyAlignment="1" applyProtection="1">
      <alignment horizontal="center" vertical="center"/>
    </xf>
    <xf numFmtId="0" fontId="15" fillId="0" borderId="23" xfId="0" applyFont="1" applyFill="1" applyBorder="1" applyAlignment="1" applyProtection="1">
      <alignment horizontal="center" vertical="center"/>
    </xf>
    <xf numFmtId="0" fontId="12" fillId="0" borderId="37" xfId="0" applyFont="1" applyFill="1" applyBorder="1" applyAlignment="1" applyProtection="1">
      <alignment horizontal="center" vertical="center"/>
    </xf>
    <xf numFmtId="0" fontId="12" fillId="0" borderId="38" xfId="0" applyFont="1" applyFill="1" applyBorder="1" applyAlignment="1" applyProtection="1">
      <alignment horizontal="center" vertical="center"/>
    </xf>
    <xf numFmtId="0" fontId="12" fillId="0" borderId="40" xfId="0" applyFont="1" applyFill="1" applyBorder="1" applyAlignment="1" applyProtection="1">
      <alignment horizontal="center" vertical="center"/>
    </xf>
    <xf numFmtId="0" fontId="12" fillId="0" borderId="41" xfId="0" applyFont="1" applyFill="1" applyBorder="1" applyAlignment="1" applyProtection="1">
      <alignment horizontal="center" vertical="center"/>
    </xf>
    <xf numFmtId="0" fontId="15" fillId="0" borderId="37" xfId="0" applyFont="1" applyFill="1" applyBorder="1" applyAlignment="1" applyProtection="1">
      <alignment horizontal="center" vertical="center"/>
    </xf>
    <xf numFmtId="0" fontId="15" fillId="0" borderId="38" xfId="0" applyFont="1" applyFill="1" applyBorder="1" applyAlignment="1" applyProtection="1">
      <alignment horizontal="center" vertical="center"/>
    </xf>
    <xf numFmtId="0" fontId="15" fillId="0" borderId="42" xfId="0" applyFont="1" applyFill="1" applyBorder="1" applyAlignment="1" applyProtection="1">
      <alignment horizontal="center" vertical="center"/>
    </xf>
    <xf numFmtId="0" fontId="12" fillId="0" borderId="22" xfId="0" applyFont="1" applyFill="1" applyBorder="1" applyAlignment="1" applyProtection="1">
      <alignment horizontal="center" vertical="center"/>
    </xf>
    <xf numFmtId="0" fontId="12" fillId="0" borderId="39" xfId="0" applyFont="1" applyFill="1" applyBorder="1" applyAlignment="1" applyProtection="1">
      <alignment horizontal="center" vertical="center"/>
    </xf>
    <xf numFmtId="0" fontId="12" fillId="0" borderId="42" xfId="0" applyFont="1" applyFill="1" applyBorder="1" applyAlignment="1" applyProtection="1">
      <alignment horizontal="center" vertical="center"/>
    </xf>
    <xf numFmtId="0" fontId="12" fillId="0" borderId="20" xfId="0" applyFont="1" applyFill="1" applyBorder="1" applyAlignment="1" applyProtection="1">
      <alignment horizontal="center" vertical="center"/>
    </xf>
    <xf numFmtId="0" fontId="15" fillId="0" borderId="20" xfId="0" applyFont="1" applyFill="1" applyBorder="1" applyAlignment="1" applyProtection="1">
      <alignment horizontal="center" vertical="center"/>
    </xf>
    <xf numFmtId="167" fontId="16" fillId="0" borderId="23" xfId="0" applyNumberFormat="1" applyFont="1" applyFill="1" applyBorder="1" applyAlignment="1" applyProtection="1">
      <alignment horizontal="center" vertical="center"/>
    </xf>
    <xf numFmtId="167" fontId="16" fillId="0" borderId="24" xfId="0" applyNumberFormat="1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>
      <alignment horizontal="right"/>
    </xf>
    <xf numFmtId="0" fontId="16" fillId="0" borderId="28" xfId="0" applyFont="1" applyFill="1" applyBorder="1" applyAlignment="1" applyProtection="1">
      <alignment horizontal="center"/>
    </xf>
    <xf numFmtId="168" fontId="10" fillId="0" borderId="24" xfId="0" applyNumberFormat="1" applyFont="1" applyFill="1" applyBorder="1" applyAlignment="1" applyProtection="1">
      <alignment horizontal="center" vertical="center"/>
    </xf>
    <xf numFmtId="168" fontId="16" fillId="0" borderId="24" xfId="0" applyNumberFormat="1" applyFont="1" applyFill="1" applyBorder="1" applyAlignment="1" applyProtection="1">
      <alignment horizontal="center" vertical="center"/>
    </xf>
    <xf numFmtId="168" fontId="16" fillId="0" borderId="23" xfId="0" applyNumberFormat="1" applyFont="1" applyFill="1" applyBorder="1" applyAlignment="1" applyProtection="1">
      <alignment horizontal="center" vertical="center"/>
    </xf>
    <xf numFmtId="168" fontId="10" fillId="0" borderId="48" xfId="0" applyNumberFormat="1" applyFont="1" applyFill="1" applyBorder="1" applyAlignment="1" applyProtection="1">
      <alignment horizontal="right" vertical="center"/>
    </xf>
    <xf numFmtId="168" fontId="10" fillId="0" borderId="49" xfId="0" applyNumberFormat="1" applyFont="1" applyFill="1" applyBorder="1" applyAlignment="1" applyProtection="1">
      <alignment horizontal="right" vertical="center"/>
    </xf>
    <xf numFmtId="168" fontId="10" fillId="0" borderId="31" xfId="0" applyNumberFormat="1" applyFont="1" applyFill="1" applyBorder="1" applyAlignment="1" applyProtection="1">
      <alignment horizontal="right" vertical="center"/>
    </xf>
    <xf numFmtId="168" fontId="10" fillId="0" borderId="46" xfId="0" applyNumberFormat="1" applyFont="1" applyFill="1" applyBorder="1" applyAlignment="1" applyProtection="1">
      <alignment horizontal="right" vertical="center"/>
    </xf>
    <xf numFmtId="168" fontId="10" fillId="0" borderId="47" xfId="0" applyNumberFormat="1" applyFont="1" applyFill="1" applyBorder="1" applyAlignment="1" applyProtection="1">
      <alignment horizontal="right" vertical="center"/>
    </xf>
    <xf numFmtId="168" fontId="10" fillId="0" borderId="33" xfId="0" applyNumberFormat="1" applyFont="1" applyFill="1" applyBorder="1" applyAlignment="1" applyProtection="1">
      <alignment horizontal="right" vertical="center"/>
    </xf>
    <xf numFmtId="0" fontId="10" fillId="0" borderId="22" xfId="0" applyFont="1" applyFill="1" applyBorder="1" applyAlignment="1" applyProtection="1">
      <alignment horizontal="center" vertical="center" wrapText="1"/>
    </xf>
    <xf numFmtId="0" fontId="16" fillId="0" borderId="44" xfId="0" applyFont="1" applyFill="1" applyBorder="1" applyAlignment="1" applyProtection="1">
      <alignment horizontal="center"/>
    </xf>
    <xf numFmtId="168" fontId="10" fillId="5" borderId="24" xfId="0" applyNumberFormat="1" applyFont="1" applyFill="1" applyBorder="1" applyAlignment="1" applyProtection="1">
      <alignment horizontal="center" vertical="center"/>
    </xf>
    <xf numFmtId="168" fontId="10" fillId="5" borderId="30" xfId="0" applyNumberFormat="1" applyFont="1" applyFill="1" applyBorder="1" applyAlignment="1" applyProtection="1">
      <alignment horizontal="center" vertical="center"/>
    </xf>
    <xf numFmtId="167" fontId="10" fillId="5" borderId="27" xfId="0" applyNumberFormat="1" applyFont="1" applyFill="1" applyBorder="1" applyAlignment="1" applyProtection="1">
      <alignment horizontal="center" vertical="center"/>
    </xf>
    <xf numFmtId="0" fontId="17" fillId="0" borderId="28" xfId="0" applyFont="1" applyFill="1" applyBorder="1" applyAlignment="1" applyProtection="1">
      <alignment horizontal="left" vertical="center"/>
    </xf>
    <xf numFmtId="168" fontId="10" fillId="0" borderId="37" xfId="0" applyNumberFormat="1" applyFont="1" applyFill="1" applyBorder="1" applyAlignment="1" applyProtection="1">
      <alignment horizontal="center" vertical="center"/>
    </xf>
    <xf numFmtId="168" fontId="10" fillId="0" borderId="38" xfId="0" applyNumberFormat="1" applyFont="1" applyFill="1" applyBorder="1" applyAlignment="1" applyProtection="1">
      <alignment horizontal="center" vertical="center"/>
    </xf>
    <xf numFmtId="168" fontId="10" fillId="0" borderId="45" xfId="0" applyNumberFormat="1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0" fontId="12" fillId="0" borderId="33" xfId="0" applyFont="1" applyFill="1" applyBorder="1" applyAlignment="1" applyProtection="1">
      <alignment horizontal="center" vertical="center"/>
    </xf>
    <xf numFmtId="0" fontId="12" fillId="0" borderId="34" xfId="0" applyFont="1" applyFill="1" applyBorder="1" applyAlignment="1" applyProtection="1">
      <alignment horizontal="center" vertical="center"/>
    </xf>
    <xf numFmtId="0" fontId="12" fillId="0" borderId="35" xfId="0" applyFont="1" applyFill="1" applyBorder="1" applyAlignment="1" applyProtection="1">
      <alignment horizontal="center" vertical="center"/>
    </xf>
    <xf numFmtId="0" fontId="12" fillId="0" borderId="36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168" fontId="16" fillId="0" borderId="37" xfId="0" applyNumberFormat="1" applyFont="1" applyFill="1" applyBorder="1" applyAlignment="1" applyProtection="1">
      <alignment horizontal="center" vertical="center"/>
    </xf>
    <xf numFmtId="0" fontId="16" fillId="0" borderId="28" xfId="0" applyFont="1" applyFill="1" applyBorder="1" applyAlignment="1" applyProtection="1">
      <alignment horizontal="center" vertical="center"/>
    </xf>
    <xf numFmtId="0" fontId="10" fillId="0" borderId="31" xfId="0" applyFont="1" applyFill="1" applyBorder="1" applyAlignment="1" applyProtection="1">
      <alignment horizontal="center" vertical="center"/>
    </xf>
    <xf numFmtId="0" fontId="10" fillId="0" borderId="27" xfId="0" applyFont="1" applyFill="1" applyBorder="1" applyAlignment="1" applyProtection="1">
      <alignment horizontal="center" vertical="center"/>
    </xf>
    <xf numFmtId="0" fontId="10" fillId="0" borderId="32" xfId="0" applyFont="1" applyFill="1" applyBorder="1" applyAlignment="1" applyProtection="1">
      <alignment horizontal="center" vertical="center"/>
    </xf>
    <xf numFmtId="168" fontId="10" fillId="0" borderId="27" xfId="0" applyNumberFormat="1" applyFont="1" applyFill="1" applyBorder="1" applyAlignment="1" applyProtection="1">
      <alignment horizontal="center" vertical="center"/>
    </xf>
    <xf numFmtId="168" fontId="10" fillId="0" borderId="26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top"/>
    </xf>
    <xf numFmtId="167" fontId="10" fillId="0" borderId="41" xfId="0" applyNumberFormat="1" applyFont="1" applyFill="1" applyBorder="1" applyAlignment="1" applyProtection="1">
      <alignment horizontal="center" vertical="center"/>
    </xf>
    <xf numFmtId="167" fontId="10" fillId="0" borderId="28" xfId="0" applyNumberFormat="1" applyFont="1" applyFill="1" applyBorder="1" applyAlignment="1" applyProtection="1">
      <alignment horizontal="center" vertical="center"/>
    </xf>
    <xf numFmtId="167" fontId="10" fillId="0" borderId="32" xfId="0" applyNumberFormat="1" applyFont="1" applyFill="1" applyBorder="1" applyAlignment="1" applyProtection="1">
      <alignment horizontal="center" vertical="center"/>
    </xf>
    <xf numFmtId="167" fontId="10" fillId="0" borderId="49" xfId="0" applyNumberFormat="1" applyFont="1" applyFill="1" applyBorder="1" applyAlignment="1" applyProtection="1">
      <alignment horizontal="center" vertical="center"/>
    </xf>
    <xf numFmtId="164" fontId="14" fillId="0" borderId="43" xfId="0" applyNumberFormat="1" applyFont="1" applyFill="1" applyBorder="1" applyAlignment="1" applyProtection="1">
      <alignment horizontal="left" indent="1"/>
    </xf>
    <xf numFmtId="0" fontId="1" fillId="0" borderId="12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 vertical="center"/>
    </xf>
    <xf numFmtId="168" fontId="16" fillId="0" borderId="42" xfId="0" applyNumberFormat="1" applyFont="1" applyFill="1" applyBorder="1" applyAlignment="1" applyProtection="1">
      <alignment horizontal="center" vertical="center"/>
    </xf>
    <xf numFmtId="167" fontId="10" fillId="5" borderId="32" xfId="0" applyNumberFormat="1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center" vertical="center"/>
      <protection locked="0" hidden="1"/>
    </xf>
    <xf numFmtId="0" fontId="16" fillId="0" borderId="0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_Sheet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22" fmlaLink="' '!$G$3" fmlaRange="' '!$C$4:$F$99" noThreeD="1" sel="96" val="88"/>
</file>

<file path=xl/ctrlProps/ctrlProp2.xml><?xml version="1.0" encoding="utf-8"?>
<formControlPr xmlns="http://schemas.microsoft.com/office/spreadsheetml/2009/9/main" objectType="Drop" dropStyle="combo" dx="22" fmlaLink="' '!$G$4" fmlaRange="' '!$C$4:$F$99" noThreeD="1" sel="96" val="88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9525</xdr:rowOff>
    </xdr:from>
    <xdr:to>
      <xdr:col>9</xdr:col>
      <xdr:colOff>523875</xdr:colOff>
      <xdr:row>9</xdr:row>
      <xdr:rowOff>0</xdr:rowOff>
    </xdr:to>
    <xdr:sp macro="" textlink="">
      <xdr:nvSpPr>
        <xdr:cNvPr id="3109" name="Rectangle 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>
          <a:spLocks noChangeArrowheads="1"/>
        </xdr:cNvSpPr>
      </xdr:nvSpPr>
      <xdr:spPr bwMode="auto">
        <a:xfrm>
          <a:off x="114300" y="171450"/>
          <a:ext cx="5819775" cy="1285875"/>
        </a:xfrm>
        <a:prstGeom prst="rect">
          <a:avLst/>
        </a:prstGeom>
        <a:solidFill>
          <a:srgbClr val="FFFFCC"/>
        </a:solidFill>
        <a:ln w="28575">
          <a:solidFill>
            <a:srgbClr val="00008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10</xdr:row>
      <xdr:rowOff>0</xdr:rowOff>
    </xdr:from>
    <xdr:to>
      <xdr:col>9</xdr:col>
      <xdr:colOff>523875</xdr:colOff>
      <xdr:row>17</xdr:row>
      <xdr:rowOff>95250</xdr:rowOff>
    </xdr:to>
    <xdr:sp macro="" textlink="">
      <xdr:nvSpPr>
        <xdr:cNvPr id="3074" name="Rectangle 2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>
          <a:spLocks noChangeArrowheads="1"/>
        </xdr:cNvSpPr>
      </xdr:nvSpPr>
      <xdr:spPr bwMode="auto">
        <a:xfrm>
          <a:off x="114300" y="1619250"/>
          <a:ext cx="5819775" cy="1228725"/>
        </a:xfrm>
        <a:prstGeom prst="rect">
          <a:avLst/>
        </a:prstGeom>
        <a:solidFill>
          <a:srgbClr val="FFFFCC"/>
        </a:solidFill>
        <a:ln w="2857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Form Number: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Title: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Revision Date: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Purpose:</a:t>
          </a:r>
        </a:p>
        <a:p>
          <a:pPr algn="l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Distribution:</a:t>
          </a:r>
        </a:p>
      </xdr:txBody>
    </xdr:sp>
    <xdr:clientData/>
  </xdr:twoCellAnchor>
  <xdr:twoCellAnchor>
    <xdr:from>
      <xdr:col>2</xdr:col>
      <xdr:colOff>47625</xdr:colOff>
      <xdr:row>10</xdr:row>
      <xdr:rowOff>19050</xdr:rowOff>
    </xdr:from>
    <xdr:to>
      <xdr:col>9</xdr:col>
      <xdr:colOff>447675</xdr:colOff>
      <xdr:row>18</xdr:row>
      <xdr:rowOff>0</xdr:rowOff>
    </xdr:to>
    <xdr:sp macro="" textlink="">
      <xdr:nvSpPr>
        <xdr:cNvPr id="3075" name="Rectangle 3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>
          <a:spLocks noChangeArrowheads="1"/>
        </xdr:cNvSpPr>
      </xdr:nvSpPr>
      <xdr:spPr bwMode="auto">
        <a:xfrm>
          <a:off x="1190625" y="1638300"/>
          <a:ext cx="4667250" cy="1276350"/>
        </a:xfrm>
        <a:prstGeom prst="rect">
          <a:avLst/>
        </a:prstGeom>
        <a:noFill/>
        <a:ln w="28575">
          <a:noFill/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DT-0321 (T-302)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FINE AGGREGATE QUALITY REPORT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10-02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To record and report data on fine aggregate including grain-size distribution, wash loss, fineness modulus, deleterious materials, specific gravity, and unit weight.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Original to Headquarters Materials and Tests; copies to Regional Materials and Tests, Project Supervisor.</a:t>
          </a:r>
        </a:p>
      </xdr:txBody>
    </xdr:sp>
    <xdr:clientData/>
  </xdr:twoCellAnchor>
  <xdr:twoCellAnchor>
    <xdr:from>
      <xdr:col>2</xdr:col>
      <xdr:colOff>114300</xdr:colOff>
      <xdr:row>1</xdr:row>
      <xdr:rowOff>85725</xdr:rowOff>
    </xdr:from>
    <xdr:to>
      <xdr:col>6</xdr:col>
      <xdr:colOff>0</xdr:colOff>
      <xdr:row>4</xdr:row>
      <xdr:rowOff>57150</xdr:rowOff>
    </xdr:to>
    <xdr:sp macro="" textlink="">
      <xdr:nvSpPr>
        <xdr:cNvPr id="3076" name="Rectangle 4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>
          <a:spLocks noChangeArrowheads="1"/>
        </xdr:cNvSpPr>
      </xdr:nvSpPr>
      <xdr:spPr bwMode="auto">
        <a:xfrm>
          <a:off x="1257300" y="247650"/>
          <a:ext cx="2324100" cy="457200"/>
        </a:xfrm>
        <a:prstGeom prst="rect">
          <a:avLst/>
        </a:prstGeom>
        <a:noFill/>
        <a:ln w="2857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1250" b="1" i="1" u="none" strike="noStrike" baseline="0">
              <a:solidFill>
                <a:srgbClr val="FF0000"/>
              </a:solidFill>
              <a:latin typeface="Tahoma"/>
              <a:cs typeface="Tahoma"/>
            </a:rPr>
            <a:t>TDOT E-Forms</a:t>
          </a:r>
          <a:endParaRPr lang="en-US" sz="1000" b="1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just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Tahoma"/>
              <a:cs typeface="Tahoma"/>
            </a:rPr>
            <a:t>Materials and Tests Electronic Forms</a:t>
          </a:r>
          <a:endParaRPr lang="en-U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2</xdr:col>
      <xdr:colOff>152400</xdr:colOff>
      <xdr:row>6</xdr:row>
      <xdr:rowOff>133350</xdr:rowOff>
    </xdr:from>
    <xdr:to>
      <xdr:col>5</xdr:col>
      <xdr:colOff>85725</xdr:colOff>
      <xdr:row>8</xdr:row>
      <xdr:rowOff>95250</xdr:rowOff>
    </xdr:to>
    <xdr:sp macro="" textlink="">
      <xdr:nvSpPr>
        <xdr:cNvPr id="3077" name="Rectangle 5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>
          <a:spLocks noChangeArrowheads="1"/>
        </xdr:cNvSpPr>
      </xdr:nvSpPr>
      <xdr:spPr bwMode="auto">
        <a:xfrm>
          <a:off x="1295400" y="1104900"/>
          <a:ext cx="1762125" cy="285750"/>
        </a:xfrm>
        <a:prstGeom prst="rect">
          <a:avLst/>
        </a:prstGeom>
        <a:noFill/>
        <a:ln w="2857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ahoma"/>
              <a:cs typeface="Tahoma"/>
            </a:rPr>
            <a:t>Microsoft Excel 97</a:t>
          </a:r>
        </a:p>
        <a:p>
          <a:pPr algn="just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ahoma"/>
              <a:cs typeface="Tahoma"/>
            </a:rPr>
            <a:t>Copyright 1984-1997 Microsoft Corporation</a:t>
          </a:r>
          <a:endParaRPr lang="en-U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0</xdr:col>
      <xdr:colOff>257175</xdr:colOff>
      <xdr:row>1</xdr:row>
      <xdr:rowOff>142875</xdr:rowOff>
    </xdr:from>
    <xdr:to>
      <xdr:col>2</xdr:col>
      <xdr:colOff>9525</xdr:colOff>
      <xdr:row>8</xdr:row>
      <xdr:rowOff>9525</xdr:rowOff>
    </xdr:to>
    <xdr:grpSp>
      <xdr:nvGrpSpPr>
        <xdr:cNvPr id="3114" name="Group 7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GrpSpPr>
          <a:grpSpLocks/>
        </xdr:cNvGrpSpPr>
      </xdr:nvGrpSpPr>
      <xdr:grpSpPr bwMode="auto">
        <a:xfrm>
          <a:off x="257175" y="304800"/>
          <a:ext cx="895350" cy="1000125"/>
          <a:chOff x="27" y="56"/>
          <a:chExt cx="94" cy="95"/>
        </a:xfrm>
      </xdr:grpSpPr>
      <xdr:grpSp>
        <xdr:nvGrpSpPr>
          <xdr:cNvPr id="3118" name="Group 9">
            <a:extLst>
              <a:ext uri="{FF2B5EF4-FFF2-40B4-BE49-F238E27FC236}">
                <a16:creationId xmlns:a16="http://schemas.microsoft.com/office/drawing/2014/main" id="{00000000-0008-0000-0000-00002E0C0000}"/>
              </a:ext>
            </a:extLst>
          </xdr:cNvPr>
          <xdr:cNvGrpSpPr>
            <a:grpSpLocks/>
          </xdr:cNvGrpSpPr>
        </xdr:nvGrpSpPr>
        <xdr:grpSpPr bwMode="auto">
          <a:xfrm>
            <a:off x="61" y="70"/>
            <a:ext cx="30" cy="26"/>
            <a:chOff x="1152" y="1392"/>
            <a:chExt cx="2832" cy="2160"/>
          </a:xfrm>
        </xdr:grpSpPr>
        <xdr:sp macro="" textlink="">
          <xdr:nvSpPr>
            <xdr:cNvPr id="3119" name="Rectangle 10">
              <a:extLst>
                <a:ext uri="{FF2B5EF4-FFF2-40B4-BE49-F238E27FC236}">
                  <a16:creationId xmlns:a16="http://schemas.microsoft.com/office/drawing/2014/main" id="{00000000-0008-0000-0000-00002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1392"/>
              <a:ext cx="2832" cy="216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120" name="Rectangle 11">
              <a:extLst>
                <a:ext uri="{FF2B5EF4-FFF2-40B4-BE49-F238E27FC236}">
                  <a16:creationId xmlns:a16="http://schemas.microsoft.com/office/drawing/2014/main" id="{00000000-0008-0000-0000-00003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1680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121" name="Rectangle 12">
              <a:extLst>
                <a:ext uri="{FF2B5EF4-FFF2-40B4-BE49-F238E27FC236}">
                  <a16:creationId xmlns:a16="http://schemas.microsoft.com/office/drawing/2014/main" id="{00000000-0008-0000-0000-00003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2304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122" name="Rectangle 13">
              <a:extLst>
                <a:ext uri="{FF2B5EF4-FFF2-40B4-BE49-F238E27FC236}">
                  <a16:creationId xmlns:a16="http://schemas.microsoft.com/office/drawing/2014/main" id="{00000000-0008-0000-0000-00003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2928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123" name="Rectangle 14">
              <a:extLst>
                <a:ext uri="{FF2B5EF4-FFF2-40B4-BE49-F238E27FC236}">
                  <a16:creationId xmlns:a16="http://schemas.microsoft.com/office/drawing/2014/main" id="{00000000-0008-0000-0000-0000330C0000}"/>
                </a:ext>
              </a:extLst>
            </xdr:cNvPr>
            <xdr:cNvSpPr>
              <a:spLocks noChangeArrowheads="1"/>
            </xdr:cNvSpPr>
          </xdr:nvSpPr>
          <xdr:spPr bwMode="auto">
            <a:xfrm rot="-5400000">
              <a:off x="528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124" name="Rectangle 15">
              <a:extLst>
                <a:ext uri="{FF2B5EF4-FFF2-40B4-BE49-F238E27FC236}">
                  <a16:creationId xmlns:a16="http://schemas.microsoft.com/office/drawing/2014/main" id="{00000000-0008-0000-0000-0000340C0000}"/>
                </a:ext>
              </a:extLst>
            </xdr:cNvPr>
            <xdr:cNvSpPr>
              <a:spLocks noChangeArrowheads="1"/>
            </xdr:cNvSpPr>
          </xdr:nvSpPr>
          <xdr:spPr bwMode="auto">
            <a:xfrm rot="-5400000">
              <a:off x="1824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125" name="Rectangle 16">
              <a:extLs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>
              <a:spLocks noChangeArrowheads="1"/>
            </xdr:cNvSpPr>
          </xdr:nvSpPr>
          <xdr:spPr bwMode="auto">
            <a:xfrm rot="-5400000">
              <a:off x="2400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6</xdr:col>
      <xdr:colOff>104775</xdr:colOff>
      <xdr:row>4</xdr:row>
      <xdr:rowOff>38100</xdr:rowOff>
    </xdr:from>
    <xdr:to>
      <xdr:col>9</xdr:col>
      <xdr:colOff>600075</xdr:colOff>
      <xdr:row>9</xdr:row>
      <xdr:rowOff>47625</xdr:rowOff>
    </xdr:to>
    <xdr:sp macro="" textlink="">
      <xdr:nvSpPr>
        <xdr:cNvPr id="3089" name="Rectangle 17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>
          <a:spLocks noChangeArrowheads="1"/>
        </xdr:cNvSpPr>
      </xdr:nvSpPr>
      <xdr:spPr bwMode="auto">
        <a:xfrm>
          <a:off x="3686175" y="685800"/>
          <a:ext cx="2324100" cy="819150"/>
        </a:xfrm>
        <a:prstGeom prst="rect">
          <a:avLst/>
        </a:prstGeom>
        <a:noFill/>
        <a:ln w="2857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Tennessee Department of Transportation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Division of Materials and Tests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Field Operations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6601 Centennial Blvd.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Nashville, Tennessee 37243-0360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2</xdr:col>
      <xdr:colOff>114300</xdr:colOff>
      <xdr:row>3</xdr:row>
      <xdr:rowOff>142875</xdr:rowOff>
    </xdr:from>
    <xdr:to>
      <xdr:col>5</xdr:col>
      <xdr:colOff>381000</xdr:colOff>
      <xdr:row>3</xdr:row>
      <xdr:rowOff>142875</xdr:rowOff>
    </xdr:to>
    <xdr:sp macro="" textlink="">
      <xdr:nvSpPr>
        <xdr:cNvPr id="3116" name="Line 18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>
          <a:spLocks noChangeShapeType="1"/>
        </xdr:cNvSpPr>
      </xdr:nvSpPr>
      <xdr:spPr bwMode="auto">
        <a:xfrm>
          <a:off x="1257300" y="628650"/>
          <a:ext cx="2095500" cy="0"/>
        </a:xfrm>
        <a:prstGeom prst="line">
          <a:avLst/>
        </a:prstGeom>
        <a:noFill/>
        <a:ln w="190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47625</xdr:colOff>
      <xdr:row>1</xdr:row>
      <xdr:rowOff>133350</xdr:rowOff>
    </xdr:from>
    <xdr:to>
      <xdr:col>7</xdr:col>
      <xdr:colOff>352425</xdr:colOff>
      <xdr:row>4</xdr:row>
      <xdr:rowOff>28575</xdr:rowOff>
    </xdr:to>
    <xdr:pic>
      <xdr:nvPicPr>
        <xdr:cNvPr id="3117" name="Picture 19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295275"/>
          <a:ext cx="9144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257175</xdr:colOff>
          <xdr:row>1</xdr:row>
          <xdr:rowOff>142875</xdr:rowOff>
        </xdr:from>
        <xdr:to>
          <xdr:col>2</xdr:col>
          <xdr:colOff>9525</xdr:colOff>
          <xdr:row>8</xdr:row>
          <xdr:rowOff>9525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3366FF" mc:Ignorable="a14" a14:legacySpreadsheetColorIndex="48"/>
            </a:solidFill>
            <a:ln w="1587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2</xdr:row>
      <xdr:rowOff>19050</xdr:rowOff>
    </xdr:from>
    <xdr:to>
      <xdr:col>21</xdr:col>
      <xdr:colOff>152400</xdr:colOff>
      <xdr:row>2</xdr:row>
      <xdr:rowOff>847725</xdr:rowOff>
    </xdr:to>
    <xdr:pic>
      <xdr:nvPicPr>
        <xdr:cNvPr id="1059" name="Picture 1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190500"/>
          <a:ext cx="9144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171450</xdr:colOff>
      <xdr:row>45</xdr:row>
      <xdr:rowOff>47625</xdr:rowOff>
    </xdr:from>
    <xdr:to>
      <xdr:col>12</xdr:col>
      <xdr:colOff>47625</xdr:colOff>
      <xdr:row>47</xdr:row>
      <xdr:rowOff>114300</xdr:rowOff>
    </xdr:to>
    <xdr:sp macro="" textlink="">
      <xdr:nvSpPr>
        <xdr:cNvPr id="1060" name="AutoShape 20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>
          <a:spLocks noChangeArrowheads="1"/>
        </xdr:cNvSpPr>
      </xdr:nvSpPr>
      <xdr:spPr bwMode="auto">
        <a:xfrm>
          <a:off x="1190625" y="8334375"/>
          <a:ext cx="962025" cy="409575"/>
        </a:xfrm>
        <a:prstGeom prst="bracketPair">
          <a:avLst>
            <a:gd name="adj" fmla="val 115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48</xdr:row>
      <xdr:rowOff>38100</xdr:rowOff>
    </xdr:from>
    <xdr:to>
      <xdr:col>36</xdr:col>
      <xdr:colOff>133350</xdr:colOff>
      <xdr:row>52</xdr:row>
      <xdr:rowOff>142875</xdr:rowOff>
    </xdr:to>
    <xdr:sp macro="" textlink="" fLocksText="0">
      <xdr:nvSpPr>
        <xdr:cNvPr id="1046" name="Text Box 22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>
          <a:spLocks noChangeArrowheads="1"/>
        </xdr:cNvSpPr>
      </xdr:nvSpPr>
      <xdr:spPr bwMode="auto">
        <a:xfrm>
          <a:off x="361950" y="8829675"/>
          <a:ext cx="62388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</a:t>
          </a:r>
        </a:p>
      </xdr:txBody>
    </xdr:sp>
    <xdr:clientData/>
  </xdr:twoCellAnchor>
  <xdr:twoCellAnchor>
    <xdr:from>
      <xdr:col>2</xdr:col>
      <xdr:colOff>66675</xdr:colOff>
      <xdr:row>48</xdr:row>
      <xdr:rowOff>19050</xdr:rowOff>
    </xdr:from>
    <xdr:to>
      <xdr:col>7</xdr:col>
      <xdr:colOff>47625</xdr:colOff>
      <xdr:row>49</xdr:row>
      <xdr:rowOff>47625</xdr:rowOff>
    </xdr:to>
    <xdr:sp macro="" textlink="">
      <xdr:nvSpPr>
        <xdr:cNvPr id="1047" name="Text Box 23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>
          <a:spLocks noChangeArrowheads="1"/>
        </xdr:cNvSpPr>
      </xdr:nvSpPr>
      <xdr:spPr bwMode="auto">
        <a:xfrm>
          <a:off x="361950" y="8810625"/>
          <a:ext cx="8858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Remarks:</a:t>
          </a:r>
        </a:p>
      </xdr:txBody>
    </xdr:sp>
    <xdr:clientData/>
  </xdr:twoCellAnchor>
  <xdr:twoCellAnchor>
    <xdr:from>
      <xdr:col>1</xdr:col>
      <xdr:colOff>38100</xdr:colOff>
      <xdr:row>2</xdr:row>
      <xdr:rowOff>85725</xdr:rowOff>
    </xdr:from>
    <xdr:to>
      <xdr:col>15</xdr:col>
      <xdr:colOff>76200</xdr:colOff>
      <xdr:row>2</xdr:row>
      <xdr:rowOff>752475</xdr:rowOff>
    </xdr:to>
    <xdr:sp macro="" textlink="">
      <xdr:nvSpPr>
        <xdr:cNvPr id="1051" name="Text Box 27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 txBox="1">
          <a:spLocks noChangeArrowheads="1"/>
        </xdr:cNvSpPr>
      </xdr:nvSpPr>
      <xdr:spPr bwMode="auto">
        <a:xfrm>
          <a:off x="219075" y="257175"/>
          <a:ext cx="25050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Original to: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Headquarters Materials and Tests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Copies to: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Regional Materials and Tests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Project Supervisor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700"/>
            </a:lnSpc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76200</xdr:colOff>
      <xdr:row>54</xdr:row>
      <xdr:rowOff>142875</xdr:rowOff>
    </xdr:from>
    <xdr:to>
      <xdr:col>15</xdr:col>
      <xdr:colOff>114300</xdr:colOff>
      <xdr:row>55</xdr:row>
      <xdr:rowOff>123825</xdr:rowOff>
    </xdr:to>
    <xdr:sp macro="" textlink="">
      <xdr:nvSpPr>
        <xdr:cNvPr id="1052" name="Text Box 28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>
          <a:spLocks noChangeArrowheads="1"/>
        </xdr:cNvSpPr>
      </xdr:nvSpPr>
      <xdr:spPr bwMode="auto">
        <a:xfrm>
          <a:off x="257175" y="9963150"/>
          <a:ext cx="2505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DT-0321 (Rev. 10-02)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10</xdr:row>
          <xdr:rowOff>142875</xdr:rowOff>
        </xdr:from>
        <xdr:to>
          <xdr:col>30</xdr:col>
          <xdr:colOff>9525</xdr:colOff>
          <xdr:row>12</xdr:row>
          <xdr:rowOff>9525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15</xdr:row>
          <xdr:rowOff>161925</xdr:rowOff>
        </xdr:from>
        <xdr:to>
          <xdr:col>22</xdr:col>
          <xdr:colOff>133350</xdr:colOff>
          <xdr:row>17</xdr:row>
          <xdr:rowOff>19050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46</xdr:row>
          <xdr:rowOff>47625</xdr:rowOff>
        </xdr:from>
        <xdr:to>
          <xdr:col>12</xdr:col>
          <xdr:colOff>142875</xdr:colOff>
          <xdr:row>47</xdr:row>
          <xdr:rowOff>123825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does not meet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45</xdr:row>
          <xdr:rowOff>19050</xdr:rowOff>
        </xdr:from>
        <xdr:to>
          <xdr:col>11</xdr:col>
          <xdr:colOff>171450</xdr:colOff>
          <xdr:row>46</xdr:row>
          <xdr:rowOff>85725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meets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2</xdr:row>
      <xdr:rowOff>19050</xdr:rowOff>
    </xdr:from>
    <xdr:to>
      <xdr:col>21</xdr:col>
      <xdr:colOff>152400</xdr:colOff>
      <xdr:row>2</xdr:row>
      <xdr:rowOff>847725</xdr:rowOff>
    </xdr:to>
    <xdr:pic>
      <xdr:nvPicPr>
        <xdr:cNvPr id="2069" name="Picture 1">
          <a:extLst>
            <a:ext uri="{FF2B5EF4-FFF2-40B4-BE49-F238E27FC236}">
              <a16:creationId xmlns:a16="http://schemas.microsoft.com/office/drawing/2014/main" id="{00000000-0008-0000-02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190500"/>
          <a:ext cx="9144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171450</xdr:colOff>
      <xdr:row>45</xdr:row>
      <xdr:rowOff>47625</xdr:rowOff>
    </xdr:from>
    <xdr:to>
      <xdr:col>12</xdr:col>
      <xdr:colOff>47625</xdr:colOff>
      <xdr:row>47</xdr:row>
      <xdr:rowOff>114300</xdr:rowOff>
    </xdr:to>
    <xdr:sp macro="" textlink="">
      <xdr:nvSpPr>
        <xdr:cNvPr id="2070" name="AutoShape 6">
          <a:extLst>
            <a:ext uri="{FF2B5EF4-FFF2-40B4-BE49-F238E27FC236}">
              <a16:creationId xmlns:a16="http://schemas.microsoft.com/office/drawing/2014/main" id="{00000000-0008-0000-0200-000016080000}"/>
            </a:ext>
          </a:extLst>
        </xdr:cNvPr>
        <xdr:cNvSpPr>
          <a:spLocks noChangeArrowheads="1"/>
        </xdr:cNvSpPr>
      </xdr:nvSpPr>
      <xdr:spPr bwMode="auto">
        <a:xfrm>
          <a:off x="1190625" y="8334375"/>
          <a:ext cx="962025" cy="409575"/>
        </a:xfrm>
        <a:prstGeom prst="bracketPair">
          <a:avLst>
            <a:gd name="adj" fmla="val 115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48</xdr:row>
      <xdr:rowOff>38100</xdr:rowOff>
    </xdr:from>
    <xdr:to>
      <xdr:col>36</xdr:col>
      <xdr:colOff>133350</xdr:colOff>
      <xdr:row>52</xdr:row>
      <xdr:rowOff>142875</xdr:rowOff>
    </xdr:to>
    <xdr:sp macro="" textlink="" fLocksText="0">
      <xdr:nvSpPr>
        <xdr:cNvPr id="2056" name="Text Box 8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SpPr txBox="1">
          <a:spLocks noChangeArrowheads="1"/>
        </xdr:cNvSpPr>
      </xdr:nvSpPr>
      <xdr:spPr bwMode="auto">
        <a:xfrm>
          <a:off x="361950" y="8829675"/>
          <a:ext cx="62388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</a:t>
          </a:r>
        </a:p>
      </xdr:txBody>
    </xdr:sp>
    <xdr:clientData/>
  </xdr:twoCellAnchor>
  <xdr:twoCellAnchor>
    <xdr:from>
      <xdr:col>2</xdr:col>
      <xdr:colOff>66675</xdr:colOff>
      <xdr:row>48</xdr:row>
      <xdr:rowOff>19050</xdr:rowOff>
    </xdr:from>
    <xdr:to>
      <xdr:col>7</xdr:col>
      <xdr:colOff>47625</xdr:colOff>
      <xdr:row>49</xdr:row>
      <xdr:rowOff>47625</xdr:rowOff>
    </xdr:to>
    <xdr:sp macro="" textlink="">
      <xdr:nvSpPr>
        <xdr:cNvPr id="2057" name="Text Box 9">
          <a:extLst>
            <a:ext uri="{FF2B5EF4-FFF2-40B4-BE49-F238E27FC236}">
              <a16:creationId xmlns:a16="http://schemas.microsoft.com/office/drawing/2014/main" id="{00000000-0008-0000-0200-000009080000}"/>
            </a:ext>
          </a:extLst>
        </xdr:cNvPr>
        <xdr:cNvSpPr txBox="1">
          <a:spLocks noChangeArrowheads="1"/>
        </xdr:cNvSpPr>
      </xdr:nvSpPr>
      <xdr:spPr bwMode="auto">
        <a:xfrm>
          <a:off x="361950" y="8810625"/>
          <a:ext cx="8858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Remarks:</a:t>
          </a:r>
        </a:p>
      </xdr:txBody>
    </xdr:sp>
    <xdr:clientData/>
  </xdr:twoCellAnchor>
  <xdr:twoCellAnchor>
    <xdr:from>
      <xdr:col>2</xdr:col>
      <xdr:colOff>76200</xdr:colOff>
      <xdr:row>5</xdr:row>
      <xdr:rowOff>152400</xdr:rowOff>
    </xdr:from>
    <xdr:to>
      <xdr:col>14</xdr:col>
      <xdr:colOff>114300</xdr:colOff>
      <xdr:row>8</xdr:row>
      <xdr:rowOff>104775</xdr:rowOff>
    </xdr:to>
    <xdr:sp macro="" textlink="">
      <xdr:nvSpPr>
        <xdr:cNvPr id="2059" name="WordArt 11">
          <a:extLst>
            <a:ext uri="{FF2B5EF4-FFF2-40B4-BE49-F238E27FC236}">
              <a16:creationId xmlns:a16="http://schemas.microsoft.com/office/drawing/2014/main" id="{00000000-0008-0000-0200-00000B080000}"/>
            </a:ext>
          </a:extLst>
        </xdr:cNvPr>
        <xdr:cNvSpPr>
          <a:spLocks noChangeAspect="1" noChangeArrowheads="1" noChangeShapeType="1"/>
        </xdr:cNvSpPr>
      </xdr:nvSpPr>
      <xdr:spPr bwMode="auto">
        <a:xfrm>
          <a:off x="371475" y="1609725"/>
          <a:ext cx="2209800" cy="3619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  <xdr:twoCellAnchor>
    <xdr:from>
      <xdr:col>1</xdr:col>
      <xdr:colOff>104775</xdr:colOff>
      <xdr:row>54</xdr:row>
      <xdr:rowOff>161925</xdr:rowOff>
    </xdr:from>
    <xdr:to>
      <xdr:col>15</xdr:col>
      <xdr:colOff>142875</xdr:colOff>
      <xdr:row>55</xdr:row>
      <xdr:rowOff>142875</xdr:rowOff>
    </xdr:to>
    <xdr:sp macro="" textlink="">
      <xdr:nvSpPr>
        <xdr:cNvPr id="2060" name="Text Box 12">
          <a:extLst>
            <a:ext uri="{FF2B5EF4-FFF2-40B4-BE49-F238E27FC236}">
              <a16:creationId xmlns:a16="http://schemas.microsoft.com/office/drawing/2014/main" id="{00000000-0008-0000-0200-00000C080000}"/>
            </a:ext>
          </a:extLst>
        </xdr:cNvPr>
        <xdr:cNvSpPr txBox="1">
          <a:spLocks noChangeArrowheads="1"/>
        </xdr:cNvSpPr>
      </xdr:nvSpPr>
      <xdr:spPr bwMode="auto">
        <a:xfrm>
          <a:off x="285750" y="9982200"/>
          <a:ext cx="2505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DT-0321 (Rev. 10-02)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38100</xdr:colOff>
      <xdr:row>2</xdr:row>
      <xdr:rowOff>85725</xdr:rowOff>
    </xdr:from>
    <xdr:to>
      <xdr:col>16</xdr:col>
      <xdr:colOff>9525</xdr:colOff>
      <xdr:row>2</xdr:row>
      <xdr:rowOff>752475</xdr:rowOff>
    </xdr:to>
    <xdr:sp macro="" textlink="">
      <xdr:nvSpPr>
        <xdr:cNvPr id="2061" name="Text Box 13">
          <a:extLst>
            <a:ext uri="{FF2B5EF4-FFF2-40B4-BE49-F238E27FC236}">
              <a16:creationId xmlns:a16="http://schemas.microsoft.com/office/drawing/2014/main" id="{00000000-0008-0000-0200-00000D080000}"/>
            </a:ext>
          </a:extLst>
        </xdr:cNvPr>
        <xdr:cNvSpPr txBox="1">
          <a:spLocks noChangeArrowheads="1"/>
        </xdr:cNvSpPr>
      </xdr:nvSpPr>
      <xdr:spPr bwMode="auto">
        <a:xfrm>
          <a:off x="333375" y="257175"/>
          <a:ext cx="25050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Original to: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Headquarters Materials and Tests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Copies to: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Regional Materials and Tests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Project Supervisor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700"/>
            </a:lnSpc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46</xdr:row>
          <xdr:rowOff>47625</xdr:rowOff>
        </xdr:from>
        <xdr:to>
          <xdr:col>12</xdr:col>
          <xdr:colOff>142875</xdr:colOff>
          <xdr:row>47</xdr:row>
          <xdr:rowOff>123825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2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does not meet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45</xdr:row>
          <xdr:rowOff>19050</xdr:rowOff>
        </xdr:from>
        <xdr:to>
          <xdr:col>11</xdr:col>
          <xdr:colOff>171450</xdr:colOff>
          <xdr:row>46</xdr:row>
          <xdr:rowOff>85725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2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meets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L1:L60"/>
  <sheetViews>
    <sheetView showGridLines="0" showRowColHeaders="0" tabSelected="1" workbookViewId="0">
      <selection activeCell="B16" sqref="B16"/>
    </sheetView>
  </sheetViews>
  <sheetFormatPr defaultColWidth="0" defaultRowHeight="12.75" zeroHeight="1" x14ac:dyDescent="0.2"/>
  <cols>
    <col min="1" max="1" width="8" style="63" customWidth="1"/>
    <col min="2" max="10" width="9.140625" style="63" customWidth="1"/>
    <col min="11" max="11" width="0" style="63" hidden="1" customWidth="1"/>
    <col min="12" max="12" width="7.140625" style="63" hidden="1" customWidth="1"/>
    <col min="13" max="16384" width="0" style="63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x14ac:dyDescent="0.2"/>
    <row r="19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</sheetData>
  <sheetProtection password="CCD3" sheet="1" objects="1" scenarios="1"/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_ClipArt_Gallery" shapeId="3080" r:id="rId4">
          <objectPr defaultSize="0" autoPict="0" r:id="rId5">
            <anchor moveWithCells="1" sizeWithCells="1">
              <from>
                <xdr:col>0</xdr:col>
                <xdr:colOff>257175</xdr:colOff>
                <xdr:row>1</xdr:row>
                <xdr:rowOff>142875</xdr:rowOff>
              </from>
              <to>
                <xdr:col>2</xdr:col>
                <xdr:colOff>9525</xdr:colOff>
                <xdr:row>8</xdr:row>
                <xdr:rowOff>9525</xdr:rowOff>
              </to>
            </anchor>
          </objectPr>
        </oleObject>
      </mc:Choice>
      <mc:Fallback>
        <oleObject progId="MS_ClipArt_Gallery" shapeId="308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X58"/>
  <sheetViews>
    <sheetView showGridLines="0" showRowColHeaders="0" topLeftCell="A34" workbookViewId="0">
      <selection activeCell="U54" sqref="U54:AK54"/>
    </sheetView>
  </sheetViews>
  <sheetFormatPr defaultColWidth="0" defaultRowHeight="12.75" zeroHeight="1" x14ac:dyDescent="0.2"/>
  <cols>
    <col min="1" max="1" width="2.7109375" style="65" customWidth="1"/>
    <col min="2" max="2" width="1.7109375" style="65" customWidth="1"/>
    <col min="3" max="19" width="2.7109375" style="65" customWidth="1"/>
    <col min="20" max="21" width="2.85546875" style="65" customWidth="1"/>
    <col min="22" max="37" width="2.7109375" style="65" customWidth="1"/>
    <col min="38" max="38" width="1.7109375" style="65" customWidth="1"/>
    <col min="39" max="39" width="2.7109375" style="65" customWidth="1"/>
    <col min="40" max="16384" width="2.7109375" style="65" hidden="1"/>
  </cols>
  <sheetData>
    <row r="1" spans="2:50" x14ac:dyDescent="0.2"/>
    <row r="2" spans="2:50" ht="0.95" customHeight="1" x14ac:dyDescent="0.2"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8"/>
    </row>
    <row r="3" spans="2:50" ht="71.25" customHeight="1" x14ac:dyDescent="0.2">
      <c r="B3" s="69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70"/>
    </row>
    <row r="4" spans="2:50" s="74" customFormat="1" ht="15.75" x14ac:dyDescent="0.25">
      <c r="B4" s="71"/>
      <c r="C4" s="213" t="s">
        <v>0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72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</row>
    <row r="5" spans="2:50" s="74" customFormat="1" ht="14.25" customHeight="1" x14ac:dyDescent="0.25">
      <c r="B5" s="71"/>
      <c r="C5" s="213" t="s">
        <v>1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72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</row>
    <row r="6" spans="2:50" s="74" customFormat="1" x14ac:dyDescent="0.2">
      <c r="B6" s="71"/>
      <c r="C6" s="214" t="s">
        <v>2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72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</row>
    <row r="7" spans="2:50" s="74" customFormat="1" ht="9.75" customHeight="1" x14ac:dyDescent="0.2">
      <c r="B7" s="71"/>
      <c r="C7" s="215" t="s">
        <v>3</v>
      </c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72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</row>
    <row r="8" spans="2:50" s="74" customFormat="1" ht="9.75" customHeight="1" x14ac:dyDescent="0.2">
      <c r="B8" s="71"/>
      <c r="C8" s="215" t="s">
        <v>4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76"/>
    </row>
    <row r="9" spans="2:50" s="80" customFormat="1" ht="12.75" customHeight="1" x14ac:dyDescent="0.15">
      <c r="B9" s="77"/>
      <c r="C9" s="75"/>
      <c r="D9" s="75"/>
      <c r="E9" s="75"/>
      <c r="F9" s="75"/>
      <c r="G9" s="75"/>
      <c r="H9" s="75"/>
      <c r="I9" s="75"/>
      <c r="J9" s="75"/>
      <c r="K9" s="75"/>
      <c r="L9" s="75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5"/>
      <c r="AD9" s="75"/>
      <c r="AE9" s="75"/>
      <c r="AF9" s="75"/>
      <c r="AG9" s="75"/>
      <c r="AH9" s="75"/>
      <c r="AI9" s="75"/>
      <c r="AJ9" s="75"/>
      <c r="AK9" s="75"/>
      <c r="AL9" s="79"/>
    </row>
    <row r="10" spans="2:50" s="84" customFormat="1" ht="12.75" customHeight="1" x14ac:dyDescent="0.2">
      <c r="B10" s="81"/>
      <c r="C10" s="216" t="s">
        <v>254</v>
      </c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83"/>
    </row>
    <row r="11" spans="2:50" x14ac:dyDescent="0.2">
      <c r="B11" s="69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70"/>
    </row>
    <row r="12" spans="2:50" s="91" customFormat="1" ht="14.1" customHeight="1" x14ac:dyDescent="0.2">
      <c r="B12" s="86"/>
      <c r="C12" s="135" t="s">
        <v>9</v>
      </c>
      <c r="D12" s="135"/>
      <c r="E12" s="135"/>
      <c r="F12" s="135"/>
      <c r="G12" s="135"/>
      <c r="H12" s="135"/>
      <c r="I12" s="135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88"/>
      <c r="U12" s="135" t="s">
        <v>5</v>
      </c>
      <c r="V12" s="135"/>
      <c r="W12" s="135"/>
      <c r="X12" s="210">
        <f>VLOOKUP(' '!G3,' '!B4:F99,5)</f>
        <v>0</v>
      </c>
      <c r="Y12" s="210"/>
      <c r="Z12" s="210"/>
      <c r="AA12" s="210"/>
      <c r="AB12" s="210"/>
      <c r="AC12" s="210"/>
      <c r="AD12" s="210"/>
      <c r="AE12" s="89"/>
      <c r="AF12" s="211" t="s">
        <v>8</v>
      </c>
      <c r="AG12" s="211"/>
      <c r="AH12" s="211"/>
      <c r="AI12" s="212">
        <f>VLOOKUP(' '!G3,' '!B4:F99,3)</f>
        <v>0</v>
      </c>
      <c r="AJ12" s="212"/>
      <c r="AK12" s="212"/>
      <c r="AL12" s="90"/>
    </row>
    <row r="13" spans="2:50" s="91" customFormat="1" ht="14.1" customHeight="1" x14ac:dyDescent="0.2">
      <c r="B13" s="86"/>
      <c r="C13" s="135" t="s">
        <v>6</v>
      </c>
      <c r="D13" s="135"/>
      <c r="E13" s="135"/>
      <c r="F13" s="135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90"/>
    </row>
    <row r="14" spans="2:50" s="91" customFormat="1" ht="14.1" customHeight="1" x14ac:dyDescent="0.2">
      <c r="B14" s="86"/>
      <c r="C14" s="135" t="s">
        <v>10</v>
      </c>
      <c r="D14" s="135"/>
      <c r="E14" s="135"/>
      <c r="F14" s="135"/>
      <c r="G14" s="136"/>
      <c r="H14" s="136"/>
      <c r="I14" s="136"/>
      <c r="J14" s="136"/>
      <c r="K14" s="136"/>
      <c r="L14" s="87"/>
      <c r="M14" s="135" t="s">
        <v>217</v>
      </c>
      <c r="N14" s="135"/>
      <c r="O14" s="135"/>
      <c r="P14" s="135"/>
      <c r="Q14" s="136"/>
      <c r="R14" s="136"/>
      <c r="S14" s="136"/>
      <c r="T14" s="136"/>
      <c r="U14" s="136"/>
      <c r="V14" s="136"/>
      <c r="W14" s="87"/>
      <c r="X14" s="135" t="s">
        <v>11</v>
      </c>
      <c r="Y14" s="135"/>
      <c r="Z14" s="135"/>
      <c r="AA14" s="135"/>
      <c r="AB14" s="135"/>
      <c r="AC14" s="206"/>
      <c r="AD14" s="206"/>
      <c r="AE14" s="206"/>
      <c r="AF14" s="206"/>
      <c r="AG14" s="206"/>
      <c r="AH14" s="206"/>
      <c r="AI14" s="206"/>
      <c r="AJ14" s="206"/>
      <c r="AK14" s="206"/>
      <c r="AL14" s="90"/>
    </row>
    <row r="15" spans="2:50" s="91" customFormat="1" ht="14.1" customHeight="1" x14ac:dyDescent="0.2">
      <c r="B15" s="86"/>
      <c r="C15" s="135" t="s">
        <v>7</v>
      </c>
      <c r="D15" s="135"/>
      <c r="E15" s="135"/>
      <c r="F15" s="135"/>
      <c r="G15" s="136"/>
      <c r="H15" s="136"/>
      <c r="I15" s="136"/>
      <c r="J15" s="136"/>
      <c r="K15" s="136"/>
      <c r="L15" s="87"/>
      <c r="M15" s="135" t="s">
        <v>218</v>
      </c>
      <c r="N15" s="135"/>
      <c r="O15" s="135"/>
      <c r="P15" s="135"/>
      <c r="Q15" s="136"/>
      <c r="R15" s="136"/>
      <c r="S15" s="136"/>
      <c r="T15" s="136"/>
      <c r="U15" s="136"/>
      <c r="V15" s="136"/>
      <c r="W15" s="87"/>
      <c r="X15" s="135" t="s">
        <v>219</v>
      </c>
      <c r="Y15" s="135"/>
      <c r="Z15" s="135"/>
      <c r="AA15" s="135"/>
      <c r="AB15" s="135"/>
      <c r="AC15" s="206"/>
      <c r="AD15" s="206"/>
      <c r="AE15" s="206"/>
      <c r="AF15" s="206"/>
      <c r="AG15" s="206"/>
      <c r="AH15" s="206"/>
      <c r="AI15" s="206"/>
      <c r="AJ15" s="206"/>
      <c r="AK15" s="206"/>
      <c r="AL15" s="90"/>
    </row>
    <row r="16" spans="2:50" s="91" customFormat="1" ht="14.1" customHeight="1" x14ac:dyDescent="0.2">
      <c r="B16" s="86"/>
      <c r="C16" s="135" t="s">
        <v>211</v>
      </c>
      <c r="D16" s="135"/>
      <c r="E16" s="135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87"/>
      <c r="X16" s="135" t="s">
        <v>12</v>
      </c>
      <c r="Y16" s="135"/>
      <c r="Z16" s="135"/>
      <c r="AA16" s="135"/>
      <c r="AB16" s="135"/>
      <c r="AC16" s="206"/>
      <c r="AD16" s="206"/>
      <c r="AE16" s="206"/>
      <c r="AF16" s="206"/>
      <c r="AG16" s="206"/>
      <c r="AH16" s="206"/>
      <c r="AI16" s="206"/>
      <c r="AJ16" s="206"/>
      <c r="AK16" s="206"/>
      <c r="AL16" s="90"/>
    </row>
    <row r="17" spans="2:38" s="91" customFormat="1" ht="14.1" customHeight="1" x14ac:dyDescent="0.2">
      <c r="B17" s="86"/>
      <c r="C17" s="124" t="s">
        <v>212</v>
      </c>
      <c r="D17" s="124"/>
      <c r="E17" s="124"/>
      <c r="F17" s="136"/>
      <c r="G17" s="136"/>
      <c r="H17" s="136"/>
      <c r="I17" s="136"/>
      <c r="J17" s="136"/>
      <c r="K17" s="136"/>
      <c r="L17" s="92"/>
      <c r="M17" s="135" t="s">
        <v>255</v>
      </c>
      <c r="N17" s="135"/>
      <c r="O17" s="135"/>
      <c r="P17" s="135"/>
      <c r="Q17" s="220">
        <f>VLOOKUP(' '!G4,' '!B4:F99,5)</f>
        <v>0</v>
      </c>
      <c r="R17" s="220"/>
      <c r="S17" s="220"/>
      <c r="T17" s="220"/>
      <c r="U17" s="220"/>
      <c r="V17" s="220"/>
      <c r="W17" s="87"/>
      <c r="X17" s="135" t="s">
        <v>220</v>
      </c>
      <c r="Y17" s="135"/>
      <c r="Z17" s="135"/>
      <c r="AA17" s="135"/>
      <c r="AB17" s="135"/>
      <c r="AC17" s="209"/>
      <c r="AD17" s="209"/>
      <c r="AE17" s="209"/>
      <c r="AF17" s="209"/>
      <c r="AG17" s="209"/>
      <c r="AH17" s="209"/>
      <c r="AI17" s="209"/>
      <c r="AJ17" s="209"/>
      <c r="AK17" s="209"/>
      <c r="AL17" s="90"/>
    </row>
    <row r="18" spans="2:38" s="91" customFormat="1" ht="14.1" customHeight="1" x14ac:dyDescent="0.2">
      <c r="B18" s="86"/>
      <c r="C18" s="124" t="s">
        <v>213</v>
      </c>
      <c r="D18" s="124"/>
      <c r="E18" s="124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87"/>
      <c r="X18" s="135" t="s">
        <v>221</v>
      </c>
      <c r="Y18" s="135"/>
      <c r="Z18" s="135"/>
      <c r="AA18" s="135"/>
      <c r="AB18" s="135"/>
      <c r="AC18" s="209"/>
      <c r="AD18" s="209"/>
      <c r="AE18" s="209"/>
      <c r="AF18" s="209"/>
      <c r="AG18" s="209"/>
      <c r="AH18" s="209"/>
      <c r="AI18" s="209"/>
      <c r="AJ18" s="209"/>
      <c r="AK18" s="209"/>
      <c r="AL18" s="90"/>
    </row>
    <row r="19" spans="2:38" s="91" customFormat="1" ht="14.1" customHeight="1" x14ac:dyDescent="0.2">
      <c r="B19" s="86"/>
      <c r="C19" s="124" t="s">
        <v>214</v>
      </c>
      <c r="D19" s="124"/>
      <c r="E19" s="124"/>
      <c r="F19" s="124"/>
      <c r="G19" s="124"/>
      <c r="H19" s="124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87"/>
      <c r="X19" s="135" t="s">
        <v>222</v>
      </c>
      <c r="Y19" s="135"/>
      <c r="Z19" s="135"/>
      <c r="AA19" s="135"/>
      <c r="AB19" s="135"/>
      <c r="AC19" s="209"/>
      <c r="AD19" s="209"/>
      <c r="AE19" s="209"/>
      <c r="AF19" s="209"/>
      <c r="AG19" s="209"/>
      <c r="AH19" s="209"/>
      <c r="AI19" s="209"/>
      <c r="AJ19" s="209"/>
      <c r="AK19" s="209"/>
      <c r="AL19" s="90"/>
    </row>
    <row r="20" spans="2:38" s="91" customFormat="1" ht="14.1" customHeight="1" x14ac:dyDescent="0.2">
      <c r="B20" s="86"/>
      <c r="C20" s="124" t="s">
        <v>216</v>
      </c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90"/>
    </row>
    <row r="21" spans="2:38" s="91" customFormat="1" ht="14.1" customHeight="1" x14ac:dyDescent="0.2">
      <c r="B21" s="86"/>
      <c r="C21" s="124" t="s">
        <v>215</v>
      </c>
      <c r="D21" s="124"/>
      <c r="E21" s="124"/>
      <c r="F21" s="124"/>
      <c r="G21" s="124"/>
      <c r="H21" s="124"/>
      <c r="I21" s="124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90"/>
    </row>
    <row r="22" spans="2:38" s="91" customFormat="1" ht="13.5" thickBot="1" x14ac:dyDescent="0.25">
      <c r="B22" s="86"/>
      <c r="C22" s="87"/>
      <c r="D22" s="87"/>
      <c r="E22" s="87"/>
      <c r="F22" s="87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87"/>
      <c r="V22" s="87"/>
      <c r="W22" s="87"/>
      <c r="X22" s="87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90"/>
    </row>
    <row r="23" spans="2:38" s="91" customFormat="1" ht="13.5" thickTop="1" x14ac:dyDescent="0.2">
      <c r="B23" s="86"/>
      <c r="C23" s="131" t="s">
        <v>270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217" t="s">
        <v>271</v>
      </c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90"/>
    </row>
    <row r="24" spans="2:38" s="96" customFormat="1" ht="34.5" customHeight="1" x14ac:dyDescent="0.2">
      <c r="B24" s="94"/>
      <c r="C24" s="219" t="s">
        <v>223</v>
      </c>
      <c r="D24" s="162"/>
      <c r="E24" s="162"/>
      <c r="F24" s="167"/>
      <c r="G24" s="161" t="s">
        <v>275</v>
      </c>
      <c r="H24" s="162"/>
      <c r="I24" s="162"/>
      <c r="J24" s="162"/>
      <c r="K24" s="162" t="s">
        <v>276</v>
      </c>
      <c r="L24" s="162"/>
      <c r="M24" s="162"/>
      <c r="N24" s="162" t="s">
        <v>234</v>
      </c>
      <c r="O24" s="162"/>
      <c r="P24" s="162"/>
      <c r="Q24" s="162" t="s">
        <v>233</v>
      </c>
      <c r="R24" s="162"/>
      <c r="S24" s="167"/>
      <c r="T24" s="161" t="s">
        <v>224</v>
      </c>
      <c r="U24" s="162"/>
      <c r="V24" s="162"/>
      <c r="W24" s="162"/>
      <c r="X24" s="162" t="s">
        <v>235</v>
      </c>
      <c r="Y24" s="162"/>
      <c r="Z24" s="162"/>
      <c r="AA24" s="162"/>
      <c r="AB24" s="162" t="s">
        <v>225</v>
      </c>
      <c r="AC24" s="162"/>
      <c r="AD24" s="162"/>
      <c r="AE24" s="162" t="s">
        <v>269</v>
      </c>
      <c r="AF24" s="162"/>
      <c r="AG24" s="162"/>
      <c r="AH24" s="162" t="s">
        <v>274</v>
      </c>
      <c r="AI24" s="162"/>
      <c r="AJ24" s="162"/>
      <c r="AK24" s="167"/>
      <c r="AL24" s="95"/>
    </row>
    <row r="25" spans="2:38" s="96" customFormat="1" ht="14.1" customHeight="1" x14ac:dyDescent="0.2">
      <c r="B25" s="94"/>
      <c r="C25" s="139">
        <v>4</v>
      </c>
      <c r="D25" s="140"/>
      <c r="E25" s="140"/>
      <c r="F25" s="141"/>
      <c r="G25" s="163"/>
      <c r="H25" s="138"/>
      <c r="I25" s="138"/>
      <c r="J25" s="138"/>
      <c r="K25" s="138"/>
      <c r="L25" s="138"/>
      <c r="M25" s="138"/>
      <c r="N25" s="159">
        <f>IF(ISNUMBER(G25),K25,0)</f>
        <v>0</v>
      </c>
      <c r="O25" s="159"/>
      <c r="P25" s="159"/>
      <c r="Q25" s="159">
        <f>IF(100-N25=100,0,100-N25)</f>
        <v>0</v>
      </c>
      <c r="R25" s="159"/>
      <c r="S25" s="160"/>
      <c r="T25" s="129"/>
      <c r="U25" s="130"/>
      <c r="V25" s="130"/>
      <c r="W25" s="130"/>
      <c r="X25" s="130"/>
      <c r="Y25" s="130"/>
      <c r="Z25" s="130"/>
      <c r="AA25" s="130"/>
      <c r="AB25" s="158">
        <f t="shared" ref="AB25:AB31" si="0">T25-X25</f>
        <v>0</v>
      </c>
      <c r="AC25" s="158"/>
      <c r="AD25" s="158"/>
      <c r="AE25" s="158">
        <f t="shared" ref="AE25:AE31" si="1">IF(AND(ISNUMBER(X25),ISNUMBER(T25)),((T25-X25)*100)/T25,0)</f>
        <v>0</v>
      </c>
      <c r="AF25" s="158"/>
      <c r="AG25" s="158"/>
      <c r="AH25" s="168">
        <f t="shared" ref="AH25:AH31" si="2">ROUND(AE25*(K25/100),3)</f>
        <v>0</v>
      </c>
      <c r="AI25" s="169"/>
      <c r="AJ25" s="169"/>
      <c r="AK25" s="169"/>
      <c r="AL25" s="95"/>
    </row>
    <row r="26" spans="2:38" s="96" customFormat="1" ht="14.1" customHeight="1" x14ac:dyDescent="0.2">
      <c r="B26" s="94"/>
      <c r="C26" s="139">
        <v>8</v>
      </c>
      <c r="D26" s="140"/>
      <c r="E26" s="140"/>
      <c r="F26" s="141"/>
      <c r="G26" s="163"/>
      <c r="H26" s="138"/>
      <c r="I26" s="138"/>
      <c r="J26" s="138"/>
      <c r="K26" s="138"/>
      <c r="L26" s="138"/>
      <c r="M26" s="138"/>
      <c r="N26" s="159">
        <f>IF(ISNUMBER(G26),N25+K26,0)</f>
        <v>0</v>
      </c>
      <c r="O26" s="159"/>
      <c r="P26" s="159"/>
      <c r="Q26" s="159">
        <f t="shared" ref="Q26:Q32" si="3">IF(100-N26=100,0,100-N26)</f>
        <v>0</v>
      </c>
      <c r="R26" s="159"/>
      <c r="S26" s="160"/>
      <c r="T26" s="129"/>
      <c r="U26" s="130"/>
      <c r="V26" s="130"/>
      <c r="W26" s="130"/>
      <c r="X26" s="130"/>
      <c r="Y26" s="130"/>
      <c r="Z26" s="130"/>
      <c r="AA26" s="130"/>
      <c r="AB26" s="158">
        <f t="shared" si="0"/>
        <v>0</v>
      </c>
      <c r="AC26" s="158"/>
      <c r="AD26" s="158"/>
      <c r="AE26" s="158">
        <f t="shared" si="1"/>
        <v>0</v>
      </c>
      <c r="AF26" s="158"/>
      <c r="AG26" s="158"/>
      <c r="AH26" s="168">
        <f t="shared" si="2"/>
        <v>0</v>
      </c>
      <c r="AI26" s="169"/>
      <c r="AJ26" s="169"/>
      <c r="AK26" s="169"/>
      <c r="AL26" s="95"/>
    </row>
    <row r="27" spans="2:38" s="96" customFormat="1" ht="14.1" customHeight="1" x14ac:dyDescent="0.2">
      <c r="B27" s="94"/>
      <c r="C27" s="139">
        <v>16</v>
      </c>
      <c r="D27" s="140"/>
      <c r="E27" s="140"/>
      <c r="F27" s="141"/>
      <c r="G27" s="163"/>
      <c r="H27" s="138"/>
      <c r="I27" s="138"/>
      <c r="J27" s="138"/>
      <c r="K27" s="138"/>
      <c r="L27" s="138"/>
      <c r="M27" s="138"/>
      <c r="N27" s="159">
        <f t="shared" ref="N27:N32" si="4">IF(ISNUMBER(G27),N26+K27,0)</f>
        <v>0</v>
      </c>
      <c r="O27" s="159"/>
      <c r="P27" s="159"/>
      <c r="Q27" s="159">
        <f t="shared" si="3"/>
        <v>0</v>
      </c>
      <c r="R27" s="159"/>
      <c r="S27" s="160"/>
      <c r="T27" s="129"/>
      <c r="U27" s="130"/>
      <c r="V27" s="130"/>
      <c r="W27" s="130"/>
      <c r="X27" s="130"/>
      <c r="Y27" s="130"/>
      <c r="Z27" s="130"/>
      <c r="AA27" s="130"/>
      <c r="AB27" s="158">
        <f t="shared" si="0"/>
        <v>0</v>
      </c>
      <c r="AC27" s="158"/>
      <c r="AD27" s="158"/>
      <c r="AE27" s="158">
        <f t="shared" si="1"/>
        <v>0</v>
      </c>
      <c r="AF27" s="158"/>
      <c r="AG27" s="158"/>
      <c r="AH27" s="168">
        <f t="shared" si="2"/>
        <v>0</v>
      </c>
      <c r="AI27" s="169"/>
      <c r="AJ27" s="169"/>
      <c r="AK27" s="169"/>
      <c r="AL27" s="95"/>
    </row>
    <row r="28" spans="2:38" s="96" customFormat="1" ht="14.1" customHeight="1" x14ac:dyDescent="0.2">
      <c r="B28" s="94"/>
      <c r="C28" s="139">
        <v>30</v>
      </c>
      <c r="D28" s="140"/>
      <c r="E28" s="140"/>
      <c r="F28" s="141"/>
      <c r="G28" s="163"/>
      <c r="H28" s="138"/>
      <c r="I28" s="138"/>
      <c r="J28" s="138"/>
      <c r="K28" s="138"/>
      <c r="L28" s="138"/>
      <c r="M28" s="138"/>
      <c r="N28" s="159">
        <f t="shared" si="4"/>
        <v>0</v>
      </c>
      <c r="O28" s="159"/>
      <c r="P28" s="159"/>
      <c r="Q28" s="159">
        <f t="shared" si="3"/>
        <v>0</v>
      </c>
      <c r="R28" s="159"/>
      <c r="S28" s="160"/>
      <c r="T28" s="129"/>
      <c r="U28" s="130"/>
      <c r="V28" s="130"/>
      <c r="W28" s="130"/>
      <c r="X28" s="130"/>
      <c r="Y28" s="130"/>
      <c r="Z28" s="130"/>
      <c r="AA28" s="130"/>
      <c r="AB28" s="158">
        <f t="shared" si="0"/>
        <v>0</v>
      </c>
      <c r="AC28" s="158"/>
      <c r="AD28" s="158"/>
      <c r="AE28" s="158">
        <f t="shared" si="1"/>
        <v>0</v>
      </c>
      <c r="AF28" s="158"/>
      <c r="AG28" s="158"/>
      <c r="AH28" s="168">
        <f t="shared" si="2"/>
        <v>0</v>
      </c>
      <c r="AI28" s="169"/>
      <c r="AJ28" s="169"/>
      <c r="AK28" s="169"/>
      <c r="AL28" s="95"/>
    </row>
    <row r="29" spans="2:38" s="96" customFormat="1" ht="14.1" customHeight="1" x14ac:dyDescent="0.2">
      <c r="B29" s="94"/>
      <c r="C29" s="139">
        <v>50</v>
      </c>
      <c r="D29" s="140"/>
      <c r="E29" s="140"/>
      <c r="F29" s="141"/>
      <c r="G29" s="163"/>
      <c r="H29" s="138"/>
      <c r="I29" s="138"/>
      <c r="J29" s="138"/>
      <c r="K29" s="138"/>
      <c r="L29" s="138"/>
      <c r="M29" s="138"/>
      <c r="N29" s="159">
        <f t="shared" si="4"/>
        <v>0</v>
      </c>
      <c r="O29" s="159"/>
      <c r="P29" s="159"/>
      <c r="Q29" s="159">
        <f t="shared" si="3"/>
        <v>0</v>
      </c>
      <c r="R29" s="159"/>
      <c r="S29" s="160"/>
      <c r="T29" s="129"/>
      <c r="U29" s="130"/>
      <c r="V29" s="130"/>
      <c r="W29" s="130"/>
      <c r="X29" s="130"/>
      <c r="Y29" s="130"/>
      <c r="Z29" s="130"/>
      <c r="AA29" s="130"/>
      <c r="AB29" s="158">
        <f t="shared" si="0"/>
        <v>0</v>
      </c>
      <c r="AC29" s="158"/>
      <c r="AD29" s="158"/>
      <c r="AE29" s="158">
        <f t="shared" si="1"/>
        <v>0</v>
      </c>
      <c r="AF29" s="158"/>
      <c r="AG29" s="158"/>
      <c r="AH29" s="168">
        <f t="shared" si="2"/>
        <v>0</v>
      </c>
      <c r="AI29" s="169"/>
      <c r="AJ29" s="169"/>
      <c r="AK29" s="169"/>
      <c r="AL29" s="95"/>
    </row>
    <row r="30" spans="2:38" s="96" customFormat="1" ht="14.1" customHeight="1" x14ac:dyDescent="0.2">
      <c r="B30" s="94"/>
      <c r="C30" s="139">
        <v>100</v>
      </c>
      <c r="D30" s="140"/>
      <c r="E30" s="140"/>
      <c r="F30" s="141"/>
      <c r="G30" s="163"/>
      <c r="H30" s="138"/>
      <c r="I30" s="138"/>
      <c r="J30" s="138"/>
      <c r="K30" s="138"/>
      <c r="L30" s="138"/>
      <c r="M30" s="138"/>
      <c r="N30" s="159">
        <f t="shared" si="4"/>
        <v>0</v>
      </c>
      <c r="O30" s="159"/>
      <c r="P30" s="159"/>
      <c r="Q30" s="159">
        <f t="shared" si="3"/>
        <v>0</v>
      </c>
      <c r="R30" s="159"/>
      <c r="S30" s="160"/>
      <c r="T30" s="129"/>
      <c r="U30" s="130"/>
      <c r="V30" s="130"/>
      <c r="W30" s="130"/>
      <c r="X30" s="130"/>
      <c r="Y30" s="130"/>
      <c r="Z30" s="130"/>
      <c r="AA30" s="130"/>
      <c r="AB30" s="158">
        <f t="shared" si="0"/>
        <v>0</v>
      </c>
      <c r="AC30" s="158"/>
      <c r="AD30" s="158"/>
      <c r="AE30" s="158">
        <f t="shared" si="1"/>
        <v>0</v>
      </c>
      <c r="AF30" s="158"/>
      <c r="AG30" s="158"/>
      <c r="AH30" s="168">
        <f t="shared" si="2"/>
        <v>0</v>
      </c>
      <c r="AI30" s="169"/>
      <c r="AJ30" s="169"/>
      <c r="AK30" s="169"/>
      <c r="AL30" s="95"/>
    </row>
    <row r="31" spans="2:38" s="96" customFormat="1" x14ac:dyDescent="0.2">
      <c r="B31" s="94"/>
      <c r="C31" s="139">
        <v>200</v>
      </c>
      <c r="D31" s="140"/>
      <c r="E31" s="140"/>
      <c r="F31" s="141"/>
      <c r="G31" s="163"/>
      <c r="H31" s="138"/>
      <c r="I31" s="138"/>
      <c r="J31" s="138"/>
      <c r="K31" s="138"/>
      <c r="L31" s="138"/>
      <c r="M31" s="138"/>
      <c r="N31" s="159">
        <f t="shared" si="4"/>
        <v>0</v>
      </c>
      <c r="O31" s="159"/>
      <c r="P31" s="159"/>
      <c r="Q31" s="159">
        <f t="shared" si="3"/>
        <v>0</v>
      </c>
      <c r="R31" s="159"/>
      <c r="S31" s="160"/>
      <c r="T31" s="186"/>
      <c r="U31" s="178"/>
      <c r="V31" s="178"/>
      <c r="W31" s="178"/>
      <c r="X31" s="178"/>
      <c r="Y31" s="178"/>
      <c r="Z31" s="178"/>
      <c r="AA31" s="178"/>
      <c r="AB31" s="179">
        <f t="shared" si="0"/>
        <v>0</v>
      </c>
      <c r="AC31" s="179"/>
      <c r="AD31" s="179"/>
      <c r="AE31" s="179">
        <f t="shared" si="1"/>
        <v>0</v>
      </c>
      <c r="AF31" s="179"/>
      <c r="AG31" s="179"/>
      <c r="AH31" s="176">
        <f t="shared" si="2"/>
        <v>0</v>
      </c>
      <c r="AI31" s="177"/>
      <c r="AJ31" s="177"/>
      <c r="AK31" s="177"/>
      <c r="AL31" s="95"/>
    </row>
    <row r="32" spans="2:38" s="96" customFormat="1" x14ac:dyDescent="0.2">
      <c r="B32" s="94"/>
      <c r="C32" s="139" t="s">
        <v>236</v>
      </c>
      <c r="D32" s="140"/>
      <c r="E32" s="140"/>
      <c r="F32" s="141"/>
      <c r="G32" s="129"/>
      <c r="H32" s="130"/>
      <c r="I32" s="130"/>
      <c r="J32" s="130"/>
      <c r="K32" s="130"/>
      <c r="L32" s="130"/>
      <c r="M32" s="130"/>
      <c r="N32" s="158">
        <f t="shared" si="4"/>
        <v>0</v>
      </c>
      <c r="O32" s="158"/>
      <c r="P32" s="158"/>
      <c r="Q32" s="170">
        <f t="shared" si="3"/>
        <v>0</v>
      </c>
      <c r="R32" s="170"/>
      <c r="S32" s="171"/>
      <c r="T32" s="180" t="s">
        <v>272</v>
      </c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2"/>
      <c r="AH32" s="187">
        <f>ROUND(SUM(AH25:AK31),0)</f>
        <v>0</v>
      </c>
      <c r="AI32" s="188"/>
      <c r="AJ32" s="188"/>
      <c r="AK32" s="188"/>
      <c r="AL32" s="95"/>
    </row>
    <row r="33" spans="2:38" s="96" customFormat="1" ht="13.5" thickBot="1" x14ac:dyDescent="0.25">
      <c r="B33" s="94"/>
      <c r="C33" s="145" t="s">
        <v>237</v>
      </c>
      <c r="D33" s="146"/>
      <c r="E33" s="146"/>
      <c r="F33" s="147"/>
      <c r="G33" s="132">
        <f>SUM(G25:J32)</f>
        <v>0</v>
      </c>
      <c r="H33" s="133"/>
      <c r="I33" s="133"/>
      <c r="J33" s="133"/>
      <c r="K33" s="133">
        <f>SUM(K25:M32)</f>
        <v>0</v>
      </c>
      <c r="L33" s="133"/>
      <c r="M33" s="133"/>
      <c r="N33" s="172"/>
      <c r="O33" s="172"/>
      <c r="P33" s="172"/>
      <c r="Q33" s="172"/>
      <c r="R33" s="172"/>
      <c r="S33" s="200"/>
      <c r="T33" s="183" t="s">
        <v>273</v>
      </c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5"/>
      <c r="AH33" s="189">
        <f>IF(100-AH32=100,0,100-AH32)</f>
        <v>0</v>
      </c>
      <c r="AI33" s="190"/>
      <c r="AJ33" s="190"/>
      <c r="AK33" s="190"/>
      <c r="AL33" s="95"/>
    </row>
    <row r="34" spans="2:38" s="96" customFormat="1" ht="14.1" customHeight="1" thickTop="1" x14ac:dyDescent="0.2">
      <c r="B34" s="94"/>
      <c r="C34" s="97" t="s">
        <v>238</v>
      </c>
      <c r="D34" s="97"/>
      <c r="E34" s="97"/>
      <c r="F34" s="97"/>
      <c r="G34" s="173" t="s">
        <v>248</v>
      </c>
      <c r="H34" s="173"/>
      <c r="I34" s="173"/>
      <c r="J34" s="175"/>
      <c r="K34" s="175"/>
      <c r="L34" s="175"/>
      <c r="M34" s="175"/>
      <c r="N34" s="175"/>
      <c r="O34" s="175"/>
      <c r="P34" s="175"/>
      <c r="Q34" s="175"/>
      <c r="R34" s="98" t="s">
        <v>251</v>
      </c>
      <c r="S34" s="99"/>
      <c r="T34" s="100"/>
      <c r="U34" s="101"/>
      <c r="V34" s="151" t="s">
        <v>242</v>
      </c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95"/>
    </row>
    <row r="35" spans="2:38" s="105" customFormat="1" x14ac:dyDescent="0.2">
      <c r="B35" s="94"/>
      <c r="C35" s="97"/>
      <c r="D35" s="97"/>
      <c r="E35" s="97"/>
      <c r="F35" s="97"/>
      <c r="G35" s="174" t="s">
        <v>249</v>
      </c>
      <c r="H35" s="174"/>
      <c r="I35" s="174"/>
      <c r="J35" s="134"/>
      <c r="K35" s="134"/>
      <c r="L35" s="134"/>
      <c r="M35" s="134"/>
      <c r="N35" s="134"/>
      <c r="O35" s="134"/>
      <c r="P35" s="134"/>
      <c r="Q35" s="134"/>
      <c r="R35" s="102" t="s">
        <v>251</v>
      </c>
      <c r="S35" s="103"/>
      <c r="T35" s="142"/>
      <c r="U35" s="143"/>
      <c r="V35" s="152" t="s">
        <v>244</v>
      </c>
      <c r="W35" s="153"/>
      <c r="X35" s="153"/>
      <c r="Y35" s="153"/>
      <c r="Z35" s="153"/>
      <c r="AA35" s="153"/>
      <c r="AB35" s="153"/>
      <c r="AC35" s="154"/>
      <c r="AD35" s="155" t="s">
        <v>245</v>
      </c>
      <c r="AE35" s="153"/>
      <c r="AF35" s="153"/>
      <c r="AG35" s="153"/>
      <c r="AH35" s="153"/>
      <c r="AI35" s="153"/>
      <c r="AJ35" s="153"/>
      <c r="AK35" s="154"/>
      <c r="AL35" s="95"/>
    </row>
    <row r="36" spans="2:38" s="105" customFormat="1" ht="14.1" customHeight="1" x14ac:dyDescent="0.2">
      <c r="B36" s="94"/>
      <c r="C36" s="97" t="s">
        <v>241</v>
      </c>
      <c r="D36" s="97"/>
      <c r="E36" s="97"/>
      <c r="F36" s="97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03"/>
      <c r="T36" s="142"/>
      <c r="U36" s="143"/>
      <c r="V36" s="148" t="s">
        <v>243</v>
      </c>
      <c r="W36" s="149"/>
      <c r="X36" s="149"/>
      <c r="Y36" s="149"/>
      <c r="Z36" s="149" t="s">
        <v>246</v>
      </c>
      <c r="AA36" s="149"/>
      <c r="AB36" s="149"/>
      <c r="AC36" s="156"/>
      <c r="AD36" s="166" t="s">
        <v>243</v>
      </c>
      <c r="AE36" s="149"/>
      <c r="AF36" s="149"/>
      <c r="AG36" s="149"/>
      <c r="AH36" s="149" t="s">
        <v>246</v>
      </c>
      <c r="AI36" s="149"/>
      <c r="AJ36" s="149"/>
      <c r="AK36" s="156"/>
      <c r="AL36" s="95"/>
    </row>
    <row r="37" spans="2:38" s="105" customFormat="1" ht="14.1" customHeight="1" x14ac:dyDescent="0.2">
      <c r="B37" s="94"/>
      <c r="C37" s="97" t="s">
        <v>240</v>
      </c>
      <c r="D37" s="97"/>
      <c r="E37" s="97"/>
      <c r="F37" s="97"/>
      <c r="G37" s="97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03"/>
      <c r="T37" s="106"/>
      <c r="U37" s="104"/>
      <c r="V37" s="207"/>
      <c r="W37" s="164"/>
      <c r="X37" s="164"/>
      <c r="Y37" s="164"/>
      <c r="Z37" s="164"/>
      <c r="AA37" s="164"/>
      <c r="AB37" s="164"/>
      <c r="AC37" s="165"/>
      <c r="AD37" s="208"/>
      <c r="AE37" s="164"/>
      <c r="AF37" s="164"/>
      <c r="AG37" s="164"/>
      <c r="AH37" s="164"/>
      <c r="AI37" s="164"/>
      <c r="AJ37" s="164"/>
      <c r="AK37" s="165"/>
      <c r="AL37" s="95"/>
    </row>
    <row r="38" spans="2:38" s="96" customFormat="1" ht="14.1" customHeight="1" x14ac:dyDescent="0.2">
      <c r="B38" s="94"/>
      <c r="C38" s="97" t="s">
        <v>250</v>
      </c>
      <c r="D38" s="97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03"/>
      <c r="T38" s="106"/>
      <c r="U38" s="104"/>
      <c r="V38" s="196"/>
      <c r="W38" s="194"/>
      <c r="X38" s="194"/>
      <c r="Y38" s="194"/>
      <c r="Z38" s="194"/>
      <c r="AA38" s="194"/>
      <c r="AB38" s="194"/>
      <c r="AC38" s="195"/>
      <c r="AD38" s="201"/>
      <c r="AE38" s="194"/>
      <c r="AF38" s="194"/>
      <c r="AG38" s="194"/>
      <c r="AH38" s="194"/>
      <c r="AI38" s="194"/>
      <c r="AJ38" s="194"/>
      <c r="AK38" s="195"/>
      <c r="AL38" s="95"/>
    </row>
    <row r="39" spans="2:38" s="96" customFormat="1" ht="14.1" customHeight="1" x14ac:dyDescent="0.2">
      <c r="B39" s="94"/>
      <c r="C39" s="97" t="s">
        <v>239</v>
      </c>
      <c r="D39" s="97"/>
      <c r="E39" s="97"/>
      <c r="F39" s="97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03"/>
      <c r="T39" s="106"/>
      <c r="U39" s="104"/>
      <c r="V39" s="196"/>
      <c r="W39" s="194"/>
      <c r="X39" s="194"/>
      <c r="Y39" s="194"/>
      <c r="Z39" s="194"/>
      <c r="AA39" s="194"/>
      <c r="AB39" s="194"/>
      <c r="AC39" s="195"/>
      <c r="AD39" s="201"/>
      <c r="AE39" s="194"/>
      <c r="AF39" s="194"/>
      <c r="AG39" s="194"/>
      <c r="AH39" s="194"/>
      <c r="AI39" s="194"/>
      <c r="AJ39" s="194"/>
      <c r="AK39" s="195"/>
      <c r="AL39" s="95"/>
    </row>
    <row r="40" spans="2:38" s="96" customFormat="1" ht="14.1" customHeight="1" x14ac:dyDescent="0.2">
      <c r="B40" s="94"/>
      <c r="C40" s="97" t="s">
        <v>229</v>
      </c>
      <c r="D40" s="97"/>
      <c r="E40" s="97"/>
      <c r="F40" s="97"/>
      <c r="G40" s="97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03"/>
      <c r="T40" s="106"/>
      <c r="U40" s="104"/>
      <c r="V40" s="196"/>
      <c r="W40" s="194"/>
      <c r="X40" s="194"/>
      <c r="Y40" s="194"/>
      <c r="Z40" s="194"/>
      <c r="AA40" s="194"/>
      <c r="AB40" s="194"/>
      <c r="AC40" s="195"/>
      <c r="AD40" s="201"/>
      <c r="AE40" s="194"/>
      <c r="AF40" s="194"/>
      <c r="AG40" s="194"/>
      <c r="AH40" s="194"/>
      <c r="AI40" s="194"/>
      <c r="AJ40" s="194"/>
      <c r="AK40" s="195"/>
      <c r="AL40" s="95"/>
    </row>
    <row r="41" spans="2:38" s="96" customFormat="1" ht="14.1" customHeight="1" x14ac:dyDescent="0.2">
      <c r="B41" s="94"/>
      <c r="C41" s="97" t="s">
        <v>228</v>
      </c>
      <c r="D41" s="97"/>
      <c r="E41" s="97"/>
      <c r="F41" s="97"/>
      <c r="G41" s="97"/>
      <c r="H41" s="97"/>
      <c r="I41" s="97"/>
      <c r="J41" s="134"/>
      <c r="K41" s="134"/>
      <c r="L41" s="134"/>
      <c r="M41" s="134"/>
      <c r="N41" s="134"/>
      <c r="O41" s="134"/>
      <c r="P41" s="134"/>
      <c r="Q41" s="134"/>
      <c r="R41" s="134"/>
      <c r="S41" s="103"/>
      <c r="T41" s="106"/>
      <c r="U41" s="104"/>
      <c r="V41" s="196"/>
      <c r="W41" s="194"/>
      <c r="X41" s="194"/>
      <c r="Y41" s="194"/>
      <c r="Z41" s="194"/>
      <c r="AA41" s="194"/>
      <c r="AB41" s="194"/>
      <c r="AC41" s="195"/>
      <c r="AD41" s="201"/>
      <c r="AE41" s="194"/>
      <c r="AF41" s="194"/>
      <c r="AG41" s="194"/>
      <c r="AH41" s="194"/>
      <c r="AI41" s="194"/>
      <c r="AJ41" s="194"/>
      <c r="AK41" s="195"/>
      <c r="AL41" s="95"/>
    </row>
    <row r="42" spans="2:38" s="96" customFormat="1" ht="14.1" customHeight="1" x14ac:dyDescent="0.2">
      <c r="B42" s="94"/>
      <c r="C42" s="97" t="s">
        <v>226</v>
      </c>
      <c r="D42" s="97"/>
      <c r="E42" s="97"/>
      <c r="F42" s="97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03"/>
      <c r="T42" s="107"/>
      <c r="U42" s="108"/>
      <c r="V42" s="191"/>
      <c r="W42" s="192"/>
      <c r="X42" s="192"/>
      <c r="Y42" s="192"/>
      <c r="Z42" s="192"/>
      <c r="AA42" s="192"/>
      <c r="AB42" s="192"/>
      <c r="AC42" s="193"/>
      <c r="AD42" s="205"/>
      <c r="AE42" s="192"/>
      <c r="AF42" s="192"/>
      <c r="AG42" s="192"/>
      <c r="AH42" s="192"/>
      <c r="AI42" s="192"/>
      <c r="AJ42" s="192"/>
      <c r="AK42" s="193"/>
      <c r="AL42" s="95"/>
    </row>
    <row r="43" spans="2:38" s="96" customFormat="1" ht="14.1" customHeight="1" x14ac:dyDescent="0.2">
      <c r="B43" s="94"/>
      <c r="C43" s="97" t="s">
        <v>227</v>
      </c>
      <c r="D43" s="97"/>
      <c r="E43" s="97"/>
      <c r="F43" s="97"/>
      <c r="G43" s="97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03"/>
      <c r="T43" s="127" t="s">
        <v>252</v>
      </c>
      <c r="U43" s="128"/>
      <c r="V43" s="197">
        <f>IF(SUM(V37:Y42)&gt;0,AVERAGE(V37:Y42),0)</f>
        <v>0</v>
      </c>
      <c r="W43" s="198"/>
      <c r="X43" s="198"/>
      <c r="Y43" s="198"/>
      <c r="Z43" s="197">
        <f>IF(SUM(Z37:AC42)&gt;0,AVERAGE(Z37:AC42),0)</f>
        <v>0</v>
      </c>
      <c r="AA43" s="198"/>
      <c r="AB43" s="198"/>
      <c r="AC43" s="199"/>
      <c r="AD43" s="204">
        <f>IF(SUM(AD37:AG42)&gt;0,AVERAGE(AD37:AG42),0)</f>
        <v>0</v>
      </c>
      <c r="AE43" s="202"/>
      <c r="AF43" s="202"/>
      <c r="AG43" s="202"/>
      <c r="AH43" s="202">
        <f>IF(SUM(AH37:AK42)&gt;0,AVERAGE(AH37:AK42),0)</f>
        <v>0</v>
      </c>
      <c r="AI43" s="202"/>
      <c r="AJ43" s="202"/>
      <c r="AK43" s="203"/>
      <c r="AL43" s="95"/>
    </row>
    <row r="44" spans="2:38" s="105" customFormat="1" x14ac:dyDescent="0.2">
      <c r="B44" s="94"/>
      <c r="C44" s="97" t="s">
        <v>247</v>
      </c>
      <c r="D44" s="97"/>
      <c r="E44" s="97"/>
      <c r="F44" s="97"/>
      <c r="G44" s="97"/>
      <c r="H44" s="97"/>
      <c r="I44" s="97"/>
      <c r="J44" s="97"/>
      <c r="K44" s="134"/>
      <c r="L44" s="134"/>
      <c r="M44" s="134"/>
      <c r="N44" s="134"/>
      <c r="O44" s="134"/>
      <c r="P44" s="134"/>
      <c r="Q44" s="134"/>
      <c r="R44" s="134"/>
      <c r="S44" s="103"/>
      <c r="T44" s="125" t="s">
        <v>253</v>
      </c>
      <c r="U44" s="126"/>
      <c r="V44" s="191"/>
      <c r="W44" s="192"/>
      <c r="X44" s="192"/>
      <c r="Y44" s="192"/>
      <c r="Z44" s="192"/>
      <c r="AA44" s="192"/>
      <c r="AB44" s="192"/>
      <c r="AC44" s="193"/>
      <c r="AD44" s="205"/>
      <c r="AE44" s="192"/>
      <c r="AF44" s="192"/>
      <c r="AG44" s="192"/>
      <c r="AH44" s="192"/>
      <c r="AI44" s="192"/>
      <c r="AJ44" s="192"/>
      <c r="AK44" s="193"/>
      <c r="AL44" s="95"/>
    </row>
    <row r="45" spans="2:38" s="96" customFormat="1" ht="3.75" customHeight="1" thickBot="1" x14ac:dyDescent="0.25">
      <c r="B45" s="94"/>
      <c r="C45" s="109"/>
      <c r="D45" s="109"/>
      <c r="E45" s="109"/>
      <c r="F45" s="109"/>
      <c r="G45" s="109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1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95"/>
    </row>
    <row r="46" spans="2:38" s="96" customFormat="1" ht="14.1" customHeight="1" thickTop="1" x14ac:dyDescent="0.2">
      <c r="B46" s="94"/>
      <c r="C46" s="103"/>
      <c r="D46" s="103"/>
      <c r="E46" s="103"/>
      <c r="F46" s="103"/>
      <c r="G46" s="103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95"/>
    </row>
    <row r="47" spans="2:38" s="96" customFormat="1" ht="14.1" customHeight="1" x14ac:dyDescent="0.2">
      <c r="B47" s="94"/>
      <c r="C47" s="64" t="s">
        <v>231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157" t="s">
        <v>230</v>
      </c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95"/>
    </row>
    <row r="48" spans="2:38" s="105" customFormat="1" x14ac:dyDescent="0.2">
      <c r="B48" s="94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95"/>
    </row>
    <row r="49" spans="2:38" s="105" customFormat="1" ht="14.1" customHeight="1" x14ac:dyDescent="0.2">
      <c r="B49" s="94"/>
      <c r="C49" s="103"/>
      <c r="D49" s="103"/>
      <c r="E49" s="103"/>
      <c r="F49" s="103"/>
      <c r="G49" s="103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95"/>
    </row>
    <row r="50" spans="2:38" s="105" customFormat="1" ht="14.1" customHeight="1" x14ac:dyDescent="0.2">
      <c r="B50" s="94"/>
      <c r="C50" s="103"/>
      <c r="D50" s="103"/>
      <c r="E50" s="103"/>
      <c r="F50" s="103"/>
      <c r="G50" s="103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95"/>
    </row>
    <row r="51" spans="2:38" s="96" customFormat="1" ht="14.1" customHeight="1" x14ac:dyDescent="0.2">
      <c r="B51" s="94"/>
      <c r="C51" s="103"/>
      <c r="D51" s="103"/>
      <c r="E51" s="103"/>
      <c r="F51" s="103"/>
      <c r="G51" s="103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95"/>
    </row>
    <row r="52" spans="2:38" s="96" customFormat="1" ht="14.1" customHeight="1" x14ac:dyDescent="0.2">
      <c r="B52" s="94"/>
      <c r="C52" s="103"/>
      <c r="D52" s="103"/>
      <c r="E52" s="103"/>
      <c r="F52" s="103"/>
      <c r="G52" s="103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95"/>
    </row>
    <row r="53" spans="2:38" s="96" customFormat="1" ht="14.1" customHeight="1" x14ac:dyDescent="0.2">
      <c r="B53" s="94"/>
      <c r="C53" s="114"/>
      <c r="D53" s="115"/>
      <c r="E53" s="115"/>
      <c r="F53" s="115"/>
      <c r="G53" s="115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95"/>
    </row>
    <row r="54" spans="2:38" s="96" customFormat="1" ht="14.1" customHeight="1" x14ac:dyDescent="0.2">
      <c r="B54" s="9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12"/>
      <c r="T54" s="112"/>
      <c r="U54" s="313"/>
      <c r="V54" s="313"/>
      <c r="W54" s="313"/>
      <c r="X54" s="313"/>
      <c r="Y54" s="313"/>
      <c r="Z54" s="313"/>
      <c r="AA54" s="313"/>
      <c r="AB54" s="313"/>
      <c r="AC54" s="313"/>
      <c r="AD54" s="313"/>
      <c r="AE54" s="313"/>
      <c r="AF54" s="313"/>
      <c r="AG54" s="313"/>
      <c r="AH54" s="313"/>
      <c r="AI54" s="313"/>
      <c r="AJ54" s="313"/>
      <c r="AK54" s="313"/>
      <c r="AL54" s="95"/>
    </row>
    <row r="55" spans="2:38" s="118" customFormat="1" ht="14.1" customHeight="1" x14ac:dyDescent="0.2">
      <c r="B55" s="116"/>
      <c r="C55" s="137" t="s">
        <v>232</v>
      </c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82"/>
      <c r="T55" s="82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17"/>
    </row>
    <row r="56" spans="2:38" s="118" customFormat="1" ht="14.1" customHeight="1" x14ac:dyDescent="0.2">
      <c r="B56" s="116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82"/>
      <c r="T56" s="8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17"/>
    </row>
    <row r="57" spans="2:38" ht="0.95" customHeight="1" x14ac:dyDescent="0.2">
      <c r="B57" s="119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1"/>
    </row>
    <row r="58" spans="2:38" x14ac:dyDescent="0.2"/>
  </sheetData>
  <sheetProtection algorithmName="SHA-512" hashValue="j1G3XidPt239MOiJDaNsONpoSx9hdqbIYBBbPJt3EoBLg5yF+tbvbiGxbwmrsLAcvQ3T5sg3ThOrdLLjkZht+w==" saltValue="qf8N/GgtnPE9jV3wrsVBdw==" spinCount="100000" sheet="1" objects="1" scenarios="1"/>
  <mergeCells count="206">
    <mergeCell ref="C24:F24"/>
    <mergeCell ref="K24:M24"/>
    <mergeCell ref="N24:P24"/>
    <mergeCell ref="X16:AB16"/>
    <mergeCell ref="X17:AB17"/>
    <mergeCell ref="AC19:AK19"/>
    <mergeCell ref="AC18:AK18"/>
    <mergeCell ref="X19:AB19"/>
    <mergeCell ref="AE24:AG24"/>
    <mergeCell ref="X24:AA24"/>
    <mergeCell ref="J21:AK21"/>
    <mergeCell ref="Q24:S24"/>
    <mergeCell ref="Q17:V17"/>
    <mergeCell ref="C20:Q20"/>
    <mergeCell ref="C3:AK3"/>
    <mergeCell ref="C4:AK4"/>
    <mergeCell ref="C5:AK5"/>
    <mergeCell ref="C6:AK6"/>
    <mergeCell ref="C7:AK7"/>
    <mergeCell ref="C8:AK8"/>
    <mergeCell ref="C10:AK10"/>
    <mergeCell ref="M17:P17"/>
    <mergeCell ref="T23:AK23"/>
    <mergeCell ref="AC16:AK16"/>
    <mergeCell ref="C21:I21"/>
    <mergeCell ref="G14:K14"/>
    <mergeCell ref="G15:K15"/>
    <mergeCell ref="F16:V16"/>
    <mergeCell ref="F17:K17"/>
    <mergeCell ref="F18:V18"/>
    <mergeCell ref="I19:V19"/>
    <mergeCell ref="R20:AK20"/>
    <mergeCell ref="AC15:AK15"/>
    <mergeCell ref="X12:AD12"/>
    <mergeCell ref="AF12:AH12"/>
    <mergeCell ref="C14:F14"/>
    <mergeCell ref="U12:W12"/>
    <mergeCell ref="J12:S12"/>
    <mergeCell ref="G13:AK13"/>
    <mergeCell ref="AI12:AK12"/>
    <mergeCell ref="C12:I12"/>
    <mergeCell ref="C13:F13"/>
    <mergeCell ref="AC14:AK14"/>
    <mergeCell ref="V37:Y37"/>
    <mergeCell ref="Z37:AC37"/>
    <mergeCell ref="AD37:AG37"/>
    <mergeCell ref="V38:Y38"/>
    <mergeCell ref="Z38:AC38"/>
    <mergeCell ref="AD38:AG38"/>
    <mergeCell ref="AH38:AK38"/>
    <mergeCell ref="AH25:AK25"/>
    <mergeCell ref="AB31:AD31"/>
    <mergeCell ref="AC17:AK17"/>
    <mergeCell ref="X18:AB18"/>
    <mergeCell ref="T25:W25"/>
    <mergeCell ref="T26:W26"/>
    <mergeCell ref="AD41:AG41"/>
    <mergeCell ref="AH41:AK41"/>
    <mergeCell ref="AH44:AK44"/>
    <mergeCell ref="AH43:AK43"/>
    <mergeCell ref="AH42:AK42"/>
    <mergeCell ref="AD43:AG43"/>
    <mergeCell ref="AD42:AG42"/>
    <mergeCell ref="AD44:AG44"/>
    <mergeCell ref="V39:Y39"/>
    <mergeCell ref="Z39:AC39"/>
    <mergeCell ref="AD39:AG39"/>
    <mergeCell ref="AH39:AK39"/>
    <mergeCell ref="AD40:AG40"/>
    <mergeCell ref="AH40:AK40"/>
    <mergeCell ref="Q33:S33"/>
    <mergeCell ref="G29:J29"/>
    <mergeCell ref="G30:J30"/>
    <mergeCell ref="X25:AA25"/>
    <mergeCell ref="AB26:AD26"/>
    <mergeCell ref="AB28:AD28"/>
    <mergeCell ref="X28:AA28"/>
    <mergeCell ref="X26:AA26"/>
    <mergeCell ref="X27:AA27"/>
    <mergeCell ref="Q26:S26"/>
    <mergeCell ref="N25:P25"/>
    <mergeCell ref="Q25:S25"/>
    <mergeCell ref="V44:Y44"/>
    <mergeCell ref="Z44:AC44"/>
    <mergeCell ref="Z41:AC41"/>
    <mergeCell ref="V40:Y40"/>
    <mergeCell ref="Z40:AC40"/>
    <mergeCell ref="V43:Y43"/>
    <mergeCell ref="Z43:AC43"/>
    <mergeCell ref="V42:Y42"/>
    <mergeCell ref="Z42:AC42"/>
    <mergeCell ref="V41:Y41"/>
    <mergeCell ref="N32:P32"/>
    <mergeCell ref="K26:M26"/>
    <mergeCell ref="K27:M27"/>
    <mergeCell ref="K28:M28"/>
    <mergeCell ref="K29:M29"/>
    <mergeCell ref="K30:M30"/>
    <mergeCell ref="K31:M31"/>
    <mergeCell ref="N26:P26"/>
    <mergeCell ref="C29:F29"/>
    <mergeCell ref="C30:F30"/>
    <mergeCell ref="T30:W30"/>
    <mergeCell ref="C25:F25"/>
    <mergeCell ref="G31:J31"/>
    <mergeCell ref="N30:P30"/>
    <mergeCell ref="Q30:S30"/>
    <mergeCell ref="N27:P27"/>
    <mergeCell ref="G28:J28"/>
    <mergeCell ref="N28:P28"/>
    <mergeCell ref="C27:F27"/>
    <mergeCell ref="C28:F28"/>
    <mergeCell ref="N29:P29"/>
    <mergeCell ref="C26:F26"/>
    <mergeCell ref="G36:R36"/>
    <mergeCell ref="J34:Q34"/>
    <mergeCell ref="AE28:AG28"/>
    <mergeCell ref="AE26:AG26"/>
    <mergeCell ref="AH31:AK31"/>
    <mergeCell ref="AH28:AK28"/>
    <mergeCell ref="AH29:AK29"/>
    <mergeCell ref="X31:AA31"/>
    <mergeCell ref="AB29:AD29"/>
    <mergeCell ref="AE31:AG31"/>
    <mergeCell ref="T32:AG32"/>
    <mergeCell ref="T33:AG33"/>
    <mergeCell ref="T31:W31"/>
    <mergeCell ref="AH30:AK30"/>
    <mergeCell ref="AH32:AK32"/>
    <mergeCell ref="Q28:S28"/>
    <mergeCell ref="Q29:S29"/>
    <mergeCell ref="AH33:AK33"/>
    <mergeCell ref="AE29:AG29"/>
    <mergeCell ref="X29:AA29"/>
    <mergeCell ref="T29:W29"/>
    <mergeCell ref="AB30:AD30"/>
    <mergeCell ref="AE30:AG30"/>
    <mergeCell ref="X30:AA30"/>
    <mergeCell ref="AH37:AK37"/>
    <mergeCell ref="AD36:AG36"/>
    <mergeCell ref="AH24:AK24"/>
    <mergeCell ref="AH26:AK26"/>
    <mergeCell ref="AH27:AK27"/>
    <mergeCell ref="AB27:AD27"/>
    <mergeCell ref="AE27:AG27"/>
    <mergeCell ref="AB24:AD24"/>
    <mergeCell ref="AB25:AD25"/>
    <mergeCell ref="Z36:AC36"/>
    <mergeCell ref="C55:R55"/>
    <mergeCell ref="U55:AK55"/>
    <mergeCell ref="K25:M25"/>
    <mergeCell ref="C31:F31"/>
    <mergeCell ref="T35:U36"/>
    <mergeCell ref="C54:R54"/>
    <mergeCell ref="U54:AK54"/>
    <mergeCell ref="C32:F32"/>
    <mergeCell ref="C33:F33"/>
    <mergeCell ref="V36:Y36"/>
    <mergeCell ref="H40:R40"/>
    <mergeCell ref="AA47:AK47"/>
    <mergeCell ref="V34:AK34"/>
    <mergeCell ref="V35:AC35"/>
    <mergeCell ref="AD35:AK35"/>
    <mergeCell ref="AH36:AK36"/>
    <mergeCell ref="N47:Z47"/>
    <mergeCell ref="J41:R41"/>
    <mergeCell ref="G42:R42"/>
    <mergeCell ref="AE25:AG25"/>
    <mergeCell ref="G39:R39"/>
    <mergeCell ref="N31:P31"/>
    <mergeCell ref="Q31:S31"/>
    <mergeCell ref="Q27:S27"/>
    <mergeCell ref="C16:E16"/>
    <mergeCell ref="C15:F15"/>
    <mergeCell ref="X14:AB14"/>
    <mergeCell ref="X15:AB15"/>
    <mergeCell ref="M14:P14"/>
    <mergeCell ref="Q15:V15"/>
    <mergeCell ref="M15:P15"/>
    <mergeCell ref="Q14:V14"/>
    <mergeCell ref="C18:E18"/>
    <mergeCell ref="C17:E17"/>
    <mergeCell ref="C19:H19"/>
    <mergeCell ref="T44:U44"/>
    <mergeCell ref="T43:U43"/>
    <mergeCell ref="T27:W27"/>
    <mergeCell ref="T28:W28"/>
    <mergeCell ref="C23:S23"/>
    <mergeCell ref="G32:J32"/>
    <mergeCell ref="G33:J33"/>
    <mergeCell ref="K44:R44"/>
    <mergeCell ref="K33:M33"/>
    <mergeCell ref="H43:R43"/>
    <mergeCell ref="T24:W24"/>
    <mergeCell ref="G26:J26"/>
    <mergeCell ref="G27:J27"/>
    <mergeCell ref="G24:J24"/>
    <mergeCell ref="G25:J25"/>
    <mergeCell ref="J35:Q35"/>
    <mergeCell ref="E38:R38"/>
    <mergeCell ref="H37:R37"/>
    <mergeCell ref="Q32:S32"/>
    <mergeCell ref="N33:P33"/>
    <mergeCell ref="K32:M32"/>
    <mergeCell ref="G34:I34"/>
    <mergeCell ref="G35:I35"/>
  </mergeCells>
  <phoneticPr fontId="0" type="noConversion"/>
  <dataValidations disablePrompts="1" xWindow="640" yWindow="417" count="2">
    <dataValidation allowBlank="1" showInputMessage="1" showErrorMessage="1" promptTitle="Date Format" prompt="DD-MMM-YY" sqref="AC14:AK16" xr:uid="{00000000-0002-0000-0100-000000000000}"/>
    <dataValidation allowBlank="1" showInputMessage="1" showErrorMessage="1" promptTitle="Region" prompt="Automatic when county is selected" sqref="AI12:AK12" xr:uid="{00000000-0002-0000-0100-000001000000}"/>
  </dataValidations>
  <printOptions horizontalCentered="1"/>
  <pageMargins left="0" right="0" top="0" bottom="0" header="0" footer="0"/>
  <pageSetup scale="9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print="0" autoLine="0" autoPict="0">
                <anchor moveWithCells="1">
                  <from>
                    <xdr:col>23</xdr:col>
                    <xdr:colOff>0</xdr:colOff>
                    <xdr:row>10</xdr:row>
                    <xdr:rowOff>142875</xdr:rowOff>
                  </from>
                  <to>
                    <xdr:col>30</xdr:col>
                    <xdr:colOff>9525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Drop Down 17">
              <controlPr defaultSize="0" print="0" autoLine="0" autoPict="0">
                <anchor moveWithCells="1">
                  <from>
                    <xdr:col>15</xdr:col>
                    <xdr:colOff>142875</xdr:colOff>
                    <xdr:row>15</xdr:row>
                    <xdr:rowOff>161925</xdr:rowOff>
                  </from>
                  <to>
                    <xdr:col>22</xdr:col>
                    <xdr:colOff>133350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Check Box 19">
              <controlPr defaultSize="0" autoFill="0" autoLine="0" autoPict="0">
                <anchor moveWithCells="1">
                  <from>
                    <xdr:col>6</xdr:col>
                    <xdr:colOff>171450</xdr:colOff>
                    <xdr:row>46</xdr:row>
                    <xdr:rowOff>47625</xdr:rowOff>
                  </from>
                  <to>
                    <xdr:col>12</xdr:col>
                    <xdr:colOff>142875</xdr:colOff>
                    <xdr:row>47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Check Box 21">
              <controlPr defaultSize="0" autoFill="0" autoLine="0" autoPict="0">
                <anchor moveWithCells="1">
                  <from>
                    <xdr:col>6</xdr:col>
                    <xdr:colOff>171450</xdr:colOff>
                    <xdr:row>45</xdr:row>
                    <xdr:rowOff>19050</xdr:rowOff>
                  </from>
                  <to>
                    <xdr:col>11</xdr:col>
                    <xdr:colOff>171450</xdr:colOff>
                    <xdr:row>46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X58"/>
  <sheetViews>
    <sheetView showGridLines="0" showRowColHeaders="0" topLeftCell="A25" workbookViewId="0">
      <selection activeCell="U54" sqref="U54:AK54"/>
    </sheetView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2:50" x14ac:dyDescent="0.2"/>
    <row r="2" spans="2:50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50" ht="71.25" customHeight="1" x14ac:dyDescent="0.2">
      <c r="B3" s="5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6"/>
    </row>
    <row r="4" spans="2:50" s="10" customFormat="1" ht="15.75" x14ac:dyDescent="0.25">
      <c r="B4" s="7"/>
      <c r="C4" s="241" t="s">
        <v>0</v>
      </c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8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2:50" s="10" customFormat="1" ht="14.25" customHeight="1" x14ac:dyDescent="0.25">
      <c r="B5" s="7"/>
      <c r="C5" s="241" t="s">
        <v>1</v>
      </c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8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s="10" customFormat="1" x14ac:dyDescent="0.2">
      <c r="B6" s="7"/>
      <c r="C6" s="242" t="s">
        <v>2</v>
      </c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8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2:50" s="10" customFormat="1" ht="9.75" customHeight="1" x14ac:dyDescent="0.2">
      <c r="B7" s="7"/>
      <c r="C7" s="243" t="s">
        <v>3</v>
      </c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8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2:50" s="10" customFormat="1" ht="9.75" customHeight="1" x14ac:dyDescent="0.2">
      <c r="B8" s="7"/>
      <c r="C8" s="243" t="s">
        <v>4</v>
      </c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12"/>
    </row>
    <row r="9" spans="2:50" s="16" customFormat="1" ht="12.75" customHeight="1" x14ac:dyDescent="0.15"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1"/>
      <c r="AD9" s="11"/>
      <c r="AE9" s="11"/>
      <c r="AF9" s="11"/>
      <c r="AG9" s="11"/>
      <c r="AH9" s="11"/>
      <c r="AI9" s="11"/>
      <c r="AJ9" s="11"/>
      <c r="AK9" s="11"/>
      <c r="AL9" s="15"/>
    </row>
    <row r="10" spans="2:50" s="19" customFormat="1" ht="12.75" customHeight="1" x14ac:dyDescent="0.2">
      <c r="B10" s="17"/>
      <c r="C10" s="238" t="s">
        <v>254</v>
      </c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18"/>
    </row>
    <row r="11" spans="2:50" x14ac:dyDescent="0.2">
      <c r="B11" s="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6"/>
    </row>
    <row r="12" spans="2:50" s="26" customFormat="1" ht="14.1" customHeight="1" x14ac:dyDescent="0.2">
      <c r="B12" s="21"/>
      <c r="C12" s="237" t="s">
        <v>9</v>
      </c>
      <c r="D12" s="237"/>
      <c r="E12" s="237"/>
      <c r="F12" s="237"/>
      <c r="G12" s="237"/>
      <c r="H12" s="237"/>
      <c r="I12" s="237"/>
      <c r="J12" s="227" t="s">
        <v>256</v>
      </c>
      <c r="K12" s="227"/>
      <c r="L12" s="227"/>
      <c r="M12" s="227"/>
      <c r="N12" s="227"/>
      <c r="O12" s="227"/>
      <c r="P12" s="227"/>
      <c r="Q12" s="227"/>
      <c r="R12" s="227"/>
      <c r="S12" s="227"/>
      <c r="T12" s="23"/>
      <c r="U12" s="237" t="s">
        <v>5</v>
      </c>
      <c r="V12" s="237"/>
      <c r="W12" s="237"/>
      <c r="X12" s="244" t="s">
        <v>257</v>
      </c>
      <c r="Y12" s="244"/>
      <c r="Z12" s="244"/>
      <c r="AA12" s="244"/>
      <c r="AB12" s="244"/>
      <c r="AC12" s="244"/>
      <c r="AD12" s="244"/>
      <c r="AE12" s="24"/>
      <c r="AF12" s="240" t="s">
        <v>8</v>
      </c>
      <c r="AG12" s="240"/>
      <c r="AH12" s="240"/>
      <c r="AI12" s="245">
        <v>3</v>
      </c>
      <c r="AJ12" s="245"/>
      <c r="AK12" s="245"/>
      <c r="AL12" s="25"/>
    </row>
    <row r="13" spans="2:50" s="26" customFormat="1" ht="14.1" customHeight="1" x14ac:dyDescent="0.2">
      <c r="B13" s="21"/>
      <c r="C13" s="237" t="s">
        <v>6</v>
      </c>
      <c r="D13" s="237"/>
      <c r="E13" s="237"/>
      <c r="F13" s="237"/>
      <c r="G13" s="227" t="s">
        <v>258</v>
      </c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5"/>
    </row>
    <row r="14" spans="2:50" s="26" customFormat="1" ht="14.1" customHeight="1" x14ac:dyDescent="0.2">
      <c r="B14" s="21"/>
      <c r="C14" s="237" t="s">
        <v>10</v>
      </c>
      <c r="D14" s="237"/>
      <c r="E14" s="237"/>
      <c r="F14" s="237"/>
      <c r="G14" s="227" t="s">
        <v>259</v>
      </c>
      <c r="H14" s="227"/>
      <c r="I14" s="227"/>
      <c r="J14" s="227"/>
      <c r="K14" s="227"/>
      <c r="L14" s="22"/>
      <c r="M14" s="237" t="s">
        <v>217</v>
      </c>
      <c r="N14" s="237"/>
      <c r="O14" s="237"/>
      <c r="P14" s="237"/>
      <c r="Q14" s="227">
        <v>5678</v>
      </c>
      <c r="R14" s="227"/>
      <c r="S14" s="227"/>
      <c r="T14" s="227"/>
      <c r="U14" s="227"/>
      <c r="V14" s="227"/>
      <c r="W14" s="22"/>
      <c r="X14" s="237" t="s">
        <v>11</v>
      </c>
      <c r="Y14" s="237"/>
      <c r="Z14" s="237"/>
      <c r="AA14" s="237"/>
      <c r="AB14" s="237"/>
      <c r="AC14" s="239">
        <v>37771</v>
      </c>
      <c r="AD14" s="239"/>
      <c r="AE14" s="239"/>
      <c r="AF14" s="239"/>
      <c r="AG14" s="239"/>
      <c r="AH14" s="239"/>
      <c r="AI14" s="239"/>
      <c r="AJ14" s="239"/>
      <c r="AK14" s="239"/>
      <c r="AL14" s="25"/>
    </row>
    <row r="15" spans="2:50" s="26" customFormat="1" ht="14.1" customHeight="1" x14ac:dyDescent="0.2">
      <c r="B15" s="21"/>
      <c r="C15" s="237" t="s">
        <v>7</v>
      </c>
      <c r="D15" s="237"/>
      <c r="E15" s="237"/>
      <c r="F15" s="237"/>
      <c r="G15" s="227">
        <v>1234</v>
      </c>
      <c r="H15" s="227"/>
      <c r="I15" s="227"/>
      <c r="J15" s="227"/>
      <c r="K15" s="227"/>
      <c r="L15" s="22"/>
      <c r="M15" s="237" t="s">
        <v>218</v>
      </c>
      <c r="N15" s="237"/>
      <c r="O15" s="237"/>
      <c r="P15" s="237"/>
      <c r="Q15" s="227" t="s">
        <v>263</v>
      </c>
      <c r="R15" s="227"/>
      <c r="S15" s="227"/>
      <c r="T15" s="227"/>
      <c r="U15" s="227"/>
      <c r="V15" s="227"/>
      <c r="W15" s="22"/>
      <c r="X15" s="237" t="s">
        <v>219</v>
      </c>
      <c r="Y15" s="237"/>
      <c r="Z15" s="237"/>
      <c r="AA15" s="237"/>
      <c r="AB15" s="237"/>
      <c r="AC15" s="239">
        <v>37786</v>
      </c>
      <c r="AD15" s="239"/>
      <c r="AE15" s="239"/>
      <c r="AF15" s="239"/>
      <c r="AG15" s="239"/>
      <c r="AH15" s="239"/>
      <c r="AI15" s="239"/>
      <c r="AJ15" s="239"/>
      <c r="AK15" s="239"/>
      <c r="AL15" s="25"/>
    </row>
    <row r="16" spans="2:50" s="26" customFormat="1" ht="14.1" customHeight="1" x14ac:dyDescent="0.2">
      <c r="B16" s="21"/>
      <c r="C16" s="237" t="s">
        <v>211</v>
      </c>
      <c r="D16" s="237"/>
      <c r="E16" s="237"/>
      <c r="F16" s="227" t="s">
        <v>264</v>
      </c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"/>
      <c r="X16" s="237" t="s">
        <v>12</v>
      </c>
      <c r="Y16" s="237"/>
      <c r="Z16" s="237"/>
      <c r="AA16" s="237"/>
      <c r="AB16" s="237"/>
      <c r="AC16" s="239">
        <v>37800</v>
      </c>
      <c r="AD16" s="239"/>
      <c r="AE16" s="239"/>
      <c r="AF16" s="239"/>
      <c r="AG16" s="239"/>
      <c r="AH16" s="239"/>
      <c r="AI16" s="239"/>
      <c r="AJ16" s="239"/>
      <c r="AK16" s="239"/>
      <c r="AL16" s="25"/>
    </row>
    <row r="17" spans="2:38" s="26" customFormat="1" ht="14.1" customHeight="1" x14ac:dyDescent="0.2">
      <c r="B17" s="21"/>
      <c r="C17" s="228" t="s">
        <v>212</v>
      </c>
      <c r="D17" s="228"/>
      <c r="E17" s="228"/>
      <c r="F17" s="227">
        <v>456</v>
      </c>
      <c r="G17" s="227"/>
      <c r="H17" s="227"/>
      <c r="I17" s="227"/>
      <c r="J17" s="227"/>
      <c r="K17" s="227"/>
      <c r="L17" s="36"/>
      <c r="M17" s="237" t="s">
        <v>255</v>
      </c>
      <c r="N17" s="237"/>
      <c r="O17" s="237"/>
      <c r="P17" s="237"/>
      <c r="Q17" s="307" t="s">
        <v>265</v>
      </c>
      <c r="R17" s="307"/>
      <c r="S17" s="307"/>
      <c r="T17" s="307"/>
      <c r="U17" s="307"/>
      <c r="V17" s="307"/>
      <c r="W17" s="22"/>
      <c r="X17" s="237" t="s">
        <v>220</v>
      </c>
      <c r="Y17" s="237"/>
      <c r="Z17" s="237"/>
      <c r="AA17" s="237"/>
      <c r="AB17" s="237"/>
      <c r="AC17" s="223" t="s">
        <v>260</v>
      </c>
      <c r="AD17" s="223"/>
      <c r="AE17" s="223"/>
      <c r="AF17" s="223"/>
      <c r="AG17" s="223"/>
      <c r="AH17" s="223"/>
      <c r="AI17" s="223"/>
      <c r="AJ17" s="223"/>
      <c r="AK17" s="223"/>
      <c r="AL17" s="25"/>
    </row>
    <row r="18" spans="2:38" s="26" customFormat="1" ht="14.1" customHeight="1" x14ac:dyDescent="0.2">
      <c r="B18" s="21"/>
      <c r="C18" s="228" t="s">
        <v>213</v>
      </c>
      <c r="D18" s="228"/>
      <c r="E18" s="228"/>
      <c r="F18" s="227" t="s">
        <v>266</v>
      </c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"/>
      <c r="X18" s="237" t="s">
        <v>221</v>
      </c>
      <c r="Y18" s="237"/>
      <c r="Z18" s="237"/>
      <c r="AA18" s="237"/>
      <c r="AB18" s="237"/>
      <c r="AC18" s="223" t="s">
        <v>261</v>
      </c>
      <c r="AD18" s="223"/>
      <c r="AE18" s="223"/>
      <c r="AF18" s="223"/>
      <c r="AG18" s="223"/>
      <c r="AH18" s="223"/>
      <c r="AI18" s="223"/>
      <c r="AJ18" s="223"/>
      <c r="AK18" s="223"/>
      <c r="AL18" s="25"/>
    </row>
    <row r="19" spans="2:38" s="26" customFormat="1" ht="14.1" customHeight="1" x14ac:dyDescent="0.2">
      <c r="B19" s="21"/>
      <c r="C19" s="228" t="s">
        <v>214</v>
      </c>
      <c r="D19" s="228"/>
      <c r="E19" s="228"/>
      <c r="F19" s="228"/>
      <c r="G19" s="228"/>
      <c r="H19" s="228"/>
      <c r="I19" s="227" t="s">
        <v>267</v>
      </c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"/>
      <c r="X19" s="237" t="s">
        <v>222</v>
      </c>
      <c r="Y19" s="237"/>
      <c r="Z19" s="237"/>
      <c r="AA19" s="237"/>
      <c r="AB19" s="237"/>
      <c r="AC19" s="223" t="s">
        <v>262</v>
      </c>
      <c r="AD19" s="223"/>
      <c r="AE19" s="223"/>
      <c r="AF19" s="223"/>
      <c r="AG19" s="223"/>
      <c r="AH19" s="223"/>
      <c r="AI19" s="223"/>
      <c r="AJ19" s="223"/>
      <c r="AK19" s="223"/>
      <c r="AL19" s="25"/>
    </row>
    <row r="20" spans="2:38" s="26" customFormat="1" ht="14.1" customHeight="1" x14ac:dyDescent="0.2">
      <c r="B20" s="21"/>
      <c r="C20" s="228" t="s">
        <v>216</v>
      </c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7" t="s">
        <v>268</v>
      </c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5"/>
    </row>
    <row r="21" spans="2:38" s="26" customFormat="1" ht="14.1" customHeight="1" x14ac:dyDescent="0.2">
      <c r="B21" s="21"/>
      <c r="C21" s="228" t="s">
        <v>215</v>
      </c>
      <c r="D21" s="228"/>
      <c r="E21" s="228"/>
      <c r="F21" s="228"/>
      <c r="G21" s="228"/>
      <c r="H21" s="228"/>
      <c r="I21" s="228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5"/>
    </row>
    <row r="22" spans="2:38" s="26" customFormat="1" ht="13.5" thickBot="1" x14ac:dyDescent="0.25">
      <c r="B22" s="21"/>
      <c r="C22" s="22"/>
      <c r="D22" s="22"/>
      <c r="E22" s="22"/>
      <c r="F22" s="22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22"/>
      <c r="V22" s="22"/>
      <c r="W22" s="22"/>
      <c r="X22" s="22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5"/>
    </row>
    <row r="23" spans="2:38" s="26" customFormat="1" ht="13.5" thickTop="1" x14ac:dyDescent="0.2">
      <c r="B23" s="21"/>
      <c r="C23" s="224" t="s">
        <v>270</v>
      </c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5" t="s">
        <v>271</v>
      </c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5"/>
    </row>
    <row r="24" spans="2:38" s="30" customFormat="1" ht="34.5" customHeight="1" x14ac:dyDescent="0.2">
      <c r="B24" s="27"/>
      <c r="C24" s="280" t="s">
        <v>223</v>
      </c>
      <c r="D24" s="233"/>
      <c r="E24" s="233"/>
      <c r="F24" s="234"/>
      <c r="G24" s="232" t="s">
        <v>275</v>
      </c>
      <c r="H24" s="233"/>
      <c r="I24" s="233"/>
      <c r="J24" s="233"/>
      <c r="K24" s="233" t="s">
        <v>276</v>
      </c>
      <c r="L24" s="233"/>
      <c r="M24" s="233"/>
      <c r="N24" s="233" t="s">
        <v>234</v>
      </c>
      <c r="O24" s="233"/>
      <c r="P24" s="233"/>
      <c r="Q24" s="233" t="s">
        <v>233</v>
      </c>
      <c r="R24" s="233"/>
      <c r="S24" s="234"/>
      <c r="T24" s="232" t="s">
        <v>224</v>
      </c>
      <c r="U24" s="233"/>
      <c r="V24" s="233"/>
      <c r="W24" s="233"/>
      <c r="X24" s="233" t="s">
        <v>235</v>
      </c>
      <c r="Y24" s="233"/>
      <c r="Z24" s="233"/>
      <c r="AA24" s="233"/>
      <c r="AB24" s="233" t="s">
        <v>225</v>
      </c>
      <c r="AC24" s="233"/>
      <c r="AD24" s="233"/>
      <c r="AE24" s="233" t="s">
        <v>269</v>
      </c>
      <c r="AF24" s="233"/>
      <c r="AG24" s="233"/>
      <c r="AH24" s="233" t="s">
        <v>274</v>
      </c>
      <c r="AI24" s="233"/>
      <c r="AJ24" s="233"/>
      <c r="AK24" s="234"/>
      <c r="AL24" s="29"/>
    </row>
    <row r="25" spans="2:38" s="30" customFormat="1" ht="14.1" customHeight="1" x14ac:dyDescent="0.2">
      <c r="B25" s="27"/>
      <c r="C25" s="229">
        <v>4</v>
      </c>
      <c r="D25" s="230"/>
      <c r="E25" s="230"/>
      <c r="F25" s="231"/>
      <c r="G25" s="266">
        <v>2.2999999999999998</v>
      </c>
      <c r="H25" s="267"/>
      <c r="I25" s="267"/>
      <c r="J25" s="267"/>
      <c r="K25" s="267">
        <v>1</v>
      </c>
      <c r="L25" s="267"/>
      <c r="M25" s="267"/>
      <c r="N25" s="221">
        <v>1</v>
      </c>
      <c r="O25" s="221"/>
      <c r="P25" s="221"/>
      <c r="Q25" s="221">
        <v>99</v>
      </c>
      <c r="R25" s="221"/>
      <c r="S25" s="222"/>
      <c r="T25" s="273"/>
      <c r="U25" s="272"/>
      <c r="V25" s="272"/>
      <c r="W25" s="272"/>
      <c r="X25" s="272"/>
      <c r="Y25" s="272"/>
      <c r="Z25" s="272"/>
      <c r="AA25" s="272"/>
      <c r="AB25" s="271"/>
      <c r="AC25" s="271"/>
      <c r="AD25" s="271"/>
      <c r="AE25" s="271"/>
      <c r="AF25" s="271"/>
      <c r="AG25" s="271"/>
      <c r="AH25" s="235"/>
      <c r="AI25" s="236"/>
      <c r="AJ25" s="236"/>
      <c r="AK25" s="236"/>
      <c r="AL25" s="29"/>
    </row>
    <row r="26" spans="2:38" s="30" customFormat="1" ht="14.1" customHeight="1" x14ac:dyDescent="0.2">
      <c r="B26" s="27"/>
      <c r="C26" s="229">
        <v>8</v>
      </c>
      <c r="D26" s="230"/>
      <c r="E26" s="230"/>
      <c r="F26" s="231"/>
      <c r="G26" s="266">
        <v>44.8</v>
      </c>
      <c r="H26" s="267"/>
      <c r="I26" s="267"/>
      <c r="J26" s="267"/>
      <c r="K26" s="267">
        <v>12</v>
      </c>
      <c r="L26" s="267"/>
      <c r="M26" s="267"/>
      <c r="N26" s="221">
        <v>13</v>
      </c>
      <c r="O26" s="221"/>
      <c r="P26" s="221"/>
      <c r="Q26" s="221">
        <v>87</v>
      </c>
      <c r="R26" s="221"/>
      <c r="S26" s="222"/>
      <c r="T26" s="273">
        <v>100</v>
      </c>
      <c r="U26" s="272"/>
      <c r="V26" s="272"/>
      <c r="W26" s="272"/>
      <c r="X26" s="272">
        <v>97.6</v>
      </c>
      <c r="Y26" s="272"/>
      <c r="Z26" s="272"/>
      <c r="AA26" s="272"/>
      <c r="AB26" s="271">
        <v>2.4000000000000057</v>
      </c>
      <c r="AC26" s="271"/>
      <c r="AD26" s="271"/>
      <c r="AE26" s="271">
        <v>2.4000000000000057</v>
      </c>
      <c r="AF26" s="271"/>
      <c r="AG26" s="271"/>
      <c r="AH26" s="235">
        <v>0.28799999999999998</v>
      </c>
      <c r="AI26" s="236"/>
      <c r="AJ26" s="236"/>
      <c r="AK26" s="236"/>
      <c r="AL26" s="29"/>
    </row>
    <row r="27" spans="2:38" s="30" customFormat="1" ht="14.1" customHeight="1" x14ac:dyDescent="0.2">
      <c r="B27" s="27"/>
      <c r="C27" s="229">
        <v>14</v>
      </c>
      <c r="D27" s="230"/>
      <c r="E27" s="230"/>
      <c r="F27" s="231"/>
      <c r="G27" s="266">
        <v>107.5</v>
      </c>
      <c r="H27" s="267"/>
      <c r="I27" s="267"/>
      <c r="J27" s="267"/>
      <c r="K27" s="267">
        <v>28</v>
      </c>
      <c r="L27" s="267"/>
      <c r="M27" s="267"/>
      <c r="N27" s="221">
        <v>41</v>
      </c>
      <c r="O27" s="221"/>
      <c r="P27" s="221"/>
      <c r="Q27" s="221">
        <v>59</v>
      </c>
      <c r="R27" s="221"/>
      <c r="S27" s="222"/>
      <c r="T27" s="273">
        <v>100</v>
      </c>
      <c r="U27" s="272"/>
      <c r="V27" s="272"/>
      <c r="W27" s="272"/>
      <c r="X27" s="272">
        <v>98.6</v>
      </c>
      <c r="Y27" s="272"/>
      <c r="Z27" s="272"/>
      <c r="AA27" s="272"/>
      <c r="AB27" s="271">
        <v>1.4000000000000057</v>
      </c>
      <c r="AC27" s="271"/>
      <c r="AD27" s="271"/>
      <c r="AE27" s="271">
        <v>1.4000000000000057</v>
      </c>
      <c r="AF27" s="271"/>
      <c r="AG27" s="271"/>
      <c r="AH27" s="235">
        <v>0.39200000000000002</v>
      </c>
      <c r="AI27" s="236"/>
      <c r="AJ27" s="236"/>
      <c r="AK27" s="236"/>
      <c r="AL27" s="29"/>
    </row>
    <row r="28" spans="2:38" s="30" customFormat="1" ht="14.1" customHeight="1" x14ac:dyDescent="0.2">
      <c r="B28" s="27"/>
      <c r="C28" s="229">
        <v>28</v>
      </c>
      <c r="D28" s="230"/>
      <c r="E28" s="230"/>
      <c r="F28" s="231"/>
      <c r="G28" s="266">
        <v>104.4</v>
      </c>
      <c r="H28" s="267"/>
      <c r="I28" s="267"/>
      <c r="J28" s="267"/>
      <c r="K28" s="267">
        <v>27</v>
      </c>
      <c r="L28" s="267"/>
      <c r="M28" s="267"/>
      <c r="N28" s="221">
        <v>68</v>
      </c>
      <c r="O28" s="221"/>
      <c r="P28" s="221"/>
      <c r="Q28" s="221">
        <v>32</v>
      </c>
      <c r="R28" s="221"/>
      <c r="S28" s="222"/>
      <c r="T28" s="273">
        <v>100</v>
      </c>
      <c r="U28" s="272"/>
      <c r="V28" s="272"/>
      <c r="W28" s="272"/>
      <c r="X28" s="272">
        <v>99.3</v>
      </c>
      <c r="Y28" s="272"/>
      <c r="Z28" s="272"/>
      <c r="AA28" s="272"/>
      <c r="AB28" s="271">
        <v>0.70000000000000284</v>
      </c>
      <c r="AC28" s="271"/>
      <c r="AD28" s="271"/>
      <c r="AE28" s="271">
        <v>0.70000000000000284</v>
      </c>
      <c r="AF28" s="271"/>
      <c r="AG28" s="271"/>
      <c r="AH28" s="235">
        <v>0.189</v>
      </c>
      <c r="AI28" s="236"/>
      <c r="AJ28" s="236"/>
      <c r="AK28" s="236"/>
      <c r="AL28" s="29"/>
    </row>
    <row r="29" spans="2:38" s="30" customFormat="1" ht="14.1" customHeight="1" x14ac:dyDescent="0.2">
      <c r="B29" s="27"/>
      <c r="C29" s="229">
        <v>48</v>
      </c>
      <c r="D29" s="230"/>
      <c r="E29" s="230"/>
      <c r="F29" s="231"/>
      <c r="G29" s="266">
        <v>69.7</v>
      </c>
      <c r="H29" s="267"/>
      <c r="I29" s="267"/>
      <c r="J29" s="267"/>
      <c r="K29" s="267">
        <v>18</v>
      </c>
      <c r="L29" s="267"/>
      <c r="M29" s="267"/>
      <c r="N29" s="221">
        <v>86</v>
      </c>
      <c r="O29" s="221"/>
      <c r="P29" s="221"/>
      <c r="Q29" s="221">
        <v>14</v>
      </c>
      <c r="R29" s="221"/>
      <c r="S29" s="222"/>
      <c r="T29" s="273">
        <v>100</v>
      </c>
      <c r="U29" s="272"/>
      <c r="V29" s="272"/>
      <c r="W29" s="272"/>
      <c r="X29" s="272">
        <v>98.8</v>
      </c>
      <c r="Y29" s="272"/>
      <c r="Z29" s="272"/>
      <c r="AA29" s="272"/>
      <c r="AB29" s="271">
        <v>1.2</v>
      </c>
      <c r="AC29" s="271"/>
      <c r="AD29" s="271"/>
      <c r="AE29" s="271">
        <v>1.2</v>
      </c>
      <c r="AF29" s="271"/>
      <c r="AG29" s="271"/>
      <c r="AH29" s="235">
        <v>0.216</v>
      </c>
      <c r="AI29" s="236"/>
      <c r="AJ29" s="236"/>
      <c r="AK29" s="236"/>
      <c r="AL29" s="29"/>
    </row>
    <row r="30" spans="2:38" s="30" customFormat="1" ht="14.1" customHeight="1" x14ac:dyDescent="0.2">
      <c r="B30" s="27"/>
      <c r="C30" s="229">
        <v>100</v>
      </c>
      <c r="D30" s="230"/>
      <c r="E30" s="230"/>
      <c r="F30" s="231"/>
      <c r="G30" s="266">
        <v>38</v>
      </c>
      <c r="H30" s="267"/>
      <c r="I30" s="267"/>
      <c r="J30" s="267"/>
      <c r="K30" s="267">
        <v>10</v>
      </c>
      <c r="L30" s="267"/>
      <c r="M30" s="267"/>
      <c r="N30" s="221">
        <v>96</v>
      </c>
      <c r="O30" s="221"/>
      <c r="P30" s="221"/>
      <c r="Q30" s="221">
        <v>4</v>
      </c>
      <c r="R30" s="221"/>
      <c r="S30" s="222"/>
      <c r="T30" s="273">
        <v>100</v>
      </c>
      <c r="U30" s="272"/>
      <c r="V30" s="272"/>
      <c r="W30" s="272"/>
      <c r="X30" s="272">
        <v>98.8</v>
      </c>
      <c r="Y30" s="272"/>
      <c r="Z30" s="272"/>
      <c r="AA30" s="272"/>
      <c r="AB30" s="271">
        <v>1.2</v>
      </c>
      <c r="AC30" s="271"/>
      <c r="AD30" s="271"/>
      <c r="AE30" s="271">
        <v>1.2</v>
      </c>
      <c r="AF30" s="271"/>
      <c r="AG30" s="271"/>
      <c r="AH30" s="235">
        <v>0.12</v>
      </c>
      <c r="AI30" s="236"/>
      <c r="AJ30" s="236"/>
      <c r="AK30" s="236"/>
      <c r="AL30" s="29"/>
    </row>
    <row r="31" spans="2:38" s="30" customFormat="1" x14ac:dyDescent="0.2">
      <c r="B31" s="27"/>
      <c r="C31" s="229">
        <v>200</v>
      </c>
      <c r="D31" s="230"/>
      <c r="E31" s="230"/>
      <c r="F31" s="231"/>
      <c r="G31" s="266">
        <v>0</v>
      </c>
      <c r="H31" s="267"/>
      <c r="I31" s="267"/>
      <c r="J31" s="267"/>
      <c r="K31" s="267">
        <v>0</v>
      </c>
      <c r="L31" s="267"/>
      <c r="M31" s="267"/>
      <c r="N31" s="221">
        <v>96</v>
      </c>
      <c r="O31" s="221"/>
      <c r="P31" s="221"/>
      <c r="Q31" s="221">
        <v>4</v>
      </c>
      <c r="R31" s="221"/>
      <c r="S31" s="222"/>
      <c r="T31" s="310"/>
      <c r="U31" s="295"/>
      <c r="V31" s="295"/>
      <c r="W31" s="295"/>
      <c r="X31" s="295"/>
      <c r="Y31" s="295"/>
      <c r="Z31" s="295"/>
      <c r="AA31" s="295"/>
      <c r="AB31" s="286">
        <v>0</v>
      </c>
      <c r="AC31" s="286"/>
      <c r="AD31" s="286"/>
      <c r="AE31" s="286">
        <v>0</v>
      </c>
      <c r="AF31" s="286"/>
      <c r="AG31" s="286"/>
      <c r="AH31" s="287">
        <v>0</v>
      </c>
      <c r="AI31" s="288"/>
      <c r="AJ31" s="288"/>
      <c r="AK31" s="288"/>
      <c r="AL31" s="29"/>
    </row>
    <row r="32" spans="2:38" s="30" customFormat="1" x14ac:dyDescent="0.2">
      <c r="B32" s="27"/>
      <c r="C32" s="229" t="s">
        <v>236</v>
      </c>
      <c r="D32" s="230"/>
      <c r="E32" s="230"/>
      <c r="F32" s="231"/>
      <c r="G32" s="273">
        <v>15.4</v>
      </c>
      <c r="H32" s="272"/>
      <c r="I32" s="272"/>
      <c r="J32" s="272"/>
      <c r="K32" s="272">
        <v>4</v>
      </c>
      <c r="L32" s="272"/>
      <c r="M32" s="272"/>
      <c r="N32" s="271">
        <v>100</v>
      </c>
      <c r="O32" s="271"/>
      <c r="P32" s="271"/>
      <c r="Q32" s="282">
        <v>0</v>
      </c>
      <c r="R32" s="282"/>
      <c r="S32" s="283"/>
      <c r="T32" s="277" t="s">
        <v>272</v>
      </c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9"/>
      <c r="AH32" s="303">
        <v>1</v>
      </c>
      <c r="AI32" s="304"/>
      <c r="AJ32" s="304"/>
      <c r="AK32" s="304"/>
      <c r="AL32" s="29"/>
    </row>
    <row r="33" spans="2:38" s="30" customFormat="1" ht="13.5" thickBot="1" x14ac:dyDescent="0.25">
      <c r="B33" s="27"/>
      <c r="C33" s="297" t="s">
        <v>237</v>
      </c>
      <c r="D33" s="298"/>
      <c r="E33" s="298"/>
      <c r="F33" s="299"/>
      <c r="G33" s="301">
        <v>382.1</v>
      </c>
      <c r="H33" s="300"/>
      <c r="I33" s="300"/>
      <c r="J33" s="300"/>
      <c r="K33" s="300">
        <v>100</v>
      </c>
      <c r="L33" s="300"/>
      <c r="M33" s="300"/>
      <c r="N33" s="284"/>
      <c r="O33" s="284"/>
      <c r="P33" s="284"/>
      <c r="Q33" s="284"/>
      <c r="R33" s="284"/>
      <c r="S33" s="311"/>
      <c r="T33" s="274" t="s">
        <v>273</v>
      </c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6"/>
      <c r="AH33" s="305">
        <v>99</v>
      </c>
      <c r="AI33" s="306"/>
      <c r="AJ33" s="306"/>
      <c r="AK33" s="306"/>
      <c r="AL33" s="29"/>
    </row>
    <row r="34" spans="2:38" s="30" customFormat="1" ht="14.1" customHeight="1" thickTop="1" x14ac:dyDescent="0.2">
      <c r="B34" s="27"/>
      <c r="C34" s="60" t="s">
        <v>238</v>
      </c>
      <c r="D34" s="60"/>
      <c r="E34" s="60"/>
      <c r="F34" s="60"/>
      <c r="G34" s="268" t="s">
        <v>248</v>
      </c>
      <c r="H34" s="268"/>
      <c r="I34" s="268"/>
      <c r="J34" s="281"/>
      <c r="K34" s="281"/>
      <c r="L34" s="281"/>
      <c r="M34" s="281"/>
      <c r="N34" s="281"/>
      <c r="O34" s="281"/>
      <c r="P34" s="281"/>
      <c r="Q34" s="281"/>
      <c r="R34" s="61" t="s">
        <v>251</v>
      </c>
      <c r="S34" s="45"/>
      <c r="T34" s="55"/>
      <c r="U34" s="44"/>
      <c r="V34" s="289" t="s">
        <v>242</v>
      </c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89"/>
      <c r="AJ34" s="289"/>
      <c r="AK34" s="289"/>
      <c r="AL34" s="29"/>
    </row>
    <row r="35" spans="2:38" s="31" customFormat="1" x14ac:dyDescent="0.2">
      <c r="B35" s="27"/>
      <c r="C35" s="60"/>
      <c r="D35" s="60"/>
      <c r="E35" s="60"/>
      <c r="F35" s="60"/>
      <c r="G35" s="269" t="s">
        <v>249</v>
      </c>
      <c r="H35" s="269"/>
      <c r="I35" s="269"/>
      <c r="J35" s="270"/>
      <c r="K35" s="270"/>
      <c r="L35" s="270"/>
      <c r="M35" s="270"/>
      <c r="N35" s="270"/>
      <c r="O35" s="270"/>
      <c r="P35" s="270"/>
      <c r="Q35" s="270"/>
      <c r="R35" s="62" t="s">
        <v>251</v>
      </c>
      <c r="S35" s="46"/>
      <c r="T35" s="50"/>
      <c r="U35" s="51"/>
      <c r="V35" s="290" t="s">
        <v>244</v>
      </c>
      <c r="W35" s="291"/>
      <c r="X35" s="291"/>
      <c r="Y35" s="291"/>
      <c r="Z35" s="291"/>
      <c r="AA35" s="291"/>
      <c r="AB35" s="291"/>
      <c r="AC35" s="292"/>
      <c r="AD35" s="293" t="s">
        <v>245</v>
      </c>
      <c r="AE35" s="291"/>
      <c r="AF35" s="291"/>
      <c r="AG35" s="291"/>
      <c r="AH35" s="291"/>
      <c r="AI35" s="291"/>
      <c r="AJ35" s="291"/>
      <c r="AK35" s="292"/>
      <c r="AL35" s="29"/>
    </row>
    <row r="36" spans="2:38" s="31" customFormat="1" ht="14.1" customHeight="1" x14ac:dyDescent="0.2">
      <c r="B36" s="27"/>
      <c r="C36" s="60" t="s">
        <v>241</v>
      </c>
      <c r="D36" s="60"/>
      <c r="E36" s="60"/>
      <c r="F36" s="6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46"/>
      <c r="T36" s="50"/>
      <c r="U36" s="43"/>
      <c r="V36" s="264" t="s">
        <v>243</v>
      </c>
      <c r="W36" s="254"/>
      <c r="X36" s="254"/>
      <c r="Y36" s="254"/>
      <c r="Z36" s="254" t="s">
        <v>246</v>
      </c>
      <c r="AA36" s="254"/>
      <c r="AB36" s="254"/>
      <c r="AC36" s="255"/>
      <c r="AD36" s="263" t="s">
        <v>243</v>
      </c>
      <c r="AE36" s="254"/>
      <c r="AF36" s="254"/>
      <c r="AG36" s="254"/>
      <c r="AH36" s="254" t="s">
        <v>246</v>
      </c>
      <c r="AI36" s="254"/>
      <c r="AJ36" s="254"/>
      <c r="AK36" s="255"/>
      <c r="AL36" s="29"/>
    </row>
    <row r="37" spans="2:38" s="31" customFormat="1" ht="14.1" customHeight="1" x14ac:dyDescent="0.2">
      <c r="B37" s="27"/>
      <c r="C37" s="60" t="s">
        <v>240</v>
      </c>
      <c r="D37" s="60"/>
      <c r="E37" s="60"/>
      <c r="F37" s="60"/>
      <c r="G37" s="6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46"/>
      <c r="T37" s="50"/>
      <c r="U37" s="43"/>
      <c r="V37" s="246"/>
      <c r="W37" s="247"/>
      <c r="X37" s="247"/>
      <c r="Y37" s="247"/>
      <c r="Z37" s="247"/>
      <c r="AA37" s="247"/>
      <c r="AB37" s="247"/>
      <c r="AC37" s="248"/>
      <c r="AD37" s="249"/>
      <c r="AE37" s="247"/>
      <c r="AF37" s="247"/>
      <c r="AG37" s="247"/>
      <c r="AH37" s="247"/>
      <c r="AI37" s="247"/>
      <c r="AJ37" s="247"/>
      <c r="AK37" s="248"/>
      <c r="AL37" s="29"/>
    </row>
    <row r="38" spans="2:38" s="30" customFormat="1" ht="14.1" customHeight="1" x14ac:dyDescent="0.2">
      <c r="B38" s="27"/>
      <c r="C38" s="60" t="s">
        <v>250</v>
      </c>
      <c r="D38" s="6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46"/>
      <c r="T38" s="50"/>
      <c r="U38" s="43"/>
      <c r="V38" s="250"/>
      <c r="W38" s="251"/>
      <c r="X38" s="251"/>
      <c r="Y38" s="251"/>
      <c r="Z38" s="251"/>
      <c r="AA38" s="251"/>
      <c r="AB38" s="251"/>
      <c r="AC38" s="252"/>
      <c r="AD38" s="253"/>
      <c r="AE38" s="251"/>
      <c r="AF38" s="251"/>
      <c r="AG38" s="251"/>
      <c r="AH38" s="251"/>
      <c r="AI38" s="251"/>
      <c r="AJ38" s="251"/>
      <c r="AK38" s="252"/>
      <c r="AL38" s="29"/>
    </row>
    <row r="39" spans="2:38" s="30" customFormat="1" ht="14.1" customHeight="1" x14ac:dyDescent="0.2">
      <c r="B39" s="27"/>
      <c r="C39" s="60" t="s">
        <v>239</v>
      </c>
      <c r="D39" s="60"/>
      <c r="E39" s="60"/>
      <c r="F39" s="6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46"/>
      <c r="T39" s="50"/>
      <c r="U39" s="43"/>
      <c r="V39" s="250"/>
      <c r="W39" s="251"/>
      <c r="X39" s="251"/>
      <c r="Y39" s="251"/>
      <c r="Z39" s="251"/>
      <c r="AA39" s="251"/>
      <c r="AB39" s="251"/>
      <c r="AC39" s="252"/>
      <c r="AD39" s="253"/>
      <c r="AE39" s="251"/>
      <c r="AF39" s="251"/>
      <c r="AG39" s="251"/>
      <c r="AH39" s="251"/>
      <c r="AI39" s="251"/>
      <c r="AJ39" s="251"/>
      <c r="AK39" s="252"/>
      <c r="AL39" s="29"/>
    </row>
    <row r="40" spans="2:38" s="30" customFormat="1" ht="14.1" customHeight="1" x14ac:dyDescent="0.2">
      <c r="B40" s="27"/>
      <c r="C40" s="60" t="s">
        <v>229</v>
      </c>
      <c r="D40" s="60"/>
      <c r="E40" s="60"/>
      <c r="F40" s="60"/>
      <c r="G40" s="6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46"/>
      <c r="T40" s="50"/>
      <c r="U40" s="43"/>
      <c r="V40" s="250"/>
      <c r="W40" s="251"/>
      <c r="X40" s="251"/>
      <c r="Y40" s="251"/>
      <c r="Z40" s="251"/>
      <c r="AA40" s="251"/>
      <c r="AB40" s="251"/>
      <c r="AC40" s="252"/>
      <c r="AD40" s="253"/>
      <c r="AE40" s="251"/>
      <c r="AF40" s="251"/>
      <c r="AG40" s="251"/>
      <c r="AH40" s="251"/>
      <c r="AI40" s="251"/>
      <c r="AJ40" s="251"/>
      <c r="AK40" s="252"/>
      <c r="AL40" s="29"/>
    </row>
    <row r="41" spans="2:38" s="30" customFormat="1" ht="14.1" customHeight="1" x14ac:dyDescent="0.2">
      <c r="B41" s="27"/>
      <c r="C41" s="60" t="s">
        <v>228</v>
      </c>
      <c r="D41" s="60"/>
      <c r="E41" s="60"/>
      <c r="F41" s="60"/>
      <c r="G41" s="60"/>
      <c r="H41" s="60"/>
      <c r="I41" s="60"/>
      <c r="J41" s="270"/>
      <c r="K41" s="270"/>
      <c r="L41" s="270"/>
      <c r="M41" s="270"/>
      <c r="N41" s="270"/>
      <c r="O41" s="270"/>
      <c r="P41" s="270"/>
      <c r="Q41" s="270"/>
      <c r="R41" s="270"/>
      <c r="S41" s="46"/>
      <c r="T41" s="50"/>
      <c r="U41" s="43"/>
      <c r="V41" s="250"/>
      <c r="W41" s="251"/>
      <c r="X41" s="251"/>
      <c r="Y41" s="251"/>
      <c r="Z41" s="251"/>
      <c r="AA41" s="251"/>
      <c r="AB41" s="251"/>
      <c r="AC41" s="252"/>
      <c r="AD41" s="253"/>
      <c r="AE41" s="251"/>
      <c r="AF41" s="251"/>
      <c r="AG41" s="251"/>
      <c r="AH41" s="251"/>
      <c r="AI41" s="251"/>
      <c r="AJ41" s="251"/>
      <c r="AK41" s="252"/>
      <c r="AL41" s="29"/>
    </row>
    <row r="42" spans="2:38" s="30" customFormat="1" ht="14.1" customHeight="1" x14ac:dyDescent="0.2">
      <c r="B42" s="27"/>
      <c r="C42" s="60" t="s">
        <v>226</v>
      </c>
      <c r="D42" s="60"/>
      <c r="E42" s="60"/>
      <c r="F42" s="6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46"/>
      <c r="T42" s="50"/>
      <c r="U42" s="43"/>
      <c r="V42" s="265"/>
      <c r="W42" s="258"/>
      <c r="X42" s="258"/>
      <c r="Y42" s="258"/>
      <c r="Z42" s="258"/>
      <c r="AA42" s="258"/>
      <c r="AB42" s="258"/>
      <c r="AC42" s="259"/>
      <c r="AD42" s="260"/>
      <c r="AE42" s="258"/>
      <c r="AF42" s="258"/>
      <c r="AG42" s="258"/>
      <c r="AH42" s="258"/>
      <c r="AI42" s="258"/>
      <c r="AJ42" s="258"/>
      <c r="AK42" s="259"/>
      <c r="AL42" s="29"/>
    </row>
    <row r="43" spans="2:38" s="30" customFormat="1" ht="14.1" customHeight="1" x14ac:dyDescent="0.2">
      <c r="B43" s="27"/>
      <c r="C43" s="60" t="s">
        <v>227</v>
      </c>
      <c r="D43" s="60"/>
      <c r="E43" s="60"/>
      <c r="F43" s="60"/>
      <c r="G43" s="6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46"/>
      <c r="T43" s="308" t="s">
        <v>252</v>
      </c>
      <c r="U43" s="309"/>
      <c r="V43" s="261"/>
      <c r="W43" s="256"/>
      <c r="X43" s="256"/>
      <c r="Y43" s="256"/>
      <c r="Z43" s="256"/>
      <c r="AA43" s="256"/>
      <c r="AB43" s="256"/>
      <c r="AC43" s="257"/>
      <c r="AD43" s="262"/>
      <c r="AE43" s="256"/>
      <c r="AF43" s="256"/>
      <c r="AG43" s="256"/>
      <c r="AH43" s="256"/>
      <c r="AI43" s="256"/>
      <c r="AJ43" s="256"/>
      <c r="AK43" s="257"/>
      <c r="AL43" s="29"/>
    </row>
    <row r="44" spans="2:38" s="31" customFormat="1" x14ac:dyDescent="0.2">
      <c r="B44" s="27"/>
      <c r="C44" s="60" t="s">
        <v>247</v>
      </c>
      <c r="D44" s="60"/>
      <c r="E44" s="60"/>
      <c r="F44" s="60"/>
      <c r="G44" s="60"/>
      <c r="H44" s="60"/>
      <c r="I44" s="60"/>
      <c r="J44" s="60"/>
      <c r="K44" s="270"/>
      <c r="L44" s="270"/>
      <c r="M44" s="270"/>
      <c r="N44" s="270"/>
      <c r="O44" s="270"/>
      <c r="P44" s="270"/>
      <c r="Q44" s="270"/>
      <c r="R44" s="270"/>
      <c r="S44" s="46"/>
      <c r="T44" s="308" t="s">
        <v>253</v>
      </c>
      <c r="U44" s="309"/>
      <c r="V44" s="264"/>
      <c r="W44" s="254"/>
      <c r="X44" s="254"/>
      <c r="Y44" s="254"/>
      <c r="Z44" s="254"/>
      <c r="AA44" s="254"/>
      <c r="AB44" s="254"/>
      <c r="AC44" s="255"/>
      <c r="AD44" s="263"/>
      <c r="AE44" s="254"/>
      <c r="AF44" s="254"/>
      <c r="AG44" s="254"/>
      <c r="AH44" s="254"/>
      <c r="AI44" s="254"/>
      <c r="AJ44" s="254"/>
      <c r="AK44" s="255"/>
      <c r="AL44" s="29"/>
    </row>
    <row r="45" spans="2:38" s="30" customFormat="1" ht="3.75" customHeight="1" thickBot="1" x14ac:dyDescent="0.25">
      <c r="B45" s="27"/>
      <c r="C45" s="52"/>
      <c r="D45" s="52"/>
      <c r="E45" s="52"/>
      <c r="F45" s="52"/>
      <c r="G45" s="52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4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29"/>
    </row>
    <row r="46" spans="2:38" s="30" customFormat="1" ht="14.1" customHeight="1" thickTop="1" x14ac:dyDescent="0.2">
      <c r="B46" s="27"/>
      <c r="C46" s="46"/>
      <c r="D46" s="46"/>
      <c r="E46" s="46"/>
      <c r="F46" s="46"/>
      <c r="G46" s="46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29"/>
    </row>
    <row r="47" spans="2:38" s="30" customFormat="1" ht="14.1" customHeight="1" x14ac:dyDescent="0.2">
      <c r="B47" s="27"/>
      <c r="C47" s="59" t="s">
        <v>231</v>
      </c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294" t="s">
        <v>230</v>
      </c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5"/>
      <c r="AL47" s="29"/>
    </row>
    <row r="48" spans="2:38" s="31" customFormat="1" x14ac:dyDescent="0.2"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9"/>
    </row>
    <row r="49" spans="2:38" s="31" customFormat="1" ht="14.1" customHeight="1" x14ac:dyDescent="0.2">
      <c r="B49" s="27"/>
      <c r="C49" s="46"/>
      <c r="D49" s="46"/>
      <c r="E49" s="46"/>
      <c r="F49" s="46"/>
      <c r="G49" s="46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29"/>
    </row>
    <row r="50" spans="2:38" s="31" customFormat="1" ht="14.1" customHeight="1" x14ac:dyDescent="0.2">
      <c r="B50" s="27"/>
      <c r="C50" s="46"/>
      <c r="D50" s="46"/>
      <c r="E50" s="46"/>
      <c r="F50" s="46"/>
      <c r="G50" s="46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29"/>
    </row>
    <row r="51" spans="2:38" s="30" customFormat="1" ht="14.1" customHeight="1" x14ac:dyDescent="0.2">
      <c r="B51" s="27"/>
      <c r="C51" s="46"/>
      <c r="D51" s="46"/>
      <c r="E51" s="46"/>
      <c r="F51" s="46"/>
      <c r="G51" s="46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29"/>
    </row>
    <row r="52" spans="2:38" s="30" customFormat="1" ht="14.1" customHeight="1" x14ac:dyDescent="0.2">
      <c r="B52" s="27"/>
      <c r="C52" s="46"/>
      <c r="D52" s="46"/>
      <c r="E52" s="46"/>
      <c r="F52" s="46"/>
      <c r="G52" s="46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29"/>
    </row>
    <row r="53" spans="2:38" s="30" customFormat="1" ht="14.1" customHeight="1" x14ac:dyDescent="0.2">
      <c r="B53" s="27"/>
      <c r="C53" s="48"/>
      <c r="D53" s="49"/>
      <c r="E53" s="49"/>
      <c r="F53" s="49"/>
      <c r="G53" s="49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29"/>
    </row>
    <row r="54" spans="2:38" s="30" customFormat="1" ht="14.1" customHeight="1" x14ac:dyDescent="0.2">
      <c r="B54" s="27"/>
      <c r="C54" s="296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296"/>
      <c r="R54" s="296"/>
      <c r="S54" s="43"/>
      <c r="T54" s="43"/>
      <c r="U54" s="314"/>
      <c r="V54" s="314"/>
      <c r="W54" s="314"/>
      <c r="X54" s="314"/>
      <c r="Y54" s="314"/>
      <c r="Z54" s="314"/>
      <c r="AA54" s="314"/>
      <c r="AB54" s="314"/>
      <c r="AC54" s="314"/>
      <c r="AD54" s="314"/>
      <c r="AE54" s="314"/>
      <c r="AF54" s="314"/>
      <c r="AG54" s="314"/>
      <c r="AH54" s="314"/>
      <c r="AI54" s="314"/>
      <c r="AJ54" s="314"/>
      <c r="AK54" s="314"/>
      <c r="AL54" s="29"/>
    </row>
    <row r="55" spans="2:38" s="58" customFormat="1" ht="14.1" customHeight="1" x14ac:dyDescent="0.2">
      <c r="B55" s="56"/>
      <c r="C55" s="302" t="s">
        <v>232</v>
      </c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5"/>
      <c r="T55" s="35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2"/>
      <c r="AH55" s="302"/>
      <c r="AI55" s="302"/>
      <c r="AJ55" s="302"/>
      <c r="AK55" s="302"/>
      <c r="AL55" s="57"/>
    </row>
    <row r="56" spans="2:38" s="58" customFormat="1" ht="14.1" customHeight="1" x14ac:dyDescent="0.2">
      <c r="B56" s="56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35"/>
      <c r="T56" s="35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57"/>
    </row>
    <row r="57" spans="2:38" ht="0.95" customHeight="1" x14ac:dyDescent="0.2">
      <c r="B57" s="3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4"/>
    </row>
    <row r="58" spans="2:38" x14ac:dyDescent="0.2"/>
  </sheetData>
  <sheetProtection algorithmName="SHA-512" hashValue="/KEOBYnYBCaa4i9Y2eOvspTMuIkhZL3jFJTx6vZ9BCBGoh/lomkrS2kIRQsOTsDcvco5hrHV2YzA/TSdFRy48A==" saltValue="B4EDbhBIzIhh7fuaCzMA4Q==" spinCount="100000" sheet="1" objects="1" scenarios="1"/>
  <mergeCells count="205">
    <mergeCell ref="C55:R55"/>
    <mergeCell ref="U55:AK55"/>
    <mergeCell ref="K25:M25"/>
    <mergeCell ref="K26:M26"/>
    <mergeCell ref="K27:M27"/>
    <mergeCell ref="K28:M28"/>
    <mergeCell ref="AH30:AK30"/>
    <mergeCell ref="AH32:AK32"/>
    <mergeCell ref="AH33:AK33"/>
    <mergeCell ref="C31:F31"/>
    <mergeCell ref="T44:U44"/>
    <mergeCell ref="T43:U43"/>
    <mergeCell ref="T27:W27"/>
    <mergeCell ref="T31:W31"/>
    <mergeCell ref="T28:W28"/>
    <mergeCell ref="K29:M29"/>
    <mergeCell ref="K30:M30"/>
    <mergeCell ref="Q29:S29"/>
    <mergeCell ref="H37:R37"/>
    <mergeCell ref="Q33:S33"/>
    <mergeCell ref="C54:R54"/>
    <mergeCell ref="U54:AK54"/>
    <mergeCell ref="C32:F32"/>
    <mergeCell ref="C33:F33"/>
    <mergeCell ref="K32:M32"/>
    <mergeCell ref="K33:M33"/>
    <mergeCell ref="G32:J32"/>
    <mergeCell ref="G33:J33"/>
    <mergeCell ref="K44:R44"/>
    <mergeCell ref="H40:R40"/>
    <mergeCell ref="AA47:AK47"/>
    <mergeCell ref="AE31:AG31"/>
    <mergeCell ref="AH31:AK31"/>
    <mergeCell ref="V34:AK34"/>
    <mergeCell ref="V35:AC35"/>
    <mergeCell ref="AD35:AK35"/>
    <mergeCell ref="AH36:AK36"/>
    <mergeCell ref="N47:Z47"/>
    <mergeCell ref="N31:P31"/>
    <mergeCell ref="Q31:S31"/>
    <mergeCell ref="AB31:AD31"/>
    <mergeCell ref="X31:AA31"/>
    <mergeCell ref="J41:R41"/>
    <mergeCell ref="G42:R42"/>
    <mergeCell ref="H43:R43"/>
    <mergeCell ref="G39:R39"/>
    <mergeCell ref="E38:R38"/>
    <mergeCell ref="J34:Q34"/>
    <mergeCell ref="J35:Q35"/>
    <mergeCell ref="AH37:AK37"/>
    <mergeCell ref="AD36:AG36"/>
    <mergeCell ref="Z36:AC36"/>
    <mergeCell ref="Q32:S32"/>
    <mergeCell ref="N33:P33"/>
    <mergeCell ref="N32:P32"/>
    <mergeCell ref="AH26:AK26"/>
    <mergeCell ref="X26:AA26"/>
    <mergeCell ref="T26:W26"/>
    <mergeCell ref="AB26:AD26"/>
    <mergeCell ref="AE26:AG26"/>
    <mergeCell ref="AH27:AK27"/>
    <mergeCell ref="AH28:AK28"/>
    <mergeCell ref="AH29:AK29"/>
    <mergeCell ref="AE28:AG28"/>
    <mergeCell ref="AB28:AD28"/>
    <mergeCell ref="X28:AA28"/>
    <mergeCell ref="AE27:AG27"/>
    <mergeCell ref="AB27:AD27"/>
    <mergeCell ref="Q26:S26"/>
    <mergeCell ref="X27:AA27"/>
    <mergeCell ref="Q27:S27"/>
    <mergeCell ref="T30:W30"/>
    <mergeCell ref="Q28:S28"/>
    <mergeCell ref="X29:AA29"/>
    <mergeCell ref="T29:W29"/>
    <mergeCell ref="X30:AA30"/>
    <mergeCell ref="AB29:AD29"/>
    <mergeCell ref="AE29:AG29"/>
    <mergeCell ref="AB30:AD30"/>
    <mergeCell ref="AE30:AG30"/>
    <mergeCell ref="V36:Y36"/>
    <mergeCell ref="G34:I34"/>
    <mergeCell ref="G35:I35"/>
    <mergeCell ref="G36:R36"/>
    <mergeCell ref="N26:P26"/>
    <mergeCell ref="C29:F29"/>
    <mergeCell ref="C30:F30"/>
    <mergeCell ref="G26:J26"/>
    <mergeCell ref="G27:J27"/>
    <mergeCell ref="C26:F26"/>
    <mergeCell ref="G29:J29"/>
    <mergeCell ref="N27:P27"/>
    <mergeCell ref="G28:J28"/>
    <mergeCell ref="G31:J31"/>
    <mergeCell ref="N30:P30"/>
    <mergeCell ref="Q30:S30"/>
    <mergeCell ref="K31:M31"/>
    <mergeCell ref="G30:J30"/>
    <mergeCell ref="N28:P28"/>
    <mergeCell ref="N29:P29"/>
    <mergeCell ref="C27:F27"/>
    <mergeCell ref="C28:F28"/>
    <mergeCell ref="T33:AG33"/>
    <mergeCell ref="T32:AG32"/>
    <mergeCell ref="AD41:AG41"/>
    <mergeCell ref="AH41:AK41"/>
    <mergeCell ref="AD40:AG40"/>
    <mergeCell ref="V41:Y41"/>
    <mergeCell ref="AH40:AK40"/>
    <mergeCell ref="AH44:AK44"/>
    <mergeCell ref="AH43:AK43"/>
    <mergeCell ref="AH42:AK42"/>
    <mergeCell ref="AD42:AG42"/>
    <mergeCell ref="V43:Y43"/>
    <mergeCell ref="Z43:AC43"/>
    <mergeCell ref="AD43:AG43"/>
    <mergeCell ref="AD44:AG44"/>
    <mergeCell ref="V44:Y44"/>
    <mergeCell ref="Z44:AC44"/>
    <mergeCell ref="V42:Y42"/>
    <mergeCell ref="Z42:AC42"/>
    <mergeCell ref="Z41:AC41"/>
    <mergeCell ref="V40:Y40"/>
    <mergeCell ref="Z40:AC40"/>
    <mergeCell ref="V37:Y37"/>
    <mergeCell ref="Z37:AC37"/>
    <mergeCell ref="AD37:AG37"/>
    <mergeCell ref="V38:Y38"/>
    <mergeCell ref="Z38:AC38"/>
    <mergeCell ref="AD38:AG38"/>
    <mergeCell ref="AH38:AK38"/>
    <mergeCell ref="V39:Y39"/>
    <mergeCell ref="Z39:AC39"/>
    <mergeCell ref="AD39:AG39"/>
    <mergeCell ref="AH39:AK39"/>
    <mergeCell ref="C3:AK3"/>
    <mergeCell ref="C4:AK4"/>
    <mergeCell ref="C5:AK5"/>
    <mergeCell ref="C6:AK6"/>
    <mergeCell ref="C7:AK7"/>
    <mergeCell ref="C8:AK8"/>
    <mergeCell ref="X12:AD12"/>
    <mergeCell ref="AF12:AH12"/>
    <mergeCell ref="C14:F14"/>
    <mergeCell ref="U12:W12"/>
    <mergeCell ref="J12:S12"/>
    <mergeCell ref="G13:AK13"/>
    <mergeCell ref="AI12:AK12"/>
    <mergeCell ref="C12:I12"/>
    <mergeCell ref="C13:F13"/>
    <mergeCell ref="AC14:AK14"/>
    <mergeCell ref="X14:AB14"/>
    <mergeCell ref="M14:P14"/>
    <mergeCell ref="Q14:V14"/>
    <mergeCell ref="C10:AK10"/>
    <mergeCell ref="M17:P17"/>
    <mergeCell ref="AC17:AK17"/>
    <mergeCell ref="AC18:AK18"/>
    <mergeCell ref="X19:AB19"/>
    <mergeCell ref="AC15:AK15"/>
    <mergeCell ref="AC16:AK16"/>
    <mergeCell ref="X18:AB18"/>
    <mergeCell ref="G14:K14"/>
    <mergeCell ref="G15:K15"/>
    <mergeCell ref="X15:AB15"/>
    <mergeCell ref="Q15:V15"/>
    <mergeCell ref="M15:P15"/>
    <mergeCell ref="C19:H19"/>
    <mergeCell ref="Q17:V17"/>
    <mergeCell ref="F16:V16"/>
    <mergeCell ref="F17:K17"/>
    <mergeCell ref="C15:F15"/>
    <mergeCell ref="C20:Q20"/>
    <mergeCell ref="X16:AB16"/>
    <mergeCell ref="X17:AB17"/>
    <mergeCell ref="F18:V18"/>
    <mergeCell ref="I19:V19"/>
    <mergeCell ref="R20:AK20"/>
    <mergeCell ref="C17:E17"/>
    <mergeCell ref="C16:E16"/>
    <mergeCell ref="C18:E18"/>
    <mergeCell ref="Q25:S25"/>
    <mergeCell ref="AC19:AK19"/>
    <mergeCell ref="N25:P25"/>
    <mergeCell ref="C23:S23"/>
    <mergeCell ref="T23:AK23"/>
    <mergeCell ref="J21:AK21"/>
    <mergeCell ref="C21:I21"/>
    <mergeCell ref="C25:F25"/>
    <mergeCell ref="T24:W24"/>
    <mergeCell ref="AH24:AK24"/>
    <mergeCell ref="AH25:AK25"/>
    <mergeCell ref="G25:J25"/>
    <mergeCell ref="C24:F24"/>
    <mergeCell ref="G24:J24"/>
    <mergeCell ref="K24:M24"/>
    <mergeCell ref="N24:P24"/>
    <mergeCell ref="Q24:S24"/>
    <mergeCell ref="X24:AA24"/>
    <mergeCell ref="AB24:AD24"/>
    <mergeCell ref="AE24:AG24"/>
    <mergeCell ref="T25:W25"/>
    <mergeCell ref="X25:AA25"/>
    <mergeCell ref="AB25:AD25"/>
    <mergeCell ref="AE25:AG25"/>
  </mergeCells>
  <phoneticPr fontId="0" type="noConversion"/>
  <dataValidations xWindow="640" yWindow="322" count="2">
    <dataValidation allowBlank="1" showInputMessage="1" showErrorMessage="1" promptTitle="Date Format" prompt="DD-MMM-YY" sqref="AC14:AK16" xr:uid="{00000000-0002-0000-0200-000000000000}"/>
    <dataValidation allowBlank="1" showInputMessage="1" showErrorMessage="1" promptTitle="Region" prompt="Automatic when county is selected" sqref="AI12:AK12" xr:uid="{00000000-0002-0000-0200-000001000000}"/>
  </dataValidations>
  <printOptions horizontalCentered="1"/>
  <pageMargins left="0" right="0" top="0" bottom="0" header="0" footer="0"/>
  <pageSetup scale="9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>
                <anchor moveWithCells="1">
                  <from>
                    <xdr:col>6</xdr:col>
                    <xdr:colOff>171450</xdr:colOff>
                    <xdr:row>46</xdr:row>
                    <xdr:rowOff>47625</xdr:rowOff>
                  </from>
                  <to>
                    <xdr:col>12</xdr:col>
                    <xdr:colOff>142875</xdr:colOff>
                    <xdr:row>47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5" name="Check Box 7">
              <controlPr defaultSize="0" autoFill="0" autoLine="0" autoPict="0">
                <anchor moveWithCells="1">
                  <from>
                    <xdr:col>6</xdr:col>
                    <xdr:colOff>171450</xdr:colOff>
                    <xdr:row>45</xdr:row>
                    <xdr:rowOff>19050</xdr:rowOff>
                  </from>
                  <to>
                    <xdr:col>11</xdr:col>
                    <xdr:colOff>171450</xdr:colOff>
                    <xdr:row>46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99"/>
  <sheetViews>
    <sheetView workbookViewId="0">
      <selection activeCell="F34" sqref="F34"/>
    </sheetView>
  </sheetViews>
  <sheetFormatPr defaultColWidth="13" defaultRowHeight="11.25" x14ac:dyDescent="0.2"/>
  <cols>
    <col min="1" max="1" width="9.140625" style="38" customWidth="1"/>
    <col min="2" max="2" width="3" style="38" customWidth="1"/>
    <col min="3" max="3" width="14.5703125" style="38" customWidth="1"/>
    <col min="4" max="4" width="6.7109375" style="38" customWidth="1"/>
    <col min="5" max="5" width="13.85546875" style="38" customWidth="1"/>
    <col min="6" max="6" width="14.5703125" style="38" customWidth="1"/>
    <col min="7" max="7" width="7.28515625" style="38" customWidth="1"/>
    <col min="8" max="16384" width="13" style="38"/>
  </cols>
  <sheetData>
    <row r="2" spans="2:7" x14ac:dyDescent="0.2">
      <c r="B2" s="312" t="s">
        <v>13</v>
      </c>
      <c r="C2" s="312"/>
      <c r="D2" s="312"/>
      <c r="E2" s="312"/>
      <c r="F2" s="312"/>
      <c r="G2" s="37" t="s">
        <v>14</v>
      </c>
    </row>
    <row r="3" spans="2:7" x14ac:dyDescent="0.2">
      <c r="B3" s="37"/>
      <c r="C3" s="37" t="s">
        <v>5</v>
      </c>
      <c r="D3" s="37" t="s">
        <v>8</v>
      </c>
      <c r="E3" s="37" t="s">
        <v>15</v>
      </c>
      <c r="F3" s="37"/>
      <c r="G3" s="37">
        <v>96</v>
      </c>
    </row>
    <row r="4" spans="2:7" x14ac:dyDescent="0.2">
      <c r="B4" s="39">
        <v>1</v>
      </c>
      <c r="C4" s="40" t="s">
        <v>16</v>
      </c>
      <c r="D4" s="40" t="s">
        <v>17</v>
      </c>
      <c r="E4" s="40" t="s">
        <v>18</v>
      </c>
      <c r="F4" s="40" t="s">
        <v>16</v>
      </c>
      <c r="G4" s="37">
        <v>96</v>
      </c>
    </row>
    <row r="5" spans="2:7" x14ac:dyDescent="0.2">
      <c r="B5" s="41">
        <v>2</v>
      </c>
      <c r="C5" s="42" t="s">
        <v>19</v>
      </c>
      <c r="D5" s="42" t="s">
        <v>20</v>
      </c>
      <c r="E5" s="42" t="s">
        <v>21</v>
      </c>
      <c r="F5" s="42" t="s">
        <v>19</v>
      </c>
    </row>
    <row r="6" spans="2:7" x14ac:dyDescent="0.2">
      <c r="B6" s="41">
        <v>3</v>
      </c>
      <c r="C6" s="42" t="s">
        <v>22</v>
      </c>
      <c r="D6" s="42" t="s">
        <v>23</v>
      </c>
      <c r="E6" s="42" t="s">
        <v>24</v>
      </c>
      <c r="F6" s="42" t="s">
        <v>22</v>
      </c>
    </row>
    <row r="7" spans="2:7" x14ac:dyDescent="0.2">
      <c r="B7" s="41">
        <v>4</v>
      </c>
      <c r="C7" s="42" t="s">
        <v>25</v>
      </c>
      <c r="D7" s="42" t="s">
        <v>26</v>
      </c>
      <c r="E7" s="42" t="s">
        <v>27</v>
      </c>
      <c r="F7" s="42" t="s">
        <v>25</v>
      </c>
    </row>
    <row r="8" spans="2:7" x14ac:dyDescent="0.2">
      <c r="B8" s="41">
        <v>5</v>
      </c>
      <c r="C8" s="42" t="s">
        <v>28</v>
      </c>
      <c r="D8" s="42" t="s">
        <v>17</v>
      </c>
      <c r="E8" s="42" t="s">
        <v>29</v>
      </c>
      <c r="F8" s="42" t="s">
        <v>28</v>
      </c>
    </row>
    <row r="9" spans="2:7" x14ac:dyDescent="0.2">
      <c r="B9" s="41">
        <v>6</v>
      </c>
      <c r="C9" s="42" t="s">
        <v>30</v>
      </c>
      <c r="D9" s="42" t="s">
        <v>26</v>
      </c>
      <c r="E9" s="42" t="s">
        <v>31</v>
      </c>
      <c r="F9" s="42" t="s">
        <v>30</v>
      </c>
    </row>
    <row r="10" spans="2:7" x14ac:dyDescent="0.2">
      <c r="B10" s="41">
        <v>7</v>
      </c>
      <c r="C10" s="42" t="s">
        <v>32</v>
      </c>
      <c r="D10" s="42" t="s">
        <v>17</v>
      </c>
      <c r="E10" s="42" t="s">
        <v>33</v>
      </c>
      <c r="F10" s="42" t="s">
        <v>32</v>
      </c>
    </row>
    <row r="11" spans="2:7" x14ac:dyDescent="0.2">
      <c r="B11" s="41">
        <v>8</v>
      </c>
      <c r="C11" s="42" t="s">
        <v>34</v>
      </c>
      <c r="D11" s="42" t="s">
        <v>26</v>
      </c>
      <c r="E11" s="42" t="s">
        <v>35</v>
      </c>
      <c r="F11" s="42" t="s">
        <v>34</v>
      </c>
    </row>
    <row r="12" spans="2:7" x14ac:dyDescent="0.2">
      <c r="B12" s="41">
        <v>9</v>
      </c>
      <c r="C12" s="42" t="s">
        <v>36</v>
      </c>
      <c r="D12" s="42" t="s">
        <v>23</v>
      </c>
      <c r="E12" s="42" t="s">
        <v>37</v>
      </c>
      <c r="F12" s="42" t="s">
        <v>36</v>
      </c>
    </row>
    <row r="13" spans="2:7" x14ac:dyDescent="0.2">
      <c r="B13" s="41">
        <v>10</v>
      </c>
      <c r="C13" s="42" t="s">
        <v>38</v>
      </c>
      <c r="D13" s="42" t="s">
        <v>17</v>
      </c>
      <c r="E13" s="42" t="s">
        <v>39</v>
      </c>
      <c r="F13" s="42" t="s">
        <v>38</v>
      </c>
    </row>
    <row r="14" spans="2:7" x14ac:dyDescent="0.2">
      <c r="B14" s="41">
        <v>11</v>
      </c>
      <c r="C14" s="42" t="s">
        <v>40</v>
      </c>
      <c r="D14" s="42" t="s">
        <v>20</v>
      </c>
      <c r="E14" s="42" t="s">
        <v>41</v>
      </c>
      <c r="F14" s="42" t="s">
        <v>40</v>
      </c>
    </row>
    <row r="15" spans="2:7" x14ac:dyDescent="0.2">
      <c r="B15" s="41">
        <v>12</v>
      </c>
      <c r="C15" s="42" t="s">
        <v>42</v>
      </c>
      <c r="D15" s="42" t="s">
        <v>23</v>
      </c>
      <c r="E15" s="42" t="s">
        <v>43</v>
      </c>
      <c r="F15" s="42" t="s">
        <v>42</v>
      </c>
    </row>
    <row r="16" spans="2:7" x14ac:dyDescent="0.2">
      <c r="B16" s="41">
        <v>13</v>
      </c>
      <c r="C16" s="42" t="s">
        <v>44</v>
      </c>
      <c r="D16" s="42" t="s">
        <v>17</v>
      </c>
      <c r="E16" s="42" t="s">
        <v>45</v>
      </c>
      <c r="F16" s="42" t="s">
        <v>44</v>
      </c>
    </row>
    <row r="17" spans="2:6" x14ac:dyDescent="0.2">
      <c r="B17" s="41">
        <v>14</v>
      </c>
      <c r="C17" s="42" t="s">
        <v>46</v>
      </c>
      <c r="D17" s="42" t="s">
        <v>26</v>
      </c>
      <c r="E17" s="42" t="s">
        <v>47</v>
      </c>
      <c r="F17" s="42" t="s">
        <v>46</v>
      </c>
    </row>
    <row r="18" spans="2:6" x14ac:dyDescent="0.2">
      <c r="B18" s="41">
        <v>15</v>
      </c>
      <c r="C18" s="42" t="s">
        <v>48</v>
      </c>
      <c r="D18" s="42" t="s">
        <v>17</v>
      </c>
      <c r="E18" s="42" t="s">
        <v>49</v>
      </c>
      <c r="F18" s="42" t="s">
        <v>48</v>
      </c>
    </row>
    <row r="19" spans="2:6" x14ac:dyDescent="0.2">
      <c r="B19" s="41">
        <v>16</v>
      </c>
      <c r="C19" s="42" t="s">
        <v>50</v>
      </c>
      <c r="D19" s="42" t="s">
        <v>26</v>
      </c>
      <c r="E19" s="42" t="s">
        <v>51</v>
      </c>
      <c r="F19" s="42" t="s">
        <v>50</v>
      </c>
    </row>
    <row r="20" spans="2:6" x14ac:dyDescent="0.2">
      <c r="B20" s="41">
        <v>17</v>
      </c>
      <c r="C20" s="42" t="s">
        <v>52</v>
      </c>
      <c r="D20" s="42" t="s">
        <v>23</v>
      </c>
      <c r="E20" s="42" t="s">
        <v>53</v>
      </c>
      <c r="F20" s="42" t="s">
        <v>52</v>
      </c>
    </row>
    <row r="21" spans="2:6" x14ac:dyDescent="0.2">
      <c r="B21" s="41">
        <v>18</v>
      </c>
      <c r="C21" s="42" t="s">
        <v>54</v>
      </c>
      <c r="D21" s="42" t="s">
        <v>26</v>
      </c>
      <c r="E21" s="42" t="s">
        <v>55</v>
      </c>
      <c r="F21" s="42" t="s">
        <v>54</v>
      </c>
    </row>
    <row r="22" spans="2:6" x14ac:dyDescent="0.2">
      <c r="B22" s="41">
        <v>19</v>
      </c>
      <c r="C22" s="42" t="s">
        <v>56</v>
      </c>
      <c r="D22" s="42" t="s">
        <v>20</v>
      </c>
      <c r="E22" s="42" t="s">
        <v>57</v>
      </c>
      <c r="F22" s="42" t="s">
        <v>56</v>
      </c>
    </row>
    <row r="23" spans="2:6" x14ac:dyDescent="0.2">
      <c r="B23" s="41">
        <v>20</v>
      </c>
      <c r="C23" s="42" t="s">
        <v>58</v>
      </c>
      <c r="D23" s="42" t="s">
        <v>23</v>
      </c>
      <c r="E23" s="42" t="s">
        <v>59</v>
      </c>
      <c r="F23" s="42" t="s">
        <v>58</v>
      </c>
    </row>
    <row r="24" spans="2:6" x14ac:dyDescent="0.2">
      <c r="B24" s="41">
        <v>21</v>
      </c>
      <c r="C24" s="42" t="s">
        <v>60</v>
      </c>
      <c r="D24" s="42" t="s">
        <v>26</v>
      </c>
      <c r="E24" s="42" t="s">
        <v>61</v>
      </c>
      <c r="F24" s="42" t="s">
        <v>60</v>
      </c>
    </row>
    <row r="25" spans="2:6" x14ac:dyDescent="0.2">
      <c r="B25" s="41">
        <v>22</v>
      </c>
      <c r="C25" s="42" t="s">
        <v>62</v>
      </c>
      <c r="D25" s="42" t="s">
        <v>20</v>
      </c>
      <c r="E25" s="42" t="s">
        <v>63</v>
      </c>
      <c r="F25" s="42" t="s">
        <v>62</v>
      </c>
    </row>
    <row r="26" spans="2:6" x14ac:dyDescent="0.2">
      <c r="B26" s="41">
        <v>23</v>
      </c>
      <c r="C26" s="42" t="s">
        <v>64</v>
      </c>
      <c r="D26" s="42" t="s">
        <v>23</v>
      </c>
      <c r="E26" s="42" t="s">
        <v>65</v>
      </c>
      <c r="F26" s="42" t="s">
        <v>64</v>
      </c>
    </row>
    <row r="27" spans="2:6" x14ac:dyDescent="0.2">
      <c r="B27" s="41">
        <v>24</v>
      </c>
      <c r="C27" s="42" t="s">
        <v>66</v>
      </c>
      <c r="D27" s="42" t="s">
        <v>23</v>
      </c>
      <c r="E27" s="42" t="s">
        <v>67</v>
      </c>
      <c r="F27" s="42" t="s">
        <v>66</v>
      </c>
    </row>
    <row r="28" spans="2:6" x14ac:dyDescent="0.2">
      <c r="B28" s="41">
        <v>25</v>
      </c>
      <c r="C28" s="42" t="s">
        <v>68</v>
      </c>
      <c r="D28" s="42" t="s">
        <v>26</v>
      </c>
      <c r="E28" s="42" t="s">
        <v>69</v>
      </c>
      <c r="F28" s="42" t="s">
        <v>68</v>
      </c>
    </row>
    <row r="29" spans="2:6" x14ac:dyDescent="0.2">
      <c r="B29" s="41">
        <v>26</v>
      </c>
      <c r="C29" s="42" t="s">
        <v>70</v>
      </c>
      <c r="D29" s="42" t="s">
        <v>26</v>
      </c>
      <c r="E29" s="42" t="s">
        <v>71</v>
      </c>
      <c r="F29" s="42" t="s">
        <v>70</v>
      </c>
    </row>
    <row r="30" spans="2:6" x14ac:dyDescent="0.2">
      <c r="B30" s="41">
        <v>27</v>
      </c>
      <c r="C30" s="42" t="s">
        <v>72</v>
      </c>
      <c r="D30" s="42" t="s">
        <v>23</v>
      </c>
      <c r="E30" s="42" t="s">
        <v>73</v>
      </c>
      <c r="F30" s="42" t="s">
        <v>72</v>
      </c>
    </row>
    <row r="31" spans="2:6" x14ac:dyDescent="0.2">
      <c r="B31" s="41">
        <v>28</v>
      </c>
      <c r="C31" s="42" t="s">
        <v>74</v>
      </c>
      <c r="D31" s="42" t="s">
        <v>20</v>
      </c>
      <c r="E31" s="42" t="s">
        <v>75</v>
      </c>
      <c r="F31" s="42" t="s">
        <v>74</v>
      </c>
    </row>
    <row r="32" spans="2:6" x14ac:dyDescent="0.2">
      <c r="B32" s="41">
        <v>29</v>
      </c>
      <c r="C32" s="42" t="s">
        <v>76</v>
      </c>
      <c r="D32" s="42" t="s">
        <v>17</v>
      </c>
      <c r="E32" s="42" t="s">
        <v>77</v>
      </c>
      <c r="F32" s="42" t="s">
        <v>76</v>
      </c>
    </row>
    <row r="33" spans="2:6" x14ac:dyDescent="0.2">
      <c r="B33" s="41">
        <v>30</v>
      </c>
      <c r="C33" s="42" t="s">
        <v>78</v>
      </c>
      <c r="D33" s="42" t="s">
        <v>17</v>
      </c>
      <c r="E33" s="42" t="s">
        <v>79</v>
      </c>
      <c r="F33" s="42" t="s">
        <v>78</v>
      </c>
    </row>
    <row r="34" spans="2:6" x14ac:dyDescent="0.2">
      <c r="B34" s="41">
        <v>31</v>
      </c>
      <c r="C34" s="42" t="s">
        <v>80</v>
      </c>
      <c r="D34" s="42" t="s">
        <v>26</v>
      </c>
      <c r="E34" s="42" t="s">
        <v>81</v>
      </c>
      <c r="F34" s="42" t="s">
        <v>80</v>
      </c>
    </row>
    <row r="35" spans="2:6" x14ac:dyDescent="0.2">
      <c r="B35" s="41">
        <v>32</v>
      </c>
      <c r="C35" s="42" t="s">
        <v>82</v>
      </c>
      <c r="D35" s="42" t="s">
        <v>17</v>
      </c>
      <c r="E35" s="42" t="s">
        <v>83</v>
      </c>
      <c r="F35" s="42" t="s">
        <v>82</v>
      </c>
    </row>
    <row r="36" spans="2:6" x14ac:dyDescent="0.2">
      <c r="B36" s="41">
        <v>33</v>
      </c>
      <c r="C36" s="42" t="s">
        <v>84</v>
      </c>
      <c r="D36" s="42" t="s">
        <v>26</v>
      </c>
      <c r="E36" s="42" t="s">
        <v>85</v>
      </c>
      <c r="F36" s="42" t="s">
        <v>84</v>
      </c>
    </row>
    <row r="37" spans="2:6" x14ac:dyDescent="0.2">
      <c r="B37" s="41">
        <v>34</v>
      </c>
      <c r="C37" s="42" t="s">
        <v>86</v>
      </c>
      <c r="D37" s="42" t="s">
        <v>17</v>
      </c>
      <c r="E37" s="42" t="s">
        <v>87</v>
      </c>
      <c r="F37" s="42" t="s">
        <v>86</v>
      </c>
    </row>
    <row r="38" spans="2:6" x14ac:dyDescent="0.2">
      <c r="B38" s="41">
        <v>35</v>
      </c>
      <c r="C38" s="42" t="s">
        <v>88</v>
      </c>
      <c r="D38" s="42" t="s">
        <v>23</v>
      </c>
      <c r="E38" s="42" t="s">
        <v>89</v>
      </c>
      <c r="F38" s="42" t="s">
        <v>88</v>
      </c>
    </row>
    <row r="39" spans="2:6" x14ac:dyDescent="0.2">
      <c r="B39" s="41">
        <v>36</v>
      </c>
      <c r="C39" s="42" t="s">
        <v>90</v>
      </c>
      <c r="D39" s="42" t="s">
        <v>23</v>
      </c>
      <c r="E39" s="42" t="s">
        <v>91</v>
      </c>
      <c r="F39" s="42" t="s">
        <v>90</v>
      </c>
    </row>
    <row r="40" spans="2:6" x14ac:dyDescent="0.2">
      <c r="B40" s="41">
        <v>37</v>
      </c>
      <c r="C40" s="42" t="s">
        <v>92</v>
      </c>
      <c r="D40" s="42" t="s">
        <v>17</v>
      </c>
      <c r="E40" s="42" t="s">
        <v>93</v>
      </c>
      <c r="F40" s="42" t="s">
        <v>92</v>
      </c>
    </row>
    <row r="41" spans="2:6" x14ac:dyDescent="0.2">
      <c r="B41" s="41">
        <v>38</v>
      </c>
      <c r="C41" s="42" t="s">
        <v>94</v>
      </c>
      <c r="D41" s="42" t="s">
        <v>23</v>
      </c>
      <c r="E41" s="42" t="s">
        <v>95</v>
      </c>
      <c r="F41" s="42" t="s">
        <v>94</v>
      </c>
    </row>
    <row r="42" spans="2:6" x14ac:dyDescent="0.2">
      <c r="B42" s="41">
        <v>39</v>
      </c>
      <c r="C42" s="42" t="s">
        <v>96</v>
      </c>
      <c r="D42" s="42" t="s">
        <v>23</v>
      </c>
      <c r="E42" s="42" t="s">
        <v>97</v>
      </c>
      <c r="F42" s="42" t="s">
        <v>96</v>
      </c>
    </row>
    <row r="43" spans="2:6" x14ac:dyDescent="0.2">
      <c r="B43" s="41">
        <v>40</v>
      </c>
      <c r="C43" s="42" t="s">
        <v>98</v>
      </c>
      <c r="D43" s="42" t="s">
        <v>23</v>
      </c>
      <c r="E43" s="42" t="s">
        <v>99</v>
      </c>
      <c r="F43" s="42" t="s">
        <v>98</v>
      </c>
    </row>
    <row r="44" spans="2:6" x14ac:dyDescent="0.2">
      <c r="B44" s="41">
        <v>41</v>
      </c>
      <c r="C44" s="42" t="s">
        <v>100</v>
      </c>
      <c r="D44" s="42" t="s">
        <v>20</v>
      </c>
      <c r="E44" s="42" t="s">
        <v>101</v>
      </c>
      <c r="F44" s="42" t="s">
        <v>100</v>
      </c>
    </row>
    <row r="45" spans="2:6" x14ac:dyDescent="0.2">
      <c r="B45" s="41">
        <v>42</v>
      </c>
      <c r="C45" s="42" t="s">
        <v>102</v>
      </c>
      <c r="D45" s="42" t="s">
        <v>20</v>
      </c>
      <c r="E45" s="42" t="s">
        <v>103</v>
      </c>
      <c r="F45" s="42" t="s">
        <v>102</v>
      </c>
    </row>
    <row r="46" spans="2:6" x14ac:dyDescent="0.2">
      <c r="B46" s="41">
        <v>43</v>
      </c>
      <c r="C46" s="42" t="s">
        <v>104</v>
      </c>
      <c r="D46" s="42" t="s">
        <v>20</v>
      </c>
      <c r="E46" s="42" t="s">
        <v>105</v>
      </c>
      <c r="F46" s="42" t="s">
        <v>104</v>
      </c>
    </row>
    <row r="47" spans="2:6" x14ac:dyDescent="0.2">
      <c r="B47" s="41">
        <v>44</v>
      </c>
      <c r="C47" s="42" t="s">
        <v>106</v>
      </c>
      <c r="D47" s="42" t="s">
        <v>26</v>
      </c>
      <c r="E47" s="42" t="s">
        <v>107</v>
      </c>
      <c r="F47" s="42" t="s">
        <v>106</v>
      </c>
    </row>
    <row r="48" spans="2:6" x14ac:dyDescent="0.2">
      <c r="B48" s="41">
        <v>45</v>
      </c>
      <c r="C48" s="42" t="s">
        <v>108</v>
      </c>
      <c r="D48" s="42" t="s">
        <v>17</v>
      </c>
      <c r="E48" s="42" t="s">
        <v>109</v>
      </c>
      <c r="F48" s="42" t="s">
        <v>108</v>
      </c>
    </row>
    <row r="49" spans="2:6" x14ac:dyDescent="0.2">
      <c r="B49" s="41">
        <v>46</v>
      </c>
      <c r="C49" s="42" t="s">
        <v>110</v>
      </c>
      <c r="D49" s="42" t="s">
        <v>17</v>
      </c>
      <c r="E49" s="42" t="s">
        <v>111</v>
      </c>
      <c r="F49" s="42" t="s">
        <v>110</v>
      </c>
    </row>
    <row r="50" spans="2:6" x14ac:dyDescent="0.2">
      <c r="B50" s="41">
        <v>47</v>
      </c>
      <c r="C50" s="42" t="s">
        <v>112</v>
      </c>
      <c r="D50" s="42" t="s">
        <v>17</v>
      </c>
      <c r="E50" s="42" t="s">
        <v>113</v>
      </c>
      <c r="F50" s="42" t="s">
        <v>112</v>
      </c>
    </row>
    <row r="51" spans="2:6" x14ac:dyDescent="0.2">
      <c r="B51" s="41">
        <v>48</v>
      </c>
      <c r="C51" s="42" t="s">
        <v>114</v>
      </c>
      <c r="D51" s="42" t="s">
        <v>23</v>
      </c>
      <c r="E51" s="42" t="s">
        <v>115</v>
      </c>
      <c r="F51" s="42" t="s">
        <v>114</v>
      </c>
    </row>
    <row r="52" spans="2:6" x14ac:dyDescent="0.2">
      <c r="B52" s="41">
        <v>49</v>
      </c>
      <c r="C52" s="42" t="s">
        <v>116</v>
      </c>
      <c r="D52" s="42" t="s">
        <v>23</v>
      </c>
      <c r="E52" s="42" t="s">
        <v>117</v>
      </c>
      <c r="F52" s="42" t="s">
        <v>116</v>
      </c>
    </row>
    <row r="53" spans="2:6" x14ac:dyDescent="0.2">
      <c r="B53" s="41">
        <v>50</v>
      </c>
      <c r="C53" s="42" t="s">
        <v>118</v>
      </c>
      <c r="D53" s="42" t="s">
        <v>20</v>
      </c>
      <c r="E53" s="42" t="s">
        <v>119</v>
      </c>
      <c r="F53" s="42" t="s">
        <v>118</v>
      </c>
    </row>
    <row r="54" spans="2:6" x14ac:dyDescent="0.2">
      <c r="B54" s="41">
        <v>51</v>
      </c>
      <c r="C54" s="42" t="s">
        <v>120</v>
      </c>
      <c r="D54" s="42" t="s">
        <v>20</v>
      </c>
      <c r="E54" s="42" t="s">
        <v>121</v>
      </c>
      <c r="F54" s="42" t="s">
        <v>120</v>
      </c>
    </row>
    <row r="55" spans="2:6" x14ac:dyDescent="0.2">
      <c r="B55" s="41">
        <v>52</v>
      </c>
      <c r="C55" s="42" t="s">
        <v>122</v>
      </c>
      <c r="D55" s="42" t="s">
        <v>20</v>
      </c>
      <c r="E55" s="42" t="s">
        <v>123</v>
      </c>
      <c r="F55" s="42" t="s">
        <v>122</v>
      </c>
    </row>
    <row r="56" spans="2:6" x14ac:dyDescent="0.2">
      <c r="B56" s="41">
        <v>53</v>
      </c>
      <c r="C56" s="42" t="s">
        <v>124</v>
      </c>
      <c r="D56" s="42" t="s">
        <v>17</v>
      </c>
      <c r="E56" s="42" t="s">
        <v>125</v>
      </c>
      <c r="F56" s="42" t="s">
        <v>124</v>
      </c>
    </row>
    <row r="57" spans="2:6" x14ac:dyDescent="0.2">
      <c r="B57" s="41">
        <v>54</v>
      </c>
      <c r="C57" s="42" t="s">
        <v>126</v>
      </c>
      <c r="D57" s="42" t="s">
        <v>20</v>
      </c>
      <c r="E57" s="42" t="s">
        <v>127</v>
      </c>
      <c r="F57" s="42" t="s">
        <v>126</v>
      </c>
    </row>
    <row r="58" spans="2:6" x14ac:dyDescent="0.2">
      <c r="B58" s="41">
        <v>55</v>
      </c>
      <c r="C58" s="42" t="s">
        <v>128</v>
      </c>
      <c r="D58" s="42" t="s">
        <v>23</v>
      </c>
      <c r="E58" s="42" t="s">
        <v>129</v>
      </c>
      <c r="F58" s="42" t="s">
        <v>128</v>
      </c>
    </row>
    <row r="59" spans="2:6" x14ac:dyDescent="0.2">
      <c r="B59" s="41">
        <v>56</v>
      </c>
      <c r="C59" s="42" t="s">
        <v>130</v>
      </c>
      <c r="D59" s="42" t="s">
        <v>26</v>
      </c>
      <c r="E59" s="42" t="s">
        <v>131</v>
      </c>
      <c r="F59" s="42" t="s">
        <v>130</v>
      </c>
    </row>
    <row r="60" spans="2:6" x14ac:dyDescent="0.2">
      <c r="B60" s="41">
        <v>57</v>
      </c>
      <c r="C60" s="42" t="s">
        <v>132</v>
      </c>
      <c r="D60" s="42" t="s">
        <v>20</v>
      </c>
      <c r="E60" s="42" t="s">
        <v>133</v>
      </c>
      <c r="F60" s="42" t="s">
        <v>132</v>
      </c>
    </row>
    <row r="61" spans="2:6" x14ac:dyDescent="0.2">
      <c r="B61" s="41">
        <v>58</v>
      </c>
      <c r="C61" s="42" t="s">
        <v>134</v>
      </c>
      <c r="D61" s="42" t="s">
        <v>20</v>
      </c>
      <c r="E61" s="42" t="s">
        <v>135</v>
      </c>
      <c r="F61" s="42" t="s">
        <v>134</v>
      </c>
    </row>
    <row r="62" spans="2:6" x14ac:dyDescent="0.2">
      <c r="B62" s="41">
        <v>59</v>
      </c>
      <c r="C62" s="42" t="s">
        <v>136</v>
      </c>
      <c r="D62" s="42" t="s">
        <v>26</v>
      </c>
      <c r="E62" s="42" t="s">
        <v>137</v>
      </c>
      <c r="F62" s="42" t="s">
        <v>136</v>
      </c>
    </row>
    <row r="63" spans="2:6" x14ac:dyDescent="0.2">
      <c r="B63" s="41">
        <v>60</v>
      </c>
      <c r="C63" s="42" t="s">
        <v>138</v>
      </c>
      <c r="D63" s="42" t="s">
        <v>23</v>
      </c>
      <c r="E63" s="42" t="s">
        <v>139</v>
      </c>
      <c r="F63" s="42" t="s">
        <v>138</v>
      </c>
    </row>
    <row r="64" spans="2:6" x14ac:dyDescent="0.2">
      <c r="B64" s="41">
        <v>61</v>
      </c>
      <c r="C64" s="42" t="s">
        <v>140</v>
      </c>
      <c r="D64" s="42" t="s">
        <v>26</v>
      </c>
      <c r="E64" s="42" t="s">
        <v>141</v>
      </c>
      <c r="F64" s="42" t="s">
        <v>140</v>
      </c>
    </row>
    <row r="65" spans="2:6" x14ac:dyDescent="0.2">
      <c r="B65" s="41">
        <v>62</v>
      </c>
      <c r="C65" s="42" t="s">
        <v>142</v>
      </c>
      <c r="D65" s="42" t="s">
        <v>17</v>
      </c>
      <c r="E65" s="42" t="s">
        <v>143</v>
      </c>
      <c r="F65" s="42" t="s">
        <v>142</v>
      </c>
    </row>
    <row r="66" spans="2:6" x14ac:dyDescent="0.2">
      <c r="B66" s="41">
        <v>63</v>
      </c>
      <c r="C66" s="42" t="s">
        <v>144</v>
      </c>
      <c r="D66" s="42" t="s">
        <v>20</v>
      </c>
      <c r="E66" s="42" t="s">
        <v>145</v>
      </c>
      <c r="F66" s="42" t="s">
        <v>144</v>
      </c>
    </row>
    <row r="67" spans="2:6" x14ac:dyDescent="0.2">
      <c r="B67" s="41">
        <v>64</v>
      </c>
      <c r="C67" s="42" t="s">
        <v>146</v>
      </c>
      <c r="D67" s="42" t="s">
        <v>20</v>
      </c>
      <c r="E67" s="42" t="s">
        <v>147</v>
      </c>
      <c r="F67" s="42" t="s">
        <v>146</v>
      </c>
    </row>
    <row r="68" spans="2:6" x14ac:dyDescent="0.2">
      <c r="B68" s="41">
        <v>65</v>
      </c>
      <c r="C68" s="42" t="s">
        <v>148</v>
      </c>
      <c r="D68" s="42" t="s">
        <v>17</v>
      </c>
      <c r="E68" s="42" t="s">
        <v>149</v>
      </c>
      <c r="F68" s="42" t="s">
        <v>148</v>
      </c>
    </row>
    <row r="69" spans="2:6" x14ac:dyDescent="0.2">
      <c r="B69" s="41">
        <v>66</v>
      </c>
      <c r="C69" s="42" t="s">
        <v>150</v>
      </c>
      <c r="D69" s="42" t="s">
        <v>23</v>
      </c>
      <c r="E69" s="42" t="s">
        <v>151</v>
      </c>
      <c r="F69" s="42" t="s">
        <v>150</v>
      </c>
    </row>
    <row r="70" spans="2:6" x14ac:dyDescent="0.2">
      <c r="B70" s="41">
        <v>67</v>
      </c>
      <c r="C70" s="42" t="s">
        <v>152</v>
      </c>
      <c r="D70" s="42" t="s">
        <v>26</v>
      </c>
      <c r="E70" s="42" t="s">
        <v>153</v>
      </c>
      <c r="F70" s="42" t="s">
        <v>152</v>
      </c>
    </row>
    <row r="71" spans="2:6" x14ac:dyDescent="0.2">
      <c r="B71" s="41">
        <v>68</v>
      </c>
      <c r="C71" s="42" t="s">
        <v>154</v>
      </c>
      <c r="D71" s="42" t="s">
        <v>20</v>
      </c>
      <c r="E71" s="42" t="s">
        <v>155</v>
      </c>
      <c r="F71" s="42" t="s">
        <v>154</v>
      </c>
    </row>
    <row r="72" spans="2:6" x14ac:dyDescent="0.2">
      <c r="B72" s="41">
        <v>69</v>
      </c>
      <c r="C72" s="42" t="s">
        <v>156</v>
      </c>
      <c r="D72" s="42" t="s">
        <v>26</v>
      </c>
      <c r="E72" s="42" t="s">
        <v>157</v>
      </c>
      <c r="F72" s="42" t="s">
        <v>156</v>
      </c>
    </row>
    <row r="73" spans="2:6" x14ac:dyDescent="0.2">
      <c r="B73" s="41">
        <v>70</v>
      </c>
      <c r="C73" s="42" t="s">
        <v>158</v>
      </c>
      <c r="D73" s="42" t="s">
        <v>26</v>
      </c>
      <c r="E73" s="42" t="s">
        <v>159</v>
      </c>
      <c r="F73" s="42" t="s">
        <v>158</v>
      </c>
    </row>
    <row r="74" spans="2:6" x14ac:dyDescent="0.2">
      <c r="B74" s="41">
        <v>71</v>
      </c>
      <c r="C74" s="42" t="s">
        <v>160</v>
      </c>
      <c r="D74" s="42" t="s">
        <v>26</v>
      </c>
      <c r="E74" s="42" t="s">
        <v>161</v>
      </c>
      <c r="F74" s="42" t="s">
        <v>160</v>
      </c>
    </row>
    <row r="75" spans="2:6" x14ac:dyDescent="0.2">
      <c r="B75" s="41">
        <v>72</v>
      </c>
      <c r="C75" s="42" t="s">
        <v>162</v>
      </c>
      <c r="D75" s="42" t="s">
        <v>26</v>
      </c>
      <c r="E75" s="42" t="s">
        <v>163</v>
      </c>
      <c r="F75" s="42" t="s">
        <v>162</v>
      </c>
    </row>
    <row r="76" spans="2:6" x14ac:dyDescent="0.2">
      <c r="B76" s="41">
        <v>73</v>
      </c>
      <c r="C76" s="42" t="s">
        <v>164</v>
      </c>
      <c r="D76" s="42" t="s">
        <v>17</v>
      </c>
      <c r="E76" s="42" t="s">
        <v>165</v>
      </c>
      <c r="F76" s="42" t="s">
        <v>164</v>
      </c>
    </row>
    <row r="77" spans="2:6" x14ac:dyDescent="0.2">
      <c r="B77" s="41">
        <v>74</v>
      </c>
      <c r="C77" s="42" t="s">
        <v>166</v>
      </c>
      <c r="D77" s="42" t="s">
        <v>20</v>
      </c>
      <c r="E77" s="42" t="s">
        <v>167</v>
      </c>
      <c r="F77" s="42" t="s">
        <v>166</v>
      </c>
    </row>
    <row r="78" spans="2:6" x14ac:dyDescent="0.2">
      <c r="B78" s="41">
        <v>75</v>
      </c>
      <c r="C78" s="42" t="s">
        <v>168</v>
      </c>
      <c r="D78" s="42" t="s">
        <v>20</v>
      </c>
      <c r="E78" s="42" t="s">
        <v>169</v>
      </c>
      <c r="F78" s="42" t="s">
        <v>168</v>
      </c>
    </row>
    <row r="79" spans="2:6" x14ac:dyDescent="0.2">
      <c r="B79" s="41">
        <v>76</v>
      </c>
      <c r="C79" s="42" t="s">
        <v>170</v>
      </c>
      <c r="D79" s="42" t="s">
        <v>17</v>
      </c>
      <c r="E79" s="42" t="s">
        <v>171</v>
      </c>
      <c r="F79" s="42" t="s">
        <v>170</v>
      </c>
    </row>
    <row r="80" spans="2:6" x14ac:dyDescent="0.2">
      <c r="B80" s="41">
        <v>77</v>
      </c>
      <c r="C80" s="42" t="s">
        <v>172</v>
      </c>
      <c r="D80" s="42" t="s">
        <v>26</v>
      </c>
      <c r="E80" s="42" t="s">
        <v>173</v>
      </c>
      <c r="F80" s="42" t="s">
        <v>172</v>
      </c>
    </row>
    <row r="81" spans="2:6" x14ac:dyDescent="0.2">
      <c r="B81" s="41">
        <v>78</v>
      </c>
      <c r="C81" s="42" t="s">
        <v>174</v>
      </c>
      <c r="D81" s="42" t="s">
        <v>17</v>
      </c>
      <c r="E81" s="42" t="s">
        <v>175</v>
      </c>
      <c r="F81" s="42" t="s">
        <v>174</v>
      </c>
    </row>
    <row r="82" spans="2:6" x14ac:dyDescent="0.2">
      <c r="B82" s="41">
        <v>79</v>
      </c>
      <c r="C82" s="42" t="s">
        <v>176</v>
      </c>
      <c r="D82" s="42" t="s">
        <v>23</v>
      </c>
      <c r="E82" s="42" t="s">
        <v>177</v>
      </c>
      <c r="F82" s="42" t="s">
        <v>176</v>
      </c>
    </row>
    <row r="83" spans="2:6" x14ac:dyDescent="0.2">
      <c r="B83" s="41">
        <v>80</v>
      </c>
      <c r="C83" s="42" t="s">
        <v>178</v>
      </c>
      <c r="D83" s="42" t="s">
        <v>20</v>
      </c>
      <c r="E83" s="42" t="s">
        <v>179</v>
      </c>
      <c r="F83" s="42" t="s">
        <v>178</v>
      </c>
    </row>
    <row r="84" spans="2:6" x14ac:dyDescent="0.2">
      <c r="B84" s="41">
        <v>81</v>
      </c>
      <c r="C84" s="42" t="s">
        <v>180</v>
      </c>
      <c r="D84" s="42" t="s">
        <v>20</v>
      </c>
      <c r="E84" s="42" t="s">
        <v>181</v>
      </c>
      <c r="F84" s="42" t="s">
        <v>180</v>
      </c>
    </row>
    <row r="85" spans="2:6" x14ac:dyDescent="0.2">
      <c r="B85" s="41">
        <v>82</v>
      </c>
      <c r="C85" s="42" t="s">
        <v>182</v>
      </c>
      <c r="D85" s="42" t="s">
        <v>17</v>
      </c>
      <c r="E85" s="42" t="s">
        <v>183</v>
      </c>
      <c r="F85" s="42" t="s">
        <v>182</v>
      </c>
    </row>
    <row r="86" spans="2:6" x14ac:dyDescent="0.2">
      <c r="B86" s="41">
        <v>83</v>
      </c>
      <c r="C86" s="42" t="s">
        <v>184</v>
      </c>
      <c r="D86" s="42" t="s">
        <v>20</v>
      </c>
      <c r="E86" s="42" t="s">
        <v>185</v>
      </c>
      <c r="F86" s="42" t="s">
        <v>184</v>
      </c>
    </row>
    <row r="87" spans="2:6" x14ac:dyDescent="0.2">
      <c r="B87" s="41">
        <v>84</v>
      </c>
      <c r="C87" s="42" t="s">
        <v>186</v>
      </c>
      <c r="D87" s="42" t="s">
        <v>23</v>
      </c>
      <c r="E87" s="42" t="s">
        <v>187</v>
      </c>
      <c r="F87" s="42" t="s">
        <v>186</v>
      </c>
    </row>
    <row r="88" spans="2:6" x14ac:dyDescent="0.2">
      <c r="B88" s="41">
        <v>85</v>
      </c>
      <c r="C88" s="42" t="s">
        <v>188</v>
      </c>
      <c r="D88" s="42" t="s">
        <v>20</v>
      </c>
      <c r="E88" s="42" t="s">
        <v>189</v>
      </c>
      <c r="F88" s="42" t="s">
        <v>188</v>
      </c>
    </row>
    <row r="89" spans="2:6" x14ac:dyDescent="0.2">
      <c r="B89" s="41">
        <v>86</v>
      </c>
      <c r="C89" s="42" t="s">
        <v>190</v>
      </c>
      <c r="D89" s="42" t="s">
        <v>17</v>
      </c>
      <c r="E89" s="42" t="s">
        <v>191</v>
      </c>
      <c r="F89" s="42" t="s">
        <v>190</v>
      </c>
    </row>
    <row r="90" spans="2:6" x14ac:dyDescent="0.2">
      <c r="B90" s="41">
        <v>87</v>
      </c>
      <c r="C90" s="42" t="s">
        <v>192</v>
      </c>
      <c r="D90" s="42" t="s">
        <v>17</v>
      </c>
      <c r="E90" s="42" t="s">
        <v>193</v>
      </c>
      <c r="F90" s="42" t="s">
        <v>192</v>
      </c>
    </row>
    <row r="91" spans="2:6" x14ac:dyDescent="0.2">
      <c r="B91" s="41">
        <v>88</v>
      </c>
      <c r="C91" s="42" t="s">
        <v>194</v>
      </c>
      <c r="D91" s="42" t="s">
        <v>26</v>
      </c>
      <c r="E91" s="42" t="s">
        <v>195</v>
      </c>
      <c r="F91" s="42" t="s">
        <v>194</v>
      </c>
    </row>
    <row r="92" spans="2:6" x14ac:dyDescent="0.2">
      <c r="B92" s="41">
        <v>89</v>
      </c>
      <c r="C92" s="42" t="s">
        <v>196</v>
      </c>
      <c r="D92" s="42" t="s">
        <v>26</v>
      </c>
      <c r="E92" s="42" t="s">
        <v>197</v>
      </c>
      <c r="F92" s="42" t="s">
        <v>196</v>
      </c>
    </row>
    <row r="93" spans="2:6" x14ac:dyDescent="0.2">
      <c r="B93" s="41">
        <v>90</v>
      </c>
      <c r="C93" s="42" t="s">
        <v>198</v>
      </c>
      <c r="D93" s="42" t="s">
        <v>17</v>
      </c>
      <c r="E93" s="42" t="s">
        <v>199</v>
      </c>
      <c r="F93" s="42" t="s">
        <v>198</v>
      </c>
    </row>
    <row r="94" spans="2:6" x14ac:dyDescent="0.2">
      <c r="B94" s="41">
        <v>91</v>
      </c>
      <c r="C94" s="42" t="s">
        <v>200</v>
      </c>
      <c r="D94" s="42" t="s">
        <v>20</v>
      </c>
      <c r="E94" s="42" t="s">
        <v>201</v>
      </c>
      <c r="F94" s="42" t="s">
        <v>200</v>
      </c>
    </row>
    <row r="95" spans="2:6" x14ac:dyDescent="0.2">
      <c r="B95" s="41">
        <v>92</v>
      </c>
      <c r="C95" s="42" t="s">
        <v>202</v>
      </c>
      <c r="D95" s="42" t="s">
        <v>23</v>
      </c>
      <c r="E95" s="42" t="s">
        <v>203</v>
      </c>
      <c r="F95" s="42" t="s">
        <v>202</v>
      </c>
    </row>
    <row r="96" spans="2:6" x14ac:dyDescent="0.2">
      <c r="B96" s="41">
        <v>93</v>
      </c>
      <c r="C96" s="42" t="s">
        <v>204</v>
      </c>
      <c r="D96" s="42" t="s">
        <v>26</v>
      </c>
      <c r="E96" s="42" t="s">
        <v>205</v>
      </c>
      <c r="F96" s="42" t="s">
        <v>204</v>
      </c>
    </row>
    <row r="97" spans="2:6" x14ac:dyDescent="0.2">
      <c r="B97" s="41">
        <v>94</v>
      </c>
      <c r="C97" s="42" t="s">
        <v>206</v>
      </c>
      <c r="D97" s="42" t="s">
        <v>20</v>
      </c>
      <c r="E97" s="42" t="s">
        <v>207</v>
      </c>
      <c r="F97" s="42" t="s">
        <v>206</v>
      </c>
    </row>
    <row r="98" spans="2:6" x14ac:dyDescent="0.2">
      <c r="B98" s="41">
        <v>95</v>
      </c>
      <c r="C98" s="42" t="s">
        <v>208</v>
      </c>
      <c r="D98" s="42" t="s">
        <v>20</v>
      </c>
      <c r="E98" s="42" t="s">
        <v>209</v>
      </c>
      <c r="F98" s="42" t="s">
        <v>208</v>
      </c>
    </row>
    <row r="99" spans="2:6" x14ac:dyDescent="0.2">
      <c r="B99" s="41">
        <v>96</v>
      </c>
      <c r="C99" s="41" t="s">
        <v>210</v>
      </c>
      <c r="D99" s="41"/>
      <c r="E99" s="41"/>
      <c r="F99" s="41"/>
    </row>
  </sheetData>
  <mergeCells count="1">
    <mergeCell ref="B2:F2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About</vt:lpstr>
      <vt:lpstr>DT-0321 (English)</vt:lpstr>
      <vt:lpstr>Example</vt:lpstr>
      <vt:lpstr> </vt:lpstr>
      <vt:lpstr>About!Print_Area</vt:lpstr>
      <vt:lpstr>'DT-0321 (English)'!Print_Area</vt:lpstr>
      <vt:lpstr>Example!Print_Area</vt:lpstr>
      <vt:lpstr>tot</vt:lpstr>
      <vt:lpstr>total</vt:lpstr>
    </vt:vector>
  </TitlesOfParts>
  <Manager>Materials and Tests</Manager>
  <Company>Tennessee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DT-0321</dc:title>
  <dc:subject>Fine Aggregate Quality Report</dc:subject>
  <dc:creator>TDOT</dc:creator>
  <cp:keywords>Forms; Electronic Forms; Materials; Tests</cp:keywords>
  <dc:description>Rev. 10-02</dc:description>
  <cp:lastModifiedBy>TDOT</cp:lastModifiedBy>
  <cp:lastPrinted>2002-10-21T20:04:50Z</cp:lastPrinted>
  <dcterms:created xsi:type="dcterms:W3CDTF">2001-08-15T20:06:00Z</dcterms:created>
  <dcterms:modified xsi:type="dcterms:W3CDTF">2021-01-08T16:22:35Z</dcterms:modified>
  <cp:category>Aggregate</cp:category>
</cp:coreProperties>
</file>